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LASSI" sheetId="1" r:id="rId5"/>
    <sheet state="visible" name="PROGETTI" sheetId="2" r:id="rId6"/>
    <sheet state="visible" name="ALUNNI" sheetId="3" r:id="rId7"/>
    <sheet state="visible" name="PIANI_PERS" sheetId="4" r:id="rId8"/>
    <sheet state="visible" name="PCTO" sheetId="5" r:id="rId9"/>
    <sheet state="visible" name="CARENZE" sheetId="6" r:id="rId10"/>
    <sheet state="visible" name="TRASF_ALUNNI" sheetId="7" r:id="rId11"/>
    <sheet state="visible" name="DEF_DOC" sheetId="8" r:id="rId12"/>
    <sheet state="visible" name="SUPPLENZE" sheetId="9" r:id="rId13"/>
    <sheet state="visible" name="PTN_EMAIL" sheetId="10" r:id="rId14"/>
    <sheet state="visible" name="DOCUMENTI" sheetId="11" r:id="rId15"/>
    <sheet state="visible" name="EVENTI" sheetId="12" r:id="rId16"/>
    <sheet state="visible" name="EMAIL_INVIATE" sheetId="13" r:id="rId17"/>
    <sheet state="visible" name="DOC_GEN" sheetId="14" r:id="rId18"/>
    <sheet state="visible" name="FOLDER_GEN" sheetId="15" r:id="rId19"/>
    <sheet state="visible" name="DIPARTIMENTI" sheetId="16" r:id="rId20"/>
    <sheet state="visible" name="RUOLI" sheetId="17" r:id="rId21"/>
    <sheet state="visible" name="MATERIE" sheetId="18" r:id="rId22"/>
    <sheet state="visible" name="IMPORT_CATALOG" sheetId="19" r:id="rId23"/>
    <sheet state="visible" name="INDIRIZZI" sheetId="20" r:id="rId24"/>
    <sheet state="visible" name="PTN_OPS" sheetId="21" r:id="rId25"/>
    <sheet state="visible" name="DOCENTI" sheetId="22" r:id="rId26"/>
    <sheet state="visible" name="DESC SCHEDE" sheetId="23" r:id="rId27"/>
  </sheets>
  <definedNames>
    <definedName hidden="1" localSheetId="2" name="_xlnm._FilterDatabase">ALUNNI!$A$1:$K$1061</definedName>
    <definedName hidden="1" localSheetId="7" name="_xlnm._FilterDatabase">DEF_DOC!$A$1:$E$139</definedName>
  </definedNames>
  <calcPr/>
</workbook>
</file>

<file path=xl/sharedStrings.xml><?xml version="1.0" encoding="utf-8"?>
<sst xmlns="http://schemas.openxmlformats.org/spreadsheetml/2006/main" count="46065" uniqueCount="16368">
  <si>
    <t>NOME ALUNNO</t>
  </si>
  <si>
    <t>ATT</t>
  </si>
  <si>
    <t>CLASSE</t>
  </si>
  <si>
    <t>TIPO</t>
  </si>
  <si>
    <t>EMAIL ALUNNO</t>
  </si>
  <si>
    <t>COORDINATORE</t>
  </si>
  <si>
    <t>TUTOR PCTO</t>
  </si>
  <si>
    <t>ARMELLINI ELISA</t>
  </si>
  <si>
    <t>TUTOR ORIENT</t>
  </si>
  <si>
    <t>5BLS</t>
  </si>
  <si>
    <t>ITA</t>
  </si>
  <si>
    <t>PDP BES</t>
  </si>
  <si>
    <t>LAT</t>
  </si>
  <si>
    <t>GRE</t>
  </si>
  <si>
    <t>ING</t>
  </si>
  <si>
    <t>GEO</t>
  </si>
  <si>
    <t>GST</t>
  </si>
  <si>
    <t>STO</t>
  </si>
  <si>
    <t>FIL</t>
  </si>
  <si>
    <t>MAT</t>
  </si>
  <si>
    <t>FIS</t>
  </si>
  <si>
    <t>INF</t>
  </si>
  <si>
    <t>SCIE</t>
  </si>
  <si>
    <t>DIS</t>
  </si>
  <si>
    <t>ART</t>
  </si>
  <si>
    <t>DIR</t>
  </si>
  <si>
    <t>MOT</t>
  </si>
  <si>
    <t>SPO</t>
  </si>
  <si>
    <t>CIV</t>
  </si>
  <si>
    <t>REL</t>
  </si>
  <si>
    <t>ALT</t>
  </si>
  <si>
    <t>SOS</t>
  </si>
  <si>
    <t>BALDUCCI NICHOLAS</t>
  </si>
  <si>
    <t>ANNO CORSO</t>
  </si>
  <si>
    <t>2G</t>
  </si>
  <si>
    <t>SEZIONE</t>
  </si>
  <si>
    <t>PDP DSA</t>
  </si>
  <si>
    <t>INDIRIZZO</t>
  </si>
  <si>
    <t>CLASSI PRECEDENTI</t>
  </si>
  <si>
    <t>ARTIC PARENT</t>
  </si>
  <si>
    <t>ARTIC CHILD</t>
  </si>
  <si>
    <t>ARTIC FUSION</t>
  </si>
  <si>
    <t>ARTIC TIPO</t>
  </si>
  <si>
    <t>ALTRO ISTITUTO</t>
  </si>
  <si>
    <t>BARBAGLI VIOLA</t>
  </si>
  <si>
    <t>3G</t>
  </si>
  <si>
    <t>BATTISTI IRENE</t>
  </si>
  <si>
    <t>BENDINELLI ZENO</t>
  </si>
  <si>
    <t>4I</t>
  </si>
  <si>
    <t>BERNARDINI DAMIANO</t>
  </si>
  <si>
    <t>4G</t>
  </si>
  <si>
    <t>ALUNNO</t>
  </si>
  <si>
    <t>TIPO PROGETTO</t>
  </si>
  <si>
    <t>NOME PROGETTO</t>
  </si>
  <si>
    <t>ORE PROGETTO</t>
  </si>
  <si>
    <t>ORE VALIDE PCTO</t>
  </si>
  <si>
    <t>3ALS</t>
  </si>
  <si>
    <t>BETTI GIACOMO</t>
  </si>
  <si>
    <t>PCTO</t>
  </si>
  <si>
    <t>LA CITTA' CHE VOGLIAMO. ANALISI E PROGETTO DELLO SPAZIO URBANO-UNIFI - CICCONI</t>
  </si>
  <si>
    <t>BIGONI DIEGO</t>
  </si>
  <si>
    <t>5G</t>
  </si>
  <si>
    <t>3BLS</t>
  </si>
  <si>
    <t>BROCCA ALESSANDRO</t>
  </si>
  <si>
    <t>CRISALLI MATTIA</t>
  </si>
  <si>
    <t>4D</t>
  </si>
  <si>
    <t>3D</t>
  </si>
  <si>
    <t xml:space="preserve">INTELLIGENZA ARTIFICIALE E SCIENZA DELLA VITA- SPIGA UNISI </t>
  </si>
  <si>
    <t>DE ANGELIS ANGELICA</t>
  </si>
  <si>
    <t>HOGWARTS</t>
  </si>
  <si>
    <t>RELIGIONE</t>
  </si>
  <si>
    <t>EMAIL</t>
  </si>
  <si>
    <t>leuci.giulio@pietroaldi.com</t>
  </si>
  <si>
    <t>RAPPR STUDENTI</t>
  </si>
  <si>
    <t>4E</t>
  </si>
  <si>
    <t>RAPPR GENITORI</t>
  </si>
  <si>
    <t>RIPETENTE</t>
  </si>
  <si>
    <t>EMAIL TUTOR1</t>
  </si>
  <si>
    <t>EMAIL TUTOR2</t>
  </si>
  <si>
    <t>NOTE</t>
  </si>
  <si>
    <t>FARAGLI GIULIA</t>
  </si>
  <si>
    <t>5ALS</t>
  </si>
  <si>
    <t>HARRY POTTER</t>
  </si>
  <si>
    <t>4F</t>
  </si>
  <si>
    <t>No</t>
  </si>
  <si>
    <t>harry.potter@pietroaldi.com</t>
  </si>
  <si>
    <t/>
  </si>
  <si>
    <t>FAUCI ASIA</t>
  </si>
  <si>
    <t>kruja.jenisen@pietroaldi.com</t>
  </si>
  <si>
    <t>1BLC</t>
  </si>
  <si>
    <t>ABATE ELENA</t>
  </si>
  <si>
    <t>Si</t>
  </si>
  <si>
    <t>GHEORGHE ANDREI ALBERTO</t>
  </si>
  <si>
    <t>elena.abate@pietroaldi.com</t>
  </si>
  <si>
    <t>5E</t>
  </si>
  <si>
    <t>INGENERIA DELLA GUIDA AUTONOMA. VEICOLI INTELLIGENZA ARTIFICIALE, INFRASTRUTTURE</t>
  </si>
  <si>
    <t>GIUSTI SVEVA</t>
  </si>
  <si>
    <t>3C</t>
  </si>
  <si>
    <t>A SCUOLA DI COSTITUZIONE</t>
  </si>
  <si>
    <t>1BLS</t>
  </si>
  <si>
    <t>ABDELBARI NABIL</t>
  </si>
  <si>
    <t>alt.</t>
  </si>
  <si>
    <t>nabil.abdelbari@pietroaldi.com</t>
  </si>
  <si>
    <t>LOMBRICHI LUCA</t>
  </si>
  <si>
    <t>4C</t>
  </si>
  <si>
    <t>L'INFORMAZIONE PER SCELTE ECONOMICHE E FINANZIARE CONSAPEVOLI? COMPRENDERE LA FINANZA PER AGIRE SUI MERCATI</t>
  </si>
  <si>
    <t>2ALC</t>
  </si>
  <si>
    <t>ADDONISIO BIANCA</t>
  </si>
  <si>
    <t>bianca.addonisio@pietroaldi.com</t>
  </si>
  <si>
    <t>D'AIELLO INCORONATA</t>
  </si>
  <si>
    <t>3ALC</t>
  </si>
  <si>
    <t>MERLINI SAMUEL</t>
  </si>
  <si>
    <t>1ALC</t>
  </si>
  <si>
    <t>3E</t>
  </si>
  <si>
    <t>LEGGERE LA CITTA' ATTRAVERSO DOCUMENTI E MONUMENTI</t>
  </si>
  <si>
    <t>petri.sara@pietroaldi.com</t>
  </si>
  <si>
    <t>bucci.sonia@pietroaldi.com</t>
  </si>
  <si>
    <t>ADDONISIO GIORGIA</t>
  </si>
  <si>
    <t>giorgia.addonisio@pietroaldi.com</t>
  </si>
  <si>
    <t>NICCOLINI FEDERICO</t>
  </si>
  <si>
    <t>fanucchi.stefano@pietroaldi.com</t>
  </si>
  <si>
    <t>2F</t>
  </si>
  <si>
    <t>frati.enrica@pietroaldi.com</t>
  </si>
  <si>
    <t>liberati.rossana@pietroaldi.com</t>
  </si>
  <si>
    <t>sammaritano.annarita@pietroaldi.com</t>
  </si>
  <si>
    <t>delia.giovanna@pietroaldi.com</t>
  </si>
  <si>
    <t>3BLC</t>
  </si>
  <si>
    <t>AGOSTINI DINORAH</t>
  </si>
  <si>
    <t>gallotta.antonio@pietroaldi.com</t>
  </si>
  <si>
    <t>dinorah.agostini@pietroaldi.com</t>
  </si>
  <si>
    <t>NIERI AURORA</t>
  </si>
  <si>
    <t>rossi.stefania@pietroaldi.com</t>
  </si>
  <si>
    <t>2D</t>
  </si>
  <si>
    <t>AGOSTINI IACOPO</t>
  </si>
  <si>
    <t>delbalio.laura@pietroaldi.com</t>
  </si>
  <si>
    <t>iacopo.agostini@pietroaldi.com</t>
  </si>
  <si>
    <t>rotelli.clelia@pietroaldi.com</t>
  </si>
  <si>
    <t>PASTORELLO EMMA</t>
  </si>
  <si>
    <t>A LC</t>
  </si>
  <si>
    <t>LC</t>
  </si>
  <si>
    <t>AGOVINO MAURIZIO</t>
  </si>
  <si>
    <t>maurizio.agovino@pietroaldi.com</t>
  </si>
  <si>
    <t>RASTELLI ETTORE</t>
  </si>
  <si>
    <t>1G</t>
  </si>
  <si>
    <t>AGRESTI ALESSANDRO</t>
  </si>
  <si>
    <t xml:space="preserve">ARCHEOLOGIA E BENI CULTURALI </t>
  </si>
  <si>
    <t>alessandro.agresti@pietroaldi.com</t>
  </si>
  <si>
    <t>SAVOI PIETRO</t>
  </si>
  <si>
    <t>AGUGLIARI ANDREA</t>
  </si>
  <si>
    <t>andrea.agugliari@pietroaldi.com</t>
  </si>
  <si>
    <t>TAME AYMANE</t>
  </si>
  <si>
    <t>2E</t>
  </si>
  <si>
    <t>1ALS</t>
  </si>
  <si>
    <t>scaccia.giulia@pietroaldi.com</t>
  </si>
  <si>
    <t>AGUILARALVAREZ ELISALEYANET</t>
  </si>
  <si>
    <t>elisaleyanet.aguilaralvarez@pietroaldi.com</t>
  </si>
  <si>
    <t>festeggiato.elena@pietroaldi.com</t>
  </si>
  <si>
    <t>TERROSI FEDERICO</t>
  </si>
  <si>
    <t>mataloni.alessandro@pietroaldi.com</t>
  </si>
  <si>
    <t>petrucci.ilaria@pietroaldi.com</t>
  </si>
  <si>
    <t>5ALC</t>
  </si>
  <si>
    <t>ZAPPALA DAVIDE</t>
  </si>
  <si>
    <t>ALBERIZZI PARIDE</t>
  </si>
  <si>
    <t>fattorosi.luigina@pietroaldi.com</t>
  </si>
  <si>
    <t>paride.alberizzi@pietroaldi.com</t>
  </si>
  <si>
    <t>MEDIAZIONE  A SCUOLA</t>
  </si>
  <si>
    <t>caserta.francesco@pietroaldi.com</t>
  </si>
  <si>
    <t>machetti.sara@pietroaldi.com</t>
  </si>
  <si>
    <t>DAIU MARIGLEN</t>
  </si>
  <si>
    <t>ginanneschi.mariastefania@pietroaldi.com</t>
  </si>
  <si>
    <t>montone.francesco@pietroaldi.com</t>
  </si>
  <si>
    <t>ALBONETTI ALESSANDRO</t>
  </si>
  <si>
    <t>A LS</t>
  </si>
  <si>
    <t>alessandro.albonetti@pietroaldi.com</t>
  </si>
  <si>
    <t>5BLC</t>
  </si>
  <si>
    <t>LSO</t>
  </si>
  <si>
    <t>HOPHAN OLIVER</t>
  </si>
  <si>
    <t>2BLS</t>
  </si>
  <si>
    <t>1D</t>
  </si>
  <si>
    <t>ALESSANDRI BRANDO</t>
  </si>
  <si>
    <t>PDP STRANIERI</t>
  </si>
  <si>
    <t>brando.alessandri@pietroaldi.com</t>
  </si>
  <si>
    <t>FU FRANCO</t>
  </si>
  <si>
    <t>5F</t>
  </si>
  <si>
    <t>OFFICINA DELLO STORICO</t>
  </si>
  <si>
    <t>ALESSANDRI MARCO</t>
  </si>
  <si>
    <t>marco.alessandri@pietroaldi.com</t>
  </si>
  <si>
    <t>ROBERTS BENJAMIN BLU</t>
  </si>
  <si>
    <t>4BLS</t>
  </si>
  <si>
    <t>ALESSIO GIORGIO</t>
  </si>
  <si>
    <t>giorgio.alessio@pietroaldi.com</t>
  </si>
  <si>
    <t>FLAMINIO SASHA</t>
  </si>
  <si>
    <t>2C</t>
  </si>
  <si>
    <t>ALESSIO GIULIO</t>
  </si>
  <si>
    <t>ANGIOLINI EDOARDO</t>
  </si>
  <si>
    <t>giulio.alessio@pietroaldi.com</t>
  </si>
  <si>
    <t>ORIENTAMENTO</t>
  </si>
  <si>
    <t>CURRICULUM</t>
  </si>
  <si>
    <t>CARDONE SAMUELE</t>
  </si>
  <si>
    <t>ALFIERI BENEDETTA</t>
  </si>
  <si>
    <t>benedetta.alfieri@pietroaldi.com</t>
  </si>
  <si>
    <t>nisi.pietro@pietroaldi.com</t>
  </si>
  <si>
    <t>CARDELLI CHIARA</t>
  </si>
  <si>
    <t>PFP</t>
  </si>
  <si>
    <t>maggi.francesca@pietroaldi.com</t>
  </si>
  <si>
    <t>pecciarini.graziano@pietroaldi.com</t>
  </si>
  <si>
    <t>ALFIERI SARA</t>
  </si>
  <si>
    <t>sara.alfieri@pietroaldi.com</t>
  </si>
  <si>
    <t>PANTALEI DIEGO</t>
  </si>
  <si>
    <t>papini.stefano@pietroaldi.com</t>
  </si>
  <si>
    <t>ALGERI LORENZO</t>
  </si>
  <si>
    <t>lorenzo.algeri@pietroaldi.com</t>
  </si>
  <si>
    <t>B LC</t>
  </si>
  <si>
    <t>SANTILLI MATTEO</t>
  </si>
  <si>
    <t>2ALS</t>
  </si>
  <si>
    <t>5D</t>
  </si>
  <si>
    <t>ALI YEHIAGHARIBFATHYMOHAMED</t>
  </si>
  <si>
    <t>yehiagharibfathymohamed.ali@pietroaldi.com</t>
  </si>
  <si>
    <t>INGEGNERIA DELLA GUIDA AUTONOMA</t>
  </si>
  <si>
    <t>CASINI GIACOMO</t>
  </si>
  <si>
    <t>CALVANO MATTEO</t>
  </si>
  <si>
    <t>ALI YOUSSEFGHARIBFATHYMOHAMED</t>
  </si>
  <si>
    <t>youssefgharibfathymohamed.ali@pietroaldi.com</t>
  </si>
  <si>
    <t>GORELLI FILIPPO</t>
  </si>
  <si>
    <t>ALMONTEMEJIA MERILU</t>
  </si>
  <si>
    <t>merilu.almontemejia@pietroaldi.com</t>
  </si>
  <si>
    <t>LOISI DANIELGABRIELE</t>
  </si>
  <si>
    <t>BREDA FRANCESCO</t>
  </si>
  <si>
    <t>caldara.cristiana@pietroaldi.com</t>
  </si>
  <si>
    <t>ALTIN ASIYENUR</t>
  </si>
  <si>
    <t>capparelli.guido@pietroaldi.com</t>
  </si>
  <si>
    <t>asiyenur.altin@pietroaldi.com</t>
  </si>
  <si>
    <t>MORELLO GIUSEPPE</t>
  </si>
  <si>
    <t>serpico.lucia@pietroaldi.com</t>
  </si>
  <si>
    <t>gonnelli.federico@pietroaldi.com</t>
  </si>
  <si>
    <t>terni.alessio@pietroaldi.com</t>
  </si>
  <si>
    <t>sgherri.beatrice@pietroaldi.com</t>
  </si>
  <si>
    <t>bonari.sonia@pietroaldi.com</t>
  </si>
  <si>
    <t>CIVILINI DAVIDE</t>
  </si>
  <si>
    <t>2BLC</t>
  </si>
  <si>
    <t>AMADORI ELENA</t>
  </si>
  <si>
    <t>lamantia.david@pietroaldi.com</t>
  </si>
  <si>
    <t>elena.amadori@pietroaldi.com</t>
  </si>
  <si>
    <t>B LS</t>
  </si>
  <si>
    <t>AMADORI FILIPPO</t>
  </si>
  <si>
    <t>filippo.amadori@pietroaldi.com</t>
  </si>
  <si>
    <t>TRIMBOLI GABRIELEPASQUALE</t>
  </si>
  <si>
    <t>AMAROUCHE DIEGO</t>
  </si>
  <si>
    <t>DIFELICE GABRIELE</t>
  </si>
  <si>
    <t>diego.amarouche@pietroaldi.com</t>
  </si>
  <si>
    <t>GIALLINI LORENZO</t>
  </si>
  <si>
    <t>5H</t>
  </si>
  <si>
    <t>AMBROSECCHIO GIOVANNA</t>
  </si>
  <si>
    <t>giovanna.ambrosecchio@pietroaldi.com</t>
  </si>
  <si>
    <t>COCCI ETTORE</t>
  </si>
  <si>
    <t>COLOMBINI MATTEO</t>
  </si>
  <si>
    <t>AMBROSINO CIRO</t>
  </si>
  <si>
    <t>ciro.ambrosino@pietroaldi.com</t>
  </si>
  <si>
    <t>lanzano.rosa@pietroaldi.com</t>
  </si>
  <si>
    <t>NICCOLINI ROCCO</t>
  </si>
  <si>
    <t>dellamonica.paola@pietroaldi.com</t>
  </si>
  <si>
    <t>AMODIO MARIANNA</t>
  </si>
  <si>
    <t>cellesi.roberta@pietroaldi.com</t>
  </si>
  <si>
    <t>marianna.amodio@pietroaldi.com</t>
  </si>
  <si>
    <t>ziccardi.antonella@pietroaldi.com</t>
  </si>
  <si>
    <t>cartocci.gianni@pietroaldi.com</t>
  </si>
  <si>
    <t>musto.nazzaro@pietroaldi.com</t>
  </si>
  <si>
    <t>bresca.angela@pietroaldi.com</t>
  </si>
  <si>
    <t>MARGIACCHI NICCOLO</t>
  </si>
  <si>
    <t>AMOROSI CECILIA</t>
  </si>
  <si>
    <t>cecilia.amorosi@pietroaldi.com</t>
  </si>
  <si>
    <t>BONELLI ALESSANDRO</t>
  </si>
  <si>
    <t>baini.alberto@pietroaldi.com, banti.ilaria@pietroaldi.com</t>
  </si>
  <si>
    <t>D</t>
  </si>
  <si>
    <t>LSA</t>
  </si>
  <si>
    <t>ANDREANI LUCA</t>
  </si>
  <si>
    <t>luca.andreani@pietroaldi.com</t>
  </si>
  <si>
    <t>CIAMPANA DAMIANO</t>
  </si>
  <si>
    <t>2H</t>
  </si>
  <si>
    <t>ANDREINI LAPO</t>
  </si>
  <si>
    <t>lapo.andreini@pietroaldi.com</t>
  </si>
  <si>
    <t>ANDREONI DARIO</t>
  </si>
  <si>
    <t>dario.andreoni@pietroaldi.com</t>
  </si>
  <si>
    <t>NATALE STEFANO</t>
  </si>
  <si>
    <t>1F</t>
  </si>
  <si>
    <t>ANGELI FRANCESCO</t>
  </si>
  <si>
    <t>francesco.angeli@pietroaldi.com</t>
  </si>
  <si>
    <t>FERRARI LEONARDO</t>
  </si>
  <si>
    <t>ANGELI INDIA</t>
  </si>
  <si>
    <t>india.angeli@pietroaldi.com</t>
  </si>
  <si>
    <t>BALDASSARRI CHIARA</t>
  </si>
  <si>
    <t>GALLI MATTEO</t>
  </si>
  <si>
    <t>4ALS</t>
  </si>
  <si>
    <t>ANGELINI DORIAN ROCKY</t>
  </si>
  <si>
    <t>dorianrocky.angelini@pietroaldi.com</t>
  </si>
  <si>
    <t>1E</t>
  </si>
  <si>
    <t>lozzi.carlotta@pietroaldi.com</t>
  </si>
  <si>
    <t>FABRIZZI FLAVIA</t>
  </si>
  <si>
    <t>moscatelli.sandra@pietroaldi.com</t>
  </si>
  <si>
    <t>genchi.mariaelena@pietroaldi.com</t>
  </si>
  <si>
    <t>ANGELINI GIULIA</t>
  </si>
  <si>
    <t>dimeglio.ugo@pietroaldi.com</t>
  </si>
  <si>
    <t>giulia.angelini@pietroaldi.com</t>
  </si>
  <si>
    <t>STERI ALESSANDRO</t>
  </si>
  <si>
    <t>casagli.alessio@pietroaldi.com</t>
  </si>
  <si>
    <t>desiderio.floriana@pietroaldi.com</t>
  </si>
  <si>
    <t>coppola.cecilia@pietroaldi.com</t>
  </si>
  <si>
    <t>edoardo.angiolini@pietroaldi.com</t>
  </si>
  <si>
    <t>milli.alberto@pietroaldi.com</t>
  </si>
  <si>
    <t>BANINI LORENZO</t>
  </si>
  <si>
    <t>E</t>
  </si>
  <si>
    <t>CECCARELLI ALESSIA</t>
  </si>
  <si>
    <t>ANTOGNOLI PAOLO</t>
  </si>
  <si>
    <t>paolo.antognoli@pietroaldi.com</t>
  </si>
  <si>
    <t>BIANCHI DAVID</t>
  </si>
  <si>
    <t>APICELLA LINDA</t>
  </si>
  <si>
    <t>linda.apicella@pietroaldi.com</t>
  </si>
  <si>
    <t>DOGANIC DUMITRU</t>
  </si>
  <si>
    <t>APICELLA MARTINA</t>
  </si>
  <si>
    <t>martina.apicella@pietroaldi.com</t>
  </si>
  <si>
    <t>AQUILINO ZOE</t>
  </si>
  <si>
    <t>zoe.aquilino@pietroaldi.com</t>
  </si>
  <si>
    <t>DONNINI TOMMASO</t>
  </si>
  <si>
    <t>salvestroni.serena@pietroaldi.com</t>
  </si>
  <si>
    <t>ARENARE GABRIELE</t>
  </si>
  <si>
    <t>GAMBELLI SARA</t>
  </si>
  <si>
    <t>gabriele.arenare@pietroaldi.com</t>
  </si>
  <si>
    <t>brini.lapo@pietroaldi.com</t>
  </si>
  <si>
    <t>agostini.laura@pietroaldi.com</t>
  </si>
  <si>
    <t>FORTI YURI</t>
  </si>
  <si>
    <t>ARIENTI MATILDE</t>
  </si>
  <si>
    <t>matilde.arienti@pietroaldi.com</t>
  </si>
  <si>
    <t>bruno.lorenzo@pietroaldi.com</t>
  </si>
  <si>
    <t>F</t>
  </si>
  <si>
    <t>MUSCIO MATTIA</t>
  </si>
  <si>
    <t>3F</t>
  </si>
  <si>
    <t>elisa.armellini@pietroaldi.com</t>
  </si>
  <si>
    <t>LENZINI SAMUEL</t>
  </si>
  <si>
    <t>ARRONENZI STELLA</t>
  </si>
  <si>
    <t>stella.arronenzi@pietroaldi.com</t>
  </si>
  <si>
    <t>AVAGLIANO STELLA</t>
  </si>
  <si>
    <t>ARSALANE SALIM</t>
  </si>
  <si>
    <t>MUSSIO ALESSANDRO</t>
  </si>
  <si>
    <t>salim.arsalane@pietroaldi.com</t>
  </si>
  <si>
    <t>TINTI CLOE</t>
  </si>
  <si>
    <t>steri.stefano@pietroaldi.com</t>
  </si>
  <si>
    <t>ARSHAK STEPANYAN</t>
  </si>
  <si>
    <t>stepanyan.arshak@pietroaldi.com</t>
  </si>
  <si>
    <t>corradi.giulia@pietroaldi.com</t>
  </si>
  <si>
    <t>GRASSI MASSIMILIANO</t>
  </si>
  <si>
    <t>ATTILIO ALESSANDRO</t>
  </si>
  <si>
    <t>alessandro.attilio@pietroaldi.com</t>
  </si>
  <si>
    <t>SERIPA RICCARDO</t>
  </si>
  <si>
    <t>dicianni.luca@pietroaldi.com</t>
  </si>
  <si>
    <t>antichi.maddalena@pietroaldi.com</t>
  </si>
  <si>
    <t>GIGI FRANCESCO</t>
  </si>
  <si>
    <t>G</t>
  </si>
  <si>
    <t>LSS</t>
  </si>
  <si>
    <t>stella.avagliano@pietroaldi.com</t>
  </si>
  <si>
    <t>SERRA ALESSANDRO</t>
  </si>
  <si>
    <t>AVESTI LORENZO</t>
  </si>
  <si>
    <t>CONVERTITIMANN LEONARDO</t>
  </si>
  <si>
    <t>lorenzo.avesti@pietroaldi.com</t>
  </si>
  <si>
    <t>BACCI GABRIELE</t>
  </si>
  <si>
    <t>gabriele.bacci@pietroaldi.com</t>
  </si>
  <si>
    <t>MONTAUTI SARA</t>
  </si>
  <si>
    <t>TOSI FRANCESCO</t>
  </si>
  <si>
    <t>BALDANZI GIULIO</t>
  </si>
  <si>
    <t>MORSELLI ALICE</t>
  </si>
  <si>
    <t>giulio.baldanzi@pietroaldi.com</t>
  </si>
  <si>
    <t>1L</t>
  </si>
  <si>
    <t>cruciani.caterina@pietroaldi.com</t>
  </si>
  <si>
    <t>5C</t>
  </si>
  <si>
    <t>BALDANZI LUCA</t>
  </si>
  <si>
    <t>luca.baldanzi@pietroaldi.com</t>
  </si>
  <si>
    <t>FIORIN RACHELE</t>
  </si>
  <si>
    <t>piccinetti.marina@pietroaldi.com</t>
  </si>
  <si>
    <t>macherini.marco@pietroaldi.com</t>
  </si>
  <si>
    <t>nicholas.balducci@pietroaldi.com</t>
  </si>
  <si>
    <t>baini.alberto@pietroaldi.com</t>
  </si>
  <si>
    <t>L</t>
  </si>
  <si>
    <t>BALEANI MANUELE</t>
  </si>
  <si>
    <t>MASALA VITTORIA</t>
  </si>
  <si>
    <t>manuele.baleani@pietroaldi.com</t>
  </si>
  <si>
    <t>BALOCCHI GIANMARCO</t>
  </si>
  <si>
    <t>PETRUCCI MATILDE</t>
  </si>
  <si>
    <t>gianmarco.balocchi@pietroaldi.com</t>
  </si>
  <si>
    <t>ORE</t>
  </si>
  <si>
    <t>achille.zella@pietroaldi.com</t>
  </si>
  <si>
    <t>BIANCO CAROLINA</t>
  </si>
  <si>
    <t>BALUGANI ANNA</t>
  </si>
  <si>
    <t>121</t>
  </si>
  <si>
    <t>anna.balugani@pietroaldi.com</t>
  </si>
  <si>
    <t>adriano.maggi@pietroaldi.com</t>
  </si>
  <si>
    <t>107</t>
  </si>
  <si>
    <t>alessandra.bianchi@pietroaldi.com</t>
  </si>
  <si>
    <t>97</t>
  </si>
  <si>
    <t>MORROCCHI LORENZO</t>
  </si>
  <si>
    <t>alessandra.capece@pietroaldi.com</t>
  </si>
  <si>
    <t>74</t>
  </si>
  <si>
    <t>BALUGANI BIANCA</t>
  </si>
  <si>
    <t>bianca.balugani@pietroaldi.com</t>
  </si>
  <si>
    <t>95</t>
  </si>
  <si>
    <t>108</t>
  </si>
  <si>
    <t>CAPPUCCINI LORENZO</t>
  </si>
  <si>
    <t>alessandro.biondi@pietroaldi.com</t>
  </si>
  <si>
    <t>62</t>
  </si>
  <si>
    <t>alessandro.bonelli@pietroaldi.com</t>
  </si>
  <si>
    <t>BAMBI JASMIN</t>
  </si>
  <si>
    <t>40</t>
  </si>
  <si>
    <t>jasmin.bambi@pietroaldi.com</t>
  </si>
  <si>
    <t>alessandro.borghi@pietroaldi.com</t>
  </si>
  <si>
    <t>96</t>
  </si>
  <si>
    <t>GALLORINI BIANCA</t>
  </si>
  <si>
    <t>alessandro.brocca@pietroaldi.com</t>
  </si>
  <si>
    <t>59</t>
  </si>
  <si>
    <t>alessandro.capone@pietroaldi.com</t>
  </si>
  <si>
    <t>101</t>
  </si>
  <si>
    <t>alessandro.conti@pietroaldi.com</t>
  </si>
  <si>
    <t>BANCHI VANESSA</t>
  </si>
  <si>
    <t>100</t>
  </si>
  <si>
    <t>vanessa.banchi@pietroaldi.com</t>
  </si>
  <si>
    <t>alessandro.costagliola@pietroaldi.com</t>
  </si>
  <si>
    <t>CORSINI LUCREZIA</t>
  </si>
  <si>
    <t>46</t>
  </si>
  <si>
    <t>alessandro.dallacosta@pietroaldi.com</t>
  </si>
  <si>
    <t>45</t>
  </si>
  <si>
    <t>alessandro.didomenico@pietroaldi.com</t>
  </si>
  <si>
    <t>87</t>
  </si>
  <si>
    <t>alessandro.dragoni@pietroaldi.com</t>
  </si>
  <si>
    <t>67</t>
  </si>
  <si>
    <t>alessandro.falconi@pietroaldi.com</t>
  </si>
  <si>
    <t>PUCCINELLI EMANUELE</t>
  </si>
  <si>
    <t>BANDINI MARTINO</t>
  </si>
  <si>
    <t>119</t>
  </si>
  <si>
    <t>martino.bandini@pietroaldi.com</t>
  </si>
  <si>
    <t>alessandro.gentili@pietroaldi.com</t>
  </si>
  <si>
    <t>66</t>
  </si>
  <si>
    <t>alessandro.mantero@pietroaldi.com</t>
  </si>
  <si>
    <t>1 A LC</t>
  </si>
  <si>
    <t>alessandro.uberti@pietroaldi.com</t>
  </si>
  <si>
    <t>92</t>
  </si>
  <si>
    <t>RISICO RICCARDO</t>
  </si>
  <si>
    <t>alessandro.vagheggini@pietroaldi.com</t>
  </si>
  <si>
    <t>alessandrogabriel.popovici@pietroaldi.com</t>
  </si>
  <si>
    <t>lorenzo.banini@pietroaldi.com</t>
  </si>
  <si>
    <t>109</t>
  </si>
  <si>
    <t>alessia.ceccarelli@pietroaldi.com</t>
  </si>
  <si>
    <t>69</t>
  </si>
  <si>
    <t>SOLDATI DARIO</t>
  </si>
  <si>
    <t>alessia.leoni@pietroaldi.com</t>
  </si>
  <si>
    <t>65</t>
  </si>
  <si>
    <t>alessia.tagliaferri@pietroaldi.com</t>
  </si>
  <si>
    <t>106</t>
  </si>
  <si>
    <t>alessio.bondi@pietroaldi.com</t>
  </si>
  <si>
    <t>35</t>
  </si>
  <si>
    <t>alessio.francavilla@pietroaldi.com</t>
  </si>
  <si>
    <t>CAPUCCINI VITTORIA</t>
  </si>
  <si>
    <t>alessio.magini@pietroaldi.com</t>
  </si>
  <si>
    <t>BANTI MARIEM</t>
  </si>
  <si>
    <t>alessiomatias.lisci@pietroaldi.com</t>
  </si>
  <si>
    <t>mariem.banti@pietroaldi.com</t>
  </si>
  <si>
    <t>alex.benocci@pietroaldi.com</t>
  </si>
  <si>
    <t>CIPOLLONI MATTIA</t>
  </si>
  <si>
    <t>53</t>
  </si>
  <si>
    <t>alice.camarri@pietroaldi.com</t>
  </si>
  <si>
    <t>64</t>
  </si>
  <si>
    <t>alice.giannoni@pietroaldi.com</t>
  </si>
  <si>
    <t>129</t>
  </si>
  <si>
    <t>BARALDI NICCOLO</t>
  </si>
  <si>
    <t>BRONCHINI MATILDE</t>
  </si>
  <si>
    <t>alice.morselli@pietroaldi.com</t>
  </si>
  <si>
    <t>niccolo.baraldi@pietroaldi.com</t>
  </si>
  <si>
    <t>alice.restante@pietroaldi.com</t>
  </si>
  <si>
    <t>alice.savarese@pietroaldi.com</t>
  </si>
  <si>
    <t>MARRAS CHRISTIAN</t>
  </si>
  <si>
    <t>124</t>
  </si>
  <si>
    <t>alice.tommasi@pietroaldi.com</t>
  </si>
  <si>
    <t>36</t>
  </si>
  <si>
    <t>alina.maimone@pietroaldi.com</t>
  </si>
  <si>
    <t>LUCARELLI ANDREA</t>
  </si>
  <si>
    <t>viola.barbagli@pietroaldi.com</t>
  </si>
  <si>
    <t>oliviero.antonio@pietroaldi.com</t>
  </si>
  <si>
    <t>allegra.rossi@pietroaldi.com</t>
  </si>
  <si>
    <t>49</t>
  </si>
  <si>
    <t>alma.borsetti@pietroaldi.com</t>
  </si>
  <si>
    <t>ambra.machetti@pietroaldi.com</t>
  </si>
  <si>
    <t>magini.marco@pietroaldi.com</t>
  </si>
  <si>
    <t>ambra.marzo@pietroaldi.com</t>
  </si>
  <si>
    <t>42</t>
  </si>
  <si>
    <t>4ALC</t>
  </si>
  <si>
    <t>andre.gricia@pietroaldi.com</t>
  </si>
  <si>
    <t>BARBIERA GRETA</t>
  </si>
  <si>
    <t>greta.barbiera@pietroaldi.com</t>
  </si>
  <si>
    <t>PALARCHI EDOARDO</t>
  </si>
  <si>
    <t>63</t>
  </si>
  <si>
    <t>andrea.boccini@pietroaldi.com</t>
  </si>
  <si>
    <t>andrea.carta@pietroaldi.com</t>
  </si>
  <si>
    <t>91</t>
  </si>
  <si>
    <t>andrea.cericola@pietroaldi.com</t>
  </si>
  <si>
    <t>1 A LS</t>
  </si>
  <si>
    <t>andrea.emiliani@pietroaldi.com</t>
  </si>
  <si>
    <t>NOCCIOLINI GIANLUCA</t>
  </si>
  <si>
    <t>BARDINI BRANDO</t>
  </si>
  <si>
    <t>andrea.fontani@pietroaldi.com</t>
  </si>
  <si>
    <t>brando.bardini@pietroaldi.com</t>
  </si>
  <si>
    <t>89</t>
  </si>
  <si>
    <t>andrea.guarracino@pietroaldi.com</t>
  </si>
  <si>
    <t>andrea.lucarelli@pietroaldi.com</t>
  </si>
  <si>
    <t>SGHERRI MATTEO</t>
  </si>
  <si>
    <t>andrea.melone@pietroaldi.com</t>
  </si>
  <si>
    <t>103</t>
  </si>
  <si>
    <t>BARDINI VANNI</t>
  </si>
  <si>
    <t>andrea.oliviero@pietroaldi.com</t>
  </si>
  <si>
    <t>vanni.bardini@pietroaldi.com</t>
  </si>
  <si>
    <t>133</t>
  </si>
  <si>
    <t>andrea.renzetti@pietroaldi.com</t>
  </si>
  <si>
    <t>116</t>
  </si>
  <si>
    <t>DEVITA VINCENZO</t>
  </si>
  <si>
    <t>andrea.russo@pietroaldi.com</t>
  </si>
  <si>
    <t>BARGELLI RICCARDO</t>
  </si>
  <si>
    <t>riccardo.bargelli@pietroaldi.com</t>
  </si>
  <si>
    <t>MAGGI ADRIANO</t>
  </si>
  <si>
    <t>andreialberto.gheorghe@pietroaldi.com</t>
  </si>
  <si>
    <t>68</t>
  </si>
  <si>
    <t>angelica.deangelis@pietroaldi.com</t>
  </si>
  <si>
    <t>ronconi.claudio@pietroaldi.com</t>
  </si>
  <si>
    <t>110</t>
  </si>
  <si>
    <t>BARICCI ALESSIA</t>
  </si>
  <si>
    <t>DRAGONI ALESSANDRO</t>
  </si>
  <si>
    <t>alessia.baricci@pietroaldi.com</t>
  </si>
  <si>
    <t>angelo.cassetta@pietroaldi.com</t>
  </si>
  <si>
    <t>caprini.giulia@pietroaldi.com</t>
  </si>
  <si>
    <t>anita.laurenti@pietroaldi.com</t>
  </si>
  <si>
    <t>90</t>
  </si>
  <si>
    <t>RIZZI FEDERICO</t>
  </si>
  <si>
    <t>56</t>
  </si>
  <si>
    <t>BARICCI MARCO</t>
  </si>
  <si>
    <t>anna.biagetti@pietroaldi.com</t>
  </si>
  <si>
    <t>marco.baricci@pietroaldi.com</t>
  </si>
  <si>
    <t>anna.denei@pietroaldi.com</t>
  </si>
  <si>
    <t>PUCCI GIOVANNI</t>
  </si>
  <si>
    <t>113</t>
  </si>
  <si>
    <t>anna.seghi@pietroaldi.com</t>
  </si>
  <si>
    <t>antonio.cupolino@pietroaldi.com</t>
  </si>
  <si>
    <t>CERICOLA ANDREA</t>
  </si>
  <si>
    <t>BARICCI SOFIA</t>
  </si>
  <si>
    <t>antonio.stasi@pietroaldi.com</t>
  </si>
  <si>
    <t>sofia.baricci@pietroaldi.com</t>
  </si>
  <si>
    <t>1 B LC</t>
  </si>
  <si>
    <t>arianna.bonelli@pietroaldi.com</t>
  </si>
  <si>
    <t>44</t>
  </si>
  <si>
    <t>arianna.dondoli@pietroaldi.com</t>
  </si>
  <si>
    <t>arianna.fortunati@pietroaldi.com</t>
  </si>
  <si>
    <t>arianna.rrumbullaku@pietroaldi.com</t>
  </si>
  <si>
    <t>SACCOCCI TOMMASO</t>
  </si>
  <si>
    <t>BARISON FRANCESCA</t>
  </si>
  <si>
    <t>francesca.barison@pietroaldi.com</t>
  </si>
  <si>
    <t>asia.cortecci@pietroaldi.com</t>
  </si>
  <si>
    <t>33</t>
  </si>
  <si>
    <t>asia.fauci@pietroaldi.com</t>
  </si>
  <si>
    <t>asia.innocentipericcioli@pietroaldi.com</t>
  </si>
  <si>
    <t>BOUHMALA RAYAN</t>
  </si>
  <si>
    <t>attiliodaniel.gaudio@pietroaldi.com</t>
  </si>
  <si>
    <t>37</t>
  </si>
  <si>
    <t>BAROMETRI VITTORIA</t>
  </si>
  <si>
    <t>aurora.cesarini@pietroaldi.com</t>
  </si>
  <si>
    <t>vittoria.barometri@pietroaldi.com</t>
  </si>
  <si>
    <t>PUGLIESE GREGORIO</t>
  </si>
  <si>
    <t>baldini.carla@pietroaldi.com</t>
  </si>
  <si>
    <t>aurora.nieri@pietroaldi.com</t>
  </si>
  <si>
    <t>GIOVI MATILDE</t>
  </si>
  <si>
    <t>BARRERA JAEL</t>
  </si>
  <si>
    <t>beatrice.marcucci@pietroaldi.com</t>
  </si>
  <si>
    <t>jael.barrera@pietroaldi.com</t>
  </si>
  <si>
    <t>71</t>
  </si>
  <si>
    <t>balestri.natalia@pietroaldi.com</t>
  </si>
  <si>
    <t>beatrice.tofanelli@pietroaldi.com</t>
  </si>
  <si>
    <t>MOHAMMED PURNO</t>
  </si>
  <si>
    <t>benedetta.campomori@pietroaldi.com</t>
  </si>
  <si>
    <t>80</t>
  </si>
  <si>
    <t>BARTALUCCI ELIA</t>
  </si>
  <si>
    <t>1 B LS</t>
  </si>
  <si>
    <t>elia.bartalucci@pietroaldi.com</t>
  </si>
  <si>
    <t>benedetta.costagliola@pietroaldi.com</t>
  </si>
  <si>
    <t>FUSA' GIULIA</t>
  </si>
  <si>
    <t>bernardo.valteroni@pietroaldi.com</t>
  </si>
  <si>
    <t>4H</t>
  </si>
  <si>
    <t>bianca.gallorini@pietroaldi.com</t>
  </si>
  <si>
    <t>79</t>
  </si>
  <si>
    <t>BARTOLACCI VITTORIA</t>
  </si>
  <si>
    <t>bianca.mazzei@pietroaldi.com</t>
  </si>
  <si>
    <t>vittoria.bartolacci@pietroaldi.com</t>
  </si>
  <si>
    <t>VIGGIANI GIUSY</t>
  </si>
  <si>
    <t>bianca.vannucchi@pietroaldi.com</t>
  </si>
  <si>
    <t>bilal.khribech@pietroaldi.com</t>
  </si>
  <si>
    <t>borys.durkalets@pietroaldi.com</t>
  </si>
  <si>
    <t>D'AMBROSIO LUIGI</t>
  </si>
  <si>
    <t>77</t>
  </si>
  <si>
    <t>4BLC</t>
  </si>
  <si>
    <t>BARTOLETTI GIULIO</t>
  </si>
  <si>
    <t>brenda.vannozzi@pietroaldi.com</t>
  </si>
  <si>
    <t>giulio.bartoletti@pietroaldi.com</t>
  </si>
  <si>
    <t>camilla.cardalesi@pietroaldi.com</t>
  </si>
  <si>
    <t>148</t>
  </si>
  <si>
    <t>carlo.vagheggini@pietroaldi.com</t>
  </si>
  <si>
    <t>47</t>
  </si>
  <si>
    <t>LEONI ALESSIA</t>
  </si>
  <si>
    <t>carlotta.citrigno@pietroaldi.com</t>
  </si>
  <si>
    <t>54</t>
  </si>
  <si>
    <t>carlotta.guerrini@pietroaldi.com</t>
  </si>
  <si>
    <t>120</t>
  </si>
  <si>
    <t>carlotta.visentin@pietroaldi.com</t>
  </si>
  <si>
    <t>BARTOLINI GIULIA</t>
  </si>
  <si>
    <t>carolina.bianco@pietroaldi.com</t>
  </si>
  <si>
    <t>nevoni.elena@pietroaldi.com</t>
  </si>
  <si>
    <t>giulia.bartolini@pietroaldi.com</t>
  </si>
  <si>
    <t>FEBROTTO SARA</t>
  </si>
  <si>
    <t>carolina.verni@pietroaldi.com</t>
  </si>
  <si>
    <t>caterina.carollo@pietroaldi.com</t>
  </si>
  <si>
    <t>128</t>
  </si>
  <si>
    <t>caterina.diiorio@pietroaldi.com</t>
  </si>
  <si>
    <t>caterina.machetti@pietroaldi.com</t>
  </si>
  <si>
    <t>70</t>
  </si>
  <si>
    <t>caterina.mascagni@pietroaldi.com</t>
  </si>
  <si>
    <t>GRICIA ANDRE</t>
  </si>
  <si>
    <t>41</t>
  </si>
  <si>
    <t>caterina.vanelli@pietroaldi.com</t>
  </si>
  <si>
    <t>irene.battisti@pietroaldi.com</t>
  </si>
  <si>
    <t>39</t>
  </si>
  <si>
    <t>celeste.pieri@pietroaldi.com</t>
  </si>
  <si>
    <t>38</t>
  </si>
  <si>
    <t>chiara.calabrese@pietroaldi.com</t>
  </si>
  <si>
    <t>chiara.feri@pietroaldi.com</t>
  </si>
  <si>
    <t>102</t>
  </si>
  <si>
    <t>CINELLI FILIPPO</t>
  </si>
  <si>
    <t>vincenti.immacolata@pietroaldi.com</t>
  </si>
  <si>
    <t>chiara.grillo@pietroaldi.com</t>
  </si>
  <si>
    <t>88</t>
  </si>
  <si>
    <t>C</t>
  </si>
  <si>
    <t>chiara.marconi@pietroaldi.com</t>
  </si>
  <si>
    <t>1 C</t>
  </si>
  <si>
    <t>BATZU VALENTINA</t>
  </si>
  <si>
    <t>chiara.russo@pietroaldi.com</t>
  </si>
  <si>
    <t>valentina.batzu@pietroaldi.com</t>
  </si>
  <si>
    <t>chiara.sardella@pietroaldi.com</t>
  </si>
  <si>
    <t>ROSSI GIORGIA</t>
  </si>
  <si>
    <t>chiara.tarantino@pietroaldi.com</t>
  </si>
  <si>
    <t>christian.marras@pietroaldi.com</t>
  </si>
  <si>
    <t>ciro.gargiulo@pietroaldi.com</t>
  </si>
  <si>
    <t>clara.conti@pietroaldi.com</t>
  </si>
  <si>
    <t>claragiorgia.castelli@pietroaldi.com</t>
  </si>
  <si>
    <t>clelia.martini@pietroaldi.com</t>
  </si>
  <si>
    <t>BAUSANI LORENZO</t>
  </si>
  <si>
    <t>131</t>
  </si>
  <si>
    <t>POLI EDOARDO</t>
  </si>
  <si>
    <t>costanza.burla@pietroaldi.com</t>
  </si>
  <si>
    <t>lorenzo.bausani@pietroaldi.com</t>
  </si>
  <si>
    <t>127</t>
  </si>
  <si>
    <t>cristian.giannini@pietroaldi.com</t>
  </si>
  <si>
    <t>VENTURI SERENA</t>
  </si>
  <si>
    <t>130</t>
  </si>
  <si>
    <t>cristian.pernazza@pietroaldi.com</t>
  </si>
  <si>
    <t>cristian.pizi@pietroaldi.com</t>
  </si>
  <si>
    <t>117</t>
  </si>
  <si>
    <t>cristina.schiavoni@pietroaldi.com</t>
  </si>
  <si>
    <t>48</t>
  </si>
  <si>
    <t>LAUCCI MATTIA</t>
  </si>
  <si>
    <t>damiano.bernardini@pietroaldi.com</t>
  </si>
  <si>
    <t>72</t>
  </si>
  <si>
    <t>BAUSO EDOARDO</t>
  </si>
  <si>
    <t>daniele.haivaz@pietroaldi.com</t>
  </si>
  <si>
    <t>edoardo.bauso@pietroaldi.com</t>
  </si>
  <si>
    <t>98</t>
  </si>
  <si>
    <t>ZEIDAN KARIM</t>
  </si>
  <si>
    <t>daniele.lari@pietroaldi.com</t>
  </si>
  <si>
    <t>83</t>
  </si>
  <si>
    <t>danielgabriele.loisi@pietroaldi.com</t>
  </si>
  <si>
    <t>davide.caridi@pietroaldi.com</t>
  </si>
  <si>
    <t>50</t>
  </si>
  <si>
    <t>davide.doga@pietroaldi.com</t>
  </si>
  <si>
    <t>davide.fragnito@pietroaldi.com</t>
  </si>
  <si>
    <t>75</t>
  </si>
  <si>
    <t>davide.picchi@pietroaldi.com</t>
  </si>
  <si>
    <t>BECAGLI MATTIA</t>
  </si>
  <si>
    <t>davide.venezia@pietroaldi.com</t>
  </si>
  <si>
    <t>mattia.becagli@pietroaldi.com</t>
  </si>
  <si>
    <t>ZAGHETTI VALERIO</t>
  </si>
  <si>
    <t>davide.zappala@pietroaldi.com</t>
  </si>
  <si>
    <t>dearebecca.iftimie@pietroaldi.com</t>
  </si>
  <si>
    <t>43</t>
  </si>
  <si>
    <t>diego.bigoni@pietroaldi.com</t>
  </si>
  <si>
    <t>acheronte.tiziana@pietroaldi.com</t>
  </si>
  <si>
    <t>diego.natale@pietroaldi.com</t>
  </si>
  <si>
    <t>111</t>
  </si>
  <si>
    <t>dilan.subashi@pietroaldi.com</t>
  </si>
  <si>
    <t>PASQUALE GIULIA</t>
  </si>
  <si>
    <t>BEGNARDI LUDOVICO</t>
  </si>
  <si>
    <t>dumitru.doganic@pietroaldi.com</t>
  </si>
  <si>
    <t>MARETTI GIORGIA</t>
  </si>
  <si>
    <t>ludovico.begnardi@pietroaldi.com</t>
  </si>
  <si>
    <t>babini.roberta@pietroaldi.com</t>
  </si>
  <si>
    <t>edoardo.giannini@pietroaldi.com</t>
  </si>
  <si>
    <t>edoardo.migliorini@pietroaldi.com</t>
  </si>
  <si>
    <t>edoardo.pacini@pietroaldi.com</t>
  </si>
  <si>
    <t>BEVILACQUA MATTEO</t>
  </si>
  <si>
    <t>edoardo.palarchi@pietroaldi.com</t>
  </si>
  <si>
    <t>edoardo.renier@pietroaldi.com</t>
  </si>
  <si>
    <t>1 D</t>
  </si>
  <si>
    <t>edoardofranco.bonardi@pietroaldi.com</t>
  </si>
  <si>
    <t>BELARDI EMMA</t>
  </si>
  <si>
    <t>105</t>
  </si>
  <si>
    <t>MONTIANI CAMILLA</t>
  </si>
  <si>
    <t>emma.belardi@pietroaldi.com</t>
  </si>
  <si>
    <t>elena.lauretano@pietroaldi.com</t>
  </si>
  <si>
    <t>eleonora.fonti@pietroaldi.com</t>
  </si>
  <si>
    <t>eleonora.sgherri@pietroaldi.com</t>
  </si>
  <si>
    <t>elga.potini@pietroaldi.com</t>
  </si>
  <si>
    <t>MACHETTI CATERINA</t>
  </si>
  <si>
    <t>elia.colombini@pietroaldi.com</t>
  </si>
  <si>
    <t>126</t>
  </si>
  <si>
    <t>elia.vedele@pietroaldi.com</t>
  </si>
  <si>
    <t>0</t>
  </si>
  <si>
    <t>elio.taviani@pietroaldi.com</t>
  </si>
  <si>
    <t>73</t>
  </si>
  <si>
    <t>BELIGNI MATILDE</t>
  </si>
  <si>
    <t>TOFANELLI BEATRICE</t>
  </si>
  <si>
    <t>elisa.ventola@pietroaldi.com</t>
  </si>
  <si>
    <t>matilde.beligni@pietroaldi.com</t>
  </si>
  <si>
    <t>elisanicole.cardullo@pietroaldi.com</t>
  </si>
  <si>
    <t>LAURETANO ELENA</t>
  </si>
  <si>
    <t>elmahdi.snader@pietroaldi.com</t>
  </si>
  <si>
    <t>elsa.parovidolin@pietroaldi.com</t>
  </si>
  <si>
    <t>emanuela.gaudiero@pietroaldi.com</t>
  </si>
  <si>
    <t>BELLINI ILARIA</t>
  </si>
  <si>
    <t>emanuele.esposito@pietroaldi.com</t>
  </si>
  <si>
    <t>ilaria.bellini@pietroaldi.com</t>
  </si>
  <si>
    <t>emanuele.puccinelli@pietroaldi.com</t>
  </si>
  <si>
    <t>emilia.fani@pietroaldi.com</t>
  </si>
  <si>
    <t>58</t>
  </si>
  <si>
    <t>emma.fabbrucci@pietroaldi.com</t>
  </si>
  <si>
    <t>emma.mariottini@pietroaldi.com</t>
  </si>
  <si>
    <t>emma.minucci@pietroaldi.com</t>
  </si>
  <si>
    <t>emma.pastorello@pietroaldi.com</t>
  </si>
  <si>
    <t>emma.rapisarda@pietroaldi.com</t>
  </si>
  <si>
    <t>BELLOMO OLGA</t>
  </si>
  <si>
    <t>ernesto.biliotti@pietroaldi.com</t>
  </si>
  <si>
    <t>olga.bellomo@pietroaldi.com</t>
  </si>
  <si>
    <t>ethan.marcucci@pietroaldi.com</t>
  </si>
  <si>
    <t>51</t>
  </si>
  <si>
    <t>ettore.civitarese@pietroaldi.com</t>
  </si>
  <si>
    <t>ettore.rastelli@pietroaldi.com</t>
  </si>
  <si>
    <t>eva.giaccherini@pietroaldi.com</t>
  </si>
  <si>
    <t>1 E</t>
  </si>
  <si>
    <t>eva.marconi@pietroaldi.com</t>
  </si>
  <si>
    <t>eva.pecciarini@pietroaldi.com</t>
  </si>
  <si>
    <t>falcoluigi.dubaldo@pietroaldi.com</t>
  </si>
  <si>
    <t>fausto.spadi@pietroaldi.com</t>
  </si>
  <si>
    <t>zeno.bendinelli@pietroaldi.com</t>
  </si>
  <si>
    <t>federica.fabbri@pietroaldi.com</t>
  </si>
  <si>
    <t>federico.paioncini@pietroaldi.com</t>
  </si>
  <si>
    <t>federico.pecci@pietroaldi.com</t>
  </si>
  <si>
    <t>federico.rizzi@pietroaldi.com</t>
  </si>
  <si>
    <t>federico.terrosi@pietroaldi.com</t>
  </si>
  <si>
    <t>24</t>
  </si>
  <si>
    <t>filippo.brizzi@pietroaldi.com</t>
  </si>
  <si>
    <t>BENELLI SARA</t>
  </si>
  <si>
    <t>filippo.caselli@pietroaldi.com</t>
  </si>
  <si>
    <t>sara.benelli@pietroaldi.com</t>
  </si>
  <si>
    <t>34</t>
  </si>
  <si>
    <t>filippo.castellano@pietroaldi.com</t>
  </si>
  <si>
    <t>cordovani.irene@pietroaldi.com</t>
  </si>
  <si>
    <t>filippo.cinelli@pietroaldi.com</t>
  </si>
  <si>
    <t>BENELLI SERSE</t>
  </si>
  <si>
    <t>filippo.ferrini@pietroaldi.com</t>
  </si>
  <si>
    <t>serse.benelli@pietroaldi.com</t>
  </si>
  <si>
    <t>filippo.galloni@pietroaldi.com</t>
  </si>
  <si>
    <t>filippo.giovani@pietroaldi.com</t>
  </si>
  <si>
    <t>99</t>
  </si>
  <si>
    <t>delucia.domenico@pietroaldi.com</t>
  </si>
  <si>
    <t>filippo.gorelli@pietroaldi.com</t>
  </si>
  <si>
    <t>dini.lapo@pietroaldi.com</t>
  </si>
  <si>
    <t>filippo.ingrati@pietroaldi.com</t>
  </si>
  <si>
    <t>filippo.leli@pietroaldi.com</t>
  </si>
  <si>
    <t>BENIGNI LORENZO</t>
  </si>
  <si>
    <t>filippo.mariottini@pietroaldi.com</t>
  </si>
  <si>
    <t>lorenzo.benigni@pietroaldi.com</t>
  </si>
  <si>
    <t>flaminia.sforzi@pietroaldi.com</t>
  </si>
  <si>
    <t>flavia.fabrizzi@pietroaldi.com</t>
  </si>
  <si>
    <t>flavio.carletti@pietroaldi.com</t>
  </si>
  <si>
    <t>81</t>
  </si>
  <si>
    <t>florasolar.tesio@pietroaldi.com</t>
  </si>
  <si>
    <t>94</t>
  </si>
  <si>
    <t>francesca.bonavita@pietroaldi.com</t>
  </si>
  <si>
    <t>1 F</t>
  </si>
  <si>
    <t>BENOCCI ALEX</t>
  </si>
  <si>
    <t>francesca.dellamonaca@pietroaldi.com</t>
  </si>
  <si>
    <t>118</t>
  </si>
  <si>
    <t>francesca.rossi@pietroaldi.com</t>
  </si>
  <si>
    <t>BENOCCI LUCA</t>
  </si>
  <si>
    <t>francesco.breda@pietroaldi.com</t>
  </si>
  <si>
    <t>196</t>
  </si>
  <si>
    <t>francesco.cerbone@pietroaldi.com</t>
  </si>
  <si>
    <t>francesco.conti@pietroaldi.com</t>
  </si>
  <si>
    <t>86</t>
  </si>
  <si>
    <t>BENOCCI MATTIA</t>
  </si>
  <si>
    <t>francesco.degiuseppe@pietroaldi.com</t>
  </si>
  <si>
    <t>mattia.benocci@pietroaldi.com</t>
  </si>
  <si>
    <t>francesco.deminicis@pietroaldi.com</t>
  </si>
  <si>
    <t>francesco.ghini@pietroaldi.com</t>
  </si>
  <si>
    <t>francesco.rapisarda@pietroaldi.com</t>
  </si>
  <si>
    <t>francesco.rosati@pietroaldi.com</t>
  </si>
  <si>
    <t>104</t>
  </si>
  <si>
    <t>francesco.soldateschi@pietroaldi.com</t>
  </si>
  <si>
    <t>85</t>
  </si>
  <si>
    <t>BENTALBI IDRISS</t>
  </si>
  <si>
    <t>francesco.ticci@pietroaldi.com</t>
  </si>
  <si>
    <t>idriss.bentalbi@pietroaldi.com</t>
  </si>
  <si>
    <t>francesco.tosi@pietroaldi.com</t>
  </si>
  <si>
    <t>francesco.vegni@pietroaldi.com</t>
  </si>
  <si>
    <t>112</t>
  </si>
  <si>
    <t>francesco.zanardi@pietroaldi.com</t>
  </si>
  <si>
    <t>franco.fu@pietroaldi.com</t>
  </si>
  <si>
    <t>fulvio.sviben@pietroaldi.com</t>
  </si>
  <si>
    <t>BENUCCI GRETA</t>
  </si>
  <si>
    <t>gabriele.lozzi@pietroaldi.com</t>
  </si>
  <si>
    <t>greta.benucci@pietroaldi.com</t>
  </si>
  <si>
    <t>175</t>
  </si>
  <si>
    <t>gabriele.manusia@pietroaldi.com</t>
  </si>
  <si>
    <t>gabriele.picchi@pietroaldi.com</t>
  </si>
  <si>
    <t>gabriele.ricciardi@pietroaldi.com</t>
  </si>
  <si>
    <t>gabrielealfonso.perezpancellini@pietroaldi.com</t>
  </si>
  <si>
    <t>gaia.forino@pietroaldi.com</t>
  </si>
  <si>
    <t>BENVENUTI MATTEO</t>
  </si>
  <si>
    <t>gaia.lepore@pietroaldi.com</t>
  </si>
  <si>
    <t>basili.caterina@pietroaldi.com</t>
  </si>
  <si>
    <t>matteo.benvenuti@pietroaldi.com</t>
  </si>
  <si>
    <t>gaia.toncelli@pietroaldi.com</t>
  </si>
  <si>
    <t>78</t>
  </si>
  <si>
    <t>gemma.picci@pietroaldi.com</t>
  </si>
  <si>
    <t>giacomo.betti@pietroaldi.com</t>
  </si>
  <si>
    <t>giacomo.casini@pietroaldi.com</t>
  </si>
  <si>
    <t>giacomo.detti@pietroaldi.com</t>
  </si>
  <si>
    <t>giacomo.lauricella@pietroaldi.com</t>
  </si>
  <si>
    <t>BERNABEI MATTEO</t>
  </si>
  <si>
    <t>giacomo.marinelli@pietroaldi.com</t>
  </si>
  <si>
    <t>matteo.bernabei@pietroaldi.com</t>
  </si>
  <si>
    <t>giacomo.tirocchi@pietroaldi.com</t>
  </si>
  <si>
    <t>123</t>
  </si>
  <si>
    <t>giada.giannini@pietroaldi.com</t>
  </si>
  <si>
    <t>gianluca.borscia@pietroaldi.com</t>
  </si>
  <si>
    <t>gianluca.nelli@pietroaldi.com</t>
  </si>
  <si>
    <t>gianluca.nocciolini@pietroaldi.com</t>
  </si>
  <si>
    <t>1 G</t>
  </si>
  <si>
    <t>BERNARDI MATTEO</t>
  </si>
  <si>
    <t>matteo.bernardi@pietroaldi.com</t>
  </si>
  <si>
    <t>ginevra.cirillo@pietroaldi.com</t>
  </si>
  <si>
    <t>ginevra.dibenedetto@pietroaldi.com</t>
  </si>
  <si>
    <t>ginevra.piccioni@pietroaldi.com</t>
  </si>
  <si>
    <t>gioele.conte@pietroaldi.com</t>
  </si>
  <si>
    <t>gioia.cipriani@pietroaldi.com</t>
  </si>
  <si>
    <t>giordano.musumeci@pietroaldi.com</t>
  </si>
  <si>
    <t>giorgia.bisconti@pietroaldi.com</t>
  </si>
  <si>
    <t>giorgia.rossi@pietroaldi.com</t>
  </si>
  <si>
    <t>giorgiana.brustureanu@pietroaldi.com</t>
  </si>
  <si>
    <t>giorgio.derrico@pietroaldi.com</t>
  </si>
  <si>
    <t>giovanni.maretti@pietroaldi.com</t>
  </si>
  <si>
    <t>giovanni.pucci@pietroaldi.com</t>
  </si>
  <si>
    <t>BERRETTI JOEL</t>
  </si>
  <si>
    <t>joel.berretti@pietroaldi.com</t>
  </si>
  <si>
    <t>giulia.biscioni@pietroaldi.com</t>
  </si>
  <si>
    <t>giulia.cappelli@pietroaldi.com</t>
  </si>
  <si>
    <t>giulia.cioli@pietroaldi.com</t>
  </si>
  <si>
    <t>giulia.faragli@pietroaldi.com</t>
  </si>
  <si>
    <t>giulia.fusa@pietroaldi.com</t>
  </si>
  <si>
    <t>60</t>
  </si>
  <si>
    <t>giulia.pallari@pietroaldi.com</t>
  </si>
  <si>
    <t>BERTAGNOLIO TOMMASO</t>
  </si>
  <si>
    <t>giulia.pasquale@pietroaldi.com</t>
  </si>
  <si>
    <t>tommaso.bertagnolio@pietroaldi.com</t>
  </si>
  <si>
    <t>giulia.pierezza@pietroaldi.com</t>
  </si>
  <si>
    <t>giulia.roggiapane@pietroaldi.com</t>
  </si>
  <si>
    <t>giulia.vichi@pietroaldi.com</t>
  </si>
  <si>
    <t>giulio.duchi@pietroaldi.com</t>
  </si>
  <si>
    <t>BERTI FRANCESCA</t>
  </si>
  <si>
    <t>giulio.ferraro@pietroaldi.com</t>
  </si>
  <si>
    <t>francesca.berti@pietroaldi.com</t>
  </si>
  <si>
    <t>giulio.foglia@pietroaldi.com</t>
  </si>
  <si>
    <t>57</t>
  </si>
  <si>
    <t>giulio.grascelli@pietroaldi.com</t>
  </si>
  <si>
    <t>giulio.magini@pietroaldi.com</t>
  </si>
  <si>
    <t>giulio.rondini@pietroaldi.com</t>
  </si>
  <si>
    <t>114</t>
  </si>
  <si>
    <t>giuseppe.esposito@pietroaldi.com</t>
  </si>
  <si>
    <t>BERTI LORENZO</t>
  </si>
  <si>
    <t>PROGRESSIVO CLASSE</t>
  </si>
  <si>
    <t>giuseppe.morello@pietroaldi.com</t>
  </si>
  <si>
    <t>CLASSE ALUNNO</t>
  </si>
  <si>
    <t>lorenzo.berti@pietroaldi.com</t>
  </si>
  <si>
    <t>DATA REPORT</t>
  </si>
  <si>
    <t>giusy.viggiani@pietroaldi.com</t>
  </si>
  <si>
    <t>NOTIFICA</t>
  </si>
  <si>
    <t>ASSENZE</t>
  </si>
  <si>
    <t>H</t>
  </si>
  <si>
    <t>gledian.rranja@pietroaldi.com</t>
  </si>
  <si>
    <t>1 H</t>
  </si>
  <si>
    <t>gregorio.pugliese@pietroaldi.com</t>
  </si>
  <si>
    <t>82</t>
  </si>
  <si>
    <t>greta.conti@pietroaldi.com</t>
  </si>
  <si>
    <t>greta.giuliarini@pietroaldi.com</t>
  </si>
  <si>
    <t>greta.martini@pietroaldi.com</t>
  </si>
  <si>
    <t>greta.simone@pietroaldi.com</t>
  </si>
  <si>
    <t>greta.vagaggini@pietroaldi.com</t>
  </si>
  <si>
    <t>iacopo.pastorelli@pietroaldi.com</t>
  </si>
  <si>
    <t>iago.marsana@pietroaldi.com</t>
  </si>
  <si>
    <t>matteo.bevilacqua@pietroaldi.com</t>
  </si>
  <si>
    <t>DATA MODIFICA</t>
  </si>
  <si>
    <t>idai.imeraj@pietroaldi.com</t>
  </si>
  <si>
    <t>igli.veliu@pietroaldi.com</t>
  </si>
  <si>
    <t>ilaria.ingenito@pietroaldi.com</t>
  </si>
  <si>
    <t>76</t>
  </si>
  <si>
    <t>ilian.colicchio@pietroaldi.com</t>
  </si>
  <si>
    <t>imma.salsano@pietroaldi.com</t>
  </si>
  <si>
    <t>BIAGETTI ANNA</t>
  </si>
  <si>
    <t>52</t>
  </si>
  <si>
    <t>irene.nocciolini@pietroaldi.com</t>
  </si>
  <si>
    <t>iriavittoriapaloma.vento@pietroaldi.com</t>
  </si>
  <si>
    <t>93</t>
  </si>
  <si>
    <t>ivo.bonaccorti@pietroaldi.com</t>
  </si>
  <si>
    <t>BIAGI FLAMINIA</t>
  </si>
  <si>
    <t>210</t>
  </si>
  <si>
    <t>flaminia.biagi@pietroaldi.com</t>
  </si>
  <si>
    <t>karim.zeidan@pietroaldi.com</t>
  </si>
  <si>
    <t>karolmaria.colucci@pietroaldi.com</t>
  </si>
  <si>
    <t>ricci.stefano@pietroaldi.com</t>
  </si>
  <si>
    <t>kevin.vicidomini@pietroaldi.com</t>
  </si>
  <si>
    <t>BIAGI FLAVIO</t>
  </si>
  <si>
    <t>kushmeet.kaur@pietroaldi.com</t>
  </si>
  <si>
    <t>flavio.biagi@pietroaldi.com</t>
  </si>
  <si>
    <t>laira.corradini@pietroaldi.com</t>
  </si>
  <si>
    <t>brizzi.alessio@pietroaldi.com</t>
  </si>
  <si>
    <t>laura.cavalletti@pietroaldi.com</t>
  </si>
  <si>
    <t>fommei.francesca@pietroaldi.com</t>
  </si>
  <si>
    <t>laura.pinzuti@pietroaldi.com</t>
  </si>
  <si>
    <t>laurel.corzohinojosa@pietroaldi.com</t>
  </si>
  <si>
    <t>lavinia.bucci@pietroaldi.com</t>
  </si>
  <si>
    <t>BIAGIARELLI MATTEO</t>
  </si>
  <si>
    <t>lavinia.fiorenzano@pietroaldi.com</t>
  </si>
  <si>
    <t>matteo.biagiarelli@pietroaldi.com</t>
  </si>
  <si>
    <t>84</t>
  </si>
  <si>
    <t>lavinia.picchi@pietroaldi.com</t>
  </si>
  <si>
    <t>2 A LC</t>
  </si>
  <si>
    <t>lavinia.rusci@pietroaldi.com</t>
  </si>
  <si>
    <t>leonardo.caroli@pietroaldi.com</t>
  </si>
  <si>
    <t>leonardo.caziolato@pietroaldi.com</t>
  </si>
  <si>
    <t>leonardo.ferrari@pietroaldi.com</t>
  </si>
  <si>
    <t>leonardo.giovannetti@pietroaldi.com</t>
  </si>
  <si>
    <t>leonardo.pucillo@pietroaldi.com</t>
  </si>
  <si>
    <t>BIAGINIGORIMARTINI LEONARDO</t>
  </si>
  <si>
    <t>leonardo.saloni@pietroaldi.com</t>
  </si>
  <si>
    <t>leonardo.biaginigorimartini@pietroaldi.com</t>
  </si>
  <si>
    <t>leonardo.seccia@pietroaldi.com</t>
  </si>
  <si>
    <t>TAMBURRO CECILIA</t>
  </si>
  <si>
    <t>leonardo.sersanti@pietroaldi.com</t>
  </si>
  <si>
    <t>132</t>
  </si>
  <si>
    <t>niccolo.brogi@pietroaldi.com</t>
  </si>
  <si>
    <t>letiziamaria.lecci@pietroaldi.com</t>
  </si>
  <si>
    <t>09/02/2026 10:06:15</t>
  </si>
  <si>
    <t>insufficienza</t>
  </si>
  <si>
    <t>BIAGIOLI ELENA</t>
  </si>
  <si>
    <t>elena.biagioli@pietroaldi.com</t>
  </si>
  <si>
    <t>lorenzo.ciattaglia@pietroaldi.com</t>
  </si>
  <si>
    <t>lorenzo.furlani@pietroaldi.com</t>
  </si>
  <si>
    <t>lorenzo.galli@pietroaldi.com</t>
  </si>
  <si>
    <t>lorenzo.grippa@pietroaldi.com</t>
  </si>
  <si>
    <t>BIAGIOLI MATILDE</t>
  </si>
  <si>
    <t>chiara.cardelli@pietroaldi.com</t>
  </si>
  <si>
    <t>lorenzo.maione@pietroaldi.com</t>
  </si>
  <si>
    <t>matilde.biagioli@pietroaldi.com</t>
  </si>
  <si>
    <t>lorenzo.manconi@pietroaldi.com</t>
  </si>
  <si>
    <t>09/02/2026 10:06:17</t>
  </si>
  <si>
    <t>lorenzo.menchetti@pietroaldi.com</t>
  </si>
  <si>
    <t>lorenzo.morrocchi@pietroaldi.com</t>
  </si>
  <si>
    <t>lorenzo.notari@pietroaldi.com</t>
  </si>
  <si>
    <t>lorenzo.orlandini@pietroaldi.com</t>
  </si>
  <si>
    <t>BIANCHI ALESSANDRA</t>
  </si>
  <si>
    <t>lorenzo.pace@pietroaldi.com</t>
  </si>
  <si>
    <t>guerrini.sara@pietroaldi.com</t>
  </si>
  <si>
    <t>lorenzo.paoli@pietroaldi.com</t>
  </si>
  <si>
    <t>lorenzo.tassi@pietroaldi.com</t>
  </si>
  <si>
    <t>lorenzo.vetromile@pietroaldi.com</t>
  </si>
  <si>
    <t>lorenzofrancesco.valentini@pietroaldi.com</t>
  </si>
  <si>
    <t>leonardo.carotti@pietroaldi.com</t>
  </si>
  <si>
    <t>09/02/2026 10:06:18</t>
  </si>
  <si>
    <t>luca.lombrichi@pietroaldi.com</t>
  </si>
  <si>
    <t>luciagiuseppa.ferorelli@pietroaldi.com</t>
  </si>
  <si>
    <t>122</t>
  </si>
  <si>
    <t>lieve insufficienza</t>
  </si>
  <si>
    <t>lucianflorin.janca@pietroaldi.com</t>
  </si>
  <si>
    <t>david.bianchi@pietroaldi.com</t>
  </si>
  <si>
    <t>2 A LS</t>
  </si>
  <si>
    <t>lucilla.guerri@pietroaldi.com</t>
  </si>
  <si>
    <t>lucrezia.cencini@pietroaldi.com</t>
  </si>
  <si>
    <t>lucrezia.corsini@pietroaldi.com</t>
  </si>
  <si>
    <t>BIANCHI NOEMI</t>
  </si>
  <si>
    <t>ludovica.cantini@pietroaldi.com</t>
  </si>
  <si>
    <t>nathan.colantoni@pietroaldi.com</t>
  </si>
  <si>
    <t>noemi.bianchi@pietroaldi.com</t>
  </si>
  <si>
    <t>ludovica.mercurio@pietroaldi.com</t>
  </si>
  <si>
    <t>09/02/2026 10:06:19</t>
  </si>
  <si>
    <t>ludovico.diligenti@pietroaldi.com</t>
  </si>
  <si>
    <t>ludovico.niccolini@pietroaldi.com</t>
  </si>
  <si>
    <t>ludovico.pollini@pietroaldi.com</t>
  </si>
  <si>
    <t>luigi.d'ambrosio@pietroaldi.com</t>
  </si>
  <si>
    <t>23</t>
  </si>
  <si>
    <t>maddalena.esposito@pietroaldi.com</t>
  </si>
  <si>
    <t>179</t>
  </si>
  <si>
    <t>maia.petrella@pietroaldi.com</t>
  </si>
  <si>
    <t>christian.deangelis@pietroaldi.com</t>
  </si>
  <si>
    <t>manuel.granato@pietroaldi.com</t>
  </si>
  <si>
    <t>BIGI CRISTINA</t>
  </si>
  <si>
    <t>manuel.uka@pietroaldi.com</t>
  </si>
  <si>
    <t>cristina.bigi@pietroaldi.com</t>
  </si>
  <si>
    <t>manuela.colletti@pietroaldi.com</t>
  </si>
  <si>
    <t>marco.chen@pietroaldi.com</t>
  </si>
  <si>
    <t>marco.pelosi@pietroaldi.com</t>
  </si>
  <si>
    <t>marco.roggiapane@pietroaldi.com</t>
  </si>
  <si>
    <t>marco.ruggiero@pietroaldi.com</t>
  </si>
  <si>
    <t>thalia.fineschi@pietroaldi.com</t>
  </si>
  <si>
    <t>margherita.morganti@pietroaldi.com</t>
  </si>
  <si>
    <t>margherita.picchiotti@pietroaldi.com</t>
  </si>
  <si>
    <t>09/02/2026 10:06:21</t>
  </si>
  <si>
    <t>margherita.sartori@pietroaldi.com</t>
  </si>
  <si>
    <t>lorenzoni.walter@pietroaldi.com</t>
  </si>
  <si>
    <t>maria.gabbrielli@pietroaldi.com</t>
  </si>
  <si>
    <t>BIGONI LEONARDO</t>
  </si>
  <si>
    <t>leonardo.bigoni@pietroaldi.com</t>
  </si>
  <si>
    <t>mariaandrea.sassetti@pietroaldi.com</t>
  </si>
  <si>
    <t>insufficienza grave</t>
  </si>
  <si>
    <t>mariagiulia.ricci@pietroaldi.com</t>
  </si>
  <si>
    <t>mariagiulia.valenti@pietroaldi.com</t>
  </si>
  <si>
    <t>mariasole.simonelli@pietroaldi.com</t>
  </si>
  <si>
    <t>BILIOTTI ERNESTO</t>
  </si>
  <si>
    <t>oliver.hophan@pietroaldi.com</t>
  </si>
  <si>
    <t>mariopietro.calabria@pietroaldi.com</t>
  </si>
  <si>
    <t>2 B LC</t>
  </si>
  <si>
    <t>09/02/2026 10:06:23</t>
  </si>
  <si>
    <t>marta.ciccone@pietroaldi.com</t>
  </si>
  <si>
    <t>marta.genovese@pietroaldi.com</t>
  </si>
  <si>
    <t>martina.deltongo@pietroaldi.com</t>
  </si>
  <si>
    <t>martina.duchi@pietroaldi.com</t>
  </si>
  <si>
    <t>143</t>
  </si>
  <si>
    <t>martina.lenzini@pietroaldi.com</t>
  </si>
  <si>
    <t>BIONDI ALESSANDRO</t>
  </si>
  <si>
    <t>martina.nocerino@pietroaldi.com</t>
  </si>
  <si>
    <t>martina.oliviero@pietroaldi.com</t>
  </si>
  <si>
    <t>martina.radiconi@pietroaldi.com</t>
  </si>
  <si>
    <t>martina.russo@pietroaldi.com</t>
  </si>
  <si>
    <t>nicol.hrybachova@pietroaldi.com</t>
  </si>
  <si>
    <t>massimiliano.grassi@pietroaldi.com</t>
  </si>
  <si>
    <t>massimo.marcone@pietroaldi.com</t>
  </si>
  <si>
    <t>BIRELLI ARIANNA</t>
  </si>
  <si>
    <t>matilde.bronchini@pietroaldi.com</t>
  </si>
  <si>
    <t>arianna.birelli@pietroaldi.com</t>
  </si>
  <si>
    <t>matilde.dimonaco@pietroaldi.com</t>
  </si>
  <si>
    <t>CAROTI GAIA</t>
  </si>
  <si>
    <t>matilde.fabbrini@pietroaldi.com</t>
  </si>
  <si>
    <t>matilde.giovi@pietroaldi.com</t>
  </si>
  <si>
    <t>matilde.petrucci@pietroaldi.com</t>
  </si>
  <si>
    <t>matilde.pierattoni@pietroaldi.com</t>
  </si>
  <si>
    <t>matilde.rapisarda@pietroaldi.com</t>
  </si>
  <si>
    <t>158</t>
  </si>
  <si>
    <t>matilde.torrini@pietroaldi.com</t>
  </si>
  <si>
    <t>BISCIONI GIULIA</t>
  </si>
  <si>
    <t>matilde.volpe@pietroaldi.com</t>
  </si>
  <si>
    <t>giorgio.luca@pietroaldi.com</t>
  </si>
  <si>
    <t>BISCONTI GIORGIA</t>
  </si>
  <si>
    <t>matteo.bruno@pietroaldi.com</t>
  </si>
  <si>
    <t>matteo.calvano@pietroaldi.com</t>
  </si>
  <si>
    <t>taccioli.alice@pietroaldi.com</t>
  </si>
  <si>
    <t>matteo.cepollaro@pietroaldi.com</t>
  </si>
  <si>
    <t>matteo.colombini@pietroaldi.com</t>
  </si>
  <si>
    <t>cesare.mariotti@pietroaldi.com</t>
  </si>
  <si>
    <t>matteo.colosi@pietroaldi.com</t>
  </si>
  <si>
    <t>matteo.donati@pietroaldi.com</t>
  </si>
  <si>
    <t>BOCCINI ANDREA</t>
  </si>
  <si>
    <t>savelli.rosanna@pietroaldi.com</t>
  </si>
  <si>
    <t>matteo.dragoni@pietroaldi.com</t>
  </si>
  <si>
    <t>matteo.fedele@pietroaldi.com</t>
  </si>
  <si>
    <t>matteo.galli@pietroaldi.com</t>
  </si>
  <si>
    <t>matteo.petroni@pietroaldi.com</t>
  </si>
  <si>
    <t>2 B LS</t>
  </si>
  <si>
    <t>matteo.santilli@pietroaldi.com</t>
  </si>
  <si>
    <t>BOCCUTI AURORA</t>
  </si>
  <si>
    <t>matteo.sgherri@pietroaldi.com</t>
  </si>
  <si>
    <t>aurora.boccuti@pietroaldi.com</t>
  </si>
  <si>
    <t>matteo.sorrentino@pietroaldi.com</t>
  </si>
  <si>
    <t>ettore.pocci@pietroaldi.com</t>
  </si>
  <si>
    <t>matteo.torri@pietroaldi.com</t>
  </si>
  <si>
    <t>09/02/2026 10:06:24</t>
  </si>
  <si>
    <t>matteo.tosi@pietroaldi.com</t>
  </si>
  <si>
    <t>BONACCORTI IVO</t>
  </si>
  <si>
    <t>matthiasfrancesco.pennestri@pietroaldi.com</t>
  </si>
  <si>
    <t>BONADONNA NICOLE</t>
  </si>
  <si>
    <t>mattia.caselli@pietroaldi.com</t>
  </si>
  <si>
    <t>nicole.bonadonna@pietroaldi.com</t>
  </si>
  <si>
    <t>mattia.cesarini@pietroaldi.com</t>
  </si>
  <si>
    <t>mattia.crisalli@pietroaldi.com</t>
  </si>
  <si>
    <t>mattia.grassi@pietroaldi.com</t>
  </si>
  <si>
    <t>fabio.riccardi@pietroaldi.com</t>
  </si>
  <si>
    <t>mattia.kryeziu@pietroaldi.com</t>
  </si>
  <si>
    <t>BONAFINI ALESSANDRO</t>
  </si>
  <si>
    <t>09/02/2026 10:06:26</t>
  </si>
  <si>
    <t>alessandro.bonafini@pietroaldi.com</t>
  </si>
  <si>
    <t>mattia.lenci@pietroaldi.com</t>
  </si>
  <si>
    <t>BACCETTI SIMONETTA</t>
  </si>
  <si>
    <t>mattia.muscio@pietroaldi.com</t>
  </si>
  <si>
    <t>mattia.rasa@pietroaldi.com</t>
  </si>
  <si>
    <t>mattia.rotelli@pietroaldi.com</t>
  </si>
  <si>
    <t>BONARDI EDOARDO FRANCO</t>
  </si>
  <si>
    <t>mattia.santi@pietroaldi.com</t>
  </si>
  <si>
    <t>mattia.todisco@pietroaldi.com</t>
  </si>
  <si>
    <t>colli.stefano@pietroaldi.com</t>
  </si>
  <si>
    <t>maxim.stacaliuc@pietroaldi.com</t>
  </si>
  <si>
    <t>giovanni.russo@pietroaldi.com</t>
  </si>
  <si>
    <t>maya.mencagli@pietroaldi.com</t>
  </si>
  <si>
    <t>09/02/2026 10:06:27</t>
  </si>
  <si>
    <t>melissa.serrotti@pietroaldi.com</t>
  </si>
  <si>
    <t>BONARDI LUCA</t>
  </si>
  <si>
    <t>melissa.sportelli@pietroaldi.com</t>
  </si>
  <si>
    <t>luca.bonardi@pietroaldi.com</t>
  </si>
  <si>
    <t>michael.ren@pietroaldi.com</t>
  </si>
  <si>
    <t>michele.giovagnoli@pietroaldi.com</t>
  </si>
  <si>
    <t>185</t>
  </si>
  <si>
    <t>2 C</t>
  </si>
  <si>
    <t>miriam.iabanji@pietroaldi.com</t>
  </si>
  <si>
    <t>mirko.tronconi@pietroaldi.com</t>
  </si>
  <si>
    <t>BONARI FILIPPO</t>
  </si>
  <si>
    <t>natan.masiero@pietroaldi.com</t>
  </si>
  <si>
    <t>filippo.bonari@pietroaldi.com</t>
  </si>
  <si>
    <t>niccolo.fanti@pietroaldi.com</t>
  </si>
  <si>
    <t>francesco.spagnolo@pietroaldi.com</t>
  </si>
  <si>
    <t>niccolo.gallo@pietroaldi.com</t>
  </si>
  <si>
    <t>niccolo.gargani@pietroaldi.com</t>
  </si>
  <si>
    <t>niccolo.graziosi@pietroaldi.com</t>
  </si>
  <si>
    <t>niccolo.gualtieri@pietroaldi.com</t>
  </si>
  <si>
    <t>BONARI VIRGINIA</t>
  </si>
  <si>
    <t>niccolo.margiacchi@pietroaldi.com</t>
  </si>
  <si>
    <t>virginia.bonari@pietroaldi.com</t>
  </si>
  <si>
    <t>niccolo.monticini@pietroaldi.com</t>
  </si>
  <si>
    <t>niccolo.tortora@pietroaldi.com</t>
  </si>
  <si>
    <t>nicola.dindalini@pietroaldi.com</t>
  </si>
  <si>
    <t>nicolas.tonini@pietroaldi.com</t>
  </si>
  <si>
    <t>nicolas.verni@pietroaldi.com</t>
  </si>
  <si>
    <t>libero.terracciano@pietroaldi.com</t>
  </si>
  <si>
    <t>09/02/2026 10:06:28</t>
  </si>
  <si>
    <t>BONAVITA FRANCESCA</t>
  </si>
  <si>
    <t>nilo.eboli@pietroaldi.com</t>
  </si>
  <si>
    <t>nina.vantassel@pietroaldi.com</t>
  </si>
  <si>
    <t>paolo.pifferi@pietroaldi.com</t>
  </si>
  <si>
    <t>loffredo.giorgio@pietroaldi.com</t>
  </si>
  <si>
    <t>paolo.zaghetti@pietroaldi.com</t>
  </si>
  <si>
    <t>guidi.carla@pietroaldi.com</t>
  </si>
  <si>
    <t>paoloalessandro.corridori@pietroaldi.com</t>
  </si>
  <si>
    <t>mazzetti.manuel@pietroaldi.com</t>
  </si>
  <si>
    <t>pepeanna.vignoli@pietroaldi.com</t>
  </si>
  <si>
    <t>BONDI ALESSIO</t>
  </si>
  <si>
    <t>pietro.paolini@pietroaldi.com</t>
  </si>
  <si>
    <t>pietro.piccini@pietroaldi.com</t>
  </si>
  <si>
    <t>brando.vergari@pietroaldi.com</t>
  </si>
  <si>
    <t>pietro.savoi@pietroaldi.com</t>
  </si>
  <si>
    <t>pietro.terranzani@pietroaldi.com</t>
  </si>
  <si>
    <t>2 D</t>
  </si>
  <si>
    <t>purno.mohammed@pietroaldi.com</t>
  </si>
  <si>
    <t>rachele.corridori@pietroaldi.com</t>
  </si>
  <si>
    <t>rachele.lionti@pietroaldi.com</t>
  </si>
  <si>
    <t>raffaele.margio@pietroaldi.com</t>
  </si>
  <si>
    <t>rajan.subashi@pietroaldi.com</t>
  </si>
  <si>
    <t>rania.ferdous@pietroaldi.com</t>
  </si>
  <si>
    <t>BONELLI ARIANNA</t>
  </si>
  <si>
    <t>rebecca.quattrocchi@pietroaldi.com</t>
  </si>
  <si>
    <t>rianaandreea.mihaeasa@pietroaldi.com</t>
  </si>
  <si>
    <t>riccardo.biancucci@pietroaldi.com</t>
  </si>
  <si>
    <t>samira.vignoli@pietroaldi.com</t>
  </si>
  <si>
    <t>riccardo.brilli@pietroaldi.com</t>
  </si>
  <si>
    <t>BONTEMPO EDOARDO</t>
  </si>
  <si>
    <t>riccardo.cognata@pietroaldi.com</t>
  </si>
  <si>
    <t>09/02/2026 10:06:30</t>
  </si>
  <si>
    <t>edoardo.bontempo@pietroaldi.com</t>
  </si>
  <si>
    <t>riccardo.conti@pietroaldi.com</t>
  </si>
  <si>
    <t>riccardo.corsi@pietroaldi.com</t>
  </si>
  <si>
    <t>riccardo.dubbiosi@pietroaldi.com</t>
  </si>
  <si>
    <t>riccardo.gabbrielli@pietroaldi.com</t>
  </si>
  <si>
    <t>BORGHETTI LEONARDO</t>
  </si>
  <si>
    <t>riccardo.leopardo@pietroaldi.com</t>
  </si>
  <si>
    <t>leonardo.borghetti@pietroaldi.com</t>
  </si>
  <si>
    <t>riccardo.mangogna@pietroaldi.com</t>
  </si>
  <si>
    <t>riccardo.nati@pietroaldi.com</t>
  </si>
  <si>
    <t>valerio.zaghetti@pietroaldi.com</t>
  </si>
  <si>
    <t>riccardo.risico@pietroaldi.com</t>
  </si>
  <si>
    <t>30</t>
  </si>
  <si>
    <t>riccardo.romboli@pietroaldi.com</t>
  </si>
  <si>
    <t>palmadessa.giuseppe@pietroaldi.com</t>
  </si>
  <si>
    <t>09/02/2026 10:06:31</t>
  </si>
  <si>
    <t>riccardo.tedone@pietroaldi.com</t>
  </si>
  <si>
    <t>BORGHI ALESSANDRO</t>
  </si>
  <si>
    <t>rim.brihmani@pietroaldi.com</t>
  </si>
  <si>
    <t>rita.tomei@pietroaldi.com</t>
  </si>
  <si>
    <t>roberta.niklekaj@pietroaldi.com</t>
  </si>
  <si>
    <t>roberto.monticini@pietroaldi.com</t>
  </si>
  <si>
    <t>rocco.grillo@pietroaldi.com</t>
  </si>
  <si>
    <t>BORRELLI ANGELO</t>
  </si>
  <si>
    <t>rocco.niccolini@pietroaldi.com</t>
  </si>
  <si>
    <t>2 E</t>
  </si>
  <si>
    <t>angelo.borrelli@pietroaldi.com</t>
  </si>
  <si>
    <t>roksolana.durkalets@pietroaldi.com</t>
  </si>
  <si>
    <t>rossella.civilini@pietroaldi.com</t>
  </si>
  <si>
    <t>sabrina.landini@pietroaldi.com</t>
  </si>
  <si>
    <t>salvatorelivio.sammatrice@pietroaldi.com</t>
  </si>
  <si>
    <t>samuel.merlini@pietroaldi.com</t>
  </si>
  <si>
    <t>BORSCIA GIANLUCA</t>
  </si>
  <si>
    <t>samuele.conte@pietroaldi.com</t>
  </si>
  <si>
    <t>samuele.garavani@pietroaldi.com</t>
  </si>
  <si>
    <t>samuele.giannetti@pietroaldi.com</t>
  </si>
  <si>
    <t>samuelflorin.dorneanu@pietroaldi.com</t>
  </si>
  <si>
    <t>santiago.murineddu@pietroaldi.com</t>
  </si>
  <si>
    <t>09/02/2026 10:06:33</t>
  </si>
  <si>
    <t>181</t>
  </si>
  <si>
    <t>BORSETTI ALICE</t>
  </si>
  <si>
    <t>alice.borsetti@pietroaldi.com</t>
  </si>
  <si>
    <t>sara.casella@pietroaldi.com</t>
  </si>
  <si>
    <t>sara.febrotto@pietroaldi.com</t>
  </si>
  <si>
    <t>sara.gambelli@pietroaldi.com</t>
  </si>
  <si>
    <t>sara.gambini@pietroaldi.com</t>
  </si>
  <si>
    <t>BORSETTI ALMA</t>
  </si>
  <si>
    <t>sara.puca@pietroaldi.com</t>
  </si>
  <si>
    <t>aldo.ceri@pietroaldi.com</t>
  </si>
  <si>
    <t>sara.riitano@pietroaldi.com</t>
  </si>
  <si>
    <t>09/02/2026 10:06:34</t>
  </si>
  <si>
    <t>governi.silvia@pietroaldi.com</t>
  </si>
  <si>
    <t>sara.severi@pietroaldi.com</t>
  </si>
  <si>
    <t>sara.toniazzi@pietroaldi.com</t>
  </si>
  <si>
    <t>sasha.flaminio@pietroaldi.com</t>
  </si>
  <si>
    <t>BOSCHI ROMINA</t>
  </si>
  <si>
    <t>saymon.sclano@pietroaldi.com</t>
  </si>
  <si>
    <t>25</t>
  </si>
  <si>
    <t>romina.boschi@pietroaldi.com</t>
  </si>
  <si>
    <t>sebastiano.gualdani@pietroaldi.com</t>
  </si>
  <si>
    <t>caterina.ciampelli@pietroaldi.com</t>
  </si>
  <si>
    <t>serena.gismondi@pietroaldi.com</t>
  </si>
  <si>
    <t>serena.liang@pietroaldi.com</t>
  </si>
  <si>
    <t>2 F</t>
  </si>
  <si>
    <t>silvia.lupo@pietroaldi.com</t>
  </si>
  <si>
    <t>simone.calvano@pietroaldi.com</t>
  </si>
  <si>
    <t>rayan.bouhmala@pietroaldi.com</t>
  </si>
  <si>
    <t>simone.derosa@pietroaldi.com</t>
  </si>
  <si>
    <t>simone.pieri@pietroaldi.com</t>
  </si>
  <si>
    <t>simone.raulli@pietroaldi.com</t>
  </si>
  <si>
    <t>asia.dainelli@pietroaldi.com</t>
  </si>
  <si>
    <t>31</t>
  </si>
  <si>
    <t>sofia.fiorentini@pietroaldi.com</t>
  </si>
  <si>
    <t>09/02/2026 10:06:35</t>
  </si>
  <si>
    <t>sofia.iozzelli@pietroaldi.com</t>
  </si>
  <si>
    <t>sofia.lampis@pietroaldi.com</t>
  </si>
  <si>
    <t>138</t>
  </si>
  <si>
    <t>BRASSI LIVIA</t>
  </si>
  <si>
    <t>sofia.machetti@pietroaldi.com</t>
  </si>
  <si>
    <t>livia.brassi@pietroaldi.com</t>
  </si>
  <si>
    <t>sofia.massimi@pietroaldi.com</t>
  </si>
  <si>
    <t>sofia.papageorgiu@pietroaldi.com</t>
  </si>
  <si>
    <t>sofia.potini@pietroaldi.com</t>
  </si>
  <si>
    <t>sofia.zigoli@pietroaldi.com</t>
  </si>
  <si>
    <t>stefano.cargiolli@pietroaldi.com</t>
  </si>
  <si>
    <t>edoardo.disorte@pietroaldi.com</t>
  </si>
  <si>
    <t>stefano.natale@pietroaldi.com</t>
  </si>
  <si>
    <t>stella.poli@pietroaldi.com</t>
  </si>
  <si>
    <t>BRIHMANI RIM</t>
  </si>
  <si>
    <t>tancredi.gallo@pietroaldi.com</t>
  </si>
  <si>
    <t>tecla.moscatelli@pietroaldi.com</t>
  </si>
  <si>
    <t>lorenzo.disorte@pietroaldi.com</t>
  </si>
  <si>
    <t>thomas.mariotti@pietroaldi.com</t>
  </si>
  <si>
    <t>ciolfi.claudia@pietroaldi.com</t>
  </si>
  <si>
    <t>thomas.pesucci@pietroaldi.com</t>
  </si>
  <si>
    <t>thomas.turetta@pietroaldi.com</t>
  </si>
  <si>
    <t>BRILLI RICCARDO</t>
  </si>
  <si>
    <t>tommaso.corsetti@pietroaldi.com</t>
  </si>
  <si>
    <t>granato.idelmo@pietroaldi.com</t>
  </si>
  <si>
    <t>tommaso.donnini@pietroaldi.com</t>
  </si>
  <si>
    <t>tommaso.lampis@pietroaldi.com</t>
  </si>
  <si>
    <t>tommaso.marzocchi@pietroaldi.com</t>
  </si>
  <si>
    <t>thomas.fei@pietroaldi.com</t>
  </si>
  <si>
    <t>tommaso.morini@pietroaldi.com</t>
  </si>
  <si>
    <t>tommaso.paoli@pietroaldi.com</t>
  </si>
  <si>
    <t>2 G</t>
  </si>
  <si>
    <t>BRIZZI FILIPPO</t>
  </si>
  <si>
    <t>tommaso.potini@pietroaldi.com</t>
  </si>
  <si>
    <t>2 G, 2 F-LSS</t>
  </si>
  <si>
    <t>tommaso.saccocci@pietroaldi.com</t>
  </si>
  <si>
    <t>tommaso.santolini@pietroaldi.com</t>
  </si>
  <si>
    <t>ulisse.garofalo@pietroaldi.com</t>
  </si>
  <si>
    <t>anita.fronzaroli@pietroaldi.com</t>
  </si>
  <si>
    <t>09/02/2026 10:06:37</t>
  </si>
  <si>
    <t>vicine al 25%</t>
  </si>
  <si>
    <t>valentina.giannotti@pietroaldi.com</t>
  </si>
  <si>
    <t>BUONO SABRINA</t>
  </si>
  <si>
    <t>vanessa.tonelli@pietroaldi.com</t>
  </si>
  <si>
    <t>victorio.montanelli@pietroaldi.com</t>
  </si>
  <si>
    <t>vincenzo.devita@pietroaldi.com</t>
  </si>
  <si>
    <t>guglielmo.gallo@pietroaldi.com</t>
  </si>
  <si>
    <t>09/02/2026 10:06:38</t>
  </si>
  <si>
    <t>viola.capparelli@pietroaldi.com</t>
  </si>
  <si>
    <t>115</t>
  </si>
  <si>
    <t>BROGI NICCOLO</t>
  </si>
  <si>
    <t>vittoria.masala@pietroaldi.com</t>
  </si>
  <si>
    <t>134</t>
  </si>
  <si>
    <t>LATU MARIANA</t>
  </si>
  <si>
    <t>vittoria.nucciotti@pietroaldi.com</t>
  </si>
  <si>
    <t>vittoria.panconi@pietroaldi.com</t>
  </si>
  <si>
    <t>vittoria.tripodi@pietroaldi.com</t>
  </si>
  <si>
    <t>vittorialeonella.monaci@pietroaldi.com</t>
  </si>
  <si>
    <t>morgan.gori@pietroaldi.com</t>
  </si>
  <si>
    <t>viviana.rissotti@pietroaldi.com</t>
  </si>
  <si>
    <t>vladimircostin.ghenu@pietroaldi.com</t>
  </si>
  <si>
    <t>vladsorin.jurca@pietroaldi.com</t>
  </si>
  <si>
    <t>125</t>
  </si>
  <si>
    <t>yiping.ye@pietroaldi.com</t>
  </si>
  <si>
    <t>yousra.ghaya@pietroaldi.com</t>
  </si>
  <si>
    <t>eva.guidi@pietroaldi.com</t>
  </si>
  <si>
    <t>BRUNO MATTEO</t>
  </si>
  <si>
    <t>zoe.pierini@pietroaldi.com</t>
  </si>
  <si>
    <t>3 A LC</t>
  </si>
  <si>
    <t>anas.lakhyar@pietroaldi.com</t>
  </si>
  <si>
    <t>BRUSTUREANU GIORGIANA</t>
  </si>
  <si>
    <t>55</t>
  </si>
  <si>
    <t>gabriele.burgassi@pietroaldi.com</t>
  </si>
  <si>
    <t>mariglen.daiu@pietroaldi.com</t>
  </si>
  <si>
    <t>mia.lovisa@pietroaldi.com</t>
  </si>
  <si>
    <t>mattia.dilaudo@pietroaldi.com</t>
  </si>
  <si>
    <t>BUCCI LAVINIA</t>
  </si>
  <si>
    <t>09/02/2026 10:06:39</t>
  </si>
  <si>
    <t>riccardo.frediani@pietroaldi.com</t>
  </si>
  <si>
    <t>pierluigi.galdi@pietroaldi.com</t>
  </si>
  <si>
    <t>elvira.gambacorta@pietroaldi.com</t>
  </si>
  <si>
    <t>francesco.gigi@pietroaldi.com</t>
  </si>
  <si>
    <t>leandro.ginesi@pietroaldi.com</t>
  </si>
  <si>
    <t>BUCCI MARIAGIULIA</t>
  </si>
  <si>
    <t>mattia.laucci@pietroaldi.com</t>
  </si>
  <si>
    <t>mariagiulia.bucci@pietroaldi.com</t>
  </si>
  <si>
    <t>samuel.mascelloni@pietroaldi.com</t>
  </si>
  <si>
    <t>laura.malucchi@pietroaldi.com</t>
  </si>
  <si>
    <t>09/02/2026 10:06:41</t>
  </si>
  <si>
    <t>riccardo.marti@pietroaldi.com</t>
  </si>
  <si>
    <t>alessandro.mussio@pietroaldi.com</t>
  </si>
  <si>
    <t>radi.erika@pietroaldi.com</t>
  </si>
  <si>
    <t>nicolaovidio.negescu@pietroaldi.com</t>
  </si>
  <si>
    <t>andrea.romani@pietroaldi.com</t>
  </si>
  <si>
    <t>BUNDONE VITTORIA</t>
  </si>
  <si>
    <t>vittoria.bundone@pietroaldi.com</t>
  </si>
  <si>
    <t>maicolanthony.rustici@pietroaldi.com</t>
  </si>
  <si>
    <t>niccolo.sonnini@pietroaldi.com</t>
  </si>
  <si>
    <t>alice.medici@pietroaldi.com</t>
  </si>
  <si>
    <t>BURGASSI GABRIELE</t>
  </si>
  <si>
    <t>3 A LS</t>
  </si>
  <si>
    <t>09/02/2026 10:06:42</t>
  </si>
  <si>
    <t>BURGASSI GRETA</t>
  </si>
  <si>
    <t>greta.burgassi@pietroaldi.com</t>
  </si>
  <si>
    <t>cristian.mignarri@pietroaldi.com</t>
  </si>
  <si>
    <t>09/02/2026 10:06:44</t>
  </si>
  <si>
    <t>BURGIO SAMUEL</t>
  </si>
  <si>
    <t>samuel.burgio@pietroaldi.com</t>
  </si>
  <si>
    <t>DATA IN</t>
  </si>
  <si>
    <t>CLASSE PARTENZA</t>
  </si>
  <si>
    <t>DATA OUT</t>
  </si>
  <si>
    <t>CLASSE DEST</t>
  </si>
  <si>
    <t>natalia.rigdova@pietroaldi.com</t>
  </si>
  <si>
    <t>BURLA COSTANZA</t>
  </si>
  <si>
    <t>09/02/2026 10:06:45</t>
  </si>
  <si>
    <t>VALLERANI FRANCESCO</t>
  </si>
  <si>
    <t>BUTTERONI SARA</t>
  </si>
  <si>
    <t>andreyriccardo.riverasanchez@pietroaldi.com</t>
  </si>
  <si>
    <t>sara.butteroni@pietroaldi.com</t>
  </si>
  <si>
    <t>09/02/2026 10:06:46</t>
  </si>
  <si>
    <t>3 B LC</t>
  </si>
  <si>
    <t>BUZZACARIN SOFIA</t>
  </si>
  <si>
    <t>sofia.buzzacarin@pietroaldi.com</t>
  </si>
  <si>
    <t>christian.romagnoli@pietroaldi.com</t>
  </si>
  <si>
    <t>09/02/2026 10:06:47</t>
  </si>
  <si>
    <t>CALABRESE CHIARA</t>
  </si>
  <si>
    <t>jacopo.romagnoli@pietroaldi.com</t>
  </si>
  <si>
    <t>09/02/2026 10:06:49</t>
  </si>
  <si>
    <t>TESIO TIZIANO LEON</t>
  </si>
  <si>
    <t>CALABRIA MARIOPIETRO</t>
  </si>
  <si>
    <t>jago.rossi@pietroaldi.com</t>
  </si>
  <si>
    <t>09/02/2026 10:06:50</t>
  </si>
  <si>
    <t>CALCHETTI ANDREA</t>
  </si>
  <si>
    <t>andrea.calchetti@pietroaldi.com</t>
  </si>
  <si>
    <t>EBOLI PEDRO</t>
  </si>
  <si>
    <t>dragoni.roberto@pietroaldi.com</t>
  </si>
  <si>
    <t>CALUSSI NICHOLAS</t>
  </si>
  <si>
    <t>nicholas.calussi@pietroaldi.com</t>
  </si>
  <si>
    <t>sozzi.marco@pietroaldi.com</t>
  </si>
  <si>
    <t>3 B LS</t>
  </si>
  <si>
    <t>SORACE ALESSANDRO</t>
  </si>
  <si>
    <t>CALVANO SIMONE</t>
  </si>
  <si>
    <t>CAMARRI ALICE</t>
  </si>
  <si>
    <t>D'ANTONIO VITTORIO</t>
  </si>
  <si>
    <t>RITIRO FREQUENZA</t>
  </si>
  <si>
    <t>CAMILLI ANDREA</t>
  </si>
  <si>
    <t>matteo.carotti@pietroaldi.com</t>
  </si>
  <si>
    <t>andrea.camilli@pietroaldi.com</t>
  </si>
  <si>
    <t>09/02/2026 10:06:51</t>
  </si>
  <si>
    <t>TIZZI EDOARDO</t>
  </si>
  <si>
    <t>CAMPOMORI BENEDETTA</t>
  </si>
  <si>
    <t>Orale di Italiano globalmente sufficiente; insufficiente lo scritto.</t>
  </si>
  <si>
    <t>gabriele.cianti@pietroaldi.com</t>
  </si>
  <si>
    <t>CANDITO VITTORIA</t>
  </si>
  <si>
    <t>chimenti.chiara@pietroaldi.com</t>
  </si>
  <si>
    <t>vittoria.candito@pietroaldi.com</t>
  </si>
  <si>
    <t>VALENTI ALESSANDRO</t>
  </si>
  <si>
    <t>3 C</t>
  </si>
  <si>
    <t>CANNAVACCIUOLO SEBASTIAN</t>
  </si>
  <si>
    <t>sebastian.cannavacciuolo@pietroaldi.com</t>
  </si>
  <si>
    <t>MIRABILE DEBORAH</t>
  </si>
  <si>
    <t>simone.derosa1f@pietroaldi.com</t>
  </si>
  <si>
    <t>09/02/2026 10:06:52</t>
  </si>
  <si>
    <t>CANTINI LUDOVICA</t>
  </si>
  <si>
    <t>MATTIA ANNAMARIA</t>
  </si>
  <si>
    <t>CAPECE ALESSANDRA</t>
  </si>
  <si>
    <t>arianna.esposito@pietroaldi.com</t>
  </si>
  <si>
    <t>09/02/2026 10:06:54</t>
  </si>
  <si>
    <t>PETRINI AURORA</t>
  </si>
  <si>
    <t>CAPONE ALESSANDRO</t>
  </si>
  <si>
    <t>brando.falciani@pietroaldi.com</t>
  </si>
  <si>
    <t>pacca.natalino@pietroaldi.com</t>
  </si>
  <si>
    <t>CAPONE FEDERICO</t>
  </si>
  <si>
    <t>federico.capone@pietroaldi.com</t>
  </si>
  <si>
    <t>09/02/2026 10:07:56</t>
  </si>
  <si>
    <t>DELLA MORA MICHELLE</t>
  </si>
  <si>
    <t>spina.francesco@pietroaldi.com</t>
  </si>
  <si>
    <t>yuri.forti@pietroaldi.com</t>
  </si>
  <si>
    <t>3 D</t>
  </si>
  <si>
    <t>CAPOZUCCHI ANNA</t>
  </si>
  <si>
    <t>09/02/2026 10:07:57</t>
  </si>
  <si>
    <t>anna.capozucchi@pietroaldi.com</t>
  </si>
  <si>
    <t>gioele.fulda@pietroaldi.com</t>
  </si>
  <si>
    <t>CAPPARELLI VIOLA</t>
  </si>
  <si>
    <t>09/02/2026 10:07:59</t>
  </si>
  <si>
    <t>leonardo.giabbani@pietroaldi.com</t>
  </si>
  <si>
    <t>CAPPELLI GIULIA</t>
  </si>
  <si>
    <t>CAPPELLIFERRARIS GIOVANNI</t>
  </si>
  <si>
    <t>giovanni.cappelliferraris@pietroaldi.com</t>
  </si>
  <si>
    <t>carmela.lamarca@pietroaldi.com</t>
  </si>
  <si>
    <t>CAPPELLINI JONATHAN</t>
  </si>
  <si>
    <t>jonathan.cappellini@pietroaldi.com</t>
  </si>
  <si>
    <t>niccolo.mangiavacchi@pietroaldi.com</t>
  </si>
  <si>
    <t>3 E</t>
  </si>
  <si>
    <t>lorenzo.cappuccini@pietroaldi.com</t>
  </si>
  <si>
    <t>annamaria.mattia@pietroaldi.com</t>
  </si>
  <si>
    <t>vittoria.capuccini@pietroaldi.com</t>
  </si>
  <si>
    <t>gabriele.panfi@pietroaldi.com</t>
  </si>
  <si>
    <t>CARAVAGLIOS RAFFAELE</t>
  </si>
  <si>
    <t>raffaele.caravaglios@pietroaldi.com</t>
  </si>
  <si>
    <t>CARDALESI CAMILLA</t>
  </si>
  <si>
    <t>elisabetta.peri@pietroaldi.com</t>
  </si>
  <si>
    <t>AGIZZA SIMONA</t>
  </si>
  <si>
    <t>09/02/2026 10:08:00</t>
  </si>
  <si>
    <t>barravecchia.paola@pietroaldi.com</t>
  </si>
  <si>
    <t>samuele.cardone@pietroaldi.com</t>
  </si>
  <si>
    <t>mattia.podgoreanu@pietroaldi.com</t>
  </si>
  <si>
    <t>3 F</t>
  </si>
  <si>
    <t>CARDUCCI SOFIA</t>
  </si>
  <si>
    <t>sofia.carducci@pietroaldi.com</t>
  </si>
  <si>
    <t>asia.rocchi@pietroaldi.com</t>
  </si>
  <si>
    <t>CARDULLO ELISANICOLE</t>
  </si>
  <si>
    <t>CARGIOLLI STEFANO</t>
  </si>
  <si>
    <t>cosimo.sammartino@pietroaldi.com</t>
  </si>
  <si>
    <t>09/02/2026 10:08:01</t>
  </si>
  <si>
    <t>CARIDI DAVIDE</t>
  </si>
  <si>
    <t>biagio.schiliro@pietroaldi.com</t>
  </si>
  <si>
    <t>CARLETTI FLAVIO</t>
  </si>
  <si>
    <t>09/02/2026 10:08:03</t>
  </si>
  <si>
    <t>fucci.angelo@pietroaldi.com</t>
  </si>
  <si>
    <t>elena.torriti@pietroaldi.com</t>
  </si>
  <si>
    <t>CARLOMAGNO CARLOTTA</t>
  </si>
  <si>
    <t>09/02/2026 10:08:04</t>
  </si>
  <si>
    <t>carlotta.carlomagno@pietroaldi.com</t>
  </si>
  <si>
    <t>3 G</t>
  </si>
  <si>
    <t>CAROLI LEONARDO</t>
  </si>
  <si>
    <t>enea.tortelli@pietroaldi.com</t>
  </si>
  <si>
    <t>CAROLI MAYA</t>
  </si>
  <si>
    <t>maya.caroli@pietroaldi.com</t>
  </si>
  <si>
    <t>09/02/2026 10:08:05</t>
  </si>
  <si>
    <t>CAROLLO CATERINA</t>
  </si>
  <si>
    <t>CAROTTI LEONARDO</t>
  </si>
  <si>
    <t>porcelloni.serena@pietroaldi.com</t>
  </si>
  <si>
    <t>CAROTTI MATTEO</t>
  </si>
  <si>
    <t>3 H</t>
  </si>
  <si>
    <t>CARTA ANDREA</t>
  </si>
  <si>
    <t>09/02/2026 10:08:07</t>
  </si>
  <si>
    <t>CASANGELI FILIPPO</t>
  </si>
  <si>
    <t>filippo.casangeli@pietroaldi.com</t>
  </si>
  <si>
    <t>09/02/2026 10:08:08</t>
  </si>
  <si>
    <t>CASELLA SARA</t>
  </si>
  <si>
    <t>CASELLI FILIPPO</t>
  </si>
  <si>
    <t>CASELLI MATTIA</t>
  </si>
  <si>
    <t>davide.civilini@pietroaldi.com</t>
  </si>
  <si>
    <t>09/02/2026 10:08:09</t>
  </si>
  <si>
    <t>I</t>
  </si>
  <si>
    <t>3 I</t>
  </si>
  <si>
    <t>ettore.cocci@pietroaldi.com</t>
  </si>
  <si>
    <t>09/02/2026 10:08:11</t>
  </si>
  <si>
    <t>CASINI LUDOVICA</t>
  </si>
  <si>
    <t>riccardo.fedi@pietroaldi.com</t>
  </si>
  <si>
    <t>ludovica.casini@pietroaldi.com</t>
  </si>
  <si>
    <t>CASSETTA ANGELO</t>
  </si>
  <si>
    <t>OLIVAGNOLI GABRIELLA</t>
  </si>
  <si>
    <t>niccolo.fiorentini@pietroaldi.com</t>
  </si>
  <si>
    <t>CASTELLANO FILIPPO</t>
  </si>
  <si>
    <t>GALDINI FRANCESCA</t>
  </si>
  <si>
    <t>CASTELLI CLARA GIORGIA</t>
  </si>
  <si>
    <t>pietro.ginanneschi@pietroaldi.com</t>
  </si>
  <si>
    <t>CATALANO ALESSANDRO</t>
  </si>
  <si>
    <t>4 A LC</t>
  </si>
  <si>
    <t>alessandro.catalano@pietroaldi.com</t>
  </si>
  <si>
    <t>luce.girelli@pietroaldi.com</t>
  </si>
  <si>
    <t>09/02/2026 10:08:12</t>
  </si>
  <si>
    <t>CATOCCI CAMILLA</t>
  </si>
  <si>
    <t>camilla.catocci@pietroaldi.com</t>
  </si>
  <si>
    <t>zeno.goracci@pietroaldi.com</t>
  </si>
  <si>
    <t>CAVALLETTI LAURA</t>
  </si>
  <si>
    <t>09/02/2026 10:08:13</t>
  </si>
  <si>
    <t>CAZIOLATO LEONARDO</t>
  </si>
  <si>
    <t>ROSSI PAOLA</t>
  </si>
  <si>
    <t>francesco.licata@pietroaldi.com</t>
  </si>
  <si>
    <t>nadia.masi@pietroaldi.com</t>
  </si>
  <si>
    <t>CECCARELLI ELEONORA</t>
  </si>
  <si>
    <t>eleonora.ceccarelli@pietroaldi.com</t>
  </si>
  <si>
    <t>layahn.mathurin@pietroaldi.com</t>
  </si>
  <si>
    <t>09/02/2026 10:08:14</t>
  </si>
  <si>
    <t>CECIARINI GIULIA</t>
  </si>
  <si>
    <t>giulia.ceciarini@pietroaldi.com</t>
  </si>
  <si>
    <t>4 A LS</t>
  </si>
  <si>
    <t>CENCINI LUCREZIA</t>
  </si>
  <si>
    <t>matteo.menecali@pietroaldi.com</t>
  </si>
  <si>
    <t>CENNI ALICE</t>
  </si>
  <si>
    <t>alice.cenni@pietroaldi.com</t>
  </si>
  <si>
    <t>yassin.messaaf@pietroaldi.com</t>
  </si>
  <si>
    <t>CEPOLLARO MATTEO</t>
  </si>
  <si>
    <t>09/02/2026 10:08:15</t>
  </si>
  <si>
    <t>CERBONE FRANCESCO</t>
  </si>
  <si>
    <t>chiara.minelli@pietroaldi.com</t>
  </si>
  <si>
    <t>CERI ALDO</t>
  </si>
  <si>
    <t>matilde.pallini@pietroaldi.com</t>
  </si>
  <si>
    <t>CERRETTI SUSANNA</t>
  </si>
  <si>
    <t>4 B LC</t>
  </si>
  <si>
    <t>susanna.cerretti@pietroaldi.com</t>
  </si>
  <si>
    <t>CESARINI AURORA</t>
  </si>
  <si>
    <t>sofia.piccinelli@pietroaldi.com</t>
  </si>
  <si>
    <t>09/02/2026 10:08:17</t>
  </si>
  <si>
    <t>CESARINI MATTIA</t>
  </si>
  <si>
    <t>CHEN MARCO</t>
  </si>
  <si>
    <t>lorenzo.poli@pietroaldi.com</t>
  </si>
  <si>
    <t>09/02/2026 10:08:18</t>
  </si>
  <si>
    <t>COGNOME ruolo</t>
  </si>
  <si>
    <t>NOME ruolo</t>
  </si>
  <si>
    <t>CHIAPPELLI ALESSIO</t>
  </si>
  <si>
    <t>GENERE ruolo</t>
  </si>
  <si>
    <t>alessio.chiappelli@pietroaldi.com</t>
  </si>
  <si>
    <t>DIPAR ruolo</t>
  </si>
  <si>
    <t>EMAIL ruolo</t>
  </si>
  <si>
    <t>COGNOME prec</t>
  </si>
  <si>
    <t>NOME prec</t>
  </si>
  <si>
    <t>GENERE prec</t>
  </si>
  <si>
    <t>DIPAR prec</t>
  </si>
  <si>
    <t>CHIELLA LUCREZIA</t>
  </si>
  <si>
    <t>EMAIL prec</t>
  </si>
  <si>
    <t>lucrezia.chiella@pietroaldi.com</t>
  </si>
  <si>
    <t>mattia.ricci@pietroaldi.com</t>
  </si>
  <si>
    <t>09/02/2026 10:08:19</t>
  </si>
  <si>
    <t>ACHERONTE</t>
  </si>
  <si>
    <t>TIZIANA</t>
  </si>
  <si>
    <t>CHIENNA EDOARDO</t>
  </si>
  <si>
    <t>edoardo.chienna@pietroaldi.com</t>
  </si>
  <si>
    <t>LETTERE</t>
  </si>
  <si>
    <t>4 B LS</t>
  </si>
  <si>
    <t>CHIRICOMERLINI ZOE</t>
  </si>
  <si>
    <t>zoe.chiricomerlini@pietroaldi.com</t>
  </si>
  <si>
    <t>tommaso.rosso@pietroaldi.com</t>
  </si>
  <si>
    <t>AGOSTINI</t>
  </si>
  <si>
    <t>09/02/2026 10:08:20</t>
  </si>
  <si>
    <t>LAURA</t>
  </si>
  <si>
    <t>CHITI ASIA</t>
  </si>
  <si>
    <t>asia.chiti@pietroaldi.com</t>
  </si>
  <si>
    <t>MATFISINFO</t>
  </si>
  <si>
    <t>damiano.ciampana@pietroaldi.com</t>
  </si>
  <si>
    <t>CIAMPELLI CATERINA</t>
  </si>
  <si>
    <t>mario.russo@pietroaldi.com</t>
  </si>
  <si>
    <t>ANTICHI</t>
  </si>
  <si>
    <t>MADDALENA</t>
  </si>
  <si>
    <t>CORRADI</t>
  </si>
  <si>
    <t>GIULIA</t>
  </si>
  <si>
    <t>INGLESE</t>
  </si>
  <si>
    <t>CIANTI GABRIELE</t>
  </si>
  <si>
    <t>BABINI</t>
  </si>
  <si>
    <t>ROBERTA</t>
  </si>
  <si>
    <t>SCIENZE</t>
  </si>
  <si>
    <t>DESIDERIO</t>
  </si>
  <si>
    <t>FLORIANA</t>
  </si>
  <si>
    <t>ARTE</t>
  </si>
  <si>
    <t>raffaele.sorrentino@pietroaldi.com</t>
  </si>
  <si>
    <t>CIATTAGLIA LORENZO</t>
  </si>
  <si>
    <t>La vera tabella docenti,
DA NON MODIFICARE,
è DOCENTI!!!</t>
  </si>
  <si>
    <t>BACCI</t>
  </si>
  <si>
    <t>MITIA</t>
  </si>
  <si>
    <t>CICCONE MARTA</t>
  </si>
  <si>
    <t>DICIANNI</t>
  </si>
  <si>
    <t>LUCA</t>
  </si>
  <si>
    <t>MOTORIA</t>
  </si>
  <si>
    <t>4 C</t>
  </si>
  <si>
    <t>BALDINI</t>
  </si>
  <si>
    <t>CARLA</t>
  </si>
  <si>
    <t>alessandro.steri@pietroaldi.com</t>
  </si>
  <si>
    <t>FANUCCHI</t>
  </si>
  <si>
    <t>STEFANO</t>
  </si>
  <si>
    <t>CINELLI GINEVRA</t>
  </si>
  <si>
    <t>M</t>
  </si>
  <si>
    <t>ginevra.cinelli@pietroaldi.com</t>
  </si>
  <si>
    <t>BALESTRI</t>
  </si>
  <si>
    <t>NATALIA</t>
  </si>
  <si>
    <t>CIOLI GIULIA</t>
  </si>
  <si>
    <t>FOMMEI</t>
  </si>
  <si>
    <t>FRANCESCA</t>
  </si>
  <si>
    <t>STOFILDIRITTO</t>
  </si>
  <si>
    <t>thiago.tirocchi@pietroaldi.com</t>
  </si>
  <si>
    <t>BAROZZI</t>
  </si>
  <si>
    <t>LUCIA</t>
  </si>
  <si>
    <t>mattia.cipolloni@pietroaldi.com</t>
  </si>
  <si>
    <t>LANZANO</t>
  </si>
  <si>
    <t>ROSA</t>
  </si>
  <si>
    <t>BARRAVECCHIA</t>
  </si>
  <si>
    <t>PAOLA</t>
  </si>
  <si>
    <t>CIPRIANI GIOIA</t>
  </si>
  <si>
    <t>MILLI</t>
  </si>
  <si>
    <t>ALBERTO</t>
  </si>
  <si>
    <t>andrea.tocci@pietroaldi.com</t>
  </si>
  <si>
    <t>BASILI</t>
  </si>
  <si>
    <t>CATERINA</t>
  </si>
  <si>
    <t>CIRILLO GINEVRA</t>
  </si>
  <si>
    <t>TACCIOLI</t>
  </si>
  <si>
    <t>CIRILLO VALERIO</t>
  </si>
  <si>
    <t>ALICE</t>
  </si>
  <si>
    <t>BERSOTTI</t>
  </si>
  <si>
    <t>CIROCCO SERENA</t>
  </si>
  <si>
    <t>serena.cirocco@pietroaldi.com</t>
  </si>
  <si>
    <t>SOSTEGNO</t>
  </si>
  <si>
    <t>diego.tocci@pietroaldi.com</t>
  </si>
  <si>
    <t>TERNI</t>
  </si>
  <si>
    <t>ALESSIO</t>
  </si>
  <si>
    <t>4 D</t>
  </si>
  <si>
    <t>CITRIGNO CARLOTTA</t>
  </si>
  <si>
    <t>BONARI</t>
  </si>
  <si>
    <t>SONIA</t>
  </si>
  <si>
    <t>GONNELLI</t>
  </si>
  <si>
    <t>FEDERICO</t>
  </si>
  <si>
    <t>CIURLI PENELOPE</t>
  </si>
  <si>
    <t>penelope.ciurli@pietroaldi.com</t>
  </si>
  <si>
    <t>BRESCA</t>
  </si>
  <si>
    <t>ANGELA</t>
  </si>
  <si>
    <t>09/02/2026 10:08:22</t>
  </si>
  <si>
    <t>STERI</t>
  </si>
  <si>
    <t>BRIZZI</t>
  </si>
  <si>
    <t>CIVILINI MATILDE</t>
  </si>
  <si>
    <t>BECATTINI</t>
  </si>
  <si>
    <t>matilde.civilini@pietroaldi.com</t>
  </si>
  <si>
    <t>ELISABETTA</t>
  </si>
  <si>
    <t>emanuele.dellamonaca@pietroaldi.com</t>
  </si>
  <si>
    <t>BRUNO</t>
  </si>
  <si>
    <t>LORENZO</t>
  </si>
  <si>
    <t>CIVILINI ROSSELLA</t>
  </si>
  <si>
    <t>SAVELLI</t>
  </si>
  <si>
    <t>ROSANNA</t>
  </si>
  <si>
    <t>BUCCI</t>
  </si>
  <si>
    <t>FRATTINI</t>
  </si>
  <si>
    <t>CIVITARESE EDOARDO</t>
  </si>
  <si>
    <t>lorenzo.dominici@pietroaldi.com</t>
  </si>
  <si>
    <t>edoardo.civitarese@pietroaldi.com</t>
  </si>
  <si>
    <t>CALDARA</t>
  </si>
  <si>
    <t>CRISTIANA</t>
  </si>
  <si>
    <t>CIVITARESE ETTORE</t>
  </si>
  <si>
    <t>RUGGIERI</t>
  </si>
  <si>
    <t>FRANCESCO</t>
  </si>
  <si>
    <t>4 E</t>
  </si>
  <si>
    <t>CAPPARELLI</t>
  </si>
  <si>
    <t>GUIDO</t>
  </si>
  <si>
    <t>giulio.frezza@pietroaldi.com</t>
  </si>
  <si>
    <t>09/02/2026 10:08:23</t>
  </si>
  <si>
    <t>COGNATA RICCARDO</t>
  </si>
  <si>
    <t>CARTOCCI</t>
  </si>
  <si>
    <t>GIANNI</t>
  </si>
  <si>
    <t>COLANTONI NATHAN</t>
  </si>
  <si>
    <t>BISCARO</t>
  </si>
  <si>
    <t>DEBBIE</t>
  </si>
  <si>
    <t>CASAGLI</t>
  </si>
  <si>
    <t>COLICCHIO ANDREA</t>
  </si>
  <si>
    <t>neri.galliani@pietroaldi.com</t>
  </si>
  <si>
    <t>andrea.colicchio@pietroaldi.com</t>
  </si>
  <si>
    <t>SPINA</t>
  </si>
  <si>
    <t>09/02/2026 10:08:24</t>
  </si>
  <si>
    <t>COLICCHIO ILIAN</t>
  </si>
  <si>
    <t>CELLESI</t>
  </si>
  <si>
    <t>BANTI</t>
  </si>
  <si>
    <t>ILARIA</t>
  </si>
  <si>
    <t>COLLETTI MANUELA</t>
  </si>
  <si>
    <t>CHIMENTI</t>
  </si>
  <si>
    <t>CHIARA</t>
  </si>
  <si>
    <t>jessica.lauro@pietroaldi.com</t>
  </si>
  <si>
    <t>COLOMBINI ELIA</t>
  </si>
  <si>
    <t>BAINI</t>
  </si>
  <si>
    <t>CIOLFI</t>
  </si>
  <si>
    <t>CLAUDIA</t>
  </si>
  <si>
    <t>CASERTA</t>
  </si>
  <si>
    <t>COLLI</t>
  </si>
  <si>
    <t>lavinia.madonna@pietroaldi.com</t>
  </si>
  <si>
    <t>09/02/2026 10:08:26</t>
  </si>
  <si>
    <t>COLAPS</t>
  </si>
  <si>
    <t>COLOSI MATTEO</t>
  </si>
  <si>
    <t>ARIANNA</t>
  </si>
  <si>
    <t>COPPOLA</t>
  </si>
  <si>
    <t>CECILIA</t>
  </si>
  <si>
    <t>COLUCCI KAROL MARIA</t>
  </si>
  <si>
    <t>CAPRINI</t>
  </si>
  <si>
    <t>4 F</t>
  </si>
  <si>
    <t>ambra.magiotti@pietroaldi.com</t>
  </si>
  <si>
    <t>CORDOVANI</t>
  </si>
  <si>
    <t>CONIGLIO FRANCESCO</t>
  </si>
  <si>
    <t>IRENE</t>
  </si>
  <si>
    <t>francesco.coniglio@pietroaldi.com</t>
  </si>
  <si>
    <t>FOCACCI ELENA</t>
  </si>
  <si>
    <t>VIGGIANI</t>
  </si>
  <si>
    <t>CRUCIANI</t>
  </si>
  <si>
    <t>CONTE GIOELE</t>
  </si>
  <si>
    <t>PAPETTI</t>
  </si>
  <si>
    <t>LUANA</t>
  </si>
  <si>
    <t>blu.nardi@pietroaldi.com</t>
  </si>
  <si>
    <t>09/02/2026 10:08:27</t>
  </si>
  <si>
    <t>CONTE SAMUELE</t>
  </si>
  <si>
    <t>D'ARGENTO</t>
  </si>
  <si>
    <t>BRINI</t>
  </si>
  <si>
    <t>LAPO</t>
  </si>
  <si>
    <t>CONTI ALESSANDRO</t>
  </si>
  <si>
    <t>D'ELIA</t>
  </si>
  <si>
    <t>GIOVANNA</t>
  </si>
  <si>
    <t>edgard.nshimirimana@pietroaldi.com</t>
  </si>
  <si>
    <t>09/02/2026 10:08:28</t>
  </si>
  <si>
    <t>ZICCARDI</t>
  </si>
  <si>
    <t>ANTONELLA</t>
  </si>
  <si>
    <t>CONTI CLARA</t>
  </si>
  <si>
    <t>GAGGIOLI ALESSIA</t>
  </si>
  <si>
    <t>DE LUCIA</t>
  </si>
  <si>
    <t>DOMENICO</t>
  </si>
  <si>
    <t>LOZZI</t>
  </si>
  <si>
    <t>CONTI FRANCESCO</t>
  </si>
  <si>
    <t>CARLOTTA</t>
  </si>
  <si>
    <t>enea.pala@pietroaldi.com</t>
  </si>
  <si>
    <t>DEL BALIO</t>
  </si>
  <si>
    <t>09/02/2026 10:08:29</t>
  </si>
  <si>
    <t>CONTI GRETA</t>
  </si>
  <si>
    <t>GAMBACCIANI NADA</t>
  </si>
  <si>
    <t>4 G</t>
  </si>
  <si>
    <t>DELLA MONICA</t>
  </si>
  <si>
    <t>CONTI RICCARDO</t>
  </si>
  <si>
    <t>ZIMMERMANN SABINE</t>
  </si>
  <si>
    <t>lucio.palmieri@pietroaldi.com</t>
  </si>
  <si>
    <t>09/02/2026 10:08:30</t>
  </si>
  <si>
    <t>DI MEGLIO</t>
  </si>
  <si>
    <t>UGO</t>
  </si>
  <si>
    <t>leonardo.convertitimann@pietroaldi.com</t>
  </si>
  <si>
    <t>CONVERTITI MARCO</t>
  </si>
  <si>
    <t>DINI</t>
  </si>
  <si>
    <t>CORATTI ALESSANDRO</t>
  </si>
  <si>
    <t>martina.piccini@pietroaldi.com</t>
  </si>
  <si>
    <t>alessandro.coratti@pietroaldi.com</t>
  </si>
  <si>
    <t>BALDI IRENE</t>
  </si>
  <si>
    <t>DRAGONI</t>
  </si>
  <si>
    <t>ROBERTO</t>
  </si>
  <si>
    <t>CORDOVANI FILIPPO</t>
  </si>
  <si>
    <t>filippo.cordovani@pietroaldi.com</t>
  </si>
  <si>
    <t>FATTOROSI</t>
  </si>
  <si>
    <t>LUIGINA</t>
  </si>
  <si>
    <t>francesco.pocci@pietroaldi.com</t>
  </si>
  <si>
    <t>CORRADINI LAIRA</t>
  </si>
  <si>
    <t>FERRONI</t>
  </si>
  <si>
    <t>ALESSIA</t>
  </si>
  <si>
    <t>CORRIDORI ANGELA</t>
  </si>
  <si>
    <t>angela.corridori@pietroaldi.com</t>
  </si>
  <si>
    <t>4 H</t>
  </si>
  <si>
    <t>FESTEGGIATO</t>
  </si>
  <si>
    <t>ELENA</t>
  </si>
  <si>
    <t>CORRIDORI CHIARA</t>
  </si>
  <si>
    <t>chiara.corridori@pietroaldi.com</t>
  </si>
  <si>
    <t>giulia.rigutini@pietroaldi.com</t>
  </si>
  <si>
    <t>CORRIDORI PAOLOALESSANDRO</t>
  </si>
  <si>
    <t>FRATI</t>
  </si>
  <si>
    <t>ENRICA</t>
  </si>
  <si>
    <t>CORRIDORI RACHELE</t>
  </si>
  <si>
    <t>FUCCI</t>
  </si>
  <si>
    <t>ANGELO</t>
  </si>
  <si>
    <t>gabriele.sementilli@pietroaldi.com</t>
  </si>
  <si>
    <t>CORRIDORI REBECCA</t>
  </si>
  <si>
    <t>rebecca.corridori@pietroaldi.com</t>
  </si>
  <si>
    <t>09/02/2026 10:08:32</t>
  </si>
  <si>
    <t>ANNA</t>
  </si>
  <si>
    <t>CORSETTI TOMMASO</t>
  </si>
  <si>
    <t>GALLOTTA</t>
  </si>
  <si>
    <t>ANTONIO</t>
  </si>
  <si>
    <t>luce.sinigaglia@pietroaldi.com</t>
  </si>
  <si>
    <t>CORSI RICCARDO</t>
  </si>
  <si>
    <t>GENCHI</t>
  </si>
  <si>
    <t>MARIA ELENA</t>
  </si>
  <si>
    <t>GINANNESCHI</t>
  </si>
  <si>
    <t>MARIA STEFANIA</t>
  </si>
  <si>
    <t>kerim.suke@pietroaldi.com</t>
  </si>
  <si>
    <t>CORTECCI ASIA</t>
  </si>
  <si>
    <t>DOCENTE TITOLARE</t>
  </si>
  <si>
    <t>GOVERNI</t>
  </si>
  <si>
    <t>DATA INIZIO</t>
  </si>
  <si>
    <t>SILVIA</t>
  </si>
  <si>
    <t>DATA FINE</t>
  </si>
  <si>
    <t>SUPPLENTE</t>
  </si>
  <si>
    <t>CLASSI</t>
  </si>
  <si>
    <t>MATERIE</t>
  </si>
  <si>
    <t>CORTI NICCOLO CESARE</t>
  </si>
  <si>
    <t>niccolocesare.corti@pietroaldi.com</t>
  </si>
  <si>
    <t>GRANATO</t>
  </si>
  <si>
    <t>IDELMO</t>
  </si>
  <si>
    <t>frattini.natalia@pietroaldi.com</t>
  </si>
  <si>
    <t>aleksander.troplini@pietroaldi.com</t>
  </si>
  <si>
    <t>GUERRINI</t>
  </si>
  <si>
    <t>SARA</t>
  </si>
  <si>
    <t>CORZOHINOJOSA LAUREL</t>
  </si>
  <si>
    <t>ruggieri.francesco@pietroaldi.com</t>
  </si>
  <si>
    <t>FIL, STO</t>
  </si>
  <si>
    <t>GUIDI</t>
  </si>
  <si>
    <t>COSTAGLIOLA ALESSANDRO</t>
  </si>
  <si>
    <t>biscaro.debbie@pietroaldi.com</t>
  </si>
  <si>
    <t>filippo.valiserra@pietroaldi.com</t>
  </si>
  <si>
    <t>KRUJA</t>
  </si>
  <si>
    <t>JENISEN</t>
  </si>
  <si>
    <t>COSTAGLIOLA BENEDETTA</t>
  </si>
  <si>
    <t>LA MANTIA</t>
  </si>
  <si>
    <t>DAVID</t>
  </si>
  <si>
    <t>emin.vogli@pietroaldi.com</t>
  </si>
  <si>
    <t>colaps.arianna@pietroaldi.com</t>
  </si>
  <si>
    <t>09/02/2026 10:08:33</t>
  </si>
  <si>
    <t>STO, FIL</t>
  </si>
  <si>
    <t>CRISCUOLO GABRIELE</t>
  </si>
  <si>
    <t>LEUCI</t>
  </si>
  <si>
    <t>gabriele.criscuolo@pietroaldi.com</t>
  </si>
  <si>
    <t>GIULIO</t>
  </si>
  <si>
    <t>DI FIORE LINDA</t>
  </si>
  <si>
    <t>CUPOLINO ANTONIO</t>
  </si>
  <si>
    <t>viggiani.chiara@pietroaldi.com</t>
  </si>
  <si>
    <t>LIBERATI</t>
  </si>
  <si>
    <t>ROSSANA</t>
  </si>
  <si>
    <t>09/02/2026 10:08:34</t>
  </si>
  <si>
    <t>papetti.luana@pietroaldi.com</t>
  </si>
  <si>
    <t>D ILAUDO MATTIA</t>
  </si>
  <si>
    <t>LOFFREDO</t>
  </si>
  <si>
    <t>1BLS, 1E</t>
  </si>
  <si>
    <t>GIORGIO</t>
  </si>
  <si>
    <t>LORENZONI</t>
  </si>
  <si>
    <t>WALTER</t>
  </si>
  <si>
    <t>D'ANGELLA FILIPPO</t>
  </si>
  <si>
    <t>09/02/2026 10:08:35</t>
  </si>
  <si>
    <t>filippo.dangella@pietroaldi.com</t>
  </si>
  <si>
    <t>MACHERINI</t>
  </si>
  <si>
    <t>MARCO</t>
  </si>
  <si>
    <t>D'ANIELLO REBECCA</t>
  </si>
  <si>
    <t>rebecca.daniello@pietroaldi.com</t>
  </si>
  <si>
    <t>MACHETTI</t>
  </si>
  <si>
    <t>09/02/2026 10:08:37</t>
  </si>
  <si>
    <t>vittorio.dantonio@pietroaldi.com</t>
  </si>
  <si>
    <t>MAGGI</t>
  </si>
  <si>
    <t>tommaso.fabbri@pietroaldi.com</t>
  </si>
  <si>
    <t>09/02/2026 10:08:38</t>
  </si>
  <si>
    <t>MAGINI</t>
  </si>
  <si>
    <t>D'ERRICO GIORGIO</t>
  </si>
  <si>
    <t>D'ERRICO ALFONSO</t>
  </si>
  <si>
    <t>MARRA</t>
  </si>
  <si>
    <t>DAINELLI ASIA</t>
  </si>
  <si>
    <t>ELVIRA BIANCA</t>
  </si>
  <si>
    <t>PERIN MONIA</t>
  </si>
  <si>
    <t>daniele.kovalov@pietroaldi.com</t>
  </si>
  <si>
    <t>09/02/2026 10:08:39</t>
  </si>
  <si>
    <t>MATALONI</t>
  </si>
  <si>
    <t>ALESSANDRO</t>
  </si>
  <si>
    <t>MAZZETTI</t>
  </si>
  <si>
    <t>MANUEL</t>
  </si>
  <si>
    <t>DALLA COSTA ALESSANDRO</t>
  </si>
  <si>
    <t>francesco.luttazzi@pietroaldi.com</t>
  </si>
  <si>
    <t>MENCARELLI</t>
  </si>
  <si>
    <t>DANIMERLINI DUCCIO</t>
  </si>
  <si>
    <t>duccio.danimerlini@pietroaldi.com</t>
  </si>
  <si>
    <t>MONTONE</t>
  </si>
  <si>
    <t>andrea.orabona@pietroaldi.com</t>
  </si>
  <si>
    <t>09/02/2026 10:08:40</t>
  </si>
  <si>
    <t>MOSCATELLI</t>
  </si>
  <si>
    <t>SANDRA</t>
  </si>
  <si>
    <t>DE ANGELIS CHRISTIAN</t>
  </si>
  <si>
    <t>MUSTO</t>
  </si>
  <si>
    <t>diego.pantalei@pietroaldi.com</t>
  </si>
  <si>
    <t>NAZZARO</t>
  </si>
  <si>
    <t>NEVONI</t>
  </si>
  <si>
    <t>DE CRESCENZO ARIANNA</t>
  </si>
  <si>
    <t>arianna.decrescenzo@pietroaldi.com</t>
  </si>
  <si>
    <t>clevin.pathmakumar@pietroaldi.com</t>
  </si>
  <si>
    <t>NISI</t>
  </si>
  <si>
    <t>PIETRO</t>
  </si>
  <si>
    <t>DE FELICE ANNACLARA</t>
  </si>
  <si>
    <t>09/02/2026 10:08:41</t>
  </si>
  <si>
    <t>annaclara.defelice@pietroaldi.com</t>
  </si>
  <si>
    <t>OLIVIERO</t>
  </si>
  <si>
    <t>DE GENNARO VIOLA</t>
  </si>
  <si>
    <t>viola.degennaro@pietroaldi.com</t>
  </si>
  <si>
    <t>oliver.pellegrini@pietroaldi.com</t>
  </si>
  <si>
    <t>PACCA</t>
  </si>
  <si>
    <t>NATALINO</t>
  </si>
  <si>
    <t>09/02/2026 10:08:43</t>
  </si>
  <si>
    <t>DE GIUSEPPE FRANCESCO</t>
  </si>
  <si>
    <t>PAPINI</t>
  </si>
  <si>
    <t>DE LAURENTIIS CHIARA</t>
  </si>
  <si>
    <t>chiara.delaurentiis@pietroaldi.com</t>
  </si>
  <si>
    <t>PECCIARINI</t>
  </si>
  <si>
    <t>GRAZIANO</t>
  </si>
  <si>
    <t>andrea.predellini@pietroaldi.com</t>
  </si>
  <si>
    <t>DE ROSA ESTER</t>
  </si>
  <si>
    <t>ester.derosa@pietroaldi.com</t>
  </si>
  <si>
    <t>PETRI</t>
  </si>
  <si>
    <t>DE ROSA SIMONE</t>
  </si>
  <si>
    <t>PETRUCCI</t>
  </si>
  <si>
    <t>benjaminblu.roberts@pietroaldi.com</t>
  </si>
  <si>
    <t>09/02/2026 10:08:44</t>
  </si>
  <si>
    <t>PICCINETTI</t>
  </si>
  <si>
    <t>MARINA</t>
  </si>
  <si>
    <t>DEL FURIA ETTORE</t>
  </si>
  <si>
    <t>ettore.delfuria@pietroaldi.com</t>
  </si>
  <si>
    <t>PORCELLONI</t>
  </si>
  <si>
    <t>SERENA</t>
  </si>
  <si>
    <t>emanuele.sacchini@pietroaldi.com</t>
  </si>
  <si>
    <t>DEL MAZZA ELISA</t>
  </si>
  <si>
    <t>elisa.delmazza@pietroaldi.com</t>
  </si>
  <si>
    <t>RADI</t>
  </si>
  <si>
    <t>ERIKA</t>
  </si>
  <si>
    <t>DEL PRETE MARIA</t>
  </si>
  <si>
    <t>maria.delprete@pietroaldi.com</t>
  </si>
  <si>
    <t>aurora.sartoni@pietroaldi.com</t>
  </si>
  <si>
    <t>RICCI</t>
  </si>
  <si>
    <t>DEL TONGO MARTINA</t>
  </si>
  <si>
    <t>DELLA MONACA EMANUELE</t>
  </si>
  <si>
    <t>RONCONI</t>
  </si>
  <si>
    <t>CLAUDIO</t>
  </si>
  <si>
    <t>leonardo.signorini@pietroaldi.com</t>
  </si>
  <si>
    <t>ROSSI</t>
  </si>
  <si>
    <t>DELLA MONACA FRANCESCA</t>
  </si>
  <si>
    <t>STEFANIA</t>
  </si>
  <si>
    <t>09/02/2026 10:08:45</t>
  </si>
  <si>
    <t>ROTELLI</t>
  </si>
  <si>
    <t>CLELIA</t>
  </si>
  <si>
    <t>michelle.dellamora@pietroaldi.com</t>
  </si>
  <si>
    <t>SALVESTRONI</t>
  </si>
  <si>
    <t>matias.veliaj@pietroaldi.com</t>
  </si>
  <si>
    <t>DEMINICIS FRANCESCO</t>
  </si>
  <si>
    <t>SAMMARITANO</t>
  </si>
  <si>
    <t>ANNA RITA</t>
  </si>
  <si>
    <t>SCACCIA</t>
  </si>
  <si>
    <t>DENEI ANNA</t>
  </si>
  <si>
    <t>IDENTIFICATIVO NOTIFICA</t>
  </si>
  <si>
    <t>SERPICO</t>
  </si>
  <si>
    <t>DESCRIZIONE</t>
  </si>
  <si>
    <t>TIPO_PROCESSO</t>
  </si>
  <si>
    <t>elisabetta.zaccaria@pietroaldi.com</t>
  </si>
  <si>
    <t>DETTI GIACOMO</t>
  </si>
  <si>
    <t>PARAMETRI_PROCESSO</t>
  </si>
  <si>
    <t>OGGETTO EMAIL</t>
  </si>
  <si>
    <t>COLORE HEADER</t>
  </si>
  <si>
    <t>SGHERRI</t>
  </si>
  <si>
    <t>REGOLA_SUPPLENTE</t>
  </si>
  <si>
    <t>BEATRICE</t>
  </si>
  <si>
    <t>BOX CONFIG</t>
  </si>
  <si>
    <t>NOREPLY</t>
  </si>
  <si>
    <t>REPLYTO</t>
  </si>
  <si>
    <t>MSG START</t>
  </si>
  <si>
    <t>MSG END</t>
  </si>
  <si>
    <t>AZIONI POST NOTIFICA</t>
  </si>
  <si>
    <t>SONZOGNI</t>
  </si>
  <si>
    <t>CDC_OTTOBRE_COORDINATORI</t>
  </si>
  <si>
    <t>FABIO</t>
  </si>
  <si>
    <t>PER_COORDINATORE</t>
  </si>
  <si>
    <t>DIBENEDETTO GINEVRA</t>
  </si>
  <si>
    <t>Piani di lavoro e verbali per CdC di ottobre</t>
  </si>
  <si>
    <t>#005a9c</t>
  </si>
  <si>
    <t>SOZZI</t>
  </si>
  <si>
    <t>[
  {
    "TIPO_BOX": "documenti",
    "TITOLO": "Piani di Lavoro da notificare",
    "ORDINE": 10,
    "TESTO_VUOTO": "Nessun nuovo Piano di Lavoro da notificare per le tue classi.",
    "DATI_SORGENTE": {
      "metodo": "ottieniDocumentiPerCoordinatore",
      "filtri": {
        "tipo": "PIANO_LAVORO",
        "notificato": false
      }
    }
  },
  {
    "TIPO_BOX": "cartelle",
    "TITOLO": "Cartelle dei Verbali dei CdC",
    "ORDINE": 20,
    "TESTO_VUOTO": "Nessuna nuova cartella dei Verbali CDC trovata per le classi che coordini.",
    "DATI_SORGENTE": {
      "metodo": "ottieniCartellePerCoordinatore",
      "filtri": {
        "tipo": "VERBALE_CDC"
      }
    }
  }
]</t>
  </si>
  <si>
    <t>09/02/2026 10:09:47</t>
  </si>
  <si>
    <t>DIDOMENICO ALESSANDRO</t>
  </si>
  <si>
    <t>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t>
  </si>
  <si>
    <t>Ciao e buon lavoro!&lt;br&gt;L'Animatore Digitale {{#scuola.animatoreDigitale}}{{appellativoProf | lowercase}} {{nomeCompleto}}{{/scuola.animatoreDigitale}},&lt;br&gt;per conto del Dirigente Scolastico {{scuola.dirigenteScolastico}}.</t>
  </si>
  <si>
    <t>TRAMBUSTI</t>
  </si>
  <si>
    <t>FEDERICA</t>
  </si>
  <si>
    <t>[{"tipo":"marca_documento_inviato"}]</t>
  </si>
  <si>
    <t>gabriele.difelice@pietroaldi.com</t>
  </si>
  <si>
    <t>GUAZZI SIMONETTA</t>
  </si>
  <si>
    <t>VINCENTI</t>
  </si>
  <si>
    <t>CDC_NOVEMBRE_COORDINATORI</t>
  </si>
  <si>
    <t>IMMACOLATA</t>
  </si>
  <si>
    <t>DIIORIO CATERINA</t>
  </si>
  <si>
    <t>Materiali per CdC di novembre</t>
  </si>
  <si>
    <t>09/02/2026 10:09:49</t>
  </si>
  <si>
    <t>PALMADESSA</t>
  </si>
  <si>
    <t>[
  {
    "TIPO_BOX": "cartelle",
    "TITOLO": "Cartelle dei Verbali dei CdC",
    "ORDINE": 20,
    "TESTO_VUOTO": "Nessuna nuova cartella dei Verbali CDC trovata per le classi che coordini.",
    "DATI_SORGENTE": {
      "metodo": "ottieniCartellePerCoordinatore",
      "filtri": {
        "tipo": "VERBALE_CDC"
      }
    }
  },
  {
    "TIPO_BOX": "documenti",
    "ORDINE": 20,
    "TITOLO": "Documenti di Segnalazione Carenze (Novembre)",
    "DATI_SORGENTE": {
      "metodo": "ottieniDocumentiPerDocente",
      "filtri": {
        "idTabDoc": "CARENZE_SEGNALATORE_FEBBRAIO"
      }
    },
    "TESTO_VUOTO": "Nessun documento di segnalazione carenze trovato per le tue classi."
  }
]</t>
  </si>
  <si>
    <t>GIUSEPPE</t>
  </si>
  <si>
    <t>DILIGENTI LUDOVICO</t>
  </si>
  <si>
    <t>PERICCI SARA</t>
  </si>
  <si>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t>
  </si>
  <si>
    <t>DIMARCO ALESSIO</t>
  </si>
  <si>
    <t>alessio.dimarco@pietroaldi.com</t>
  </si>
  <si>
    <t>CDC_FEBBRAIO_COORDINATORI</t>
  </si>
  <si>
    <t>DIMONACO AGNESE</t>
  </si>
  <si>
    <t>09/02/2026 10:09:50</t>
  </si>
  <si>
    <t>agnese.dimonaco@pietroaldi.com</t>
  </si>
  <si>
    <t>DIMONACO MATILDE</t>
  </si>
  <si>
    <t>Materiali per CdC di FEBBRAIO (VERSIONE CORRETTA)</t>
  </si>
  <si>
    <t>[
  {
    "TIPO_BOX": "cartelle",
    "TITOLO": "Cartelle dei Verbali dei CdC",
    "ORDINE": 20,
    "TESTO_VUOTO": "Nessuna nuova cartella dei Verbali CDC trovata per le classi che coordini.",
    "DATI_SORGENTE": {
      "metodo": "ottieniCartellePerCoordinatore",
      "filtri": {
        "tipo": "VERBALE_CDC"
      }
    }
  },
  {
    "TIPO_BOX": "documenti",
    "ORDINE": 20,
    "TITOLO": "Documenti di Segnalazione Carenze",
    "DATI_SORGENTE": {
      "metodo": "ottieniDocumentiPerDocente",
      "filtri": {
        "idTabDoc": "CARENZE_SEGNALATORE_FEBBRAIO"
      }
    },
    "TESTO_VUOTO": "Nessun documento di segnalazione carenze trovato per le tue classi."
  }
]</t>
  </si>
  <si>
    <t>09/02/2026 10:09:51</t>
  </si>
  <si>
    <t>DINDALINI NICOLA</t>
  </si>
  <si>
    <t>DIROCCO ETTORE</t>
  </si>
  <si>
    <t>ettore.dirocco@pietroaldi.com</t>
  </si>
  <si>
    <t>CDC_APRILE_COORDINATORI</t>
  </si>
  <si>
    <t>09/02/2026 10:09:53</t>
  </si>
  <si>
    <t>DISORTE EDOARDO</t>
  </si>
  <si>
    <t>Materiali per CdC di APRILE</t>
  </si>
  <si>
    <t>[
  {
    "TIPO_BOX": "cartelle",
    "TITOLO": "Cartelle dei Verbali dei CdC",
    "ORDINE": 20,
    "TESTO_VUOTO": "Nessuna nuova cartella dei Verbali CDC trovata per le classi che coordini.",
    "DATI_SORGENTE": {
      "metodo": "ottieniCartellePerCoordinatore",
      "filtri": {
        "tipo": "VERBALE_CDC"
      }
    }
  },
  {
    "TIPO_BOX": "documenti",
    "ORDINE": 20,
    "TITOLO": "Documenti di segnalazione PEA",
    "DATI_SORGENTE": {
      "metodo": "ottieniDocumentiPerDocente",
      "filtri": {
        "idTabDoc": "SEGNALAZIONI_PEA_APRILE"
      }
    },
    "TESTO_VUOTO": "Nessun documento di segnalazione carenze trovato per le tue classi."
  }
]</t>
  </si>
  <si>
    <t>DISORTE LORENZO</t>
  </si>
  <si>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t>
  </si>
  <si>
    <t>09/02/2026 10:09:54</t>
  </si>
  <si>
    <t>CDC_MAGGIO_COORDINATORI</t>
  </si>
  <si>
    <t>DOGA DAVIDE</t>
  </si>
  <si>
    <t>Materiali per CdC di MAGGIO 2026</t>
  </si>
  <si>
    <t>[
  {
    "TIPO_BOX": "cartelle",
    "TITOLO": "Cartelle dei Verbali dei CdC",
    "ORDINE": 20,
    "TESTO_VUOTO": "Nessuna nuova cartella dei Verbali CDC trovata per le classi che coordini.",
    "DATI_SORGENTE": {
      "metodo": "ottieniCartellePerCoordinatore",
      "filtri": {
        "tipo": "VERBALE_CDC"
      }
    }
  }
]</t>
  </si>
  <si>
    <t>si comunica che sono stati generati e resi disponibili i MODELLI di VERBALI dei CdC di MAGGIO (si precisa che qualora le adozioni dei testi non fossero all'unanimità è ovviamente possibile modificare i verbali, con opportuna motivazione):</t>
  </si>
  <si>
    <t>DOC_PERSONALIZZATI_COORDINATORI</t>
  </si>
  <si>
    <t>DOMINICI LORENZO</t>
  </si>
  <si>
    <t>francesca.dottori@pietroaldi.com</t>
  </si>
  <si>
    <t>{
    "filtri": {},
    "azioni": [
      {"tipo": "marca_documento_inviato"}
    ]
  }</t>
  </si>
  <si>
    <t>Documenti personalizzati per gli alunni (contiene dati sensibili!)</t>
  </si>
  <si>
    <t>DONATI MATTEO</t>
  </si>
  <si>
    <t>[
  {
    "TIPO_BOX": "documenti",
    "TITOLO": "Piani personalizzati DA REDIGERE",
    "ORDINE": 10,
    "prerequisiti": [
      {
        "descrizione": "La notifica viene inviata solo se esistono nuovi piani non ancora verbalizzati.",
        "metodo": "ottieniDocumentiPerCoordinatore",
        "filtri": {
          "tipo": "DOCUMENTO_PERSONALIZZATO",
          "notificato": false
        },
        "regola": "DEVE_ESISTERE"
      }
    ],
    "DATI_SORGENTE": {
      "metodo": "ottieniDocumentiPerCoordinatore",
      "filtri": {
        "tipo": "DOCUMENTO_PERSONALIZZATO",
        "notificato": false
      }
    },
    "arricchisciConStorico": {
      "metodoArricchimento": "arricchisciDocumentiConStorico",
      "permessi": "reader",
      "templateRiga": "&lt;li&gt;📄 &lt;a href='{{corrente.link}}'&gt;{{corrente.nome}}&lt;/a&gt;{{#storico}}&lt;br/&gt;↳ Per riferimento, si allega anche il &lt;a href='{{link}}'&gt;documento redatto lo scorso A.S.&lt;/a&gt;{{/storico}}&lt;/li&gt;",
      "configJoin": {
        "profonditaAnni": 1,
        "metodoRecupero": "ottieniDocumentiPerAlunno",
        "chiaveJoin": "alunno",
        "filtriDinamici": [
          "sottotipo"
        ],
        "filtriStatici": {
          "tipo": "DOCUMENTO_PERSONALIZZATO"
        }
      }
    }
  },
  {
    "TIPO_BOX": "documenti",
    "TITOLO": "Piani personalizzati PRECEDENTEMENTE INVIATI",
    "ORDINE": 20,
    "prerequisiti": [
      {
        "descrizione": "Questo box di archivio viene mostrato solo se ci sono anche nuovi piani da notificare.",
        "metodo": "ottieniDocumentiPerCoordinatore",
        "filtri": {
          "tipo": "DOCUMENTO_PERSONALIZZATO",
          "notificato": false
        },
        "regola": "DEVE_ESISTERE"
      }
    ],
    "DATI_SORGENTE": {
      "metodo": "ottieniDocumentiPerCoordinatore",
      "filtri": {
        "tipo": "DOCUMENTO_PERSONALIZZATO",
        "notificato": true
      }
    },
    "TESTO_VUOTO": "Nessun piano risulta già verbalizzato per le tue classi in questo anno scolastico."
  }
]</t>
  </si>
  <si>
    <t>si comunica che sono stati predisposti i seguenti PIANI PERSONALIZZATI per gli alunni delle classi di cui sei coordinatore o momentaneo referente. Per praticità, qualora presenti, ti inviamo anche i documenti già precedentemente notificati.</t>
  </si>
  <si>
    <t>DONDOLI ARIANNA</t>
  </si>
  <si>
    <t>davide.frosolini@pietroaldi.com</t>
  </si>
  <si>
    <t>PCTO_DOCENTI_ELENCO_VALUTATORI</t>
  </si>
  <si>
    <t>File dei PCTO per le tue classi - A.S. {{scuola.annoScolastico}}</t>
  </si>
  <si>
    <t>BORCHIO VALENTINA</t>
  </si>
  <si>
    <t>#1a237e</t>
  </si>
  <si>
    <t>[{"ORDINE":10,"TIPO_BOX":"documenti","TITOLO":"File PCTO","DATI_SORGENTE":{"metodo":"ottieniDocumentiPerDocente","filtri":{"tipo":"PCTO"}}}]</t>
  </si>
  <si>
    <t>nicola.glutnic@pietroaldi.com</t>
  </si>
  <si>
    <t>DORNEANU SAMUELFLORIN</t>
  </si>
  <si>
    <t>in allegato a questa comunicazione trovi l'elenco dei file per la gestione delle presenze dei PCTO generati per le classi in cui insegni e di cui, ad oggi, è definito almeno un progetto.</t>
  </si>
  <si>
    <t>Si prega di prenderne visione e di compilarli accuratamente durante l'anno, secondo le indicazioni della referente per l'orientamento e i PCTO.&lt;br&gt;Ciao e buon lavoro!&lt;br&gt;L'Animatore Digitale,&lt;br&gt;per conto della prof.ssa Giulia Scaccia.</t>
  </si>
  <si>
    <t>09/02/2026 10:09:55</t>
  </si>
  <si>
    <t>DOTTORI FRANCESCA</t>
  </si>
  <si>
    <t>RIEPILOGO_PCTO_ALUNNO</t>
  </si>
  <si>
    <t>PER_ALUNNO</t>
  </si>
  <si>
    <t>Verifica ore PCTO svolte</t>
  </si>
  <si>
    <t>#4a86e8</t>
  </si>
  <si>
    <t>[]</t>
  </si>
  <si>
    <t>cristian.ortimini@pietroaldi.com</t>
  </si>
  <si>
    <t>REF_ORIENTAMENTO</t>
  </si>
  <si>
    <t>&lt;p&gt;Gentile {{alunno.NOME}},&lt;/p&gt;&lt;p&gt;nei nostri sistemi informativi risultano svolte &lt;strong&gt;{{alunno.orePctoPrecedenti}} ore&lt;/strong&gt; di PCTO fino al precedente anno scolastico (escluse quindi quelle svolte nel {{scuola.annoScolastico}}).&lt;/p&gt;&lt;p&gt;Ti chiediamo di verificare eventuali mancanze e, nel caso, di comunicarcele entro la fine dell'anno scolastico all'email apposita pcto@pietroaldi.com.&lt;/p&gt;&lt;p&gt;Ti ringraziamo per la collaborazione,&lt;br&gt;ciao!&lt;/p&gt;</t>
  </si>
  <si>
    <t>DRAGONI IRENE</t>
  </si>
  <si>
    <t>irene.dragoni@pietroaldi.com</t>
  </si>
  <si>
    <t>INVIO_CARENZE_NOVEMBRE</t>
  </si>
  <si>
    <t>PER_DOCENTE_ATTIVO</t>
  </si>
  <si>
    <t>File segnalazione carenze (CdC NOVEMBRE 2025)</t>
  </si>
  <si>
    <t>DRAGONI MATTEO</t>
  </si>
  <si>
    <t>[{"ORDINE":10,"TIPO_BOX":"documenti","TITOLO":"Fogli segnalazione carenze","DATI_SORGENTE":{"metodo":"ottieniDocumentiPerDocente","filtri":{"idTabDoc":"CARENZE_SEGNALATORE_NOVEMBRE"}}}]</t>
  </si>
  <si>
    <t>lucrezia.reali@pietroaldi.com</t>
  </si>
  <si>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t>
  </si>
  <si>
    <t>09/02/2026 10:09:57</t>
  </si>
  <si>
    <t>DUBALDO FALCOLUIGI</t>
  </si>
  <si>
    <t>INVIO_CARENZE_FEBBRAIO</t>
  </si>
  <si>
    <t>DUBBIOSI RICCARDO</t>
  </si>
  <si>
    <t>File segnalazione carenze (CdC FEBBRAIO 2025)</t>
  </si>
  <si>
    <t>alessandro.rosso@pietroaldi.com</t>
  </si>
  <si>
    <t>[{"ORDINE":10,"TIPO_BOX":"documenti","TITOLO":"Fogli segnalazione carenze","DATI_SORGENTE":{"metodo":"ottieniDocumentiPerDocente","filtri":{"idTabDoc":"CARENZE_SEGNALATORE_FEBBRAIO"}}}]</t>
  </si>
  <si>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t>
  </si>
  <si>
    <t>DUCHI GIULIO</t>
  </si>
  <si>
    <t>NOTIFICA_CARENZE_FAMIGLIE_FEBBRAIO</t>
  </si>
  <si>
    <t>DUCHI MARTINA</t>
  </si>
  <si>
    <t>Notifica Automatica Carenze</t>
  </si>
  <si>
    <t>anmol.sharma@pietroaldi.com</t>
  </si>
  <si>
    <t>PER_CARENZA</t>
  </si>
  <si>
    <t>{"azioni":[{"tipo":"marca_carenza_notificata","parametri":{}}]}</t>
  </si>
  <si>
    <t>09/02/2026 10:09:58</t>
  </si>
  <si>
    <t>Segnalazione carenze per {{alunno.nomeCompleto}}</t>
  </si>
  <si>
    <t>#d35400</t>
  </si>
  <si>
    <t xml:space="preserve">[
  {
    "TIPO_BOX": "assenze",
    "TITOLO": "Assenze",
    "ORDINE": 10
  },
  {
    "TIPO_BOX": "carenze",
    "TITOLO": "Carenze disciplinari",
    "ORDINE": 20,
    "DATI_SORGENTE": {
      "metodo": "ottieniCarenzeFormattatePerAlunno",
      "filtri": {
        "notificato": false
      }
    }
  },
  {
    "TIPO_BOX": "note",
    "TITOLO": "Note dei docenti del Consiglio di Classe",
    "ORDINE": 30
  }
]
</t>
  </si>
  <si>
    <t>DUCHINI GIULIA</t>
  </si>
  <si>
    <t>giulia.duchini@pietroaldi.com</t>
  </si>
  <si>
    <t>I docenti della classe {{CLASSE_ALUNNO}}, riunitisi {{#DATA_REPORT}}in data {{DATA_REPORT}}{{/DATA_REPORT}}{{^DATA_REPORT}}nell'ultimo Consiglio di Classe{{/DATA_REPORT}}, segnalano le seguenti carenze:</t>
  </si>
  <si>
    <t>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</si>
  <si>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DUMITRICA DAVIDECOSTANTINO</t>
  </si>
  <si>
    <t>NOTIFICA_CARENZE_FAMIGLIE_MARZO</t>
  </si>
  <si>
    <t>davidecostantino.dumitrica@pietroaldi.com</t>
  </si>
  <si>
    <t>aymane.tame@pietroaldi.com</t>
  </si>
  <si>
    <t>09/02/2026 10:09:59</t>
  </si>
  <si>
    <t>DURKALETS BORYS</t>
  </si>
  <si>
    <t>INVIO_CARTELLE_15_MAG</t>
  </si>
  <si>
    <t>Invio dei link alle cartelle del Documento 15 Maggio a tutti i docenti</t>
  </si>
  <si>
    <t>DURKALETS ROKSOLANA</t>
  </si>
  <si>
    <t>Cartelle condivide dei Documenti del 15 Maggio</t>
  </si>
  <si>
    <t>SOLO_SUPPLENTI</t>
  </si>
  <si>
    <t>[{"TIPO_BOX":"cartelle","TITOLO":"Cartelle del Documento 15 Maggio","ORDINE":10,"TESTO_VUOTO":"Nessuna cartella del Documento 15 Maggio trovata per le tue classi.","DATI_SORGENTE":{"metodo":"ottieniCartellePerDocente","filtri":{"tipo":"DOCUMENTO_15_MAGGIO"}}}]</t>
  </si>
  <si>
    <t>si comunica che sono stati generati e resi disponibili i materiali per il Documento del 15 maggio come da circolare precedentemente inviati. Di seguito i link alle cartelle condivise per le tue classi:</t>
  </si>
  <si>
    <t>jules.thibau@pietroaldi.com</t>
  </si>
  <si>
    <t>EBOLI NILO</t>
  </si>
  <si>
    <t>pedro.eboli@pietroaldi.com</t>
  </si>
  <si>
    <t>INVIO_DOCS_FINE_ANNO</t>
  </si>
  <si>
    <t>Invio documenti di fine anno scolastico a tutti i docenti (Programmi, Relazioni, Condotta, Competenze)</t>
  </si>
  <si>
    <t>Trasferito ad altra scuola il 29/11/25</t>
  </si>
  <si>
    <t>CORREZIONE: Condotta, competenze, relazioni e programmi</t>
  </si>
  <si>
    <t>ELIA BEATRICE</t>
  </si>
  <si>
    <t>[{"TIPO_BOX":"cartelle","TITOLO":"Cartelle programmi svolti","ORDINE":10,"TESTO_VUOTO":"Nessuna cartella Programmi Svolti per le tue classi.","DATI_SORGENTE":{"metodo":"ottieniCartellePerDocente","filtri":{"tipo":"PROGRAMMI_SVOLTI"}}},{"TIPO_BOX":"cartelle","TITOLO":"Cartelle relazioni finali","ORDINE":20,"TESTO_VUOTO":"Nessuna cartella Relazioni Finali per le tue classi.","DATI_SORGENTE":{"metodo":"ottieniCartellePerDocente","filtri":{"tipo":"RELAZIONI_FINALI"}}},{"TIPO_BOX":"documenti","TITOLO":"Griglie condotta","ORDINE":30,"TESTO_VUOTO":"Nessuna Griglia Condotta per le tue classi.","DATI_SORGENTE":{"metodo":"ottieniDocumentiPerDocente","filtri":{"tipo":"CONDOTTA"}}},{"TIPO_BOX":"documenti","TITOLO":"Griglie competenze","ORDINE":40,"TESTO_VUOTO":"Nessun documento Competenze per le tue classi.","DATI_SORGENTE":{"metodo":"ottieniDocumentiPerDocente","filtri":{"tipo":"COMPETENZE"}}}]</t>
  </si>
  <si>
    <t>beatrice.elia@pietroaldi.com</t>
  </si>
  <si>
    <t>si comunica che sono stati generati e resi disponibili i file per la condotta e le competenze, e alle cartelle dei programmi svolti e delle relazioni finali. Di seguito i link ai file condivisi relativi alle sole classi in cui insegni:</t>
  </si>
  <si>
    <t>09/02/2026 10:10:00</t>
  </si>
  <si>
    <t>ELIA CARLOTTA</t>
  </si>
  <si>
    <t>carlotta.elia@pietroaldi.com</t>
  </si>
  <si>
    <t>09/02/2026 10:10:01</t>
  </si>
  <si>
    <t>ELTANTAWI ABDELRAHMANAYOUBMOHAMEDIBRAHIM</t>
  </si>
  <si>
    <t>abdelrahmanayoubmohamedibrahim.eltantawi@pietroaldi.com</t>
  </si>
  <si>
    <t>EMILIANI ANDREA</t>
  </si>
  <si>
    <t>ESPOSITO ARIANNA</t>
  </si>
  <si>
    <t>ESPOSITO EMANUELE</t>
  </si>
  <si>
    <t>ESPOSITO GIUSEPPE</t>
  </si>
  <si>
    <t>GIANNINI MICHELA</t>
  </si>
  <si>
    <t>ID</t>
  </si>
  <si>
    <t>ESPOSITO MADDALENA</t>
  </si>
  <si>
    <t>TIPO_DOCUMENTO</t>
  </si>
  <si>
    <t>GENERATORE</t>
  </si>
  <si>
    <t>CONDIZIONI_GENERAZIONE</t>
  </si>
  <si>
    <t>PARAMETRI_GENERAZIONE</t>
  </si>
  <si>
    <t>NOME</t>
  </si>
  <si>
    <t>FORMATO DOCUMENTO</t>
  </si>
  <si>
    <t>ICONA</t>
  </si>
  <si>
    <t>COLORE1</t>
  </si>
  <si>
    <t>COLORE2</t>
  </si>
  <si>
    <t>GESTIONE ARTICOLAZIONE</t>
  </si>
  <si>
    <t>ANNI CORSO</t>
  </si>
  <si>
    <t>FABBRI EMMA</t>
  </si>
  <si>
    <t>SCHEMA ORGANIZZATIVO</t>
  </si>
  <si>
    <t>emma.fabbri@pietroaldi.com</t>
  </si>
  <si>
    <t>CARTELLA PARENT</t>
  </si>
  <si>
    <t>SCHEMA SOTTOCARTELLE</t>
  </si>
  <si>
    <t>aurora.fanteria@pietroaldi.com</t>
  </si>
  <si>
    <t>SOTTOCARTELLE</t>
  </si>
  <si>
    <t>PATTERN NOME FILE</t>
  </si>
  <si>
    <t>MODELLI JSON</t>
  </si>
  <si>
    <t>PERMESSI</t>
  </si>
  <si>
    <t>FABBRI FEDERICA</t>
  </si>
  <si>
    <t>STAMPARE</t>
  </si>
  <si>
    <t>CONSEGNA</t>
  </si>
  <si>
    <t>MUNICCHI MONICA</t>
  </si>
  <si>
    <t>DOCUMENTO_PERSONALIZZATO</t>
  </si>
  <si>
    <t>FABBRI TOMMASO</t>
  </si>
  <si>
    <t>{
  "includiStorico": true
}</t>
  </si>
  <si>
    <t>Piani Personalizzati</t>
  </si>
  <si>
    <t>pietro.gerunda@pietroaldi.com</t>
  </si>
  <si>
    <t>DOCUMENT</t>
  </si>
  <si>
    <t>📋</t>
  </si>
  <si>
    <t>#c62828</t>
  </si>
  <si>
    <t>#ffebee</t>
  </si>
  <si>
    <t>CHILD</t>
  </si>
  <si>
    <t>09/02/2026 10:10:03</t>
  </si>
  <si>
    <t>FABBRINI MATILDE</t>
  </si>
  <si>
    <t>1, 2, 3, 4, 5</t>
  </si>
  <si>
    <t>UNO PER PIANO PERSONALIZZATO</t>
  </si>
  <si>
    <t>DOCUMENTI PERSONALIZZATI per alunni (PDP, PFP, PEI)</t>
  </si>
  <si>
    <t>FABBRUCCI EMMA</t>
  </si>
  <si>
    <t>{{alunno.nomeCompleto}} - {{tipoPiano}} - {{scuola.annoScolastico}}</t>
  </si>
  <si>
    <t>TEODOSIO ELISABETTA</t>
  </si>
  <si>
    <t>[
  {"condizione": "{{tipoPiano}} == 'PDP BES'", "templateId": "1ehhlJl-VIJgv5RlxAsZBdvY7emHeFKrQLr6s-Soxw_A"},
  {"condizione": "{{tipoPiano}} == 'PDP DSA'", "templateId": "1Ti7yMgUAYHFeLyYWZhIBSsIeHKnohV_sxMcmljCBlak"},
  {"condizione": "{{tipoPiano}} == 'PDP STRANIERI'", "templateId": "1Vac74WSeqVfh8F7J9H2cpqwvQtphNW_9rQEn69dwM0M"},
  {"condizione": "{{tipoPiano}} == 'PFP'", "templateId": "1LkS0D8z1hlf2e_VEOAv-dxuKmKxTuPU4DZze6v9U4Qk"}
]</t>
  </si>
  <si>
    <t>{
  "file": [
    { "ruolo": "COORD", "permesso": "SCRITTURA" },
    { "ruolo": "REF_BES", "permesso": "LETTURA" },
    { "ruolo": "CDC_FILTER_ALUNNO", "permesso": "LETTURA" }
  ],
  "cartella": [
    { "ruolo": "REF_BES", "permesso": "LETTURA" }
  ],
  "regolaSupplente": {
    "file": "SOLO_SUPPLENTI",
    "cartella": "SOLO_SUPPLENTI"
  }
}</t>
  </si>
  <si>
    <t>emma.gigi@pietroaldi.com</t>
  </si>
  <si>
    <t>SEGRETERIA</t>
  </si>
  <si>
    <t>FABIANI ELENA</t>
  </si>
  <si>
    <t>elena.fabiani@pietroaldi.com</t>
  </si>
  <si>
    <t>09/02/2026 10:10:04</t>
  </si>
  <si>
    <t>FABIANI SOFIA</t>
  </si>
  <si>
    <t>sofia.fabiani@pietroaldi.com</t>
  </si>
  <si>
    <t>PIANO_LAVORO</t>
  </si>
  <si>
    <t>klivio.kryeziu@pietroaldi.com</t>
  </si>
  <si>
    <t>DOCUMENTO_GENERICO</t>
  </si>
  <si>
    <t>09/02/2026 10:10:05</t>
  </si>
  <si>
    <t>Piano di Lavoro</t>
  </si>
  <si>
    <t>💡</t>
  </si>
  <si>
    <t>#28803f</t>
  </si>
  <si>
    <t>#e8f5e9</t>
  </si>
  <si>
    <t>PARENT</t>
  </si>
  <si>
    <t>FALCIANI BRANDO</t>
  </si>
  <si>
    <t>UNO PER CLASSE</t>
  </si>
  <si>
    <t>PIANI DI LAVORO</t>
  </si>
  <si>
    <t>{{classe.nome}} - PIANO DI LAVORO - {{scuola.annoScolastico}}</t>
  </si>
  <si>
    <t>[
  {"condizione": "{{classe.isArticolata}} == true", "templateId": "ID_MODELLO_PIANO_LAVORO_ARTICOLATA"},
  {"templateId": "1nhOJYcxL3S1pcxCdL74BtIIbrZmOTt5-mJp_-oc1B98"}
]</t>
  </si>
  <si>
    <t>FALCONI ALESSANDRO</t>
  </si>
  <si>
    <t>{
  "file": [
    {"ruolo": "COORD", "permesso": "scrittura"},
    {"ruolo": "CDC", "permesso": "lettura"}
  ]
}</t>
  </si>
  <si>
    <t>GRUPPO</t>
  </si>
  <si>
    <t>FANCIULLI MARGHERITA</t>
  </si>
  <si>
    <t>margherita.fanciulli@pietroaldi.com</t>
  </si>
  <si>
    <t>TIPO EVENTO</t>
  </si>
  <si>
    <t>DATA</t>
  </si>
  <si>
    <t>ORA INIZIO</t>
  </si>
  <si>
    <t>ORA FINE</t>
  </si>
  <si>
    <t>STATO</t>
  </si>
  <si>
    <t>STATO CALENDAR</t>
  </si>
  <si>
    <t>ID CALENDAR</t>
  </si>
  <si>
    <t>FANI EMILIA</t>
  </si>
  <si>
    <t>Column 9</t>
  </si>
  <si>
    <t>samuel.lenzini@pietroaldi.com</t>
  </si>
  <si>
    <t>VERBALE_CDC_OTTOBRE</t>
  </si>
  <si>
    <t>VERBALE_CDC</t>
  </si>
  <si>
    <t>FANTERIA AURORA</t>
  </si>
  <si>
    <t>Verbale CdC</t>
  </si>
  <si>
    <t>📝</t>
  </si>
  <si>
    <t>#4a4a4a</t>
  </si>
  <si>
    <t>#f5f5f5</t>
  </si>
  <si>
    <t>FANTI NICCOLO</t>
  </si>
  <si>
    <t>VERBALI CDC</t>
  </si>
  <si>
    <t>{{classe.nome}} - VERBALI CDC - {{scuola.annoScolastico}}</t>
  </si>
  <si>
    <t>{{classe.nome}} - VERBALE n.{{numeroProgressivo}} - {{scuola.annoScolastico}}</t>
  </si>
  <si>
    <t>[
  {"templateId": "1bGW2DpyyP-XPYGEu3v6kCpna3i4Oqu9SmSDEjfCf8SQ"}
]</t>
  </si>
  <si>
    <t>laura.lupo@pietroaldi.com</t>
  </si>
  <si>
    <t>{
  "file": [
    {"ruolo": "COORD", "permesso": "scrittura"}
  ]
}</t>
  </si>
  <si>
    <t>FALDONE</t>
  </si>
  <si>
    <t>09/02/2026 10:10:06</t>
  </si>
  <si>
    <t>FANTONI GABRIELE</t>
  </si>
  <si>
    <t>gabriele.fantoni@pietroaldi.com</t>
  </si>
  <si>
    <t>FANTOZZI GABRIEL</t>
  </si>
  <si>
    <t>gabriel.fantozzi@pietroaldi.com</t>
  </si>
  <si>
    <t>VERBALE_CDC_NOVEMBRE</t>
  </si>
  <si>
    <t>gabriele.mannucci@pietroaldi.com</t>
  </si>
  <si>
    <t>09/02/2026 10:10:08</t>
  </si>
  <si>
    <t xml:space="preserve">
  {"DEFAULT": "1haLqib3Aemet5ULm9JMapMmak9P9VFyK6UMwmQ4vHtw"}</t>
  </si>
  <si>
    <t>filippo.martellini@pietroaldi.com</t>
  </si>
  <si>
    <t>09/02/2026 10:10:09</t>
  </si>
  <si>
    <t>FEDELE MATTEO</t>
  </si>
  <si>
    <t>VERBALE_CDC_FEBBRAIO</t>
  </si>
  <si>
    <t>FEDI RICCARDO</t>
  </si>
  <si>
    <t>manuel.morlungo@pietroaldi.com</t>
  </si>
  <si>
    <t>FEI THOMAS</t>
  </si>
  <si>
    <t xml:space="preserve">
  {"DEFAULT": "13fig8roD61bwhmoW8O_ZS1DoAZ9qIgIGnuJa43G00jk"}</t>
  </si>
  <si>
    <t>federico.niccolini@pietroaldi.com</t>
  </si>
  <si>
    <t>FERDOUS RANIA</t>
  </si>
  <si>
    <t>09/02/2026 10:10:10</t>
  </si>
  <si>
    <t>FERI CHIARA</t>
  </si>
  <si>
    <t>VERBALE_CDC_APRILE</t>
  </si>
  <si>
    <t>ginevramariaagata.nicolosi@pietroaldi.com</t>
  </si>
  <si>
    <t>FERORELLI LUCIAGIUSEPPA</t>
  </si>
  <si>
    <t xml:space="preserve">
  {"DEFAULT": "1SR9Br7b8lOkFpuU-i8bR7NcjIIMpx4903cuBpOEPftk"}</t>
  </si>
  <si>
    <t>lorenzo.pellegrini@pietroaldi.com</t>
  </si>
  <si>
    <t>EMAIL_DESTINATARI</t>
  </si>
  <si>
    <t>OGGETTO</t>
  </si>
  <si>
    <t>FERRARO GIULIO</t>
  </si>
  <si>
    <t>TIMESTAMP_INVIO</t>
  </si>
  <si>
    <t>PATTERN_ID</t>
  </si>
  <si>
    <t>TIPO_DESTINATARIO</t>
  </si>
  <si>
    <t>DOCUMENTI_INVIATI</t>
  </si>
  <si>
    <t>CARTELLE_INVIATE</t>
  </si>
  <si>
    <t>VERBALE_CDC_MAGGIO</t>
  </si>
  <si>
    <t>ERRORE</t>
  </si>
  <si>
    <t>TESTO EMAIL</t>
  </si>
  <si>
    <t>01/10/2025 18:41:13</t>
  </si>
  <si>
    <t>matvei.puzic@pietroaldi.com</t>
  </si>
  <si>
    <t>FERRINI CHIARA</t>
  </si>
  <si>
    <t>1RKFDcPu3YvNmRZR5VJEL_Zh2-ZBilwrrPab1u-0HMGc</t>
  </si>
  <si>
    <t>chiara.ferrini@pietroaldi.com</t>
  </si>
  <si>
    <t>INVIATA</t>
  </si>
  <si>
    <t>Notifica Scolastica Documenti personalizzati per gli alunni (contiene dati sensibili!) Gentile prof. CAPPARELLI, si comunica che sono stati predisposti i seguenti PIANI PERSONALIZZATI per gli alunni delle classi di cui sei coordinatore. Per praticità, qualora presenti, ti inviamo anche i documenti già precedentemente notificati. Piani personalizzati DA REDIGERE 📄 FAUCI ASIA - PDP DSA-BES - 2025-2026 ↳ Per riferimento, si allega anche il documento redatto lo scorso A.S. Ciao e buon lavoro! L'Ani</t>
  </si>
  <si>
    <t>01/10/2025 18:41:17</t>
  </si>
  <si>
    <t>1xSqWmTaWTVXLsL9Pr5R5dz83kozNBVxlenOes_DIkgo</t>
  </si>
  <si>
    <t>FERRINI FILIPPO</t>
  </si>
  <si>
    <t>Notifica Scolastica Documenti personalizzati per gli alunni (contiene dati sensibili!) Gentile prof. MACHERINI, si comunica che sono stati predisposti i seguenti PIANI PERSONALIZZATI per gli alunni delle classi di cui sei coordinatore. Per praticità, qualora presenti, ti inviamo anche i documenti già precedentemente notificati. Piani personalizzati DA REDIGERE 📄 BIGONI DIEGO - PDP DSA-BES - 2025-2026 ↳ Per riferimento, si allega anche il documento redatto lo scorso A.S. Ciao e buon lavoro! L'An</t>
  </si>
  <si>
    <t>alessio.rossi@pietroaldi.com</t>
  </si>
  <si>
    <t>11/10/2025 13:32:48</t>
  </si>
  <si>
    <t xml:space="preserve">
  {"DEFAULT": "1Ihq6ZsK_riIVITEs-3mxmMUORPwuRb4CZaiZdNxXe5Y"}</t>
  </si>
  <si>
    <t>1cXC_HCMO31vu68qqo28QKfMid_1PKqaHA_-T3OEHzLk</t>
  </si>
  <si>
    <t xml:space="preserve">Notifica Scolastica Documenti personalizzati per gli alunni (contiene dati sensibili!) Gentile prof.ssa CHIMENTI, si comunica che sono stati predisposti i seguenti PIANI PERSONALIZZATI per gli alunni delle classi di cui sei coordinatore o momentaneo referente. Per praticità, qualora presenti, ti inviamo anche i documenti già precedentemente notificati. Piani personalizzati DA REDIGERE 📄 ARMELLINI ELISA - PDP BES - 2025-2026 ↳ Per riferimento, si allega anche il documento redatto lo scorso A.S. </t>
  </si>
  <si>
    <t>11/10/2025 13:32:49</t>
  </si>
  <si>
    <t>FINESCHI THALIA</t>
  </si>
  <si>
    <t>1G2Q-J7Fiuz6RjM8JJ22qDOvJonCOBJiKTlMRU955-Xo,1aA06B9BBNCeK0ug2TPHmx8aWKzRU-S0Ctb9MchMjI40</t>
  </si>
  <si>
    <t>Notifica Scolastica Documenti personalizzati per gli alunni (contiene dati sensibili!) Gentile prof. DE LUCIA, si comunica che sono stati predisposti i seguenti PIANI PERSONALIZZATI per gli alunni delle classi di cui sei coordinatore o momentaneo referente. Per praticità, qualora presenti, ti inviamo anche i documenti già precedentemente notificati. Piani personalizzati DA REDIGERE 📄 TERROSI FEDERICO - PDP DSA - 2025-2026 ↳ Per riferimento, si allega anche il documento redatto lo scorso A.S. 📄</t>
  </si>
  <si>
    <t>rigeldo.rranja@pietroaldi.com</t>
  </si>
  <si>
    <t>1JYbPKNRPLvMGjOf98WFBH-wjjF488iXVuDE_MJWjQXs,1_WD8gEqp8i5XtJYzEv-EAg2AuF0aqHpK-SiItZ1LWiE,1dE51uxIVSF4udqMwUdt_sdk0cZ3xQE4uTFTmI9NGIL0,1M-mxBnLPbquEqRUTqVwEUyMf6127yfXBMe6VXsyIEEo,1QNSIWTpzS2eekCBe7wxnwiNI49OsUJ2QS4IA_0G_llA,1hGz1FbFnNNzjZZVYGrPFTv4xzi3c-tPF7HKFRgufUTg</t>
  </si>
  <si>
    <t>09/02/2026 10:10:12</t>
  </si>
  <si>
    <t>Notifica Scolastica Documenti personalizzati per gli alunni (contiene dati sensibili!) Gentile prof. MACHERINI, si comunica che sono stati predisposti i seguenti PIANI PERSONALIZZATI per gli alunni delle classi di cui sei coordinatore o momentaneo referente. Per praticità, qualora presenti, ti inviamo anche i documenti già precedentemente notificati. Piani personalizzati DA REDIGERE 📄 BERNARDINI DAMIANO - PDP DSA - 2025-2026 ↳ Per riferimento, si allega anche il documento redatto lo scorso A.S.</t>
  </si>
  <si>
    <t>1l1bxjdRL0fzJKqBjb93GvqU7XNy2PwSLzmrs67cYZfo</t>
  </si>
  <si>
    <t>FINETTI DIEGO</t>
  </si>
  <si>
    <t>diego.finetti@pietroaldi.com</t>
  </si>
  <si>
    <t>Notifica Scolastica Documenti personalizzati per gli alunni (contiene dati sensibili!) Gentile prof. MAZZETTI, si comunica che sono stati predisposti i seguenti PIANI PERSONALIZZATI per gli alunni delle classi di cui sei coordinatore o momentaneo referente. Per praticità, qualora presenti, ti inviamo anche i documenti già precedentemente notificati. Piani personalizzati DA REDIGERE 📄 BENDINELLI ZENO - PDP DSA - 2025-2026 ↳ Per riferimento, si allega anche il documento redatto lo scorso A.S. Cia</t>
  </si>
  <si>
    <t>11/10/2025 13:32:50</t>
  </si>
  <si>
    <t>{
  "anniCorso": [3, 4, 5],
  "includiStorico": true
}</t>
  </si>
  <si>
    <t>1mfmzL4EVpREilOhOHVk-MTdvc1WtrI6h36LeL7wtz8Q</t>
  </si>
  <si>
    <t>SPREADSHEET</t>
  </si>
  <si>
    <t>riccardo.seripa@pietroaldi.com</t>
  </si>
  <si>
    <t>Notifica Scolastica Documenti personalizzati per gli alunni (contiene dati sensibili!) Gentile prof.ssa ROTELLI, si comunica che sono stati predisposti i seguenti PIANI PERSONALIZZATI per gli alunni delle classi di cui sei coordinatore o momentaneo referente. Per praticità, qualora presenti, ti inviamo anche i documenti già precedentemente notificati. Piani personalizzati DA REDIGERE 📄 FARAGLI GIULIA - PDP DSA - 2025-2026 ↳ Per riferimento, si allega anche il documento redatto lo scorso A.S. Ci</t>
  </si>
  <si>
    <t>🏢</t>
  </si>
  <si>
    <t>09/02/2026 10:10:13</t>
  </si>
  <si>
    <t>#e8eaf6</t>
  </si>
  <si>
    <t>FIORENTINI NICCOLO</t>
  </si>
  <si>
    <t>11/10/2025 13:36:16</t>
  </si>
  <si>
    <t>3, 4, 5</t>
  </si>
  <si>
    <t>18h6rahWL_H-4itxsPu7XpaOomi96E4MzGnVpuCIpWhw</t>
  </si>
  <si>
    <t>Notifica Scolastica Documenti personalizzati per gli alunni (contiene dati sensibili!) Gentile prof. CAPPARELLI, si comunica che sono stati predisposti i seguenti PIANI PERSONALIZZATI per gli alunni delle classi di cui sei coordinatore o momentaneo referente. Per praticità, qualora presenti, ti inviamo anche i documenti già precedentemente notificati. Piani personalizzati DA REDIGERE 📄 GHEORGHE ANDREIALBERTO - PDP DSA - 2025-2026 ↳ Per riferimento, si allega anche il documento redatto lo scorso</t>
  </si>
  <si>
    <t>FORMAZIONE S.L. - {{classe.nome}} - {{scuola.annoScolastico}}</t>
  </si>
  <si>
    <t>[
  {"templateId": "1QCdgjGg_smQJZ-vwji8UphG6DAo3ClKEc7tY69e0RBk"}
]</t>
  </si>
  <si>
    <t>11/10/2025 13:36:17</t>
  </si>
  <si>
    <t>{
  "file": [
    {"ruolo": "CDC", "permesso": "scrittura"}
  ],
  "cartella": []
}</t>
  </si>
  <si>
    <t>FIORENTINI SOFIA</t>
  </si>
  <si>
    <t>cloe.tinti@pietroaldi.com</t>
  </si>
  <si>
    <t>1ZoZ4a9RCGsXU8LxzJCppLKwEGxvbM84e2SX2gpQ4aqc</t>
  </si>
  <si>
    <t>09/02/2026 10:10:15</t>
  </si>
  <si>
    <t>Notifica Scolastica Documenti personalizzati per gli alunni (contiene dati sensibili!) Gentile prof.ssa CELLESI, si comunica che sono stati predisposti i seguenti PIANI PERSONALIZZATI per gli alunni delle classi di cui sei coordinatore o momentaneo referente. Per praticità, qualora presenti, ti inviamo anche i documenti già precedentemente notificati. Piani personalizzati DA REDIGERE 📄 MERLINI SAMUEL - PDP DSA - 2025-2026 ↳ Per riferimento, si allega anche il documento redatto lo scorso A.S. Ci</t>
  </si>
  <si>
    <t>1ixqap8IuhvGhdoo3uVkNLAPtEV0__N2ybIIMbWnjhT4,14OL3EeTy5ddN1dfmbEOuyWsdVwEHicKCF_s11hJD72Y</t>
  </si>
  <si>
    <t>Notifica Scolastica Documenti personalizzati per gli alunni (contiene dati sensibili!) Gentile prof.ssa CORDOVANI, si comunica che sono stati predisposti i seguenti PIANI PERSONALIZZATI per gli alunni delle classi di cui sei coordinatore o momentaneo referente. Per praticità, qualora presenti, ti inviamo anche i documenti già precedentemente notificati. Piani personalizzati DA REDIGERE 📄 NICCOLINI FEDERICO - PDP DSA - 2025-2026 ↳ Per riferimento, si allega anche il documento redatto lo scorso A</t>
  </si>
  <si>
    <t>FIORENZANO LAVINIA</t>
  </si>
  <si>
    <t>11/10/2025 13:36:18</t>
  </si>
  <si>
    <t>1HpeRcI_8BvOWUTxvE-4lyQLaUfHdnPX1wSx3PPZcWL4</t>
  </si>
  <si>
    <t>Notifica Scolastica Documenti personalizzati per gli alunni (contiene dati sensibili!) Gentile prof. DINI, si comunica che sono stati predisposti i seguenti PIANI PERSONALIZZATI per gli alunni delle classi di cui sei coordinatore o momentaneo referente. Per praticità, qualora presenti, ti inviamo anche i documenti già precedentemente notificati. Piani personalizzati DA REDIGERE 📄 LOMBRICHI LUCA - PDP DSA - 2025-2026 ↳ Per riferimento, si allega anche il documento redatto lo scorso A.S. Ciao e b</t>
  </si>
  <si>
    <t>CONDOTTA</t>
  </si>
  <si>
    <t>11/10/2025 13:36:19</t>
  </si>
  <si>
    <t>1YffDywORcf7a7IlQc7mGYD2f2DljOHnPmp9pR666rCA,1kSx8Z3K5SlJiSdwYFB-A04XOxqskH-6sYnCdhNeZik8</t>
  </si>
  <si>
    <t>rachele.fiorin@pietroaldi.com</t>
  </si>
  <si>
    <t xml:space="preserve">Notifica Scolastica Documenti personalizzati per gli alunni (contiene dati sensibili!) Gentile prof. LOFFREDO, si comunica che sono stati predisposti i seguenti PIANI PERSONALIZZATI per gli alunni delle classi di cui sei coordinatore o momentaneo referente. Per praticità, qualora presenti, ti inviamo anche i documenti già precedentemente notificati. Piani personalizzati DA REDIGERE 📄 CRISALLI MATTIA - PDP DSA - 2025-2026 ↳ Per riferimento, si allega anche il documento redatto lo scorso A.S. 📄 </t>
  </si>
  <si>
    <t>SHEET_CON_MATERIE_E_PERMESSI</t>
  </si>
  <si>
    <t>1KEv-3awnfLgzZnjC9Mrs-m0noOQiSYEG9nlIvSTtXHQ,1hNnh3tpscYa_dJ13-Z6jbApp23-tKPeO_wj_zvfCvYo,1bxW-QMajBmmmRNTCHT-fNhfymeQdo_rWF5hMrCvsRZ0,1JYbPKNRPLvMGjOf98WFBH-wjjF488iXVuDE_MJWjQXs,1_WD8gEqp8i5XtJYzEv-EAg2AuF0aqHpK-SiItZ1LWiE,1dE51uxIVSF4udqMwUdt_sdk0cZ3xQE4uTFTmI9NGIL0,1M-mxBnLPbquEqRUTqVwEUyMf6127yfXBMe6VXsyIEEo,1QNSIWTpzS2eekCBe7wxnwiNI49OsUJ2QS4IA_0G_llA,1hGz1FbFnNNzjZZVYGrPFTv4xzi3c-tPF7HKFRgufUTg</t>
  </si>
  <si>
    <t>{
  "colonneMaterie": {
    "iniziaConRel": true,
    "escludiSos": true,
    "escludiAlt": true,
    "permessiAltSuRel": true
  }
}</t>
  </si>
  <si>
    <t>Valutazione della Condotta</t>
  </si>
  <si>
    <t xml:space="preserve">Notifica Scolastica Documenti personalizzati per gli alunni (contiene dati sensibili!) Gentile prof. MACHERINI, si comunica che sono stati predisposti i seguenti PIANI PERSONALIZZATI per gli alunni delle classi di cui sei coordinatore o momentaneo referente. Per praticità, qualora presenti, ti inviamo anche i documenti già precedentemente notificati. Piani personalizzati DA REDIGERE 📄 BARBAGLI VIOLA - PDP DSA - 2025-2026 ↳ Per riferimento, si allega anche il documento redatto lo scorso A.S. 📄 </t>
  </si>
  <si>
    <t>11/10/2025 13:36:20</t>
  </si>
  <si>
    <t>📊</t>
  </si>
  <si>
    <t>1FNutkjfLoryE6pwRybyWWsqh0J9EAMw-2GBETzmChbo,15okmGZUuHqutZGEKa5aWCyd-qBCVrf48yaQn-qtgLds</t>
  </si>
  <si>
    <t>#2e7d32</t>
  </si>
  <si>
    <t>Notifica Scolastica Documenti personalizzati per gli alunni (contiene dati sensibili!) Gentile prof. MATALONI, si comunica che sono stati predisposti i seguenti PIANI PERSONALIZZATI per gli alunni delle classi di cui sei coordinatore o momentaneo referente. Per praticità, qualora presenti, ti inviamo anche i documenti già precedentemente notificati. Piani personalizzati DA REDIGERE 📄 BALDUCCI NICHOLAS - PDP DSA - 2025-2026 ↳ Per riferimento, si allega anche il documento redatto lo scorso A.S. �</t>
  </si>
  <si>
    <t>FOGLIA GABRIELE</t>
  </si>
  <si>
    <t>09/02/2026 10:10:16</t>
  </si>
  <si>
    <t>gabriele.foglia@pietroaldi.com</t>
  </si>
  <si>
    <t>11IBoLBOXHCprZxSjZUUtJ3IfJSgeGQE7jk1l1z_Nsq0</t>
  </si>
  <si>
    <t>CONDOTTA E COMPETENZE/CONDOTTA</t>
  </si>
  <si>
    <t>Notifica Scolastica Documenti personalizzati per gli alunni (contiene dati sensibili!) Gentile prof.ssa PICCINETTI, si comunica che sono stati predisposti i seguenti PIANI PERSONALIZZATI per gli alunni delle classi di cui sei coordinatore o momentaneo referente. Per praticità, qualora presenti, ti inviamo anche i documenti già precedentemente notificati. Piani personalizzati DA REDIGERE 📄 NIERI AURORA - PDP DSA - 2025-2026 Ciao e buon lavoro! L'Animatore Digitale, per conto della Dirigente Scol</t>
  </si>
  <si>
    <t>11/10/2025 13:36:21</t>
  </si>
  <si>
    <t>1402UvnKrJ5EQGprxpz9SnFvaiFMyxFM5NW1TzA4hR74</t>
  </si>
  <si>
    <t>FOGLIA GIULIO</t>
  </si>
  <si>
    <t>{{classe.nome}} - CONDOTTA - {{scuola.annoScolastico}}</t>
  </si>
  <si>
    <t>[
  {"templateId": "1VE7UJ8WR17y4CJmRk3qerapBETbc5vT7h1pwfXlWxKM"}
]</t>
  </si>
  <si>
    <t>Notifica Scolastica Documenti personalizzati per gli alunni (contiene dati sensibili!) Gentile prof.ssa SERPICO, si comunica che sono stati predisposti i seguenti PIANI PERSONALIZZATI per gli alunni delle classi di cui sei coordinatore o momentaneo referente. Per praticità, qualora presenti, ti inviamo anche i documenti già precedentemente notificati. Piani personalizzati DA REDIGERE 📄 TAME AYMANE - PDP BES - 2025-2026 Ciao e buon lavoro! L'Animatore Digitale, per conto della Dirigente Scolasti</t>
  </si>
  <si>
    <t>11/10/2025 13:37:16</t>
  </si>
  <si>
    <t>1xLTELpDPApbOjDhxtTuHj0_yw35DD_jI3vQo1OOE1iE</t>
  </si>
  <si>
    <t>1SmWTKvV_SqE2RtFDw9Xfqw5XCKJnizqH</t>
  </si>
  <si>
    <t>FOLGORI MAXIME</t>
  </si>
  <si>
    <t>Notifica Scolastica Piani di lavoro e verbali per CdC di ottobre Gentile prof.ssa ACHERONTE,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3C - PIANO DI LAVORO - 2025-2026 Cartelle dei Verbali dei CdC 3C - VERB</t>
  </si>
  <si>
    <t>maxime.folgori@pietroaldi.com</t>
  </si>
  <si>
    <t>1E06z7Xo6koA5U-cfv9ISBCDUn9BZr0HHeGGGc2iUoMg</t>
  </si>
  <si>
    <t>1x6Mcu7XOpiPYLDe7T1gTGKx0o-eLNR9v</t>
  </si>
  <si>
    <t>09/02/2026 10:10:17</t>
  </si>
  <si>
    <t>oltre il 25%</t>
  </si>
  <si>
    <t>Notifica Scolastica Piani di lavoro e verbali per CdC di ottobre Gentile prof. BRIZZI,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4ALC - PIANO DI LAVORO - 2025-2026 Cartelle dei Verbali dei CdC 4ALC - VERBAL</t>
  </si>
  <si>
    <t>11/10/2025 13:37:17</t>
  </si>
  <si>
    <t>FOMMEI SOFIA</t>
  </si>
  <si>
    <t>1vrQSzAEG3fAwPbXwr73pvM9n1zMFEfP_xvkfm6LDcSQ</t>
  </si>
  <si>
    <t>1iv_FAHQml8AmNvjpjzhV2FgGr7X6m12N</t>
  </si>
  <si>
    <t>sofia.fommei@pietroaldi.com</t>
  </si>
  <si>
    <t>COMPETENZE</t>
  </si>
  <si>
    <t>Notifica Scolastica Piani di lavoro e verbali per CdC di ottobre Gentile prof. BRUNO,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3F - PIANO DI LAVORO - 2025-2026 Cartelle dei Verbali dei CdC 3F - VERBALI CDC</t>
  </si>
  <si>
    <t>1pXtsWrTeHpNXHv0edBL-huu89nEmn2Fw0NglE_jN9fQ</t>
  </si>
  <si>
    <t>1GWEvavUJJFgVHVku6RpVX1oiEqIbsLcr</t>
  </si>
  <si>
    <t>{
  "anniCorso": [2],
  "colonneMaterie": {
    "iniziaConRel": true,
    "escludiSos": true,
    "escludiAlt": true,
    "permessiAltSuRel": true
  }
}</t>
  </si>
  <si>
    <t>Notifica Scolastica Piani di lavoro e verbali per CdC di ottobre Gentile prof.ssa BUCCI,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1BLC - PIANO DI LAVORO - 2025-2026 Cartelle dei Verbali dei CdC 1BLC - VERB</t>
  </si>
  <si>
    <t>Valutazione delle Competenze</t>
  </si>
  <si>
    <t>09/02/2026 10:10:18</t>
  </si>
  <si>
    <t>11/10/2025 13:37:18</t>
  </si>
  <si>
    <t>#4527a0</t>
  </si>
  <si>
    <t>FONTANI ANDREA</t>
  </si>
  <si>
    <t>1PZuWpTwM1NGxPTNXIjqNF21pqiqy0URWNTscNQsaX7w</t>
  </si>
  <si>
    <t>#ede7f6</t>
  </si>
  <si>
    <t>1P09RAds38LZ9Xyv3M6I0YQqp_1ku7Bg7</t>
  </si>
  <si>
    <t>2</t>
  </si>
  <si>
    <t>Notifica Scolastica Piani di lavoro e verbali per CdC di ottobre Gentile prof.ssa CALDARA,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1BLS - PIANO DI LAVORO - 2025-2026 Cartelle dei Verbali dei CdC 1BLS - VE</t>
  </si>
  <si>
    <t>11/10/2025 13:37:19</t>
  </si>
  <si>
    <t>CONDOTTA E COMPETENZE/COMPETENZE CLASSI SECONDE</t>
  </si>
  <si>
    <t>1-oxxZoFfLZjCZhUBFZvs78p5ks_c5Igt7Qo1LDzzWb4</t>
  </si>
  <si>
    <t>1fHr-VfnS_6hcdTWcu4zfUS8ujQvDHbN3</t>
  </si>
  <si>
    <t>FONTI DANIELE</t>
  </si>
  <si>
    <t>{{classe.nome}} - COMPETENZE - {{scuola.annoScolastico}}</t>
  </si>
  <si>
    <t>Notifica Scolastica Piani di lavoro e verbali per CdC di ottobre Gentile prof. CAPPARELLI,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4D - PIANO DI LAVORO - 2025-2026 Cartelle dei Verbali dei CdC 4D - VERBAL</t>
  </si>
  <si>
    <t>[
  {"templateId": "1Umz-g-NnIfhDjeE6xR61nvp-QZB8oAVW1RlDbkEmCzg"}
]</t>
  </si>
  <si>
    <t>daniele.fonti@pietroaldi.com</t>
  </si>
  <si>
    <t>1lihnre1N6jJorBSwcMDxyYHzkNnkPis8TzLNO_pnOIs</t>
  </si>
  <si>
    <t>10tF8M4Ip6qeHJW-ZsBghG_aAo1D8uwZn</t>
  </si>
  <si>
    <t>09/02/2026 10:10:20</t>
  </si>
  <si>
    <t xml:space="preserve">Notifica Scolastica Piani di lavoro e verbali per CdC di ottobre Gentile prof. CARTOCCI,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2D - PIANO DI LAVORO - 2025-2026 Cartelle dei Verbali dei CdC 2D - VERBALI </t>
  </si>
  <si>
    <t>FONTI ELEONORA</t>
  </si>
  <si>
    <t>11/10/2025 13:37:20</t>
  </si>
  <si>
    <t>1GPvIDOOGKXbHPNg0DHeeLf8lgKLwR7z1zrt7absrK_o</t>
  </si>
  <si>
    <t>1SqWmOoRX3hIM0a_oA4Tnh0ibsLiF1DCJ</t>
  </si>
  <si>
    <t>Notifica Scolastica Piani di lavoro e verbali per CdC di ottobre Gentile prof.ssa CELLESI,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3E - PIANO DI LAVORO - 2025-2026 Cartelle dei Verbali dei CdC 3E - VERBAL</t>
  </si>
  <si>
    <t>11/10/2025 13:37:21</t>
  </si>
  <si>
    <t>FONTI LEONARDO</t>
  </si>
  <si>
    <t>1kE_PRga4wG8kDKGS6bQZGIL_kfIfy5SXdV8s8IJ581c,1F_LAigXwyHSNN8habDD-QYviUb5qWY_cg7aMsjkP5Yw</t>
  </si>
  <si>
    <t>1vdHF9yRzlZe1s-9o3z0nh6qcsLomAPBt,1o3n92SwS5QlsQim7aGWrtIwnUcv39FER</t>
  </si>
  <si>
    <t>leonardo.fonti@pietroaldi.com</t>
  </si>
  <si>
    <t>Notifica Scolastica Piani di lavoro e verbali per CdC di ottobre Gentile prof.ssa CHIMENTI,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4F - PIANO DI LAVORO - 2025-2026 5BLS - PIANO DI LAVORO - 2025-2026 Cart</t>
  </si>
  <si>
    <t>09/02/2026 10:10:21</t>
  </si>
  <si>
    <t>11/10/2025 13:37:22</t>
  </si>
  <si>
    <t>CARENZE_SEGNALATORE_NOVEMBRE</t>
  </si>
  <si>
    <t>1foZdSLgtSeLTekGgviJuL5HirOc16bIac92WhVE8SwI</t>
  </si>
  <si>
    <t>1f5rLE1x46cIKpI5h75he03PO3uvQan7m</t>
  </si>
  <si>
    <t>SEGNALAZIONE_CARENZE</t>
  </si>
  <si>
    <t>FORINO GAIA</t>
  </si>
  <si>
    <t>Notifica Scolastica Piani di lavoro e verbali per CdC di ottobre Gentile prof.ssa CIOLFI,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4ALS - PIANO DI LAVORO - 2025-2026 Cartelle dei Verbali dei CdC 4ALS - VER</t>
  </si>
  <si>
    <t>{
  "colonneMaterie": {
    "escludiSos": true,
    "schede": ["CLASSE"]
  }
}</t>
  </si>
  <si>
    <t>1UujFSM7RxyF5WZOvrBLYqvUD2snu0oi4Cjfn6RwdJSw,1zvVn_YLS0woSUfPKYD62dl2bHYyyISMMlWwq7GMz82c</t>
  </si>
  <si>
    <t>Segnalazione Carenze</t>
  </si>
  <si>
    <t>1IyhSAqxLmORNxiG4YLCVH3EA4kYMdo1C,1wCUdteS6jXRiIHgC0MbZB2uTcw74WkLr</t>
  </si>
  <si>
    <t>Notifica Scolastica Piani di lavoro e verbali per CdC di ottobre Gentile prof.ssa CORDOVANI,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2F - PIANO DI LAVORO - 2025-2026 3BLS - PIANO DI LAVORO - 2025-2026 Car</t>
  </si>
  <si>
    <t>09/02/2026 10:10:22</t>
  </si>
  <si>
    <t>FORMISANO VERONICA</t>
  </si>
  <si>
    <t>⚠️</t>
  </si>
  <si>
    <t>11/10/2025 13:37:23</t>
  </si>
  <si>
    <t>veronica.formisano@pietroaldi.com</t>
  </si>
  <si>
    <t>#ef6c00</t>
  </si>
  <si>
    <t>18Sb-jDuamQ0aWK_V6K13tOSzgYkOKAf7jnpqEXdp718</t>
  </si>
  <si>
    <t>#fff3e0</t>
  </si>
  <si>
    <t>1ek9zuBBneGPGrw-ogcIn_zPMZWepBcu2</t>
  </si>
  <si>
    <t>Notifica Scolastica Piani di lavoro e verbali per CdC di ottobre Gentile prof.ssa D'ELIA,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3ALC - PIANO DI LAVORO - 2025-2026 Cartelle dei Verbali dei CdC 3ALC - VER</t>
  </si>
  <si>
    <t>11/10/2025 13:37:24</t>
  </si>
  <si>
    <t>1hJwki7-87y3ZcaYxDtw4uFnDjrFRlVmvVw5rA3oMZEw</t>
  </si>
  <si>
    <t>1x63T-Cu_aXXBYPu3FY4aC8Gg2eNE45MB</t>
  </si>
  <si>
    <t>CARENZE/SEGNALAZIONI/1_CDC_NOVEMBRE</t>
  </si>
  <si>
    <t xml:space="preserve">Notifica Scolastica Piani di lavoro e verbali per CdC di ottobre Gentile prof. DE LUCIA,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5E - PIANO DI LAVORO - 2025-2026 Cartelle dei Verbali dei CdC 5E - VERBALI </t>
  </si>
  <si>
    <t>09/02/2026 10:10:23</t>
  </si>
  <si>
    <t>{{classe.nome}} - Segnalatore CARENZE di NOVEMBRE - {{scuola.annoScolastico}}</t>
  </si>
  <si>
    <t>1H7Eik7EfHx0YpIPKeyar-6fO48YnL7BL8TAHwNQ49Js</t>
  </si>
  <si>
    <t>1TlNcE53ScuFSf2SKTDUAS019FAp44Q1p</t>
  </si>
  <si>
    <t>[
  {"templateId": "1XffUlXUd3M9pRnZJmbiHuLz1nnbzQiwf4Qy28HulGmE"}
]</t>
  </si>
  <si>
    <t>Notifica Scolastica Piani di lavoro e verbali per CdC di ottobre Gentile prof.ssa DELLA MONICA,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1G - PIANO DI LAVORO - 2025-2026 Cartelle dei Verbali dei CdC 1G - V</t>
  </si>
  <si>
    <t>FORTUNATI ARIANNA</t>
  </si>
  <si>
    <t>11/10/2025 13:37:25</t>
  </si>
  <si>
    <t>1Gb8f0Yn-2DfR5ypfqTWs6qg114xhHnnaB46AJPI3X-U</t>
  </si>
  <si>
    <t>1aNhdwkQbAzcYfYRK4-jyCnQfeGpZBxSZ</t>
  </si>
  <si>
    <t xml:space="preserve">Notifica Scolastica Piani di lavoro e verbali per CdC di ottobre Gentile prof. DINI,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4C - PIANO DI LAVORO - 2025-2026 Cartelle dei Verbali dei CdC 4C - VERBALI CDC </t>
  </si>
  <si>
    <t>FOSCI DILETTA</t>
  </si>
  <si>
    <t>diletta.fosci@pietroaldi.com</t>
  </si>
  <si>
    <t>09/02/2026 10:10:24</t>
  </si>
  <si>
    <t>1nuiZidTTY2Y9zyRML3LGH4ooVnakuaL4581C9emmFCs</t>
  </si>
  <si>
    <t>17rha5nIHd4wcjq7L961Teh5nM9gMwkLQ</t>
  </si>
  <si>
    <t>Notifica Scolastica Piani di lavoro e verbali per CdC di ottobre Gentile prof.ssa FANUCCHI,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2ALC - PIANO DI LAVORO - 2025-2026 Cartelle dei Verbali dei CdC 2ALC - V</t>
  </si>
  <si>
    <t>11/10/2025 13:37:26</t>
  </si>
  <si>
    <t>FRAGNITO DAVIDE</t>
  </si>
  <si>
    <t>CARENZE_SEGNALATORE_FEBBRAIO</t>
  </si>
  <si>
    <t>1NtSP_ong3KPYG7-ZEZjRRqVgwu5QVj7iJzmcI5Z3dfw</t>
  </si>
  <si>
    <t>1cbrc39alX1PIl68DLJlE42fave5Nb3yq</t>
  </si>
  <si>
    <t xml:space="preserve">Notifica Scolastica Piani di lavoro e verbali per CdC di ottobre Gentile prof.ssa FESTEGGIATO,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2ALS - PIANO DI LAVORO - 2025-2026 Cartelle dei Verbali dei CdC 2ALS </t>
  </si>
  <si>
    <t>09/02/2026 10:10:26</t>
  </si>
  <si>
    <t>FRALASSI LAVINIA</t>
  </si>
  <si>
    <t>1IPqQ5ddGQrM7grw_03GV1L1MPPcDKg0ds_aAwdVU8Ec</t>
  </si>
  <si>
    <t>lavinia.fralassi@pietroaldi.com</t>
  </si>
  <si>
    <t>1RZAJkwH9vrNhGI8v0UKcbPvIaowhbOXk</t>
  </si>
  <si>
    <t xml:space="preserve">Notifica Scolastica Piani di lavoro e verbali per CdC di ottobre Gentile prof. GONNELLI,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1E - PIANO DI LAVORO - 2025-2026 Cartelle dei Verbali dei CdC 1E - VERBALI </t>
  </si>
  <si>
    <t>11/10/2025 13:37:27</t>
  </si>
  <si>
    <t>1QANgWoSYm2821F9HTnQH9ODSLSD8K1JUg0kXN1mCOWg</t>
  </si>
  <si>
    <t>1FBEDrCMNYP-77CwPDVzM5SJXqPmv0Cce</t>
  </si>
  <si>
    <t>FRALASSI LORENZO</t>
  </si>
  <si>
    <t>lorenzo.fralassi@pietroaldi.com</t>
  </si>
  <si>
    <t>CARENZE/SEGNALAZIONI/2_CDC_FEBBRAIO</t>
  </si>
  <si>
    <t>Notifica Scolastica Piani di lavoro e verbali per CdC di ottobre Gentile prof.ssa GUERRINI,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4BLS - PIANO DI LAVORO - 2025-2026 Cartelle dei Verbali dei CdC 4BLS - V</t>
  </si>
  <si>
    <t>11/10/2025 13:37:28</t>
  </si>
  <si>
    <t>{{classe.nome}} - Segnalatore CARENZE di FEBBRAIO - {{scuola.annoScolastico}}</t>
  </si>
  <si>
    <t>09/02/2026 10:10:27</t>
  </si>
  <si>
    <t>1zAXS29BdAhoJMPY4peL3Gt6RlOEoC6vVK15Ed_nuuwY,1NbEbFStmL4pTJpMmKi-pqGX7yeFPDHPnJU1_88NVPiU</t>
  </si>
  <si>
    <t>1B6fihtLmGi2RFaVByQ-Ow1fbLh8eaJEF,1Jm305A_hLKQJrYvP88tim1ReWzryGfim</t>
  </si>
  <si>
    <t>Notifica Scolastica Piani di lavoro e verbali per CdC di ottobre Gentile prof. LA MANTIA,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5D - PIANO DI LAVORO - 2025-2026 5H - PIANO DI LAVORO - 2025-2026 Cartelle</t>
  </si>
  <si>
    <t>FRANCAVILLA ALESSIO</t>
  </si>
  <si>
    <t>1ExmoSYU-XkZHyKuSsfUNDhl4Pk21S521o0oR1E94ob4</t>
  </si>
  <si>
    <t>1QF2DuCcL1fZWdoW60JAlKCwPZVbkkShZ</t>
  </si>
  <si>
    <t>Notifica Scolastica Piani di lavoro e verbali per CdC di ottobre Gentile prof.ssa LANZANO,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1D - PIANO DI LAVORO - 2025-2026 Cartelle dei Verbali dei CdC 1D - VERBAL</t>
  </si>
  <si>
    <t>11/10/2025 13:37:29</t>
  </si>
  <si>
    <t>FRANCI GIULIA</t>
  </si>
  <si>
    <t>1x_Oef8lPOODaPe5XZIXYJ3KyZwNVOqrMu8usZKyqrI4</t>
  </si>
  <si>
    <t>giulia.franci@pietroaldi.com</t>
  </si>
  <si>
    <t>1qHtmgu0kaqqByF9xvYqO5l-4PWnXJe0X</t>
  </si>
  <si>
    <t>09/02/2026 10:10:28</t>
  </si>
  <si>
    <t>Notifica Scolastica Piani di lavoro e verbali per CdC di ottobre Gentile prof.ssa LIBERATI,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5ALC - PIANO DI LAVORO - 2025-2026 Cartelle dei Verbali dei CdC 5ALC - V</t>
  </si>
  <si>
    <t>1M7JLL4eoCN6kmZgzhPAGW2PGWCP3cORW2100ptA1PME,1V-HN4xySuJ3L8idAbfERZdR3un6JNrD6KtesX7oPs04</t>
  </si>
  <si>
    <t>RELAZIONE_FINALE</t>
  </si>
  <si>
    <t>1pwbpdRYDE4neYOv6jWeIT4IexOl5wWJ8,1lqrdYyIpq20RPPcgVE_O7fjGOAJfNckn</t>
  </si>
  <si>
    <t>FREDIANI RICCARDO</t>
  </si>
  <si>
    <t xml:space="preserve">Notifica Scolastica Piani di lavoro e verbali per CdC di ottobre Gentile prof. LOFFREDO,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3D - PIANO DI LAVORO - 2025-2026 4E - PIANO DI LAVORO - 2025-2026 Cartelle </t>
  </si>
  <si>
    <t>11/10/2025 13:37:30</t>
  </si>
  <si>
    <t>Relazioni Finali</t>
  </si>
  <si>
    <t>1XlJTsSkxUrHTKcu8kUmhSIUe6HGZVy0ldzRtEzQPC50,11fv3wKEZgrzrVsH6icGiiP9z9P5DGZUcew7iXe6lvVg,1gxlMCV4yE7stAaWUSGD3es8ke_hdWNgYsy4oTgenJNM</t>
  </si>
  <si>
    <t>1tTHgvx9fgrYYjFvOPUsoGw5jOqhViGnd,16pktCTRaV4sJIx3uBVG7PqL4PmeDrc88,18Q0ZiffIIDzlUJil6-9M1VP3pc9kFkTb</t>
  </si>
  <si>
    <t>📄</t>
  </si>
  <si>
    <t>09/02/2026 10:10:29</t>
  </si>
  <si>
    <t>#00695c</t>
  </si>
  <si>
    <t>Notifica Scolastica Piani di lavoro e verbali per CdC di ottobre Gentile prof. MACHERINI,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3G - PIANO DI LAVORO - 2025-2026 4G - PIANO DI LAVORO - 2025-2026 5G - PIA</t>
  </si>
  <si>
    <t>FREGOSI GABRIELE</t>
  </si>
  <si>
    <t>#e0f2f1</t>
  </si>
  <si>
    <t>11/10/2025 13:37:31</t>
  </si>
  <si>
    <t>gabriele.fregosi@pietroaldi.com</t>
  </si>
  <si>
    <t>1OVgcun5YJvryLSiCPiW2krDJoL5DMoA5Q2O9W_MmXKQ</t>
  </si>
  <si>
    <t>1jDPVw8KDS4tE3pxjfDLq0med2s0egRTI</t>
  </si>
  <si>
    <t>UNO PER CLASSE PER MATERIA</t>
  </si>
  <si>
    <t>Notifica Scolastica Piani di lavoro e verbali per CdC di ottobre Gentile prof.ssa MAGGI,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3BLC - PIANO DI LAVORO - 2025-2026 Cartelle dei Verbali dei CdC 3BLC - VERB</t>
  </si>
  <si>
    <t>RELAZIONI FINALI</t>
  </si>
  <si>
    <t>1h51xbA-OevAe8mFUA2X51dvTxqvh506Nj5uxzp9V_xY</t>
  </si>
  <si>
    <t>1i5-jQ5KKOeSDz_fg672GE7AmHWZmS2w2</t>
  </si>
  <si>
    <t>{{classe.nome}} - RELAZIONI FINALI - {{scuola.annoScolastico}}</t>
  </si>
  <si>
    <t>FREZZA GIULIO</t>
  </si>
  <si>
    <t>Relazione - {{materia.sigla}} - {{classe.nome}} - {{docente.nomeCompleto}} - {{scuola.annoScolastico}}</t>
  </si>
  <si>
    <t xml:space="preserve">Notifica Scolastica Piani di lavoro e verbali per CdC di ottobre Gentile prof. MATALONI,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2G - PIANO DI LAVORO - 2025-2026 Cartelle dei Verbali dei CdC 2G - VERBALI </t>
  </si>
  <si>
    <t>09/02/2026 10:10:30</t>
  </si>
  <si>
    <t>[
  {"templateId": "1SbeAi7NWgE8kTP_OukKZh3fNcO8Dg3BBg3tZXaG6sZA"}
]</t>
  </si>
  <si>
    <t>MAZZI GAIA VALERIA</t>
  </si>
  <si>
    <t>{
  "file": [
    {"ruolo": "DOCENTE", "permesso": "scrittura"}
  ]
}</t>
  </si>
  <si>
    <t>11/10/2025 13:37:32</t>
  </si>
  <si>
    <t>16ayu64PW0L1BUmGRdKRYb1ZFYsuhoWyI5G0vFg5_G0g</t>
  </si>
  <si>
    <t>1AP45K7X3JP9Jl5U68gSBlzpXAzWkRVbv</t>
  </si>
  <si>
    <t xml:space="preserve">Notifica Scolastica Piani di lavoro e verbali per CdC di ottobre Gentile prof. MAZZETTI,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4I - PIANO DI LAVORO - 2025-2026 Cartelle dei Verbali dei CdC 4I - VERBALI </t>
  </si>
  <si>
    <t>FRONZAROLI ANITA</t>
  </si>
  <si>
    <t>1A7HyTZ5SCj4PBh-I8cTPz5KiJSst2C6F2twY2MsZI9c</t>
  </si>
  <si>
    <t>1yJMTllqYYfXyfx4pzjxUevHy5JL2I6u_</t>
  </si>
  <si>
    <t>Notifica Scolastica Piani di lavoro e verbali per CdC di ottobre Gentile prof. MONTONE,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5C - PIANO DI LAVORO - 2025-2026 Cartelle dei Verbali dei CdC 5C - VERBALI C</t>
  </si>
  <si>
    <t>11/10/2025 13:37:33</t>
  </si>
  <si>
    <t>1t8GrsDALEkJQe3v4OXShSaGZXpfZWYieYvpj2dqgjcE</t>
  </si>
  <si>
    <t>1V6xidH2OkYXoP0qogVYu7_FWpUcJY2e2</t>
  </si>
  <si>
    <t>PROGRAMMA</t>
  </si>
  <si>
    <t>Notifica Scolastica Piani di lavoro e verbali per CdC di ottobre Gentile prof.ssa NEVONI,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2C - PIANO DI LAVORO - 2025-2026 Cartelle dei Verbali dei CdC 2C - VERBALI</t>
  </si>
  <si>
    <t>FRONZAROLI MARTINO</t>
  </si>
  <si>
    <t>PROGRAMMA_SVOLTO</t>
  </si>
  <si>
    <t>martino.fronzaroli@pietroaldi.com</t>
  </si>
  <si>
    <t>1tQmG33a4a57kukrNiyzVoqo42Pi2iTXIT80OmWEcUTE</t>
  </si>
  <si>
    <t>110R_qSdj-wWMLR_oSuXMTRMVKFSjs6wg</t>
  </si>
  <si>
    <t>Programmi Svolti</t>
  </si>
  <si>
    <t xml:space="preserve">Notifica Scolastica Piani di lavoro e verbali per CdC di ottobre Gentile prof. NISI,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4BLC - PIANO DI LAVORO - 2025-2026 Cartelle dei Verbali dei CdC 4BLC - VERBALI </t>
  </si>
  <si>
    <t>📚</t>
  </si>
  <si>
    <t>11/10/2025 13:37:34</t>
  </si>
  <si>
    <t>#283593</t>
  </si>
  <si>
    <t>FROSI ALICE</t>
  </si>
  <si>
    <t>1ISwSq4UIuSxx-LctZjYj2r2jk79NUewhNgtEGnNtjZ0</t>
  </si>
  <si>
    <t>1IAnDaj0Q1i1-9QC_HGZecY4CaeerEw3b</t>
  </si>
  <si>
    <t>alice.frosi@pietroaldi.com</t>
  </si>
  <si>
    <t xml:space="preserve">Notifica Scolastica Piani di lavoro e verbali per CdC di ottobre Gentile prof. OLIVIERO,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4H - PIANO DI LAVORO - 2025-2026 Cartelle dei Verbali dei CdC 4H - VERBALI </t>
  </si>
  <si>
    <t>09/02/2026 10:10:32</t>
  </si>
  <si>
    <t>14zlICk3Nu15S5BLMCxFwUHULHwIsv0J2iFNzIkEti2Q</t>
  </si>
  <si>
    <t>1MPNUIYDp8CIeid1kn-4TaTUmmIEeaqW_</t>
  </si>
  <si>
    <t>Notifica Scolastica Piani di lavoro e verbali per CdC di ottobre Gentile prof.ssa PETRI,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1ALC - PIANO DI LAVORO - 2025-2026 Cartelle dei Verbali dei CdC 1ALC - VERB</t>
  </si>
  <si>
    <t>PROGRAMMI SVOLTI</t>
  </si>
  <si>
    <t>FROSOLINI DAVIDE</t>
  </si>
  <si>
    <t>11/10/2025 13:37:35</t>
  </si>
  <si>
    <t>{{classe.nome}} - PROGRAMMI SVOLTI - {{scuola.annoScolastico}}</t>
  </si>
  <si>
    <t>1_7aUr3H7Z0NDITbhoRdFL4CFUjRndo0_PLWCuh4tDVA</t>
  </si>
  <si>
    <t>Programma - {{materia.sigla}} - {{classe.nome}}  - {{scuola.annoScolastico}}</t>
  </si>
  <si>
    <t>15vFL3LEKTS5IMmo-ZCgX6RshdcFzFds9</t>
  </si>
  <si>
    <t>[
  {"templateId": "1UJnrzJytZoBZwQFfarF04AVqwpgm0w9dgbwtbC-xlCw"}
]</t>
  </si>
  <si>
    <t>Notifica Scolastica Piani di lavoro e verbali per CdC di ottobre Gentile prof.ssa PETRUCCI,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2BLS - PIANO DI LAVORO - 2025-2026 Cartelle dei Verbali dei CdC 2BLS - V</t>
  </si>
  <si>
    <t>11/10/2025 13:37:36</t>
  </si>
  <si>
    <t>1GW-2DXfhDm_ljmTw3Kz9e8Lcx4OW5m5eRgWnz2OjTlU</t>
  </si>
  <si>
    <t>1tBxqqNcyG3q4OF9vQHXQYIyI9KhrFIyk</t>
  </si>
  <si>
    <t>lorenzo.giallini@pietroaldi.com</t>
  </si>
  <si>
    <t>Notifica Scolastica Piani di lavoro e verbali per CdC di ottobre Gentile prof.ssa PICCINETTI,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3ALS - PIANO DI LAVORO - 2025-2026 Cartelle dei Verbali dei CdC 3ALS -</t>
  </si>
  <si>
    <t>09/02/2026 10:10:33</t>
  </si>
  <si>
    <t>1K1hQIHryNXo2bDpIjtOEnHYugProblbGqYFJ_gNkKHQ</t>
  </si>
  <si>
    <t>1eAbwqLA-PRVkLsjzbYkFGB06nBa2CfIp</t>
  </si>
  <si>
    <t>Notifica Scolastica Piani di lavoro e verbali per CdC di ottobre Gentile prof.ssa RADI,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5F - PIANO DI LAVORO - 2025-2026 Cartelle dei Verbali dei CdC 5F - VERBALI C</t>
  </si>
  <si>
    <t>11/10/2025 13:37:37</t>
  </si>
  <si>
    <t>1AWmfowSiUj35uh2CpwloIAYU4r8kvuG5EerYuPHUOOM</t>
  </si>
  <si>
    <t>1Wz8YmN7fwpLYgQCGOaGRiOavWy0kwrB6</t>
  </si>
  <si>
    <t>Notifica Scolastica Piani di lavoro e verbali per CdC di ottobre Gentile prof. RONCONI,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2BLC - PIANO DI LAVORO - 2025-2026 Cartelle dei Verbali dei CdC 2BLC - VERBA</t>
  </si>
  <si>
    <t>FULDA GIOELE</t>
  </si>
  <si>
    <t>1vU-uI1RuTfZMB7PuCye9AHvrY0MJvIEa1SPaQw8WVx0,1zx90ECCLG6EU06D-FUbHd0QOqwDFZrydsJl8AL8oiEA</t>
  </si>
  <si>
    <t>1bWY5uIABri61y2c-MsdYmB1mQlnhS816,11A3Bka5-WutxwHtKOUadDUTygMIdpohW</t>
  </si>
  <si>
    <t>PROGRAMMA_RELAZIONI_QUINTE</t>
  </si>
  <si>
    <t>RELAZIONE_DOCENTE_DOC_15_MAGGIO</t>
  </si>
  <si>
    <t>Notifica Scolastica Piani di lavoro e verbali per CdC di ottobre Gentile prof.ssa ROTELLI,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2H - PIANO DI LAVORO - 2025-2026 5ALS - PIANO DI LAVORO - 2025-2026 Carte</t>
  </si>
  <si>
    <t>sveva.giusti@pietroaldi.com</t>
  </si>
  <si>
    <t>11/10/2025 13:37:38</t>
  </si>
  <si>
    <t>{
  "anniCorso": [5]
}</t>
  </si>
  <si>
    <t>Programmi e relazioni per Documento 15 maggio</t>
  </si>
  <si>
    <t>1erF1ZP34UG3RpVtJ5WYtGtiwzG8Qx2DhnJPJuIqPwhM</t>
  </si>
  <si>
    <t>1y5nOXGPAowmSUtALSP3V0sYaFCvJ08rU</t>
  </si>
  <si>
    <t>FURLANI LORENZO</t>
  </si>
  <si>
    <t>📑</t>
  </si>
  <si>
    <t>Notifica Scolastica Piani di lavoro e verbali per CdC di ottobre Gentile prof.ssa SALVESTRONI,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1F - PIANO DI LAVORO - 2025-2026 Cartelle dei Verbali dei CdC 1F - VE</t>
  </si>
  <si>
    <t>#ad1455</t>
  </si>
  <si>
    <t>#fce4ec</t>
  </si>
  <si>
    <t>1RyJRohwUPpwV5JZIokVqJA8nrMukvnChVRhMhpIxFxw,1utBiIqOT8oXPhZtDIdfrl6t9b3BHXU-ViaNaA6yqELY</t>
  </si>
  <si>
    <t>5</t>
  </si>
  <si>
    <t>1J5MFEQ5gqNn-6zwkrkw5HkZ3b9KT79Pj,1xx7oG-JaCQE3xsi29C5jmKGy52dhgSnW</t>
  </si>
  <si>
    <t>Notifica Scolastica Piani di lavoro e verbali per CdC di ottobre Gentile prof.ssa SCACCIA,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1ALS - PIANO DI LAVORO - 2025-2026 1L - PIANO DI LAVORO - 2025-2026 Carte</t>
  </si>
  <si>
    <t>DOCUMENTI 15 MAGGIO</t>
  </si>
  <si>
    <t>11/10/2025 13:37:39</t>
  </si>
  <si>
    <t>{{classe.nome}} - Documento 15 Maggio - {{scuola.annoScolastico}}/RELAZIONI E PROGRAMMI</t>
  </si>
  <si>
    <t>1bAUx636gUvUwagjD3LXARyS3UfTGvbl0hexyxxKwYLQ,1sRPghIYxcKKaiIcnQDP-9qEPjuwSdsEDKl1PcVmnBPg</t>
  </si>
  <si>
    <t>Programma e Relazione per Doc 15 maggio - {{classe.nome}} - {{materia.sigla}} - {{scuola.annoScolastico}}</t>
  </si>
  <si>
    <t>1DgdDlK6H5tGGMUkGemGUzUJ5n6__UdQs,1ExVgCwZs3iXc_Q-HcZgp3RMT_n75O0t2</t>
  </si>
  <si>
    <t>marco.magaddino@pietroaldi.com</t>
  </si>
  <si>
    <t>[{"templateId":"13Mm6NTKkNMYL7R8KdDk3qoSgCeJ40mk2bk4H6Gc-Pok"}]</t>
  </si>
  <si>
    <t>Notifica Scolastica Piani di lavoro e verbali per CdC di ottobre Gentile prof.ssa SERPICO, si comunica che sono stati generati e resi disponibili i seguenti PIANI DI LAVORO e cartelle per i VERBALI dei CdC delle classi da te coordinate o di cui sei momentaneo referente (si precisa che nei VERBALI sono presenti unicamente i piani personalizzati noti alla data di generazione del verbale stesso): Piani di Lavoro da notificare 2E - PIANO DI LAVORO - 2025-2026 5BLC - PIANO DI LAVORO - 2025-2026 Carte</t>
  </si>
  <si>
    <t>{
  "file": [
    {"ruolo": "DOCENTE", "permesso": "scrittura"},
    {"ruolo": "COORD", "permesso": "scrittura"}
  ]
}</t>
  </si>
  <si>
    <t>11/10/2025 14:00:35</t>
  </si>
  <si>
    <t>1IoBVMhrYXMqDvmB80ra1k9AAVirhEEQD</t>
  </si>
  <si>
    <t>GABBRIELLI MARIA</t>
  </si>
  <si>
    <t>1xTX2_0O4o-gBkHpyIxbOQ3debT3JK2dj</t>
  </si>
  <si>
    <t>gabriele.marinoni@pietroaldi.com</t>
  </si>
  <si>
    <t>11/10/2025 14:00:36</t>
  </si>
  <si>
    <t>GABBRIELLI RICCARDO</t>
  </si>
  <si>
    <t>DOC15MAGGIO</t>
  </si>
  <si>
    <t>09/02/2026 10:10:34</t>
  </si>
  <si>
    <t>DOC_15_MAGGIO</t>
  </si>
  <si>
    <t>1AR3ZcYVKy1qpOeG-0mwv2bdv44z_X36i</t>
  </si>
  <si>
    <t>DOCUMENTO_CON_TABELLE_IMPORTATE</t>
  </si>
  <si>
    <t>{"anniCorso":[5],"configurazionePipeline":{"importazioni":[{"chiaveContesto":"dati_iniziative","tipoDocumentoSorgente":"PIANO_LAVORO","marcatoreTesto":"Iniziative complementari e integrative"},{"chiaveContesto":"dati_metodologie","tipoDocumentoSorgente":"PIANO_LAVORO","marcatoreTesto":"Metodologie didattiche"},{"chiaveContesto":"dati_strumenti","tipoDocumentoSorgente":"PIANO_LAVORO","marcatoreTesto":"Strumenti, sussidi e spazi utilizzati"},{"chiaveContesto":"dati_verifiche","tipoDocumentoSorgente":"PIANO_LAVORO","marcatoreTesto":"Tipologia delle prove di verifica"}],"tabelle":[{"placeholder":"{{INIZIATIVE}}","sorgenteDati":"dati_iniziative"},{"placeholder":"{{METODOLOGIE}}","sorgenteDati":"dati_metodologie"},{"placeholder":"{{STRUMENTI}}","sorgenteDati":"dati_strumenti"},{"placeholder":"{{PROVE}}","sorgenteDati":"dati_verifiche"}]}}</t>
  </si>
  <si>
    <t>Documento del 15 Maggio</t>
  </si>
  <si>
    <t>1e3i_hw8FTKZIk0f9NPmBmu4dRknB71Ib</t>
  </si>
  <si>
    <t>#ad1457</t>
  </si>
  <si>
    <t>GABRIELE SARA</t>
  </si>
  <si>
    <t>11/10/2025 14:00:37</t>
  </si>
  <si>
    <t>sara.gabriele@pietroaldi.com</t>
  </si>
  <si>
    <t>1L3LMCXlNesjVDEZ2SDIj0pCnYkm4kpBL</t>
  </si>
  <si>
    <t>riccardo.mori@pietroaldi.com</t>
  </si>
  <si>
    <t>{{classe.nome}} - Documento 15 Maggio - {{scuola.annoScolastico}}</t>
  </si>
  <si>
    <t>Documento 15 Maggio - {{classe.nome}} - {{scuola.annoScolastico}}</t>
  </si>
  <si>
    <t>09/02/2026 10:10:35</t>
  </si>
  <si>
    <t>11qcOYBt_Cg-0DWIP-O_m4JsmUWCUHezT</t>
  </si>
  <si>
    <t>[{"condizione":"{{classe.indirizzoSigla}} == 'LC'","templateId":"1myoOk36XkP4K3ujRVugVDbdHk-JqSeSv30F8sxy5ZQk"},{"templateId":"17GXcvRa1Xlxdf0CYxLbwU9dHZZcEWHtekBS5gGv07L0"}]</t>
  </si>
  <si>
    <t>{"file":[{"ruolo":"COORD","permesso":"scrittura"},{"ruolo":"CDC","permesso":"lettura"}],"cartella":[{"ruolo":"COORD","permesso":"scrittura"},{"ruolo":"CDC","permesso":"lettura"}]}</t>
  </si>
  <si>
    <t>GALDI PIERLUIGI</t>
  </si>
  <si>
    <t>11/10/2025 14:00:38</t>
  </si>
  <si>
    <t>1DuUKGrHhx2GhFMpncXykB1ziaoY-Bu3s</t>
  </si>
  <si>
    <t>1whtK9TuqeGwDBoSok1QQdgC97e5dooG_</t>
  </si>
  <si>
    <t>GALGANI MARTINA</t>
  </si>
  <si>
    <t>iris.peotta@pietroaldi.com</t>
  </si>
  <si>
    <t>martina.galgani@pietroaldi.com</t>
  </si>
  <si>
    <t>11/10/2025 14:00:39</t>
  </si>
  <si>
    <t>SEGNALAZIONI_PEA_APRILE</t>
  </si>
  <si>
    <t>1ciWtJy3PDDfVQ44aeT9tDOmSDFpz0u6W,1Ga9kfRw-H7ouUCiUqGdXQo7yGjkBqDX0</t>
  </si>
  <si>
    <t>{
  "anniCorso": [1, 2]
}</t>
  </si>
  <si>
    <t>GALLETTA ELISA</t>
  </si>
  <si>
    <t>elisa.galletta@pietroaldi.com</t>
  </si>
  <si>
    <t>1_Ep3U1e_DRtOWd496ANjXjRxDM74B1Lk</t>
  </si>
  <si>
    <t>jacopo.pieri@pietroaldi.com</t>
  </si>
  <si>
    <t>09/02/2026 10:10:36</t>
  </si>
  <si>
    <t>1, 2</t>
  </si>
  <si>
    <t>11/10/2025 14:00:40</t>
  </si>
  <si>
    <t>CARENZE/SEGNALAZIONI/3_PEA_CDC_APRILE</t>
  </si>
  <si>
    <t>GALLI FRANCESCO</t>
  </si>
  <si>
    <t>1nYXO3vNJ4dFk7etIRhlzNMTThR14Tf5v,1u58c-c7EED6z1IUjHhiQxZ7dXId04wVr</t>
  </si>
  <si>
    <t>francesco.galli@pietroaldi.com</t>
  </si>
  <si>
    <t>{{classe.nome}} - Segnalatore PEA di aprile - {{scuola.annoScolastico}}</t>
  </si>
  <si>
    <t>[
  {"templateId": "1Ji03XR0_Llwvf2AH6VWyS_cCLNsg7mioy29Apn0bLgE"}
]</t>
  </si>
  <si>
    <t>14JR4TojElbW2kPKfIFCZ8Q3gdMfTZfZm</t>
  </si>
  <si>
    <t>josselronaldo.rodriguezduarte@pietroaldi.com</t>
  </si>
  <si>
    <t>GALLI LORENZO</t>
  </si>
  <si>
    <t>09/02/2026 10:10:38</t>
  </si>
  <si>
    <t>BARTOLI FRANCESCA</t>
  </si>
  <si>
    <t>1zlkf4Au2_MTyy-H4-yVLsZVP4xoQKgEp</t>
  </si>
  <si>
    <t>11/10/2025 14:00:41</t>
  </si>
  <si>
    <t>1eP8Lp_JWCoL48OvK7kAHjEeHeuwUkk5p</t>
  </si>
  <si>
    <t>1IrW0LJhZXJqzPD05L74GtjZRUVZx2aDS</t>
  </si>
  <si>
    <t>alessio.schirinzi@pietroaldi.com</t>
  </si>
  <si>
    <t>09/02/2026 10:10:39</t>
  </si>
  <si>
    <t>11/10/2025 14:00:42</t>
  </si>
  <si>
    <t>1iE1DCdixB2RGHu4laNSIXUXxuT-2Q9p_</t>
  </si>
  <si>
    <t>GALLIANI NERI</t>
  </si>
  <si>
    <t>11/10/2025 14:00:43</t>
  </si>
  <si>
    <t>1QNOhxRM-FrnUupkwn_G2aQZ232xPO3aH</t>
  </si>
  <si>
    <t>gaia.scorza@pietroaldi.com</t>
  </si>
  <si>
    <t>09/02/2026 10:10:40</t>
  </si>
  <si>
    <t>19yrdQTfJGjGxgRaKGLiQPyMxcKdknEVP</t>
  </si>
  <si>
    <t>GALLO GUGLIELMO</t>
  </si>
  <si>
    <t>11/10/2025 14:00:44</t>
  </si>
  <si>
    <t>1GRsNWIck9jC0Q63O7fw1tlkgh48oR9d7</t>
  </si>
  <si>
    <t>mattia.tenucci@pietroaldi.com</t>
  </si>
  <si>
    <t>1hj4Uu84UGD7HFaFPJE1jtJ-PiJgYv0wf,1n1q7t8865wNlPLaBR4lu7Nn57Wug4n2E</t>
  </si>
  <si>
    <t>09/02/2026 10:10:41</t>
  </si>
  <si>
    <t>GALLO NICCOLO</t>
  </si>
  <si>
    <t>11/10/2025 14:00:45</t>
  </si>
  <si>
    <t>12fIbH0f8mEZKzBUVx_p7ACM3qnnZn4qs</t>
  </si>
  <si>
    <t>gabrielepasquale.trimboli@pietroaldi.com</t>
  </si>
  <si>
    <t>GALLO TANCREDI</t>
  </si>
  <si>
    <t>09/02/2026 10:10:43</t>
  </si>
  <si>
    <t>1u8wifX9d5qd66x5IfXG8q0wRxI0k2aqe</t>
  </si>
  <si>
    <t>11/10/2025 14:00:46</t>
  </si>
  <si>
    <t>1kxBg5sBY6nrDL3ARUXD1J_vDBHTZLX0Z,13OyfY72eIRrktwJZe1QnljZmCUNpK0eh</t>
  </si>
  <si>
    <t>GALLONI FILIPPO</t>
  </si>
  <si>
    <t>09/02/2026 10:10:44</t>
  </si>
  <si>
    <t>1LJxfINfLvvdOr-8p1vtbpVbZF1RxeWk5,1Yc-BCqa626fylli_gXhJ0yIxpH09IuAE,1CzxCkdfZJ-WHUFdGCLaw2lseF0vwm9Fe</t>
  </si>
  <si>
    <t>11/10/2025 14:00:47</t>
  </si>
  <si>
    <t>1qUXttkapgkOlQrkKmiaQ_QQBUhK_7up7</t>
  </si>
  <si>
    <t>1zQGWdBLW3VnjuyDPsIuPngTwyLYGohYX</t>
  </si>
  <si>
    <t>11/10/2025 14:00:48</t>
  </si>
  <si>
    <t>1vDX0VrGjYwOylMI3ZgYLC41L_-KdWodx</t>
  </si>
  <si>
    <t>GAMBACORTA ELVIRA</t>
  </si>
  <si>
    <t>1PAWpUvsEn5xi0RVPmS7UHhdi-FNFH_Tl</t>
  </si>
  <si>
    <t>11/10/2025 14:00:49</t>
  </si>
  <si>
    <t>1Q-gT6zV5Xiy_f-rls1oqUacBvh7xJNPY</t>
  </si>
  <si>
    <t>GAMBINI ELENA</t>
  </si>
  <si>
    <t>elena.gambini@pietroaldi.com</t>
  </si>
  <si>
    <t>1sm15yuIV8QBoUYs8G8kGQts44tjB1pvd</t>
  </si>
  <si>
    <t>GAMBINI SARA</t>
  </si>
  <si>
    <t>09/02/2026 10:10:45</t>
  </si>
  <si>
    <t>11/10/2025 14:00:50</t>
  </si>
  <si>
    <t>1_5YPRpXqOPHuNOYtzajB4Z5rtszO8NQd</t>
  </si>
  <si>
    <t>GANGEMI PETRA</t>
  </si>
  <si>
    <t>1lvewKNLpyJldIlg-K6gEHDVwZyHYsH1m</t>
  </si>
  <si>
    <t>petra.gangemi@pietroaldi.com</t>
  </si>
  <si>
    <t>11/10/2025 14:00:51</t>
  </si>
  <si>
    <t>1_iOX_zRcM3ePV8UkSOZ0lUfNOVZ8riT_</t>
  </si>
  <si>
    <t>GARAU GAIA</t>
  </si>
  <si>
    <t>gaia.garau@pietroaldi.com</t>
  </si>
  <si>
    <t>09/02/2026 10:10:46</t>
  </si>
  <si>
    <t>1RvZupeRKM4Nqk7n50j-ZS7VX6HgSsDgo</t>
  </si>
  <si>
    <t>GARAVANI SAMUELE</t>
  </si>
  <si>
    <t>11/10/2025 14:00:52</t>
  </si>
  <si>
    <t>1cVo4zDQw0b6Qo3oRWg4_nDN0dhJ2XwDN</t>
  </si>
  <si>
    <t>matteo.giovannini@pietroaldi.com</t>
  </si>
  <si>
    <t>GARGANI NICCOLO</t>
  </si>
  <si>
    <t>1CvUmr0LBuj182vJcndnjT41y8ZFadFYF</t>
  </si>
  <si>
    <t>11/10/2025 14:00:53</t>
  </si>
  <si>
    <t>1im1H69bGaXNL_3Zn4jyPd4JccOu6SDbN,1OUKV1XzfwpfGGdYLuhnbzsfwP3_xi2JQ</t>
  </si>
  <si>
    <t>tommaso.grazzini@pietroaldi.com</t>
  </si>
  <si>
    <t>GARGIULO CIRO</t>
  </si>
  <si>
    <t>1M0r6c3xnicpSukFCDD7Y5yurP7MGLM9M</t>
  </si>
  <si>
    <t>11/10/2025 14:00:54</t>
  </si>
  <si>
    <t>GAROFALO ULISSE</t>
  </si>
  <si>
    <t>federica.lombardo@pietroaldi.com</t>
  </si>
  <si>
    <t>12EvSrPOTx0OKD3Vuwa5L3U3ZPspqx29d,1OS-GqMVPx-fhdEQCZlhTaKIM380ZPDv7</t>
  </si>
  <si>
    <t>1gCqC4aWhL61EAuY8n69H9yV0YaFaikBY,1PWZ50A0YSKU0BDIOf_JxwCMr3_plV9wz</t>
  </si>
  <si>
    <t>GAUDIERO EMANUELA</t>
  </si>
  <si>
    <t>13/10/2025 11:09:19</t>
  </si>
  <si>
    <t>matteo.machetti@pietroaldi.com</t>
  </si>
  <si>
    <t>1fql4fiU-4cKPTaKhpwaEGQtNZppKHH4Dxd_QYm_Uykk,1cXC_HCMO31vu68qqo28QKfMid_1PKqaHA_-T3OEHzLk</t>
  </si>
  <si>
    <t>09/02/2026 10:10:47</t>
  </si>
  <si>
    <t>Notifica Scolastica Documenti personalizzati per gli alunni (contiene dati sensibili!) Gentile prof.ssa CHIMENTI, si comunica che sono stati predisposti i seguenti PIANI PERSONALIZZATI per gli alunni delle classi di cui sei coordinatore o momentaneo referente. Per praticità, qualora presenti, ti inviamo anche i documenti già precedentemente notificati. Piani personalizzati DA REDIGERE 📄 DAIU MARIGLEN - PDP BES - 2025-2026 ↳ Per riferimento, si allega anche il documento redatto lo scorso A.S. Pi</t>
  </si>
  <si>
    <t>GAUDIO ATTILIO DANIEL</t>
  </si>
  <si>
    <t>13/10/2025 14:26:47</t>
  </si>
  <si>
    <t>13/10/2025 14:26:48</t>
  </si>
  <si>
    <t>giacomo.niccolai@pietroaldi.com</t>
  </si>
  <si>
    <t>GENOVESE MARTA</t>
  </si>
  <si>
    <t>1PoVncHH2Q8Df3E_oVH_IwqYPBdo2WtwTLMc6v9t8lR0</t>
  </si>
  <si>
    <t>09/02/2026 10:10:49</t>
  </si>
  <si>
    <t xml:space="preserve">Notifica Scolastica Documenti personalizzati per gli alunni (contiene dati sensibili!) Gentile prof.ssa LANZANO, si comunica che sono stati predisposti i seguenti PIANI PERSONALIZZATI per gli alunni delle classi di cui sei coordinatore o momentaneo referente. Per praticità, qualora presenti, ti inviamo anche i documenti già precedentemente notificati. Piani personalizzati DA REDIGERE 📄 HOPHAN OLIVER - PDP STRANIERI - 2025-2026 Ciao e buon lavoro! L'Animatore Digitale, per conto della Dirigente </t>
  </si>
  <si>
    <t>13/10/2025 16:57:28</t>
  </si>
  <si>
    <t>1V2rPbz4YVqvcyXuZ-n_bVMHgAbsKmdQkSo46VCdQrIU</t>
  </si>
  <si>
    <t>Notifica Scolastica Documenti personalizzati per gli alunni (contiene dati sensibili!) Gentile prof.ssa RADI, si comunica che sono stati predisposti i seguenti PIANI PERSONALIZZATI per gli alunni delle classi di cui sei coordinatore o momentaneo referente. Per praticità, qualora presenti, ti inviamo anche i documenti già precedentemente notificati. Piani personalizzati DA REDIGERE 📄 FU FRANCO - PDP STRANIERI - 2025-2026 ↳ Per riferimento, si allega anche il documento redatto lo scorso A.S. Ciao</t>
  </si>
  <si>
    <t>GENTILI ALESSANDRO</t>
  </si>
  <si>
    <t>14/10/2025 11:51:08</t>
  </si>
  <si>
    <t>gabriele.notari@pietroaldi.com</t>
  </si>
  <si>
    <t>1sRvoAEw-XgSAisck6Tp-15SvbbKCSpT2N-72T_reQVQ</t>
  </si>
  <si>
    <t>Notifica Scolastica Documenti personalizzati per gli alunni (contiene dati sensibili!) Gentile prof. CARTOCCI, si comunica che sono stati predisposti i seguenti PIANI PERSONALIZZATI per gli alunni delle classi di cui sei coordinatore o momentaneo referente. Per praticità, qualora presenti, ti inviamo anche i documenti già precedentemente notificati. Piani personalizzati DA REDIGERE 📄 ROBERTS BENJAMINBLU - PDP STRANIERI - 2025-2026 ↳ Per riferimento, si allega anche il documento redatto lo scors</t>
  </si>
  <si>
    <t>15/10/2025 11:37:35</t>
  </si>
  <si>
    <t>GERUNDA PIETRO</t>
  </si>
  <si>
    <t>1VDFx2idzR9eXPgdC33HVuC7nLcnYuc-rOgEX-BVgahE,1KEv-3awnfLgzZnjC9Mrs-m0noOQiSYEG9nlIvSTtXHQ,1hNnh3tpscYa_dJ13-Z6jbApp23-tKPeO_wj_zvfCvYo,1JYbPKNRPLvMGjOf98WFBH-wjjF488iXVuDE_MJWjQXs,1_WD8gEqp8i5XtJYzEv-EAg2AuF0aqHpK-SiItZ1LWiE,1dE51uxIVSF4udqMwUdt_sdk0cZ3xQE4uTFTmI9NGIL0,1M-mxBnLPbquEqRUTqVwEUyMf6127yfXBMe6VXsyIEEo,1QNSIWTpzS2eekCBe7wxnwiNI49OsUJ2QS4IA_0G_llA,1hGz1FbFnNNzjZZVYGrPFTv4xzi3c-tPF7HKFRgufUTg,1bxW-QMajBmmmRNTCHT-fNhfymeQdo_rWF5hMrCvsRZ0</t>
  </si>
  <si>
    <t>Notifica Scolastica Documenti personalizzati per gli alunni (contiene dati sensibili!) Gentile prof. MACHERINI, si comunica che sono stati predisposti i seguenti PIANI PERSONALIZZATI per gli alunni delle classi di cui sei coordinatore o momentaneo referente. Per praticità, qualora presenti, ti inviamo anche i documenti già precedentemente notificati. Piani personalizzati DA REDIGERE 📄 FLAMINIO SASHA - PDP BES - 2025-2026 ↳ Per riferimento, si allega anche il documento redatto lo scorso A.S. Pia</t>
  </si>
  <si>
    <t>matteo.paciello@pietroaldi.com</t>
  </si>
  <si>
    <t>15/10/2025 18:40:39</t>
  </si>
  <si>
    <t>09/02/2026 10:11:51</t>
  </si>
  <si>
    <t>1iu75x_58u4xfkWwVm0BAKUmIa2uFzfPEXJz9AH2T3o8</t>
  </si>
  <si>
    <t>GHAYA YOUSRA</t>
  </si>
  <si>
    <t xml:space="preserve">Notifica Scolastica Documenti personalizzati per gli alunni (contiene dati sensibili!) Gentile prof.ssa D'ELIA, si comunica che sono stati predisposti i seguenti PIANI PERSONALIZZATI per gli alunni delle classi di cui sei coordinatore o momentaneo referente. Per praticità, qualora presenti, ti inviamo anche i documenti già precedentemente notificati. Piani personalizzati DA REDIGERE 📄 ANGIOLINI EDOARDO - PDP BES - 2025-2026 ↳ Per riferimento, si allega anche il documento redatto lo scorso A.S. </t>
  </si>
  <si>
    <t>28/10/2025 09:16:01</t>
  </si>
  <si>
    <t>1O3YIFxhFs-RW0SET0n9VBoph3z3-2MDWM-vGlZBHrcw</t>
  </si>
  <si>
    <t>si comunica che sono stati predisposti i seguenti PIANI PERSONALIZZATI per gli alunni delle classi di cui sei coordinatore o momentaneo referente. Per praticità, qualora presenti, ti inviamo anche i documenti già precedentemente notificati. Piani personalizzati DA REDIGERE 📄 CARDONE SAMUELE - - 2025-2026 Ciao e buon lavoro! L'Animatore Digitale, per conto della Dirigente Scolastica.</t>
  </si>
  <si>
    <t>GHENU VLADIMIR COSTIN</t>
  </si>
  <si>
    <t>15/11/2025 14:31:56</t>
  </si>
  <si>
    <t>1glAQLrRvvYV5bq9vS9LudETZ8E4r4OiVkcZOeTZg8pw,18h6rahWL_H-4itxsPu7XpaOomi96E4MzGnVpuCIpWhw</t>
  </si>
  <si>
    <t>si comunica che sono stati predisposti i seguenti PIANI PERSONALIZZATI per gli alunni delle classi di cui sei coordinatore o momentaneo referente. Per praticità, qualora presenti, ti inviamo anche i documenti già precedentemente notificati. Piani personalizzati DA REDIGERE CASINI GIACOMO - PFP - 2025-2026 Piani personalizzati PRECEDENTEMENTE INVIATI GHEORGHE ANDREIALBERTO - PDP DSA - 2025-2026 Ciao e buon lavoro! L'Animatore Digitale prof. LEUCI GIULIO, per conto del Dirigente Scolastico dott.ssa RICCI GIORGIA.</t>
  </si>
  <si>
    <t>irene.peronaci@pietroaldi.com</t>
  </si>
  <si>
    <t>15/11/2025 14:32:07</t>
  </si>
  <si>
    <t>106EgZwh_SdwmjJdibkt8bbuKvKAu9j4L7H0c0DnH7yE,1sRvoAEw-XgSAisck6Tp-15SvbbKCSpT2N-72T_reQVQ</t>
  </si>
  <si>
    <t>si comunica che sono stati predisposti i seguenti PIANI PERSONALIZZATI per gli alunni delle classi di cui sei coordinatore o momentaneo referente. Per praticità, qualora presenti, ti inviamo anche i documenti già precedentemente notificati. Piani personalizzati DA REDIGERE PANTALEI DIEGO - PFP - 2025-2026 Piani personalizzati PRECEDENTEMENTE INVIATI ROBERTS BENJAMINBLU - PDP STRANIERI - 2025-2026 Ciao e buon lavoro! L'Animatore Digitale prof. LEUCI GIULIO, per conto del Dirigente Scolastico dott.ssa RICCI GIORGIA.</t>
  </si>
  <si>
    <t>15/11/2025 14:32:09</t>
  </si>
  <si>
    <t>1HFVmtUpxbjzdxmESKlzdSExe2R2cT-VMtqDnOUOWGuo,1F5uuBWLzFamaZScNWj-BUFnIywdXlNBxNdGEqrIbEDY,1s_FCAtRsw43YSG-atAZqrqfObgugcf3HtzrPPabmteo</t>
  </si>
  <si>
    <t>GHINI ADELE</t>
  </si>
  <si>
    <t>adele.ghini@pietroaldi.com</t>
  </si>
  <si>
    <t>si comunica che sono stati predisposti i seguenti PIANI PERSONALIZZATI per gli alunni delle classi di cui sei coordinatore o momentaneo referente. Per praticità, qualora presenti, ti inviamo anche i documenti già precedentemente notificati. Piani personalizzati DA REDIGERE CALVANO MATTEO - PFP - 2025-2026 GORELLI FILIPPO - PFP - 2025-2026 LOISI DANIELGABRIELE - PFP - 2025-2026 Ciao e buon lavoro! L'Animatore Digitale prof. LEUCI GIULIO, per conto del Dirigente Scolastico dott.ssa RICCI GIORGIA.</t>
  </si>
  <si>
    <t>15/11/2025 14:32:10</t>
  </si>
  <si>
    <t>1YDQINh9w67hy0NmVV7cVRDNOkHVaGFPBXAr7Ku0_byo,1PoVncHH2Q8Df3E_oVH_IwqYPBdo2WtwTLMc6v9t8lR0</t>
  </si>
  <si>
    <t>si comunica che sono stati predisposti i seguenti PIANI PERSONALIZZATI per gli alunni delle classi di cui sei coordinatore o momentaneo referente. Per praticità, qualora presenti, ti inviamo anche i documenti già precedentemente notificati. Piani personalizzati DA REDIGERE CARDELLI CHIARA - PFP - 2025-2026 Piani personalizzati PRECEDENTEMENTE INVIATI HOPHAN OLIVER - PDP STRANIERI - 2025-2026 Ciao e buon lavoro! L'Animatore Digitale prof. LEUCI GIULIO, per conto del Dirigente Scolastico dott.ssa RICCI GIORGIA.</t>
  </si>
  <si>
    <t>GHINI BENEDETTA</t>
  </si>
  <si>
    <t>anna.picardi@pietroaldi.com</t>
  </si>
  <si>
    <t>benedetta.ghini@pietroaldi.com</t>
  </si>
  <si>
    <t>15/11/2025 14:32:11</t>
  </si>
  <si>
    <t>1lC-VzOH6bhJ9rqDfQzE11YzLGaeNOMZYTJ6vFGaC48w,1YffDywORcf7a7IlQc7mGYD2f2DljOHnPmp9pR666rCA,1kSx8Z3K5SlJiSdwYFB-A04XOxqskH-6sYnCdhNeZik8</t>
  </si>
  <si>
    <t>si comunica che sono stati predisposti i seguenti PIANI PERSONALIZZATI per gli alunni delle classi di cui sei coordinatore o momentaneo referente. Per praticità, qualora presenti, ti inviamo anche i documenti già precedentemente notificati. Piani personalizzati DA REDIGERE SANTILLI MATTEO - PFP - 2025-2026 Piani personalizzati PRECEDENTEMENTE INVIATI CRISALLI MATTIA - PDP DSA - 2025-2026 SAVOI PIETRO - PDP DSA - 2025-2026 Ciao e buon lavoro! L'Animatore Digitale prof. LEUCI GIULIO, per conto del Dirigente Scolastico dott.ssa RICCI GIORGIA.</t>
  </si>
  <si>
    <t>GHINI FRANCESCO</t>
  </si>
  <si>
    <t>15/11/2025 14:32:36</t>
  </si>
  <si>
    <t>1TOMNnLVd_bm6cKHPW5yZod9Qpu8HLtGkFLfZprapLYk</t>
  </si>
  <si>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2D - Segnalatore CARENZE di NOVEMBRE - 2025-2026 Ciao e buon lavoro! L'Animatore Digitale prof. LEUCI GIULIO, per conto del Dirigente Scolastico dott.ssa RICCI GIORGIA.</t>
  </si>
  <si>
    <t>15/11/2025 14:32:37</t>
  </si>
  <si>
    <t>nora.ricci@pietroaldi.com</t>
  </si>
  <si>
    <t>GHINI GABRIELE</t>
  </si>
  <si>
    <t>gabriele.ghini@pietroaldi.com</t>
  </si>
  <si>
    <t>15/11/2025 14:32:39</t>
  </si>
  <si>
    <t>1-8rFV3LO2JCLqYRG-We8dJSX8lM1jjCDBAFuPuc5N_0</t>
  </si>
  <si>
    <t>GIABBANI LEONARDO</t>
  </si>
  <si>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1D - Segnalatore CARENZE di NOVEMBRE - 2025-2026 Ciao e buon lavoro! L'Animatore Digitale prof. LEUCI GIULIO, per conto del Dirigente Scolastico dott.ssa RICCI GIORGIA.</t>
  </si>
  <si>
    <t>giada.silvestri@pietroaldi.com</t>
  </si>
  <si>
    <t>1-3Jbzv6XNvXoW0C0wxmnziH5H8RL44f-xeT7PgqMtyc</t>
  </si>
  <si>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5D - Segnalatore CARENZE di NOVEMBRE - 2025-2026 Ciao e buon lavoro! L'Animatore Digitale prof. LEUCI GIULIO, per conto del Dirigente Scolastico dott.ssa RICCI GIORGIA.</t>
  </si>
  <si>
    <t>GIACCHERINI EVA</t>
  </si>
  <si>
    <t>15/11/2025 14:32:40</t>
  </si>
  <si>
    <t>15/11/2025 14:32:41</t>
  </si>
  <si>
    <t>filippo.tocchi@pietroaldi.com</t>
  </si>
  <si>
    <t>GIACOBBE ELENA</t>
  </si>
  <si>
    <t>elena.giacobbe@pietroaldi.com</t>
  </si>
  <si>
    <t>15/11/2025 14:32:42</t>
  </si>
  <si>
    <t>1-8rFV3LO2JCLqYRG-We8dJSX8lM1jjCDBAFuPuc5N_0,1TOMNnLVd_bm6cKHPW5yZod9Qpu8HLtGkFLfZprapLYk,1saWb1FIklA2UO7fNcezJ5TfHOIKa1dtT9zItw3U7Pqk,1_2B7sAJKvkVGCixwS-foWhOM_dIDFA_7J9dtS9dY7Y4,1-3Jbzv6XNvXoW0C0wxmnziH5H8RL44f-xeT7PgqMtyc</t>
  </si>
  <si>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1D - Segnalatore CARENZE di NOVEMBRE - 2025-2026 2D - Segnalatore CARENZE di NOVEMBRE - 2025-2026 3D - Segnalatore CARENZE di NOVEMBRE - 2025-2026 4D - Segnalatore CARENZE di NOVEMBRE - 2025-2026 5D - Segnalatore CARENZE di NOVEMBRE - 2025-2026 Ciao e buon lavoro! L'Animatore Digitale prof. LEUCI GIULIO, per conto del Dirigente Scolastico dott.ssa RICCI GIORGIA.</t>
  </si>
  <si>
    <t>GIACOBBE FRANCESCO</t>
  </si>
  <si>
    <t>francesco.giacobbe@pietroaldi.com</t>
  </si>
  <si>
    <t>15/11/2025 14:32:43</t>
  </si>
  <si>
    <t>1-8rFV3LO2JCLqYRG-We8dJSX8lM1jjCDBAFuPuc5N_0,1_2B7sAJKvkVGCixwS-foWhOM_dIDFA_7J9dtS9dY7Y4</t>
  </si>
  <si>
    <t>martina.vignoli@pietroaldi.com</t>
  </si>
  <si>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1D - Segnalatore CARENZE di NOVEMBRE - 2025-2026 4D - Segnalatore CARENZE di NOVEMBRE - 2025-2026 Ciao e buon lavoro! L'Animatore Digitale prof. LEUCI GIULIO, per conto del Dirigente Scolastico dott.ssa RICCI GIORGIA.</t>
  </si>
  <si>
    <t>09/02/2026 10:11:55</t>
  </si>
  <si>
    <t>15/11/2025 14:32:44</t>
  </si>
  <si>
    <t>GIALLAURITO FANNY</t>
  </si>
  <si>
    <t>1-8rFV3LO2JCLqYRG-We8dJSX8lM1jjCDBAFuPuc5N_0,1TOMNnLVd_bm6cKHPW5yZod9Qpu8HLtGkFLfZprapLYk,1_2B7sAJKvkVGCixwS-foWhOM_dIDFA_7J9dtS9dY7Y4</t>
  </si>
  <si>
    <t>fanny.giallaurito@pietroaldi.com</t>
  </si>
  <si>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1D - Segnalatore CARENZE di NOVEMBRE - 2025-2026 2D - Segnalatore CARENZE di NOVEMBRE - 2025-2026 4D - Segnalatore CARENZE di NOVEMBRE - 2025-2026 Ciao e buon lavoro! L'Animatore Digitale prof. LEUCI GIULIO, per conto del Dirigente Scolastico dott.ssa RICCI GIORGIA.</t>
  </si>
  <si>
    <t>15/11/2025 14:32:45</t>
  </si>
  <si>
    <t>benedetta.viti@pietroaldi.com</t>
  </si>
  <si>
    <t>15/11/2025 14:32:46</t>
  </si>
  <si>
    <t>GIANNETTI SAMUELE</t>
  </si>
  <si>
    <t>15/11/2025 14:32:47</t>
  </si>
  <si>
    <t>15/11/2025 14:32:48</t>
  </si>
  <si>
    <t>1saWb1FIklA2UO7fNcezJ5TfHOIKa1dtT9zItw3U7Pqk</t>
  </si>
  <si>
    <t>GIANNINI CRISTIAN</t>
  </si>
  <si>
    <t>09/02/2026 10:11:56</t>
  </si>
  <si>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3D - Segnalatore CARENZE di NOVEMBRE - 2025-2026 Ciao e buon lavoro! L'Animatore Digitale prof. LEUCI GIULIO, per conto del Dirigente Scolastico dott.ssa RICCI GIORGIA.</t>
  </si>
  <si>
    <t>15/11/2025 14:32:49</t>
  </si>
  <si>
    <t>1-8rFV3LO2JCLqYRG-We8dJSX8lM1jjCDBAFuPuc5N_0,1saWb1FIklA2UO7fNcezJ5TfHOIKa1dtT9zItw3U7Pqk</t>
  </si>
  <si>
    <t>GIANNINI EDOARDO</t>
  </si>
  <si>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1D - Segnalatore CARENZE di NOVEMBRE - 2025-2026 3D - Segnalatore CARENZE di NOVEMBRE - 2025-2026 Ciao e buon lavoro! L'Animatore Digitale prof. LEUCI GIULIO, per conto del Dirigente Scolastico dott.ssa RICCI GIORGIA.</t>
  </si>
  <si>
    <t>15/11/2025 14:32:50</t>
  </si>
  <si>
    <t>GIANNINI FLAVIO</t>
  </si>
  <si>
    <t>15/11/2025 14:32:51</t>
  </si>
  <si>
    <t>flavio.giannini@pietroaldi.com</t>
  </si>
  <si>
    <t>15/11/2025 14:32:52</t>
  </si>
  <si>
    <t>GIANNINI GIADA</t>
  </si>
  <si>
    <t>09/02/2026 10:11:58</t>
  </si>
  <si>
    <t>CORONA STEFANIA</t>
  </si>
  <si>
    <t>15/11/2025 14:32:53</t>
  </si>
  <si>
    <t>GIANNONI ALICE</t>
  </si>
  <si>
    <t>15/11/2025 14:32:54</t>
  </si>
  <si>
    <t>09/02/2026 10:11:59</t>
  </si>
  <si>
    <t>15/11/2025 14:32:55</t>
  </si>
  <si>
    <t>GIANNOTTI VALENTINA</t>
  </si>
  <si>
    <t>15/11/2025 14:32:56</t>
  </si>
  <si>
    <t>1saWb1FIklA2UO7fNcezJ5TfHOIKa1dtT9zItw3U7Pqk,1-3Jbzv6XNvXoW0C0wxmnziH5H8RL44f-xeT7PgqMtyc</t>
  </si>
  <si>
    <t>09/02/2026 10:12:00</t>
  </si>
  <si>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3D - Segnalatore CARENZE di NOVEMBRE - 2025-2026 5D - Segnalatore CARENZE di NOVEMBRE - 2025-2026 Ciao e buon lavoro! L'Animatore Digitale prof. LEUCI GIULIO, per conto del Dirigente Scolastico dott.ssa RICCI GIORGIA.</t>
  </si>
  <si>
    <t>GIGI EMMA</t>
  </si>
  <si>
    <t>15/11/2025 14:32:57</t>
  </si>
  <si>
    <t>09/02/2026 10:12:01</t>
  </si>
  <si>
    <t>15/11/2025 14:32:58</t>
  </si>
  <si>
    <t>1_2B7sAJKvkVGCixwS-foWhOM_dIDFA_7J9dtS9dY7Y4</t>
  </si>
  <si>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4D - Segnalatore CARENZE di NOVEMBRE - 2025-2026 Ciao e buon lavoro! L'Animatore Digitale prof. LEUCI GIULIO, per conto del Dirigente Scolastico dott.ssa RICCI GIORGIA.</t>
  </si>
  <si>
    <t>GINANNESCHI PIETRO</t>
  </si>
  <si>
    <t>15/11/2025 14:32:59</t>
  </si>
  <si>
    <t>GINESI LEANDRO</t>
  </si>
  <si>
    <t>15/11/2025 14:33:00</t>
  </si>
  <si>
    <t>1TOMNnLVd_bm6cKHPW5yZod9Qpu8HLtGkFLfZprapLYk,1saWb1FIklA2UO7fNcezJ5TfHOIKa1dtT9zItw3U7Pqk,1_2B7sAJKvkVGCixwS-foWhOM_dIDFA_7J9dtS9dY7Y4,1-3Jbzv6XNvXoW0C0wxmnziH5H8RL44f-xeT7PgqMtyc</t>
  </si>
  <si>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2D - Segnalatore CARENZE di NOVEMBRE - 2025-2026 3D - Segnalatore CARENZE di NOVEMBRE - 2025-2026 4D - Segnalatore CARENZE di NOVEMBRE - 2025-2026 5D - Segnalatore CARENZE di NOVEMBRE - 2025-2026 Ciao e buon lavoro! L'Animatore Digitale prof. LEUCI GIULIO, per conto del Dirigente Scolastico dott.ssa RICCI GIORGIA.</t>
  </si>
  <si>
    <t>09/02/2026 10:12:03</t>
  </si>
  <si>
    <t>15/11/2025 14:39:23</t>
  </si>
  <si>
    <t>GIOVAGNOLI MICHELE</t>
  </si>
  <si>
    <t>15/11/2025 14:39:36</t>
  </si>
  <si>
    <t>GIOVANI FILIPPO</t>
  </si>
  <si>
    <t>15/11/2025 14:39:37</t>
  </si>
  <si>
    <t>09/02/2026 10:12:07</t>
  </si>
  <si>
    <t>15/11/2025 14:39:38</t>
  </si>
  <si>
    <t>GIOVANNETTI LEONARDO</t>
  </si>
  <si>
    <t>15/11/2025 14:39:40</t>
  </si>
  <si>
    <t>09/02/2026 10:12:08</t>
  </si>
  <si>
    <t>15/11/2025 14:40:10</t>
  </si>
  <si>
    <t>GIOVANNINI MATTEO</t>
  </si>
  <si>
    <t>CAPITANI SILVIA</t>
  </si>
  <si>
    <t>15/11/2025 14:40:11</t>
  </si>
  <si>
    <t>09/02/2026 10:12:09</t>
  </si>
  <si>
    <t>15/11/2025 14:40:12</t>
  </si>
  <si>
    <t>15/11/2025 14:40:13</t>
  </si>
  <si>
    <t>GIRELLI LUCE</t>
  </si>
  <si>
    <t>banti.ilaria@pietroaldi.com</t>
  </si>
  <si>
    <t>15/11/2025 14:40:14</t>
  </si>
  <si>
    <t>09/02/2026 10:12:11</t>
  </si>
  <si>
    <t>GISMONDI SERENA</t>
  </si>
  <si>
    <t>15/11/2025 14:40:15</t>
  </si>
  <si>
    <t>15/11/2025 14:40:16</t>
  </si>
  <si>
    <t>GIUGGIOLI MARTINA</t>
  </si>
  <si>
    <t>martina.giuggioli@pietroaldi.com</t>
  </si>
  <si>
    <t>15/11/2025 14:40:17</t>
  </si>
  <si>
    <t>15/11/2025 14:40:18</t>
  </si>
  <si>
    <t>09/02/2026 10:12:12</t>
  </si>
  <si>
    <t>GIULIARINI GRETA</t>
  </si>
  <si>
    <t>15/11/2025 14:40:19</t>
  </si>
  <si>
    <t>15/11/2025 14:40:20</t>
  </si>
  <si>
    <t>AGNOLETTI FEDERICA</t>
  </si>
  <si>
    <t>09/02/2026 10:12:13</t>
  </si>
  <si>
    <t>15/11/2025 14:40:21</t>
  </si>
  <si>
    <t>GLUTNIC NICOLA</t>
  </si>
  <si>
    <t>15/11/2025 14:40:22</t>
  </si>
  <si>
    <t>GORACCI ZENO</t>
  </si>
  <si>
    <t>15/11/2025 14:40:23</t>
  </si>
  <si>
    <t>15/11/2025 14:40:24</t>
  </si>
  <si>
    <t>15/11/2025 14:40:25</t>
  </si>
  <si>
    <t>09/02/2026 10:12:14</t>
  </si>
  <si>
    <t>GORI MORGAN</t>
  </si>
  <si>
    <t>15/11/2025 14:40:26</t>
  </si>
  <si>
    <t>GRANATO MANUEL</t>
  </si>
  <si>
    <t>15/11/2025 14:40:27</t>
  </si>
  <si>
    <t>GRASCELLI GIULIO</t>
  </si>
  <si>
    <t>15/11/2025 14:40:28</t>
  </si>
  <si>
    <t>15/11/2025 14:40:29</t>
  </si>
  <si>
    <t>15/11/2025 14:40:30</t>
  </si>
  <si>
    <t>GRASSI MATTIA</t>
  </si>
  <si>
    <t>15/11/2025 14:40:31</t>
  </si>
  <si>
    <t>09/02/2026 10:12:16</t>
  </si>
  <si>
    <t>GRASSO BEATRICE</t>
  </si>
  <si>
    <t>beatrice.grasso@pietroaldi.com</t>
  </si>
  <si>
    <t>15/11/2025 14:40:32</t>
  </si>
  <si>
    <t>15/11/2025 14:40:33</t>
  </si>
  <si>
    <t>GRAZIOSI NICCOLO</t>
  </si>
  <si>
    <t>09/02/2026 10:12:17</t>
  </si>
  <si>
    <t>15/11/2025 14:40:34</t>
  </si>
  <si>
    <t>GRAZZINI TOMMASO</t>
  </si>
  <si>
    <t>15/11/2025 14:40:35</t>
  </si>
  <si>
    <t>1saWb1FIklA2UO7fNcezJ5TfHOIKa1dtT9zItw3U7Pqk,1_2B7sAJKvkVGCixwS-foWhOM_dIDFA_7J9dtS9dY7Y4,1-3Jbzv6XNvXoW0C0wxmnziH5H8RL44f-xeT7PgqMtyc</t>
  </si>
  <si>
    <t>09/02/2026 10:12:18</t>
  </si>
  <si>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3D - Segnalatore CARENZE di NOVEMBRE - 2025-2026 4D - Segnalatore CARENZE di NOVEMBRE - 2025-2026 5D - Segnalatore CARENZE di NOVEMBRE - 2025-2026 Ciao e buon lavoro! L'Animatore Digitale prof. LEUCI GIULIO, per conto del Dirigente Scolastico dott.ssa RICCI GIORGIA.</t>
  </si>
  <si>
    <t>15/11/2025 14:40:36</t>
  </si>
  <si>
    <t>15/11/2025 14:40:37</t>
  </si>
  <si>
    <t>GRILLO CHIARA</t>
  </si>
  <si>
    <t>09/02/2026 10:12:19</t>
  </si>
  <si>
    <t>15/11/2025 14:40:38</t>
  </si>
  <si>
    <t>GRILLO ROCCO</t>
  </si>
  <si>
    <t>15/11/2025 14:40:39</t>
  </si>
  <si>
    <t>15/11/2025 14:40:48</t>
  </si>
  <si>
    <t>GRIPPA LORENZO</t>
  </si>
  <si>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4D - VERBALI CDC - 2025-2026 Documenti di Segnalazione Carenze (Novembre) 1D - Segnalatore CARENZE di NOVEMBRE - 2025-2026 2D - Segnalatore CARENZE di NOVEMBRE - 2025-2026 4D - Segnalatore CARENZE di NOVEMBRE - 2025-2026 Ciao e buon lavoro! L'Animatore Digitale prof. LEUCI GIULIO, per conto del Dirigente Scolastico dott.ssa RICCI GIORGIA.</t>
  </si>
  <si>
    <t>15/11/2025 14:40:49</t>
  </si>
  <si>
    <t>GRIPPA MILENA</t>
  </si>
  <si>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2D - VERBALI CDC - 2025-2026 Documenti di Segnalazione Carenze (Novembre) 1D - Segnalatore CARENZE di NOVEMBRE - 2025-2026 2D - Segnalatore CARENZE di NOVEMBRE - 2025-2026 3D - Segnalatore CARENZE di NOVEMBRE - 2025-2026 4D - Segnalatore CARENZE di NOVEMBRE - 2025-2026 5D - Segnalatore CARENZE di NOVEMBRE - 2025-2026 Ciao e buon lavoro! L'Animatore Digitale prof. LEUCI GIULIO, per conto del Dirigente Scolastico dott.ssa RICCI GIORGIA.</t>
  </si>
  <si>
    <t>milena.grippa@pietroaldi.com</t>
  </si>
  <si>
    <t>15/11/2025 14:40:50</t>
  </si>
  <si>
    <t>1n1q7t8865wNlPLaBR4lu7Nn57Wug4n2E</t>
  </si>
  <si>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5D - VERBALI CDC - 2025-2026 Documenti di Segnalazione Carenze (Novembre) 5D - Segnalatore CARENZE di NOVEMBRE - 2025-2026 Ciao e buon lavoro! L'Animatore Digitale prof. LEUCI GIULIO, per conto del Dirigente Scolastico dott.ssa RICCI GIORGIA.</t>
  </si>
  <si>
    <t>GROCCIA EDOARDO</t>
  </si>
  <si>
    <t>edoardo.groccia@pietroaldi.com</t>
  </si>
  <si>
    <t>09/02/2026 10:12:21</t>
  </si>
  <si>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1D - VERBALI CDC - 2025-2026 Documenti di Segnalazione Carenze (Novembre) 1D - Segnalatore CARENZE di NOVEMBRE - 2025-2026 Ciao e buon lavoro! L'Animatore Digitale prof. LEUCI GIULIO, per conto del Dirigente Scolastico dott.ssa RICCI GIORGIA.</t>
  </si>
  <si>
    <t>15/11/2025 14:40:51</t>
  </si>
  <si>
    <t>GUADAGNOLI GAIA</t>
  </si>
  <si>
    <t>gaia.guadagnoli@pietroaldi.com</t>
  </si>
  <si>
    <t>13OyfY72eIRrktwJZe1QnljZmCUNpK0eh</t>
  </si>
  <si>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3D - VERBALI CDC - 2025-2026 Documenti di Segnalazione Carenze (Novembre) 3D - Segnalatore CARENZE di NOVEMBRE - 2025-2026 Ciao e buon lavoro! L'Animatore Digitale prof. LEUCI GIULIO, per conto del Dirigente Scolastico dott.ssa RICCI GIORGIA.</t>
  </si>
  <si>
    <t>17/11/2025 08:32:51</t>
  </si>
  <si>
    <t>1HFVmtUpxbjzdxmESKlzdSExe2R2cT-VMtqDnOUOWGuo,1F5uuBWLzFamaZScNWj-BUFnIywdXlNBxNdGEqrIbEDY,1s_FCAtRsw43YSG-atAZqrqfObgugcf3HtzrPPabmteo,1YuRWO-yBi5ndCx_LAQhlhoE2GJlkcm24RRLHit8dl-g</t>
  </si>
  <si>
    <t>GUALANDI LINDA</t>
  </si>
  <si>
    <t>linda.gualandi@pietroaldi.com</t>
  </si>
  <si>
    <t>si comunica che sono stati predisposti i seguenti PIANI PERSONALIZZATI per gli alunni delle classi di cui sei coordinatore o momentaneo referente. Per praticità, qualora presenti, ti inviamo anche i documenti già precedentemente notificati. Piani personalizzati DA REDIGERE CALVANO MATTEO - PFP - 2025-2026 GORELLI FILIPPO - PFP - 2025-2026 LOISI DANIELGABRIELE - PFP - 2025-2026 BREDA FRANCESCO - PFP - 2025-2026 Ciao e buon lavoro! L'Animatore Digitale prof. LEUCI GIULIO, per conto del Dirigente Scolastico dott.ssa RICCI GIORGIA.</t>
  </si>
  <si>
    <t>17/11/2025 08:43:45</t>
  </si>
  <si>
    <t>GUALDANI SEBASTIANO</t>
  </si>
  <si>
    <t>si comunica che sono stati predisposti i seguenti PIANI PERSONALIZZATI per gli alunni delle classi di cui sei coordinatore o momentaneo referente. Per praticità, qualora presenti, ti inviamo anche i documenti già precedentemente notificati. Piani personalizzati DA REDIGERE 📄 CALVANO MATTEO - PFP - 2025-2026 📄 GORELLI FILIPPO - PFP - 2025-2026 📄 LOISI DANIELGABRIELE - PFP - 2025-2026 📄 BREDA FRANCESCO - PFP - 2025-2026 Ciao e buon lavoro! L'Animatore Digitale prof. LEUCI GIULIO, per conto del Dirigente Scolastico dott.ssa RICCI GIORGIA.</t>
  </si>
  <si>
    <t>GUALTIERI NICCOLO</t>
  </si>
  <si>
    <t>17/11/2025 08:52:23</t>
  </si>
  <si>
    <t>09/02/2026 10:12:22</t>
  </si>
  <si>
    <t>GUARRACINO ANDREA</t>
  </si>
  <si>
    <t>GENTILI CECILIA</t>
  </si>
  <si>
    <t>17/11/2025 08:56:57</t>
  </si>
  <si>
    <t>GUBINELLI RICCARDO</t>
  </si>
  <si>
    <t>riccardo.gubinelli@pietroaldi.com</t>
  </si>
  <si>
    <t>GUBINELLI GIANFILIPPO</t>
  </si>
  <si>
    <t>17/11/2025 08:58:42</t>
  </si>
  <si>
    <t>GUERRI LUCILLA</t>
  </si>
  <si>
    <t>si comunica che sono stati predisposti i seguenti PIANI PERSONALIZZATI per gli alunni delle classi di cui sei coordinatore o momentaneo referente. Per praticità, qualora presenti, ti inviamo anche i documenti già precedentemente notificati. Piani personalizzati DA REDIGERE 📄 CALVANO MATTEO - PFP - 2025-2026 📄 GORELLI FILIPPO - PFP - 2025-2026 ↳ Per riferimento, si allega anche il documento redatto lo scorso A.S. 📄 LOISI DANIELGABRIELE - PFP - 2025-2026 📄 BREDA FRANCESCO - PFP - 2025-2026 ↳ Per riferimento, si allega anche il documento redatto lo scorso A.S. Ciao e buon lavoro! L'Animatore Digitale prof. LEUCI GIULIO, per conto del Dirigente Scolastico dott.ssa RICCI GIORGIA.</t>
  </si>
  <si>
    <t>GUERRINI CARLOTTA</t>
  </si>
  <si>
    <t>17/11/2025 09:04:21</t>
  </si>
  <si>
    <t>09/02/2026 10:12:24</t>
  </si>
  <si>
    <t>GUERRINI GIULIA</t>
  </si>
  <si>
    <t>giulia.guerrini@pietroaldi.com</t>
  </si>
  <si>
    <t>17/11/2025 09:05:15</t>
  </si>
  <si>
    <t>1VKb3SNbp7U0Hx6X1Di23h9NgZDmX0Obg8tuC2Wx6h9U,1XBoHMWP2shKfb4sEnkxphUrC4zQCrHCR-QXQkwJcqqY</t>
  </si>
  <si>
    <t>09/02/2026 10:12:25</t>
  </si>
  <si>
    <t>si comunica che sono stati predisposti i seguenti PIANI PERSONALIZZATI per gli alunni delle classi di cui sei coordinatore o momentaneo referente. Per praticità, qualora presenti, ti inviamo anche i documenti già precedentemente notificati. Piani personalizzati DA REDIGERE 📄 MUSCIO MATTIA - PFP - 2025-2026 ↳ Per riferimento, si allega anche il documento redatto lo scorso A.S. 📄 GRASSI MASSIMILIANO - PFP - 2025-2026 ↳ Per riferimento, si allega anche il documento redatto lo scorso A.S. Ciao e buon lavoro! L'Animatore Digitale prof. LEUCI GIULIO, per conto del Dirigente Scolastico dott.ssa RICCI GIORGIA.</t>
  </si>
  <si>
    <t>GUIDARINI EDOARDO</t>
  </si>
  <si>
    <t>17/11/2025 09:05:27</t>
  </si>
  <si>
    <t>1cXWiomtkZgAEB8gmgsjHgwTvUwRG1Qs_TSpbEyuEnOU</t>
  </si>
  <si>
    <t>edoardo.guidarini@pietroaldi.com</t>
  </si>
  <si>
    <t>si comunica che sono stati predisposti i seguenti PIANI PERSONALIZZATI per gli alunni delle classi di cui sei coordinatore o momentaneo referente. Per praticità, qualora presenti, ti inviamo anche i documenti già precedentemente notificati. Piani personalizzati DA REDIGERE 📄 CAPUCCINI VITTORIA - PFP - 2025-2026 Ciao e buon lavoro! L'Animatore Digitale prof. LEUCI GIULIO, per conto del Dirigente Scolastico dott.ssa RICCI GIORGIA.</t>
  </si>
  <si>
    <t>17/11/2025 09:05:28</t>
  </si>
  <si>
    <t>si comunica che sono stati predisposti i seguenti PIANI PERSONALIZZATI per gli alunni delle classi di cui sei coordinatore o momentaneo referente. Per praticità, qualora presenti, ti inviamo anche i documenti già precedentemente notificati. Piani personalizzati DA REDIGERE 📄 CASINI GIACOMO - PFP - 2025-2026 ↳ Per riferimento, si allega anche il documento redatto lo scorso A.S. Piani personalizzati PRECEDENTEMENTE INVIATI GHEORGHE ANDREIALBERTO - PDP DSA - 2025-2026 Ciao e buon lavoro! L'Animatore Digitale prof. LEUCI GIULIO, per conto del Dirigente Scolastico dott.ssa RICCI GIORGIA.</t>
  </si>
  <si>
    <t>GUIDI EVA</t>
  </si>
  <si>
    <t>17/11/2025 09:05:34</t>
  </si>
  <si>
    <t>09/02/2026 10:12:26</t>
  </si>
  <si>
    <t>si comunica che sono stati predisposti i seguenti PIANI PERSONALIZZATI per gli alunni delle classi di cui sei coordinatore o momentaneo referente. Per praticità, qualora presenti, ti inviamo anche i documenti già precedentemente notificati. Piani personalizzati DA REDIGERE 📄 PANTALEI DIEGO - PFP - 2025-2026 ↳ Per riferimento, si allega anche il documento redatto lo scorso A.S. Piani personalizzati PRECEDENTEMENTE INVIATI ROBERTS BENJAMINBLU - PDP STRANIERI - 2025-2026 Ciao e buon lavoro! L'Animatore Digitale prof. LEUCI GIULIO, per conto del Dirigente Scolastico dott.ssa RICCI GIORGIA.</t>
  </si>
  <si>
    <t>GUIDI LORENZO</t>
  </si>
  <si>
    <t>17/11/2025 09:05:40</t>
  </si>
  <si>
    <t>lorenzo.guidi@pietroaldi.com</t>
  </si>
  <si>
    <t>13S8w4AbeEjJrgt6QkepSzj-Cqrlo-EOEacqmg5po6Kc,1wp7B0GnumUvj0AlrtW16gJ586ipMZq13CtGB4H-79wc,1sSmOm_32rI5CRCqmZLUNzMASJF2k_tbvwbO0_TWcIus,1Rs5KZ-K5KIhjCQgWJmPtUm5ksEuVYvEmWYtF_XjeIcE,1ZoZ4a9RCGsXU8LxzJCppLKwEGxvbM84e2SX2gpQ4aqc</t>
  </si>
  <si>
    <t>si comunica che sono stati predisposti i seguenti PIANI PERSONALIZZATI per gli alunni delle classi di cui sei coordinatore o momentaneo referente. Per praticità, qualora presenti, ti inviamo anche i documenti già precedentemente notificati. Piani personalizzati DA REDIGERE 📄 MERLINI SAMUEL - PFP - 2025-2026 📄 PALARCHI EDOARDO - PFP - 2025-2026 📄 NOCCIOLINI GIANLUCA - PFP - 2025-2026 📄 SGHERRI MATTEO - PFP - 2025-2026 ↳ Per riferimento, si allega anche il documento redatto lo scorso A.S. Piani personalizzati PRECEDENTEMENTE INVIATI MERLINI SAMUEL - PDP DSA - 2025-2026 Ciao e buon lavoro! L'Animatore Digitale prof. LEUCI GIULIO, per conto del Dirigente Scolastico dott.ssa RICCI GIORGIA.</t>
  </si>
  <si>
    <t>17/11/2025 09:05:47</t>
  </si>
  <si>
    <t>HAIVAZ DANIELE</t>
  </si>
  <si>
    <t>1ipKGq5mJHNuX9vhm94oI4HAUf3sUvV8vm4-MNZHBg1k,1Fm3kPTomhkLoJYYP40UpUAbl0q3vATL6rxbxVggUG04,1cXC_HCMO31vu68qqo28QKfMid_1PKqaHA_-T3OEHzLk,1fql4fiU-4cKPTaKhpwaEGQtNZppKHH4Dxd_QYm_Uykk</t>
  </si>
  <si>
    <t>09/02/2026 10:12:28</t>
  </si>
  <si>
    <t>si comunica che sono stati predisposti i seguenti PIANI PERSONALIZZATI per gli alunni delle classi di cui sei coordinatore o momentaneo referente. Per praticità, qualora presenti, ti inviamo anche i documenti già precedentemente notificati. Piani personalizzati DA REDIGERE 📄 MUSSIO ALESSANDRO - PFP - 2025-2026 ↳ Per riferimento, si allega anche il documento redatto lo scorso A.S. 📄 GIGI FRANCESCO - PFP - 2025-2026 ↳ Per riferimento, si allega anche il documento redatto lo scorso A.S. Piani personalizzati PRECEDENTEMENTE INVIATI ARMELLINI ELISA - PDP BES - 2025-2026 DAIU MARIGLEN - PDP BES - 2025-2026 Ciao e buon lavoro! L'Animatore Digitale prof. LEUCI GIULIO, per conto del Dirigente Scolastico dott.ssa RICCI GIORGIA.</t>
  </si>
  <si>
    <t>17/11/2025 09:05:55</t>
  </si>
  <si>
    <t>17WztJaNO8Ao2C6lLBuzg3Ga985TOH2m5EJY4Lq-gjkw</t>
  </si>
  <si>
    <t>si comunica che sono stati predisposti i seguenti PIANI PERSONALIZZATI per gli alunni delle classi di cui sei coordinatore o momentaneo referente. Per praticità, qualora presenti, ti inviamo anche i documenti già precedentemente notificati. Piani personalizzati DA REDIGERE 📄 MORSELLI ALICE - PFP - 2025-2026 ↳ Per riferimento, si allega anche il documento redatto lo scorso A.S. Ciao e buon lavoro! L'Animatore Digitale prof. LEUCI GIULIO, per conto del Dirigente Scolastico dott.ssa RICCI GIORGIA.</t>
  </si>
  <si>
    <t>17/11/2025 09:06:00</t>
  </si>
  <si>
    <t>1h7T4ZdHvIeyael0LnNW4N0fzDEDorp1cAB9Tm5_mtO0,1JwdXuQ_m5QBEnZRgKDGJW7enRGuPDszgTu9k-ZOC8Us,15QbbGv1BIzKwvSoNHWkzgEF6V7NdWYMHXaUq7DxTzGA,1MbqDfcByAtllye0R0L1-v4Vd_bhpmGb4o8TUXss7tM0,19uLz_aT8RBrjfaI7hrGeWoOwQqWP869Liu5mmLm8lp4,1YfmVTe7mSsh4-Pi7kTq4pkqL_kFWdEmtxlaTBve8EyY,1ixqap8IuhvGhdoo3uVkNLAPtEV0__N2ybIIMbWnjhT4,14OL3EeTy5ddN1dfmbEOuyWsdVwEHicKCF_s11hJD72Y</t>
  </si>
  <si>
    <t>09/02/2026 10:12:29</t>
  </si>
  <si>
    <t>si comunica che sono stati predisposti i seguenti PIANI PERSONALIZZATI per gli alunni delle classi di cui sei coordinatore o momentaneo referente. Per praticità, qualora presenti, ti inviamo anche i documenti già precedentemente notificati. Piani personalizzati DA REDIGERE 📄 LENZINI SAMUEL - PFP - 2025-2026 ↳ Per riferimento, si allega anche il documento redatto lo scorso A.S. 📄 TINTI CLOE - PFP - 2025-2026 📄 SERIPA RICCARDO - PFP - 2025-2026 ↳ Per riferimento, si allega anche il documento redatto lo scorso A.S. 📄 MORROCCHI LORENZO - PFP - 2025-2026 📄 PUCCINELLI EMANUELE - PFP - 2025-2026 ↳ Per riferimento, si allega anche il documento redatto lo scorso A.S. 📄 RISICO RICCARDO - PFP - 2025-2026 ↳ Per riferimento, si allega anche il documento redatto lo scorso A.S. Piani personalizzati PRECEDENTEMENTE INVIATI NICCOLINI FEDERICO - PDP DSA - 2025-2026 RASTELLI ETTORE - PDP DSA - 2025-2026 Ciao e buon lavoro! L'Animatore Digitale prof. LEUCI GIULIO, per conto del Dirigente Scolastico dott.ssa RICCI GIORGIA.</t>
  </si>
  <si>
    <t>17/11/2025 09:06:17</t>
  </si>
  <si>
    <t>1awNp0eJA0HESNUkGVmm37GadWjBWgyY-0KpKJQ8u0wg,1lLtBWD5NZqDLzruCYPu9oPO6mRRz5zWHYdTfDDgd7t0,1G2Q-J7Fiuz6RjM8JJ22qDOvJonCOBJiKTlMRU955-Xo,1aA06B9BBNCeK0ug2TPHmx8aWKzRU-S0Ctb9MchMjI40</t>
  </si>
  <si>
    <t>HRYBACHOVA NICOL</t>
  </si>
  <si>
    <t>si comunica che sono stati predisposti i seguenti PIANI PERSONALIZZATI per gli alunni delle classi di cui sei coordinatore o momentaneo referente. Per praticità, qualora presenti, ti inviamo anche i documenti già precedentemente notificati. Piani personalizzati DA REDIGERE 📄 BRONCHINI MATILDE - PFP - 2025-2026 📄 MARRAS CHRISTIAN - PFP - 2025-2026 Piani personalizzati PRECEDENTEMENTE INVIATI TERROSI FEDERICO - PDP DSA - 2025-2026 ZAPPALA DAVIDE - PDP DSA - 2025-2026 Ciao e buon lavoro! L'Animatore Digitale prof. LEUCI GIULIO, per conto del Dirigente Scolastico dott.ssa RICCI GIORGIA.</t>
  </si>
  <si>
    <t>17/11/2025 09:06:20</t>
  </si>
  <si>
    <t>1yFa26KA-N7x1U1yN5DfKQ06O25GDj3cmUgBxf9roBgc,1HpeRcI_8BvOWUTxvE-4lyQLaUfHdnPX1wSx3PPZcWL4</t>
  </si>
  <si>
    <t>si comunica che sono stati predisposti i seguenti PIANI PERSONALIZZATI per gli alunni delle classi di cui sei coordinatore o momentaneo referente. Per praticità, qualora presenti, ti inviamo anche i documenti già precedentemente notificati. Piani personalizzati DA REDIGERE 📄 PETRUCCI MATILDE - PFP - 2025-2026 Piani personalizzati PRECEDENTEMENTE INVIATI LOMBRICHI LUCA - PDP DSA - 2025-2026 Ciao e buon lavoro! L'Animatore Digitale prof. LEUCI GIULIO, per conto del Dirigente Scolastico dott.ssa RICCI GIORGIA.</t>
  </si>
  <si>
    <t>IABANJI MIRIAM</t>
  </si>
  <si>
    <t>17/11/2025 09:06:23</t>
  </si>
  <si>
    <t>1_G2w4RAFHhxjvp6kmBvu3Epj2HxdiSr3ysqMsTOGl0Y,1PpbzhB6bkGSdSV7QHtpmiejoQUj_4UC3SizWdyOoVwI</t>
  </si>
  <si>
    <t>si comunica che sono stati predisposti i seguenti PIANI PERSONALIZZATI per gli alunni delle classi di cui sei coordinatore o momentaneo referente. Per praticità, qualora presenti, ti inviamo anche i documenti già precedentemente notificati. Piani personalizzati DA REDIGERE 📄 SERRA ALESSANDRO - PFP - 2025-2026 ↳ Per riferimento, si allega anche il documento redatto lo scorso A.S. 📄 CONVERTITIMANN LEONARDO - PFP - 2025-2026 ↳ Per riferimento, si allega anche il documento redatto lo scorso A.S. Ciao e buon lavoro! L'Animatore Digitale prof. LEUCI GIULIO, per conto del Dirigente Scolastico dott.ssa RICCI GIORGIA.</t>
  </si>
  <si>
    <t>17/11/2025 09:06:31</t>
  </si>
  <si>
    <t>IATCU ELINA</t>
  </si>
  <si>
    <t>1PAHv9wV0HutIPdq400e-9P_ooH2T6siWCQ_yCdrjSaU</t>
  </si>
  <si>
    <t>elina.iatcu@pietroaldi.com</t>
  </si>
  <si>
    <t>si comunica che sono stati predisposti i seguenti PIANI PERSONALIZZATI per gli alunni delle classi di cui sei coordinatore o momentaneo referente. Per praticità, qualora presenti, ti inviamo anche i documenti già precedentemente notificati. Piani personalizzati DA REDIGERE 📄 TESIO TIZIANO LEON - PFP - 2025-2026 Ciao e buon lavoro! L'Animatore Digitale prof. LEUCI GIULIO, per conto del Dirigente Scolastico dott.ssa RICCI GIORGIA.</t>
  </si>
  <si>
    <t>17/11/2025 09:06:32</t>
  </si>
  <si>
    <t>1ZtR2Qr4b-Inp_SPcIR8QOzRT-5ffc_5T7Iim7sLu9WE</t>
  </si>
  <si>
    <t>si comunica che sono stati predisposti i seguenti PIANI PERSONALIZZATI per gli alunni delle classi di cui sei coordinatore o momentaneo referente. Per praticità, qualora presenti, ti inviamo anche i documenti già precedentemente notificati. Piani personalizzati DA REDIGERE 📄 GALLORINI BIANCA - PFP - 2025-2026 ↳ Per riferimento, si allega anche il documento redatto lo scorso A.S. Ciao e buon lavoro! L'Animatore Digitale prof. LEUCI GIULIO, per conto del Dirigente Scolastico dott.ssa RICCI GIORGIA.</t>
  </si>
  <si>
    <t>17/11/2025 09:06:36</t>
  </si>
  <si>
    <t>IFTIMIE DEAREBECCA</t>
  </si>
  <si>
    <t>17/11/2025 09:06:42</t>
  </si>
  <si>
    <t>IGNIRRI SIMONE</t>
  </si>
  <si>
    <t>simone.ignirri@pietroaldi.com</t>
  </si>
  <si>
    <t>si comunica che sono stati predisposti i seguenti PIANI PERSONALIZZATI per gli alunni delle classi di cui sei coordinatore o momentaneo referente. Per praticità, qualora presenti, ti inviamo anche i documenti già precedentemente notificati. Piani personalizzati DA REDIGERE 📄 CARDELLI CHIARA - PFP - 2025-2026 Piani personalizzati PRECEDENTEMENTE INVIATI HOPHAN OLIVER - PDP STRANIERI - 2025-2026 Ciao e buon lavoro! L'Animatore Digitale prof. LEUCI GIULIO, per conto del Dirigente Scolastico dott.ssa RICCI GIORGIA.</t>
  </si>
  <si>
    <t>17/11/2025 09:06:45</t>
  </si>
  <si>
    <t>09/02/2026 10:12:30</t>
  </si>
  <si>
    <t>1_vCgGEEDR7_SDXVQq_LxiHpYjbt94m3W2Gna-4Xj-nY</t>
  </si>
  <si>
    <t>si comunica che sono stati predisposti i seguenti PIANI PERSONALIZZATI per gli alunni delle classi di cui sei coordinatore o momentaneo referente. Per praticità, qualora presenti, ti inviamo anche i documenti già precedentemente notificati. Piani personalizzati DA REDIGERE 📄 MASALA VITTORIA - PFP - 2025-2026 ↳ Per riferimento, si allega anche il documento redatto lo scorso A.S. Ciao e buon lavoro! L'Animatore Digitale prof. LEUCI GIULIO, per conto del Dirigente Scolastico dott.ssa RICCI GIORGIA.</t>
  </si>
  <si>
    <t>IMERAJ IDAI</t>
  </si>
  <si>
    <t>17/11/2025 09:06:49</t>
  </si>
  <si>
    <t>1lC-VzOH6bhJ9rqDfQzE11YzLGaeNOMZYTJ6vFGaC48w,1GTtIhbQJTfzQXEcBVlvzEpT4YC6WY1IQt6KZ5Zz9aUU,1zNM80Gb9NPI1aJvsB0hvgPTvGFt20hpny8wuE7t6NJ0,1YffDywORcf7a7IlQc7mGYD2f2DljOHnPmp9pR666rCA,1kSx8Z3K5SlJiSdwYFB-A04XOxqskH-6sYnCdhNeZik8</t>
  </si>
  <si>
    <t>si comunica che sono stati predisposti i seguenti PIANI PERSONALIZZATI per gli alunni delle classi di cui sei coordinatore o momentaneo referente. Per praticità, qualora presenti, ti inviamo anche i documenti già precedentemente notificati. Piani personalizzati DA REDIGERE 📄 SANTILLI MATTEO - PFP - 2025-2026 ↳ Per riferimento, si allega anche il documento redatto lo scorso A.S. 📄 LUCARELLI ANDREA - PFP - 2025-2026 ↳ Per riferimento, si allega anche il documento redatto lo scorso A.S. 📄 DEVITA VINCENZO - PFP - 2025-2026 Piani personalizzati PRECEDENTEMENTE INVIATI CRISALLI MATTIA - PDP DSA - 2025-2026 SAVOI PIETRO - PDP DSA - 2025-2026 Ciao e buon lavoro! L'Animatore Digitale prof. LEUCI GIULIO, per conto del Dirigente Scolastico dott.ssa RICCI GIORGIA.</t>
  </si>
  <si>
    <t>17/11/2025 09:06:58</t>
  </si>
  <si>
    <t>15uqYD0vfhvdsfxBuQC-CJKnrnvC0ZjCF7muXX0MSGJ8,1-gFP9MxsOTJ09o15sn9JVc09ZepbkDEyWOSN4PcCOVQ,1x8zgyIKko_mwzL197dRyjuTeXzPQNWeKOAjpwnGqBvw,1rKiFlEwcyfdK1U0sBI32X_P9kIEHFZNeTmCLYGNMYKA,1lXZtTqRreXCJpdA9q2YVGS2F9uOKtu6Sejv4hdAME5Q,1hxiJDQQ4BsyQnO4o6dSYgoK1BRbohPQk_fBbuAWtYhA,1q6YOmQobiUoWcg0OVaL-pEjGT1cXlY1ny5HWB6u73wg,1bYnmgj4Wy8a8wydwWP8yofpkKwMSisCgzsOFdahcIEc,1l3tEP04ifrZb2ewJ3gPwH5vAOVMlW_gbPzUCzsPNjjo,1tHjaDy_r1SAOhImiIDiESpFZS5jNxQ5olyHso3z-3Mw,13TkUS-g_StnH6KZlssVlTOicO15r2rGdUrL2pX-u5m8,1zeHtQqdmXhDgtBh8V2P-4yHsh4NmC0AdhbApkIS2rhE,1KnIZzj65ExdkstA61UJCmkFJZEhk1sutUMIV9jGOZhY,10haVnQ5Ro6A8NFzhQwVPGXknBdamXMf8dCKBSJaqFr4,1eNxMWVICEN9YQx6u_hvE_b2fU0iuBbDoXjSr0oPQf7w,1KEv-3awnfLgzZnjC9Mrs-m0noOQiSYEG9nlIvSTtXHQ,1hNnh3tpscYa_dJ13-Z6jbApp23-tKPeO_wj_zvfCvYo,1JYbPKNRPLvMGjOf98WFBH-wjjF488iXVuDE_MJWjQXs,1_WD8gEqp8i5XtJYzEv-EAg2AuF0aqHpK-SiItZ1LWiE,1dE51uxIVSF4udqMwUdt_sdk0cZ3xQE4uTFTmI9NGIL0,1M-mxBnLPbquEqRUTqVwEUyMf6127yfXBMe6VXsyIEEo,1QNSIWTpzS2eekCBe7wxnwiNI49OsUJ2QS4IA_0G_llA,1hGz1FbFnNNzjZZVYGrPFTv4xzi3c-tPF7HKFRgufUTg,1bxW-QMajBmmmRNTCHT-fNhfymeQdo_rWF5hMrCvsRZ0,1VDFx2idzR9eXPgdC33HVuC7nLcnYuc-rOgEX-BVgahE</t>
  </si>
  <si>
    <t>INGENITO ILARIA</t>
  </si>
  <si>
    <t>si comunica che sono stati predisposti i seguenti PIANI PERSONALIZZATI per gli alunni delle classi di cui sei coordinatore o momentaneo referente. Per praticità, qualora presenti, ti inviamo anche i documenti già precedentemente notificati. Piani personalizzati DA REDIGERE 📄 MORELLO GIUSEPPE - PFP - 2025-2026 ↳ Per riferimento, si allega anche il documento redatto lo scorso A.S. 📄 COLOMBINI MATTEO - PFP - 2025-2026 📄 NICCOLINI ROCCO - PFP - 2025-2026 📄 MARGIACCHI NICCOLO - PFP - 2025-2026 📄 BONELLI ALESSANDRO - PFP - 2025-2026 ↳ Per riferimento, si allega anche il documento redatto lo scorso A.S. 📄 BETTI GIACOMO - PFP - 2025-2026 📄 NATALE STEFANO - PFP - 2025-2026 ↳ Per riferimento, si allega anche il documento redatto lo scorso A.S. 📄 FERRARI LEONARDO - PFP - 2025-2026 📄 GALLI MATTEO - PFP - 2025-2026 ↳ Per riferimento, si allega anche il documento redatto lo scorso A.S. 📄 FABRIZZI FLAVIA - PFP - 2025-2026 📄 BANINI LORENZO - PFP - 2025-2026 ↳ Per riferimento, si allega anche il documento redatto lo scorso A.S. 📄 CECCARELLI ALESSIA - PFP - 2025-2026 ↳ Per riferimento, si allega anche il documento redatto lo scorso A.S. 📄 DOGANIC DUMITRU - PFP - 2025-2026 ↳ Per riferimento, si allega anche il documento redatto lo scorso A.S. 📄 BROCCA ALESSANDRO - PFP - 2025-2026 📄 DONNINI TOMMASO - PFP - 2025-2026 ↳ Per riferimento, si allega anche il documento redatto lo scorso A.S. Piani personalizzati PRECEDENTEMENTE INVIATI BARBAGLI VIOLA - PDP DSA - 2025-2026 BATTISTI IRENE - PDP DSA - 2025-2026 PASTORELLO EMMA - PDP DSA - 2025-2026 FLAMINIO SASHA - PDP BES - 2025-2026 BERNARDINI DAMIANO - PDP DSA - 2025-2026 BETTI GIACOMO - PDP DSA - 2025-2026 BROCCA ALESSANDRO - PDP DSA - 2025-2026 FAUCI ASIA - PDP BES - 2025-2026 BIGONI DIEGO - PDP BES - 2025-2026 DEANGELIS ANGELICA - PDP DSA - 2025-2026 Ciao e buon lavoro! L'Animatore Digitale prof. LEUCI GIULIO, per conto del Dirigente Scolastico dott.ssa RICCI GIORGIA.</t>
  </si>
  <si>
    <t>17/11/2025 09:07:37</t>
  </si>
  <si>
    <t>1-WnARLqFpsx_qmCCJYBnyqVUsPPaiWpXqHzlvO2clB4,1kb6p4Ou77_MWq5l08gQ10HLc6fHaRwcQ60gd8KtFwEM,1HI55PqAH_36V_v1lUEum12XyUC4Phg607kahEVAw_Ow,1zw3i-YAC6-tsJI70Pv6SWx4hy5Xpxznoj9O8pBT12xs,15z_AktzjfS49S6rT5ZSoQ_dq1tdJUKscnH5i2RfteDU,1FNutkjfLoryE6pwRybyWWsqh0J9EAMw-2GBETzmChbo,15okmGZUuHqutZGEKa5aWCyd-qBCVrf48yaQn-qtgLds</t>
  </si>
  <si>
    <t>si comunica che sono stati predisposti i seguenti PIANI PERSONALIZZATI per gli alunni delle classi di cui sei coordinatore o momentaneo referente. Per praticità, qualora presenti, ti inviamo anche i documenti già precedentemente notificati. Piani personalizzati DA REDIGERE 📄 BALDUCCI NICHOLAS - PFP - 2025-2026 ↳ Per riferimento, si allega anche il documento redatto lo scorso A.S. 📄 TRIMBOLI GABRIELEPASQUALE - PFP - 2025-2026 📄 DIFELICE GABRIELE - PFP - 2025-2026 ↳ Per riferimento, si allega anche il documento redatto lo scorso A.S. 📄 GIALLINI LORENZO - PFP - 2025-2026 ↳ Per riferimento, si allega anche il documento redatto lo scorso A.S. 📄 CIAMPANA DAMIANO - PFP - 2025-2026 Piani personalizzati PRECEDENTEMENTE INVIATI BALDUCCI NICHOLAS - PDP DSA - 2025-2026 GIUSTI SVEVA - PDP DSA - 2025-2026 Ciao e buon lavoro! L'Animatore Digitale prof. LEUCI GIULIO, per conto del Dirigente Scolastico dott.ssa RICCI GIORGIA.</t>
  </si>
  <si>
    <t>INGRASSOTTA ELEONORA</t>
  </si>
  <si>
    <t>eleonora.ingrassotta@pietroaldi.com</t>
  </si>
  <si>
    <t>17/11/2025 09:07:53</t>
  </si>
  <si>
    <t>1VmzMwCZHIyVhVAFOOgm7ci-8FieHpow15Bfx7iIQHOg,1If6jLHKZNWBG6J8iObY3cYAfhRw2bW19XWgnc-T4_aA,1kSBnnwW7gaVpRcu6JU1rc3F2MSqG79sK1sh-7Fs9Ja0,1sr1ZWrMt2HsiAsRaFhi0u1xcuo2M9L66oxOQKQFWDUE,1l1bxjdRL0fzJKqBjb93GvqU7XNy2PwSLzmrs67cYZfo</t>
  </si>
  <si>
    <t>si comunica che sono stati predisposti i seguenti PIANI PERSONALIZZATI per gli alunni delle classi di cui sei coordinatore o momentaneo referente. Per praticità, qualora presenti, ti inviamo anche i documenti già precedentemente notificati. Piani personalizzati DA REDIGERE 📄 DRAGONI ALESSANDRO - PFP - 2025-2026 ↳ Per riferimento, si allega anche il documento redatto lo scorso A.S. 📄 RIZZI FEDERICO - PFP - 2025-2026 ↳ Per riferimento, si allega anche il documento redatto lo scorso A.S. 📄 PUCCI GIOVANNI - PFP - 2025-2026 ↳ Per riferimento, si allega anche il documento redatto lo scorso A.S. 📄 CERICOLA ANDREA - PFP - 2025-2026 Piani personalizzati PRECEDENTEMENTE INVIATI BENDINELLI ZENO - PDP DSA - 2025-2026 Ciao e buon lavoro! L'Animatore Digitale prof. LEUCI GIULIO, per conto del Dirigente Scolastico dott.ssa RICCI GIORGIA.</t>
  </si>
  <si>
    <t>INGRASSOTTA RICCARDO</t>
  </si>
  <si>
    <t>17/11/2025 09:08:04</t>
  </si>
  <si>
    <t>1QGRXjlXyqrsGkM2sPQ_8hHWkN8kBDvUVxoMRjLLq3fM</t>
  </si>
  <si>
    <t>si comunica che sono stati predisposti i seguenti PIANI PERSONALIZZATI per gli alunni delle classi di cui sei coordinatore o momentaneo referente. Per praticità, qualora presenti, ti inviamo anche i documenti già precedentemente notificati. Piani personalizzati DA REDIGERE 📄 BIANCO CAROLINA - PFP - 2025-2026 Ciao e buon lavoro! L'Animatore Digitale prof. LEUCI GIULIO, per conto del Dirigente Scolastico dott.ssa RICCI GIORGIA.</t>
  </si>
  <si>
    <t>17/11/2025 09:08:08</t>
  </si>
  <si>
    <t>INGRATI FILIPPO</t>
  </si>
  <si>
    <t>1oKTlFfs9gAl7FnYK0gC2RIzXfmUOCGY2_TOiwtNudJ4,1WbiiIjC43AEePUXq90kgCaeCdbHX9uuIr6CFWSG8mLs</t>
  </si>
  <si>
    <t>si comunica che sono stati predisposti i seguenti PIANI PERSONALIZZATI per gli alunni delle classi di cui sei coordinatore o momentaneo referente. Per praticità, qualora presenti, ti inviamo anche i documenti già precedentemente notificati. Piani personalizzati DA REDIGERE 📄 CAPPUCCINI LORENZO - PFP - 2025-2026 ↳ Per riferimento, si allega anche il documento redatto lo scorso A.S. 📄 SOLDATI DARIO - PFP - 2025-2026 Ciao e buon lavoro! L'Animatore Digitale prof. LEUCI GIULIO, per conto del Dirigente Scolastico dott.ssa RICCI GIORGIA.</t>
  </si>
  <si>
    <t>17/11/2025 09:08:14</t>
  </si>
  <si>
    <t>18aeo7a5Si4jBEzQbF8anwgn1EbOEhi55pp7yaMVKosY,1IzNV0fQsBd1NOK_zzFreNEBuhnTTX8qijXV19fCKRss,1V2rPbz4YVqvcyXuZ-n_bVMHgAbsKmdQkSo46VCdQrIU</t>
  </si>
  <si>
    <t>si comunica che sono stati predisposti i seguenti PIANI PERSONALIZZATI per gli alunni delle classi di cui sei coordinatore o momentaneo referente. Per praticità, qualora presenti, ti inviamo anche i documenti già precedentemente notificati. Piani personalizzati DA REDIGERE 📄 GAMBELLI SARA - PFP - 2025-2026 ↳ Per riferimento, si allega anche il documento redatto lo scorso A.S. 📄 AVAGLIANO STELLA - PFP - 2025-2026 ↳ Per riferimento, si allega anche il documento redatto lo scorso A.S. Piani personalizzati PRECEDENTEMENTE INVIATI FU FRANCO - PDP STRANIERI - 2025-2026 Ciao e buon lavoro! L'Animatore Digitale prof. LEUCI GIULIO, per conto del Dirigente Scolastico dott.ssa RICCI GIORGIA.</t>
  </si>
  <si>
    <t>INNOCENTIPERICCIOLI ASIA</t>
  </si>
  <si>
    <t>17/11/2025 09:08:23</t>
  </si>
  <si>
    <t>1fnts3ETC90EBuGK1fOJPSog2TsPKs7lwBdiAVAs5KI8,1mfmzL4EVpREilOhOHVk-MTdvc1WtrI6h36LeL7wtz8Q</t>
  </si>
  <si>
    <t>si comunica che sono stati predisposti i seguenti PIANI PERSONALIZZATI per gli alunni delle classi di cui sei coordinatore o momentaneo referente. Per praticità, qualora presenti, ti inviamo anche i documenti già precedentemente notificati. Piani personalizzati DA REDIGERE 📄 TOSI FRANCESCO - PFP - 2025-2026 ↳ Per riferimento, si allega anche il documento redatto lo scorso A.S. Piani personalizzati PRECEDENTEMENTE INVIATI FARAGLI GIULIA - PDP DSA - 2025-2026 Ciao e buon lavoro! L'Animatore Digitale prof. LEUCI GIULIO, per conto del Dirigente Scolastico dott.ssa RICCI GIORGIA.</t>
  </si>
  <si>
    <t>17/11/2025 09:08:27</t>
  </si>
  <si>
    <t>1Xmr9JIFiSpNDnyJnN1N1Oeq9X20lu9lx5aorGR4vyQ0</t>
  </si>
  <si>
    <t>IOSSA PIETRO</t>
  </si>
  <si>
    <t>si comunica che sono stati predisposti i seguenti PIANI PERSONALIZZATI per gli alunni delle classi di cui sei coordinatore o momentaneo referente. Per praticità, qualora presenti, ti inviamo anche i documenti già precedentemente notificati. Piani personalizzati DA REDIGERE 📄 FORTI YURI - PFP - 2025-2026 Ciao e buon lavoro! L'Animatore Digitale prof. LEUCI GIULIO, per conto del Dirigente Scolastico dott.ssa RICCI GIORGIA.</t>
  </si>
  <si>
    <t>pietro.iossa@pietroaldi.com</t>
  </si>
  <si>
    <t>17/11/2025 09:08:29</t>
  </si>
  <si>
    <t>IOSSA ANTONIO</t>
  </si>
  <si>
    <t>1G34XB7s9sYkIFY-AgpKwuPqNWQ_0sioP6fjzOoNSiJQ,1YbwbqUJWKqjplVw6px0lYUS50Sn3jLAbYH-XCTfD9Is</t>
  </si>
  <si>
    <t>09/02/2026 10:12:31</t>
  </si>
  <si>
    <t>si comunica che sono stati predisposti i seguenti PIANI PERSONALIZZATI per gli alunni delle classi di cui sei coordinatore o momentaneo referente. Per praticità, qualora presenti, ti inviamo anche i documenti già precedentemente notificati. Piani personalizzati DA REDIGERE 📄 FIORIN RACHELE - PFP - 2025-2026 📄 CIPOLLONI MATTIA - PFP - 2025-2026 Ciao e buon lavoro! L'Animatore Digitale prof. LEUCI GIULIO, per conto del Dirigente Scolastico dott.ssa RICCI GIORGIA.</t>
  </si>
  <si>
    <t>17/11/2025 09:08:31</t>
  </si>
  <si>
    <t>IOZZELLI SOFIA</t>
  </si>
  <si>
    <t>14eRbRPirJfcqfRJFpyQu1-R3uDSz0f0qnJKA3WAyiKU,1402UvnKrJ5EQGprxpz9SnFvaiFMyxFM5NW1TzA4hR74</t>
  </si>
  <si>
    <t>si comunica che sono stati predisposti i seguenti PIANI PERSONALIZZATI per gli alunni delle classi di cui sei coordinatore o momentaneo referente. Per praticità, qualora presenti, ti inviamo anche i documenti già precedentemente notificati. Piani personalizzati DA REDIGERE 📄 CORSINI LUCREZIA - PFP - 2025-2026 ↳ Per riferimento, si allega anche il documento redatto lo scorso A.S. Piani personalizzati PRECEDENTEMENTE INVIATI TAME AYMANE - PDP BES - 2025-2026 Ciao e buon lavoro! L'Animatore Digitale prof. LEUCI GIULIO, per conto del Dirigente Scolastico dott.ssa RICCI GIORGIA.</t>
  </si>
  <si>
    <t>17/11/2025 09:08:35</t>
  </si>
  <si>
    <t>1sdY6CMVY9vR3KXLJtIUhfk5eEzy18YaHfWUf2WCjsP0,1tAMYO2XdJCC1reiVT0IIHc3ptPARXUuhudUmQWEzDRw,15nlpe1v3ovvwww_HZ-RNr4sFLttiQppxie0W7jKCS2c,1w2-g0tu94mtnp0WaK4v28wOWrLp7XSfT1lxLUFjLVro</t>
  </si>
  <si>
    <t>si comunica che sono stati predisposti i seguenti PIANI PERSONALIZZATI per gli alunni delle classi di cui sei coordinatore o momentaneo referente. Per praticità, qualora presenti, ti inviamo anche i documenti già precedentemente notificati. Piani personalizzati DA REDIGERE 📄 CIVILINI DAVIDE - PFP - 2025-2026 📄 COCCI ETTORE - PFP - 2025-2026 📄 STERI ALESSANDRO - PFP - 2025-2026 📄 BIANCHI DAVID - PFP - 2025-2026 Ciao e buon lavoro! L'Animatore Digitale prof. LEUCI GIULIO, per conto del Dirigente Scolastico dott.ssa RICCI GIORGIA.</t>
  </si>
  <si>
    <t>JANCA LUCIANFLORIN</t>
  </si>
  <si>
    <t>17/11/2025 09:08:51</t>
  </si>
  <si>
    <t>1TOMNnLVd_bm6cKHPW5yZod9Qpu8HLtGkFLfZprapLYk,1PXDYD75a0Ja151dLT66cf4OJ8Pap2mMAZs2Evjp7y_Y,1jAr7NIfVKie8AEZxkEtcVYHsKYUCvijaBkWkdS4BLC4</t>
  </si>
  <si>
    <t>09/02/2026 10:12:33</t>
  </si>
  <si>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3C - VERBALI CDC - 2025-2026 Documenti di Segnalazione Carenze (Novembre) 2D - Segnalatore CARENZE di NOVEMBRE - 2025-2026 3C - Segnalatore CARENZE di NOVEMBRE - 2025-2026 4I - Segnalatore CARENZE di NOVEMBRE - 2025-2026 Ciao e buon lavoro! L'Animatore Digitale prof. LEUCI GIULIO, per conto del Dirigente Scolastico dott.ssa RICCI GIORGIA.</t>
  </si>
  <si>
    <t>JURCA VLADSORIN</t>
  </si>
  <si>
    <t>1l8SaQ478-xU4qK6bAcl_qIbPV4G6AvGViNIgpYjeiwM,1OmQKHboYx20HgnIUZNAz9K-5vJlo2UDScaZXuyc0qaA,1meM_r7CPj84aP_3EpI71adM5jwQr6jVpxeD8LWzixcc,10Irab3pXspzXqkmJvG0B-h7w80W4cYJ8dE8wJ8p_VV8,1rVisS6ApadloU4hLoYdox4Fs-Pl62Xr9-5Lir0usAt4,1OpXtbMFQ4PFmwB6DdJfB5yZRWAgK9faX7gNhXK1E--k</t>
  </si>
  <si>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4ALC - VERBALI CDC - 2025-2026 Documenti di Segnalazione Carenze (Novembre) 3ALC - Segnalatore CARENZE di NOVEMBRE - 2025-2026 3BLC - Segnalatore CARENZE di NOVEMBRE - 2025-2026 4ALC - Segnalatore CARENZE di NOVEMBRE - 2025-2026 4BLC - Segnalatore CARENZE di NOVEMBRE - 2025-2026 5ALC - Segnalatore CARENZE di NOVEMBRE - 2025-2026 5BLC - Segnalatore CARENZE di NOVEMBRE - 2025-2026 Ciao e buon lavoro! L'Animatore Digitale prof. LEUCI GIULIO, per conto del Dirigente Scolastico dott.ssa RICCI GIORGIA.</t>
  </si>
  <si>
    <t>17/11/2025 09:08:52</t>
  </si>
  <si>
    <t>KAUR KUSHMEET</t>
  </si>
  <si>
    <t>17a_Bf4GC11e_zi1L7YcIYoTlArrZ9Uq6b0-yrLGRO5g,1iP7UZMbTC_CBcZHG0CwCASwBunpckUSRQfyPokkUrvo,1qtsSO7DoTCZg7BH8M0UPpvrqLoFL4dITxqiaNG8ZBgY,1fgb64TU5j28oOdmolOuRqpw5nh6MztDKXEU878ygLzI,1PXDYD75a0Ja151dLT66cf4OJ8Pap2mMAZs2Evjp7y_Y,1_9tC3b_3n1mLhskknOd75lq7zBCOuiYcmqgGv3aTddw,1-xwfItjd9zhcz6n3f3wUE2QzXZZ94krYUqbC1aPkb-Y,1XqelGq7G7ZQjbDLJxDdEOJ8bGqjZTDvQSXdpaFl9NcM,1wrbFVuyXmZsFi2aFpxqZsIe0bNK1_s0v2pcNVxpxeEw</t>
  </si>
  <si>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3F - VERBALI CDC - 2025-2026 Documenti di Segnalazione Carenze (Novembre) 1F - Segnalatore CARENZE di NOVEMBRE - 2025-2026 2C - Segnalatore CARENZE di NOVEMBRE - 2025-2026 2F - Segnalatore CARENZE di NOVEMBRE - 2025-2026 2H - Segnalatore CARENZE di NOVEMBRE - 2025-2026 3C - Segnalatore CARENZE di NOVEMBRE - 2025-2026 3F - Segnalatore CARENZE di NOVEMBRE - 2025-2026 4C - Segnalatore CARENZE di NOVEMBRE - 2025-2026 4F - Segnalatore CARENZE di NOVEMBRE - 2025-2026 5C - Segnalatore CARENZE di NOVEMBRE - 2025-2026 Ciao e buon lavoro! L'Animatore Digitale prof. LEUCI GIULIO, per conto del Dirigente Scolastico dott.ssa RICCI GIORGIA.</t>
  </si>
  <si>
    <t>09/02/2026 10:12:34</t>
  </si>
  <si>
    <t>17/11/2025 09:08:53</t>
  </si>
  <si>
    <t>1LzhIAgTn12ogpHhy9HfSByOtQReuyXIMhkMycXbzMy8,1wj25cM_eXTalEdfJnpj3BPjkomPWN81cE0g09DgXEGg,1BmF2Ur5Oaoh9IlFChCmy-KCWRU6bMy9yeW4rz4RCnqA,1rV8wlWDU7yUAxnqA_iWmfUHsWDF9lQkNr-4bdYwCeBw</t>
  </si>
  <si>
    <t>KHRIBECH BILAL</t>
  </si>
  <si>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1BLC - VERBALI CDC - 2025-2026 Documenti di Segnalazione Carenze (Novembre) 1ALC - Segnalatore CARENZE di NOVEMBRE - 2025-2026 1BLC - Segnalatore CARENZE di NOVEMBRE - 2025-2026 2ALC - Segnalatore CARENZE di NOVEMBRE - 2025-2026 2BLC - Segnalatore CARENZE di NOVEMBRE - 2025-2026 Ciao e buon lavoro! L'Animatore Digitale prof. LEUCI GIULIO, per conto del Dirigente Scolastico dott.ssa RICCI GIORGIA.</t>
  </si>
  <si>
    <t>17/11/2025 09:08:54</t>
  </si>
  <si>
    <t>1x0dNleweq1E9Ic_tbJx37DI9j18D6zSlnw-7coCZ3CY,1-8rFV3LO2JCLqYRG-We8dJSX8lM1jjCDBAFuPuc5N_0,1BmF2Ur5Oaoh9IlFChCmy-KCWRU6bMy9yeW4rz4RCnqA,1fY_5Ka3-gBCQVcAqe8JeDQBcD-ai3Flkd4VbPW60SRw,1_2B7sAJKvkVGCixwS-foWhOM_dIDFA_7J9dtS9dY7Y4</t>
  </si>
  <si>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1BLS - VERBALI CDC - 2025-2026 Documenti di Segnalazione Carenze (Novembre) 1BLS - Segnalatore CARENZE di NOVEMBRE - 2025-2026 1D - Segnalatore CARENZE di NOVEMBRE - 2025-2026 2ALC - Segnalatore CARENZE di NOVEMBRE - 2025-2026 3ALS - Segnalatore CARENZE di NOVEMBRE - 2025-2026 4D - Segnalatore CARENZE di NOVEMBRE - 2025-2026 Ciao e buon lavoro! L'Animatore Digitale prof. LEUCI GIULIO, per conto del Dirigente Scolastico dott.ssa RICCI GIORGIA.</t>
  </si>
  <si>
    <t>17/11/2025 09:08:55</t>
  </si>
  <si>
    <t>09/02/2026 10:12:35</t>
  </si>
  <si>
    <t>1x0dNleweq1E9Ic_tbJx37DI9j18D6zSlnw-7coCZ3CY,1-8rFV3LO2JCLqYRG-We8dJSX8lM1jjCDBAFuPuc5N_0,1TOMNnLVd_bm6cKHPW5yZod9Qpu8HLtGkFLfZprapLYk,1_2B7sAJKvkVGCixwS-foWhOM_dIDFA_7J9dtS9dY7Y4,18JZRc5TomLBzO7vfLohv5mHPekR7ZbwsmRVfcDgODWA,18dKP7Qpljcked7CYubcIs9YlTasFCxpcIjyspST-PMc</t>
  </si>
  <si>
    <t>KOCI EMILY</t>
  </si>
  <si>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4D - VERBALI CDC - 2025-2026 Documenti di Segnalazione Carenze (Novembre) 1BLS - Segnalatore CARENZE di NOVEMBRE - 2025-2026 1D - Segnalatore CARENZE di NOVEMBRE - 2025-2026 2D - Segnalatore CARENZE di NOVEMBRE - 2025-2026 4D - Segnalatore CARENZE di NOVEMBRE - 2025-2026 4G - Segnalatore CARENZE di NOVEMBRE - 2025-2026 5H - Segnalatore CARENZE di NOVEMBRE - 2025-2026 Ciao e buon lavoro! L'Animatore Digitale prof. LEUCI GIULIO, per conto del Dirigente Scolastico dott.ssa RICCI GIORGIA.</t>
  </si>
  <si>
    <t>emily.koci@pietroaldi.com</t>
  </si>
  <si>
    <t>17/11/2025 09:08:56</t>
  </si>
  <si>
    <t>1-8rFV3LO2JCLqYRG-We8dJSX8lM1jjCDBAFuPuc5N_0,1Eg7VoNrcZuQAvlhFEgdywRQMWHJQvD5e5i1QFIy0-bc,1TOMNnLVd_bm6cKHPW5yZod9Qpu8HLtGkFLfZprapLYk,1saWb1FIklA2UO7fNcezJ5TfHOIKa1dtT9zItw3U7Pqk,1YfaPtiR5rIar-UyrQH6uOou5lR-qNV5VqPL9-ts4zsg,1_2B7sAJKvkVGCixwS-foWhOM_dIDFA_7J9dtS9dY7Y4,1zC5AKWTO5wUnbSPH10ULBeC3WCBi7wVoXKPQqGNP6Oc,1-3Jbzv6XNvXoW0C0wxmnziH5H8RL44f-xeT7PgqMtyc,1ojLsdYw9p9kpkP_pkba_sRIMz_sL8mkQAnHx2xwoNG8</t>
  </si>
  <si>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2D - VERBALI CDC - 2025-2026 Documenti di Segnalazione Carenze (Novembre) 1D - Segnalatore CARENZE di NOVEMBRE - 2025-2026 1E - Segnalatore CARENZE di NOVEMBRE - 2025-2026 2D - Segnalatore CARENZE di NOVEMBRE - 2025-2026 3D - Segnalatore CARENZE di NOVEMBRE - 2025-2026 3E - Segnalatore CARENZE di NOVEMBRE - 2025-2026 4D - Segnalatore CARENZE di NOVEMBRE - 2025-2026 4E - Segnalatore CARENZE di NOVEMBRE - 2025-2026 5D - Segnalatore CARENZE di NOVEMBRE - 2025-2026 5E - Segnalatore CARENZE di NOVEMBRE - 2025-2026 Ciao e buon lavoro! L'Animatore Digitale prof. LEUCI GIULIO, per conto del Dirigente Scolastico dott.ssa RICCI GIORGIA.</t>
  </si>
  <si>
    <t>17/11/2025 09:08:57</t>
  </si>
  <si>
    <t>KOVALOV DANIELE</t>
  </si>
  <si>
    <t>09/02/2026 10:12:36</t>
  </si>
  <si>
    <t>1-8rFV3LO2JCLqYRG-We8dJSX8lM1jjCDBAFuPuc5N_0,14Qc8PZibZwcHF8Lc1XMS-xf831F1FeFyCz7oCEvHZSQ,1iP7UZMbTC_CBcZHG0CwCASwBunpckUSRQfyPokkUrvo,1PXDYD75a0Ja151dLT66cf4OJ8Pap2mMAZs2Evjp7y_Y,1YfaPtiR5rIar-UyrQH6uOou5lR-qNV5VqPL9-ts4zsg</t>
  </si>
  <si>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3E - VERBALI CDC - 2025-2026 Documenti di Segnalazione Carenze (Novembre) 1D - Segnalatore CARENZE di NOVEMBRE - 2025-2026 1G - Segnalatore CARENZE di NOVEMBRE - 2025-2026 2C - Segnalatore CARENZE di NOVEMBRE - 2025-2026 3C - Segnalatore CARENZE di NOVEMBRE - 2025-2026 3E - Segnalatore CARENZE di NOVEMBRE - 2025-2026 Ciao e buon lavoro! L'Animatore Digitale prof. LEUCI GIULIO, per conto del Dirigente Scolastico dott.ssa RICCI GIORGIA.</t>
  </si>
  <si>
    <t>17/11/2025 09:08:58</t>
  </si>
  <si>
    <t>1-xwfItjd9zhcz6n3f3wUE2QzXZZ94krYUqbC1aPkb-Y,1XqelGq7G7ZQjbDLJxDdEOJ8bGqjZTDvQSXdpaFl9NcM,1Qb6GcEybJpwqD370q1nb9hAqVPZPLOPuIxbNDMG3reM,1bOmtJg5tJESe8vbE13HL1iL8NY_dxs28tlntEpsE7Fo</t>
  </si>
  <si>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5BLS - VERBALI CDC - 2025-2026 4F - VERBALI CDC - 2025-2026 Documenti di Segnalazione Carenze (Novembre) 4C - Segnalatore CARENZE di NOVEMBRE - 2025-2026 4F - Segnalatore CARENZE di NOVEMBRE - 2025-2026 5BLS - Segnalatore CARENZE di NOVEMBRE - 2025-2026 5G - Segnalatore CARENZE di NOVEMBRE - 2025-2026 Ciao e buon lavoro! L'Animatore Digitale prof. LEUCI GIULIO, per conto del Dirigente Scolastico dott.ssa RICCI GIORGIA.</t>
  </si>
  <si>
    <t>KRYEZIU KLIVIO</t>
  </si>
  <si>
    <t>09/02/2026 10:12:38</t>
  </si>
  <si>
    <t>17/11/2025 09:08:59</t>
  </si>
  <si>
    <t>1Ys8K0hej5eQKU30O2xHqiJj3mskFaLUNnW5PY_6rfpo,1K1V7zAQAcO9F7_jk4L7xpP4Ha8i4ywSAdXgDBkKyIZc,18JZRc5TomLBzO7vfLohv5mHPekR7ZbwsmRVfcDgODWA</t>
  </si>
  <si>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4ALS - VERBALI CDC - 2025-2026 Documenti di Segnalazione Carenze (Novembre) 3G - Segnalatore CARENZE di NOVEMBRE - 2025-2026 4ALS - Segnalatore CARENZE di NOVEMBRE - 2025-2026 4G - Segnalatore CARENZE di NOVEMBRE - 2025-2026 Ciao e buon lavoro! L'Animatore Digitale prof. LEUCI GIULIO, per conto del Dirigente Scolastico dott.ssa RICCI GIORGIA.</t>
  </si>
  <si>
    <t>17/11/2025 09:09:00</t>
  </si>
  <si>
    <t>1qtsSO7DoTCZg7BH8M0UPpvrqLoFL4dITxqiaNG8ZBgY,1fgb64TU5j28oOdmolOuRqpw5nh6MztDKXEU878ygLzI,14pkK3_mqcSqOuOpyGbriOMbM3iYLsI0pNZMQR3hOUwE,1meM_r7CPj84aP_3EpI71adM5jwQr6jVpxeD8LWzixcc,18JZRc5TomLBzO7vfLohv5mHPekR7ZbwsmRVfcDgODWA,1vC_iQjWJ5RQ8nkjAG8aafTE7F9oRba4iSTBQl9qqpb8</t>
  </si>
  <si>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3BLS - VERBALI CDC - 2025-2026 2F - VERBALI CDC - 2025-2026 Documenti di Segnalazione Carenze (Novembre) 2F - Segnalatore CARENZE di NOVEMBRE - 2025-2026 2H - Segnalatore CARENZE di NOVEMBRE - 2025-2026 3BLS - Segnalatore CARENZE di NOVEMBRE - 2025-2026 4ALC - Segnalatore CARENZE di NOVEMBRE - 2025-2026 4G - Segnalatore CARENZE di NOVEMBRE - 2025-2026 4H - Segnalatore CARENZE di NOVEMBRE - 2025-2026 Ciao e buon lavoro! L'Animatore Digitale prof. LEUCI GIULIO, per conto del Dirigente Scolastico dott.ssa RICCI GIORGIA.</t>
  </si>
  <si>
    <t>KRYEZIU MATTIA</t>
  </si>
  <si>
    <t>17/11/2025 09:09:01</t>
  </si>
  <si>
    <t>1LzhIAgTn12ogpHhy9HfSByOtQReuyXIMhkMycXbzMy8,1BmF2Ur5Oaoh9IlFChCmy-KCWRU6bMy9yeW4rz4RCnqA,1l8SaQ478-xU4qK6bAcl_qIbPV4G6AvGViNIgpYjeiwM,1meM_r7CPj84aP_3EpI71adM5jwQr6jVpxeD8LWzixcc,1rVisS6ApadloU4hLoYdox4Fs-Pl62Xr9-5Lir0usAt4</t>
  </si>
  <si>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3ALC - VERBALI CDC - 2025-2026 Documenti di Segnalazione Carenze (Novembre) 1ALC - Segnalatore CARENZE di NOVEMBRE - 2025-2026 2ALC - Segnalatore CARENZE di NOVEMBRE - 2025-2026 3ALC - Segnalatore CARENZE di NOVEMBRE - 2025-2026 4ALC - Segnalatore CARENZE di NOVEMBRE - 2025-2026 5ALC - Segnalatore CARENZE di NOVEMBRE - 2025-2026 Ciao e buon lavoro! L'Animatore Digitale prof. LEUCI GIULIO, per conto del Dirigente Scolastico dott.ssa RICCI GIORGIA.</t>
  </si>
  <si>
    <t>17/11/2025 09:09:02</t>
  </si>
  <si>
    <t>LAKHYAR ANAS</t>
  </si>
  <si>
    <t>1Eg7VoNrcZuQAvlhFEgdywRQMWHJQvD5e5i1QFIy0-bc,1qtsSO7DoTCZg7BH8M0UPpvrqLoFL4dITxqiaNG8ZBgY,1fgb64TU5j28oOdmolOuRqpw5nh6MztDKXEU878ygLzI,1XqelGq7G7ZQjbDLJxDdEOJ8bGqjZTDvQSXdpaFl9NcM,1ojLsdYw9p9kpkP_pkba_sRIMz_sL8mkQAnHx2xwoNG8</t>
  </si>
  <si>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5E - VERBALI CDC - 2025-2026 Documenti di Segnalazione Carenze (Novembre) 1E - Segnalatore CARENZE di NOVEMBRE - 2025-2026 2F - Segnalatore CARENZE di NOVEMBRE - 2025-2026 2H - Segnalatore CARENZE di NOVEMBRE - 2025-2026 4F - Segnalatore CARENZE di NOVEMBRE - 2025-2026 5E - Segnalatore CARENZE di NOVEMBRE - 2025-2026 Ciao e buon lavoro! L'Animatore Digitale prof. LEUCI GIULIO, per conto del Dirigente Scolastico dott.ssa RICCI GIORGIA.</t>
  </si>
  <si>
    <t>17/11/2025 09:09:03</t>
  </si>
  <si>
    <t>1qtsSO7DoTCZg7BH8M0UPpvrqLoFL4dITxqiaNG8ZBgY,1YOdOV-sAFeoini9knyGDnpbQ7pc1NQHNX5ZvEN0wGxE,1fgb64TU5j28oOdmolOuRqpw5nh6MztDKXEU878ygLzI,1-xwfItjd9zhcz6n3f3wUE2QzXZZ94krYUqbC1aPkb-Y</t>
  </si>
  <si>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4C - VERBALI CDC - 2025-2026 Documenti di Segnalazione Carenze (Novembre) 2F - Segnalatore CARENZE di NOVEMBRE - 2025-2026 2G - Segnalatore CARENZE di NOVEMBRE - 2025-2026 2H - Segnalatore CARENZE di NOVEMBRE - 2025-2026 4C - Segnalatore CARENZE di NOVEMBRE - 2025-2026 Ciao e buon lavoro! L'Animatore Digitale prof. LEUCI GIULIO, per conto del Dirigente Scolastico dott.ssa RICCI GIORGIA.</t>
  </si>
  <si>
    <t>LAMARCA CARMELA</t>
  </si>
  <si>
    <t>17/11/2025 09:09:04</t>
  </si>
  <si>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2ALC - VERBALI CDC - 2025-2026 Documenti di Segnalazione Carenze (Novembre) 1ALC - Segnalatore CARENZE di NOVEMBRE - 2025-2026 1BLC - Segnalatore CARENZE di NOVEMBRE - 2025-2026 2ALC - Segnalatore CARENZE di NOVEMBRE - 2025-2026 2BLC - Segnalatore CARENZE di NOVEMBRE - 2025-2026 Ciao e buon lavoro! L'Animatore Digitale prof. LEUCI GIULIO, per conto del Dirigente Scolastico dott.ssa RICCI GIORGIA.</t>
  </si>
  <si>
    <t>17/11/2025 09:09:05</t>
  </si>
  <si>
    <t>1fyvkdQJ-TVhIbgb_WJt2RN_7sMFlDNM5gt-OuC2NibA,1YxEPaEtuF5EulhUFuXN3OAjyQolyaOuTKq-FihDPy1E,1bIJPuCt_vGy8795szzIykVPJnmQwAnnfPNcQYWCIk08,1saWb1FIklA2UO7fNcezJ5TfHOIKa1dtT9zItw3U7Pqk</t>
  </si>
  <si>
    <t>LAMILZA SALVATORE</t>
  </si>
  <si>
    <t>salvatore.lamilza@pietroaldi.com</t>
  </si>
  <si>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2ALS - VERBALI CDC - 2025-2026 Documenti di Segnalazione Carenze (Novembre) 1ALS - Segnalatore CARENZE di NOVEMBRE - 2025-2026 2ALS - Segnalatore CARENZE di NOVEMBRE - 2025-2026 2E - Segnalatore CARENZE di NOVEMBRE - 2025-2026 3D - Segnalatore CARENZE di NOVEMBRE - 2025-2026 Ciao e buon lavoro! L'Animatore Digitale prof. LEUCI GIULIO, per conto del Dirigente Scolastico dott.ssa RICCI GIORGIA.</t>
  </si>
  <si>
    <t>17/11/2025 09:09:06</t>
  </si>
  <si>
    <t>1x0dNleweq1E9Ic_tbJx37DI9j18D6zSlnw-7coCZ3CY,1-8rFV3LO2JCLqYRG-We8dJSX8lM1jjCDBAFuPuc5N_0,1Eg7VoNrcZuQAvlhFEgdywRQMWHJQvD5e5i1QFIy0-bc,1bIJPuCt_vGy8795szzIykVPJnmQwAnnfPNcQYWCIk08,1saWb1FIklA2UO7fNcezJ5TfHOIKa1dtT9zItw3U7Pqk</t>
  </si>
  <si>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1E - VERBALI CDC - 2025-2026 Documenti di Segnalazione Carenze (Novembre) 1BLS - Segnalatore CARENZE di NOVEMBRE - 2025-2026 1D - Segnalatore CARENZE di NOVEMBRE - 2025-2026 1E - Segnalatore CARENZE di NOVEMBRE - 2025-2026 2E - Segnalatore CARENZE di NOVEMBRE - 2025-2026 3D - Segnalatore CARENZE di NOVEMBRE - 2025-2026 Ciao e buon lavoro! L'Animatore Digitale prof. LEUCI GIULIO, per conto del Dirigente Scolastico dott.ssa RICCI GIORGIA.</t>
  </si>
  <si>
    <t>09/02/2026 10:12:39</t>
  </si>
  <si>
    <t>17/11/2025 09:09:07</t>
  </si>
  <si>
    <t>1fY_5Ka3-gBCQVcAqe8JeDQBcD-ai3Flkd4VbPW60SRw,1H96zOL6_xnIsigyaK36DIKkRw1PlUJx6FnWNnPsuyUo</t>
  </si>
  <si>
    <t>LAMPIS SOFIA</t>
  </si>
  <si>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4BLS - VERBALI CDC - 2025-2026 Documenti di Segnalazione Carenze (Novembre) 3ALS - Segnalatore CARENZE di NOVEMBRE - 2025-2026 4BLS - Segnalatore CARENZE di NOVEMBRE - 2025-2026 Ciao e buon lavoro! L'Animatore Digitale prof. LEUCI GIULIO, per conto del Dirigente Scolastico dott.ssa RICCI GIORGIA.</t>
  </si>
  <si>
    <t>17/11/2025 09:09:08</t>
  </si>
  <si>
    <t>1x0dNleweq1E9Ic_tbJx37DI9j18D6zSlnw-7coCZ3CY,1PXDYD75a0Ja151dLT66cf4OJ8Pap2mMAZs2Evjp7y_Y,1zC5AKWTO5wUnbSPH10ULBeC3WCBi7wVoXKPQqGNP6Oc,1-3Jbzv6XNvXoW0C0wxmnziH5H8RL44f-xeT7PgqMtyc,18dKP7Qpljcked7CYubcIs9YlTasFCxpcIjyspST-PMc</t>
  </si>
  <si>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5H - VERBALI CDC - 2025-2026 5D - VERBALI CDC - 2025-2026 Documenti di Segnalazione Carenze (Novembre) 1BLS - Segnalatore CARENZE di NOVEMBRE - 2025-2026 3C - Segnalatore CARENZE di NOVEMBRE - 2025-2026 4E - Segnalatore CARENZE di NOVEMBRE - 2025-2026 5D - Segnalatore CARENZE di NOVEMBRE - 2025-2026 5H - Segnalatore CARENZE di NOVEMBRE - 2025-2026 Ciao e buon lavoro! L'Animatore Digitale prof. LEUCI GIULIO, per conto del Dirigente Scolastico dott.ssa RICCI GIORGIA.</t>
  </si>
  <si>
    <t>LAMPIS TOMMASO</t>
  </si>
  <si>
    <t>17/11/2025 09:09:09</t>
  </si>
  <si>
    <t>09/02/2026 10:12:40</t>
  </si>
  <si>
    <t>1-8rFV3LO2JCLqYRG-We8dJSX8lM1jjCDBAFuPuc5N_0,1Eg7VoNrcZuQAvlhFEgdywRQMWHJQvD5e5i1QFIy0-bc,1YfaPtiR5rIar-UyrQH6uOou5lR-qNV5VqPL9-ts4zsg,1Ys8K0hej5eQKU30O2xHqiJj3mskFaLUNnW5PY_6rfpo</t>
  </si>
  <si>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1D - VERBALI CDC - 2025-2026 Documenti di Segnalazione Carenze (Novembre) 1D - Segnalatore CARENZE di NOVEMBRE - 2025-2026 1E - Segnalatore CARENZE di NOVEMBRE - 2025-2026 3E - Segnalatore CARENZE di NOVEMBRE - 2025-2026 3G - Segnalatore CARENZE di NOVEMBRE - 2025-2026 Ciao e buon lavoro! L'Animatore Digitale prof. LEUCI GIULIO, per conto del Dirigente Scolastico dott.ssa RICCI GIORGIA.</t>
  </si>
  <si>
    <t>17/11/2025 09:09:10</t>
  </si>
  <si>
    <t>1LzhIAgTn12ogpHhy9HfSByOtQReuyXIMhkMycXbzMy8,1l8SaQ478-xU4qK6bAcl_qIbPV4G6AvGViNIgpYjeiwM,1meM_r7CPj84aP_3EpI71adM5jwQr6jVpxeD8LWzixcc,1rVisS6ApadloU4hLoYdox4Fs-Pl62Xr9-5Lir0usAt4</t>
  </si>
  <si>
    <t>LANDINI SABRINA</t>
  </si>
  <si>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5ALC - VERBALI CDC - 2025-2026 Documenti di Segnalazione Carenze (Novembre) 1ALC - Segnalatore CARENZE di NOVEMBRE - 2025-2026 3ALC - Segnalatore CARENZE di NOVEMBRE - 2025-2026 4ALC - Segnalatore CARENZE di NOVEMBRE - 2025-2026 5ALC - Segnalatore CARENZE di NOVEMBRE - 2025-2026 Ciao e buon lavoro! L'Animatore Digitale prof. LEUCI GIULIO, per conto del Dirigente Scolastico dott.ssa RICCI GIORGIA.</t>
  </si>
  <si>
    <t>17/11/2025 09:09:11</t>
  </si>
  <si>
    <t>1saWb1FIklA2UO7fNcezJ5TfHOIKa1dtT9zItw3U7Pqk,1zC5AKWTO5wUnbSPH10ULBeC3WCBi7wVoXKPQqGNP6Oc,1jAr7NIfVKie8AEZxkEtcVYHsKYUCvijaBkWkdS4BLC4</t>
  </si>
  <si>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4E - VERBALI CDC - 2025-2026 3D - VERBALI CDC - 2025-2026 Documenti di Segnalazione Carenze (Novembre) 3D - Segnalatore CARENZE di NOVEMBRE - 2025-2026 4E - Segnalatore CARENZE di NOVEMBRE - 2025-2026 4I - Segnalatore CARENZE di NOVEMBRE - 2025-2026 Ciao e buon lavoro! L'Animatore Digitale prof. LEUCI GIULIO, per conto del Dirigente Scolastico dott.ssa RICCI GIORGIA.</t>
  </si>
  <si>
    <t>17/11/2025 09:09:12</t>
  </si>
  <si>
    <t>1_kNBEs-T_4nqVfU6fJ1Agysd2nf1UCycZ8PEfz9a8nQ,1Ys8K0hej5eQKU30O2xHqiJj3mskFaLUNnW5PY_6rfpo,18JZRc5TomLBzO7vfLohv5mHPekR7ZbwsmRVfcDgODWA,1jAr7NIfVKie8AEZxkEtcVYHsKYUCvijaBkWkdS4BLC4,1bOmtJg5tJESe8vbE13HL1iL8NY_dxs28tlntEpsE7Fo</t>
  </si>
  <si>
    <t>LARI DANIELE</t>
  </si>
  <si>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5G - VERBALI CDC - 2025-2026 4G - VERBALI CDC - 2025-2026 3G - VERBALI CDC - 2025-2026 Documenti di Segnalazione Carenze (Novembre) 1L - Segnalatore CARENZE di NOVEMBRE - 2025-2026 3G - Segnalatore CARENZE di NOVEMBRE - 2025-2026 4G - Segnalatore CARENZE di NOVEMBRE - 2025-2026 4I - Segnalatore CARENZE di NOVEMBRE - 2025-2026 5G - Segnalatore CARENZE di NOVEMBRE - 2025-2026 Ciao e buon lavoro! L'Animatore Digitale prof. LEUCI GIULIO, per conto del Dirigente Scolastico dott.ssa RICCI GIORGIA.</t>
  </si>
  <si>
    <t>17/11/2025 09:09:13</t>
  </si>
  <si>
    <t>1wj25cM_eXTalEdfJnpj3BPjkomPWN81cE0g09DgXEGg,1OmQKHboYx20HgnIUZNAz9K-5vJlo2UDScaZXuyc0qaA,10Irab3pXspzXqkmJvG0B-h7w80W4cYJ8dE8wJ8p_VV8,1OpXtbMFQ4PFmwB6DdJfB5yZRWAgK9faX7gNhXK1E--k</t>
  </si>
  <si>
    <t>09/02/2026 10:12:41</t>
  </si>
  <si>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3BLC - VERBALI CDC - 2025-2026 Documenti di Segnalazione Carenze (Novembre) 1BLC - Segnalatore CARENZE di NOVEMBRE - 2025-2026 3BLC - Segnalatore CARENZE di NOVEMBRE - 2025-2026 4BLC - Segnalatore CARENZE di NOVEMBRE - 2025-2026 5BLC - Segnalatore CARENZE di NOVEMBRE - 2025-2026 Ciao e buon lavoro! L'Animatore Digitale prof. LEUCI GIULIO, per conto del Dirigente Scolastico dott.ssa RICCI GIORGIA.</t>
  </si>
  <si>
    <t>17/11/2025 09:09:14</t>
  </si>
  <si>
    <t>1fyvkdQJ-TVhIbgb_WJt2RN_7sMFlDNM5gt-OuC2NibA,17a_Bf4GC11e_zi1L7YcIYoTlArrZ9Uq6b0-yrLGRO5g,1qtsSO7DoTCZg7BH8M0UPpvrqLoFL4dITxqiaNG8ZBgY,1YOdOV-sAFeoini9knyGDnpbQ7pc1NQHNX5ZvEN0wGxE,1fgb64TU5j28oOdmolOuRqpw5nh6MztDKXEU878ygLzI,1guWBKX9cLMuQQVxfm6c71_cpaK-m96UOdAkZt0Ozz8I</t>
  </si>
  <si>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2G - VERBALI CDC - 2025-2026 Documenti di Segnalazione Carenze (Novembre) 1ALS - Segnalatore CARENZE di NOVEMBRE - 2025-2026 1F - Segnalatore CARENZE di NOVEMBRE - 2025-2026 2F - Segnalatore CARENZE di NOVEMBRE - 2025-2026 2G - Segnalatore CARENZE di NOVEMBRE - 2025-2026 2H - Segnalatore CARENZE di NOVEMBRE - 2025-2026 5ALS - Segnalatore CARENZE di NOVEMBRE - 2025-2026 Ciao e buon lavoro! L'Animatore Digitale prof. LEUCI GIULIO, per conto del Dirigente Scolastico dott.ssa RICCI GIORGIA.</t>
  </si>
  <si>
    <t>17/11/2025 09:09:15</t>
  </si>
  <si>
    <t>1saWb1FIklA2UO7fNcezJ5TfHOIKa1dtT9zItw3U7Pqk,1XqelGq7G7ZQjbDLJxDdEOJ8bGqjZTDvQSXdpaFl9NcM,1jAr7NIfVKie8AEZxkEtcVYHsKYUCvijaBkWkdS4BLC4,1wrbFVuyXmZsFi2aFpxqZsIe0bNK1_s0v2pcNVxpxeEw</t>
  </si>
  <si>
    <t>LAURENTI ANITA</t>
  </si>
  <si>
    <t>09/02/2026 10:12:42</t>
  </si>
  <si>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4I - VERBALI CDC - 2025-2026 Documenti di Segnalazione Carenze (Novembre) 3D - Segnalatore CARENZE di NOVEMBRE - 2025-2026 4F - Segnalatore CARENZE di NOVEMBRE - 2025-2026 4I - Segnalatore CARENZE di NOVEMBRE - 2025-2026 5C - Segnalatore CARENZE di NOVEMBRE - 2025-2026 Ciao e buon lavoro! L'Animatore Digitale prof. LEUCI GIULIO, per conto del Dirigente Scolastico dott.ssa RICCI GIORGIA.</t>
  </si>
  <si>
    <t>1fyvkdQJ-TVhIbgb_WJt2RN_7sMFlDNM5gt-OuC2NibA,1x0dNleweq1E9Ic_tbJx37DI9j18D6zSlnw-7coCZ3CY,1iP7UZMbTC_CBcZHG0CwCASwBunpckUSRQfyPokkUrvo,1saWb1FIklA2UO7fNcezJ5TfHOIKa1dtT9zItw3U7Pqk,1wrbFVuyXmZsFi2aFpxqZsIe0bNK1_s0v2pcNVxpxeEw,1-3Jbzv6XNvXoW0C0wxmnziH5H8RL44f-xeT7PgqMtyc</t>
  </si>
  <si>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5C - VERBALI CDC - 2025-2026 Documenti di Segnalazione Carenze (Novembre) 1ALS - Segnalatore CARENZE di NOVEMBRE - 2025-2026 1BLS - Segnalatore CARENZE di NOVEMBRE - 2025-2026 2C - Segnalatore CARENZE di NOVEMBRE - 2025-2026 3D - Segnalatore CARENZE di NOVEMBRE - 2025-2026 5C - Segnalatore CARENZE di NOVEMBRE - 2025-2026 5D - Segnalatore CARENZE di NOVEMBRE - 2025-2026 Ciao e buon lavoro! L'Animatore Digitale prof. LEUCI GIULIO, per conto del Dirigente Scolastico dott.ssa RICCI GIORGIA.</t>
  </si>
  <si>
    <t>17/11/2025 09:09:16</t>
  </si>
  <si>
    <t>1iP7UZMbTC_CBcZHG0CwCASwBunpckUSRQfyPokkUrvo,1bIJPuCt_vGy8795szzIykVPJnmQwAnnfPNcQYWCIk08,1PXDYD75a0Ja151dLT66cf4OJ8Pap2mMAZs2Evjp7y_Y,1-xwfItjd9zhcz6n3f3wUE2QzXZZ94krYUqbC1aPkb-Y,1wrbFVuyXmZsFi2aFpxqZsIe0bNK1_s0v2pcNVxpxeEw,1ojLsdYw9p9kpkP_pkba_sRIMz_sL8mkQAnHx2xwoNG8</t>
  </si>
  <si>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2C - VERBALI CDC - 2025-2026 Documenti di Segnalazione Carenze (Novembre) 2C - Segnalatore CARENZE di NOVEMBRE - 2025-2026 2E - Segnalatore CARENZE di NOVEMBRE - 2025-2026 3C - Segnalatore CARENZE di NOVEMBRE - 2025-2026 4C - Segnalatore CARENZE di NOVEMBRE - 2025-2026 5C - Segnalatore CARENZE di NOVEMBRE - 2025-2026 5E - Segnalatore CARENZE di NOVEMBRE - 2025-2026 Ciao e buon lavoro! L'Animatore Digitale prof. LEUCI GIULIO, per conto del Dirigente Scolastico dott.ssa RICCI GIORGIA.</t>
  </si>
  <si>
    <t>17/11/2025 09:09:17</t>
  </si>
  <si>
    <t>1wj25cM_eXTalEdfJnpj3BPjkomPWN81cE0g09DgXEGg,1_kNBEs-T_4nqVfU6fJ1Agysd2nf1UCycZ8PEfz9a8nQ,1rV8wlWDU7yUAxnqA_iWmfUHsWDF9lQkNr-4bdYwCeBw,1OmQKHboYx20HgnIUZNAz9K-5vJlo2UDScaZXuyc0qaA,10Irab3pXspzXqkmJvG0B-h7w80W4cYJ8dE8wJ8p_VV8,1OpXtbMFQ4PFmwB6DdJfB5yZRWAgK9faX7gNhXK1E--k</t>
  </si>
  <si>
    <t>LAURICELLA GIACOMO</t>
  </si>
  <si>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4BLC - VERBALI CDC - 2025-2026 Documenti di Segnalazione Carenze (Novembre) 1BLC - Segnalatore CARENZE di NOVEMBRE - 2025-2026 1L - Segnalatore CARENZE di NOVEMBRE - 2025-2026 2BLC - Segnalatore CARENZE di NOVEMBRE - 2025-2026 3BLC - Segnalatore CARENZE di NOVEMBRE - 2025-2026 4BLC - Segnalatore CARENZE di NOVEMBRE - 2025-2026 5BLC - Segnalatore CARENZE di NOVEMBRE - 2025-2026 Ciao e buon lavoro! L'Animatore Digitale prof. LEUCI GIULIO, per conto del Dirigente Scolastico dott.ssa RICCI GIORGIA.</t>
  </si>
  <si>
    <t>17/11/2025 09:09:18</t>
  </si>
  <si>
    <t>1YxEPaEtuF5EulhUFuXN3OAjyQolyaOuTKq-FihDPy1E,1iP7UZMbTC_CBcZHG0CwCASwBunpckUSRQfyPokkUrvo,1TOMNnLVd_bm6cKHPW5yZod9Qpu8HLtGkFLfZprapLYk,1vC_iQjWJ5RQ8nkjAG8aafTE7F9oRba4iSTBQl9qqpb8</t>
  </si>
  <si>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4H - VERBALI CDC - 2025-2026 Documenti di Segnalazione Carenze (Novembre) 2ALS - Segnalatore CARENZE di NOVEMBRE - 2025-2026 2C - Segnalatore CARENZE di NOVEMBRE - 2025-2026 2D - Segnalatore CARENZE di NOVEMBRE - 2025-2026 4H - Segnalatore CARENZE di NOVEMBRE - 2025-2026 Ciao e buon lavoro! L'Animatore Digitale prof. LEUCI GIULIO, per conto del Dirigente Scolastico dott.ssa RICCI GIORGIA.</t>
  </si>
  <si>
    <t>17/11/2025 09:09:19</t>
  </si>
  <si>
    <t>LAURO JESSICA</t>
  </si>
  <si>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1ALC - VERBALI CDC - 2025-2026 Documenti di Segnalazione Carenze (Novembre) 1ALC - Segnalatore CARENZE di NOVEMBRE - 2025-2026 1BLC - Segnalatore CARENZE di NOVEMBRE - 2025-2026 2ALC - Segnalatore CARENZE di NOVEMBRE - 2025-2026 2BLC - Segnalatore CARENZE di NOVEMBRE - 2025-2026 Ciao e buon lavoro! L'Animatore Digitale prof. LEUCI GIULIO, per conto del Dirigente Scolastico dott.ssa RICCI GIORGIA.</t>
  </si>
  <si>
    <t>17/11/2025 09:09:20</t>
  </si>
  <si>
    <t>1fyvkdQJ-TVhIbgb_WJt2RN_7sMFlDNM5gt-OuC2NibA,1kpTfLobAHnjqIZJrY1QqOAXtdQDD_iMb3BHC9WGVtNc,1iP7UZMbTC_CBcZHG0CwCASwBunpckUSRQfyPokkUrvo,1YOdOV-sAFeoini9knyGDnpbQ7pc1NQHNX5ZvEN0wGxE,1bOmtJg5tJESe8vbE13HL1iL8NY_dxs28tlntEpsE7Fo</t>
  </si>
  <si>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2BLS - VERBALI CDC - 2025-2026 Documenti di Segnalazione Carenze (Novembre) 1ALS - Segnalatore CARENZE di NOVEMBRE - 2025-2026 2BLS - Segnalatore CARENZE di NOVEMBRE - 2025-2026 2C - Segnalatore CARENZE di NOVEMBRE - 2025-2026 2G - Segnalatore CARENZE di NOVEMBRE - 2025-2026 5G - Segnalatore CARENZE di NOVEMBRE - 2025-2026 Ciao e buon lavoro! L'Animatore Digitale prof. LEUCI GIULIO, per conto del Dirigente Scolastico dott.ssa RICCI GIORGIA.</t>
  </si>
  <si>
    <t>LECCI LETIZIAMARIA</t>
  </si>
  <si>
    <t>17/11/2025 09:09:21</t>
  </si>
  <si>
    <t>1_kNBEs-T_4nqVfU6fJ1Agysd2nf1UCycZ8PEfz9a8nQ,1kpTfLobAHnjqIZJrY1QqOAXtdQDD_iMb3BHC9WGVtNc,1fY_5Ka3-gBCQVcAqe8JeDQBcD-ai3Flkd4VbPW60SRw</t>
  </si>
  <si>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3ALS - VERBALI CDC - 2025-2026 Documenti di Segnalazione Carenze (Novembre) 1L - Segnalatore CARENZE di NOVEMBRE - 2025-2026 2BLS - Segnalatore CARENZE di NOVEMBRE - 2025-2026 3ALS - Segnalatore CARENZE di NOVEMBRE - 2025-2026 Ciao e buon lavoro! L'Animatore Digitale prof. LEUCI GIULIO, per conto del Dirigente Scolastico dott.ssa RICCI GIORGIA.</t>
  </si>
  <si>
    <t>LELI FILIPPO</t>
  </si>
  <si>
    <t>17/11/2025 09:09:22</t>
  </si>
  <si>
    <t>1K1V7zAQAcO9F7_jk4L7xpP4Ha8i4ywSAdXgDBkKyIZc,1vC_iQjWJ5RQ8nkjAG8aafTE7F9oRba4iSTBQl9qqpb8,1-3Jbzv6XNvXoW0C0wxmnziH5H8RL44f-xeT7PgqMtyc,1riIA4eA2Pk3LDHIqzf3lKnlU3Ndf5l32Clfv0V3-uaY</t>
  </si>
  <si>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5F - VERBALI CDC - 2025-2026 Documenti di Segnalazione Carenze (Novembre) 4ALS - Segnalatore CARENZE di NOVEMBRE - 2025-2026 4H - Segnalatore CARENZE di NOVEMBRE - 2025-2026 5D - Segnalatore CARENZE di NOVEMBRE - 2025-2026 5F - Segnalatore CARENZE di NOVEMBRE - 2025-2026 Ciao e buon lavoro! L'Animatore Digitale prof. LEUCI GIULIO, per conto del Dirigente Scolastico dott.ssa RICCI GIORGIA.</t>
  </si>
  <si>
    <t>17/11/2025 09:09:23</t>
  </si>
  <si>
    <t>1rV8wlWDU7yUAxnqA_iWmfUHsWDF9lQkNr-4bdYwCeBw,1OmQKHboYx20HgnIUZNAz9K-5vJlo2UDScaZXuyc0qaA,10Irab3pXspzXqkmJvG0B-h7w80W4cYJ8dE8wJ8p_VV8,1OpXtbMFQ4PFmwB6DdJfB5yZRWAgK9faX7gNhXK1E--k</t>
  </si>
  <si>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2BLC - VERBALI CDC - 2025-2026 Documenti di Segnalazione Carenze (Novembre) 2BLC - Segnalatore CARENZE di NOVEMBRE - 2025-2026 3BLC - Segnalatore CARENZE di NOVEMBRE - 2025-2026 4BLC - Segnalatore CARENZE di NOVEMBRE - 2025-2026 5BLC - Segnalatore CARENZE di NOVEMBRE - 2025-2026 Ciao e buon lavoro! L'Animatore Digitale prof. LEUCI GIULIO, per conto del Dirigente Scolastico dott.ssa RICCI GIORGIA.</t>
  </si>
  <si>
    <t>LENCI MATTIA</t>
  </si>
  <si>
    <t>17/11/2025 09:09:24</t>
  </si>
  <si>
    <t>1LzhIAgTn12ogpHhy9HfSByOtQReuyXIMhkMycXbzMy8,1fgb64TU5j28oOdmolOuRqpw5nh6MztDKXEU878ygLzI,1_9tC3b_3n1mLhskknOd75lq7zBCOuiYcmqgGv3aTddw,1guWBKX9cLMuQQVxfm6c71_cpaK-m96UOdAkZt0Ozz8I</t>
  </si>
  <si>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5ALS - VERBALI CDC - 2025-2026 2H - VERBALI CDC - 2025-2026 Documenti di Segnalazione Carenze (Novembre) 1ALC - Segnalatore CARENZE di NOVEMBRE - 2025-2026 2H - Segnalatore CARENZE di NOVEMBRE - 2025-2026 3F - Segnalatore CARENZE di NOVEMBRE - 2025-2026 5ALS - Segnalatore CARENZE di NOVEMBRE - 2025-2026 Ciao e buon lavoro! L'Animatore Digitale prof. LEUCI GIULIO, per conto del Dirigente Scolastico dott.ssa RICCI GIORGIA.</t>
  </si>
  <si>
    <t>17/11/2025 09:09:25</t>
  </si>
  <si>
    <t>17a_Bf4GC11e_zi1L7YcIYoTlArrZ9Uq6b0-yrLGRO5g,1YxEPaEtuF5EulhUFuXN3OAjyQolyaOuTKq-FihDPy1E,1kpTfLobAHnjqIZJrY1QqOAXtdQDD_iMb3BHC9WGVtNc,1l8SaQ478-xU4qK6bAcl_qIbPV4G6AvGViNIgpYjeiwM,14pkK3_mqcSqOuOpyGbriOMbM3iYLsI0pNZMQR3hOUwE,1riIA4eA2Pk3LDHIqzf3lKnlU3Ndf5l32Clfv0V3-uaY</t>
  </si>
  <si>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1F - VERBALI CDC - 2025-2026 Documenti di Segnalazione Carenze (Novembre) 1F - Segnalatore CARENZE di NOVEMBRE - 2025-2026 2ALS - Segnalatore CARENZE di NOVEMBRE - 2025-2026 2BLS - Segnalatore CARENZE di NOVEMBRE - 2025-2026 3ALC - Segnalatore CARENZE di NOVEMBRE - 2025-2026 3BLS - Segnalatore CARENZE di NOVEMBRE - 2025-2026 5F - Segnalatore CARENZE di NOVEMBRE - 2025-2026 Ciao e buon lavoro! L'Animatore Digitale prof. LEUCI GIULIO, per conto del Dirigente Scolastico dott.ssa RICCI GIORGIA.</t>
  </si>
  <si>
    <t>LENZINI MARTINA</t>
  </si>
  <si>
    <t>09/02/2026 10:12:44</t>
  </si>
  <si>
    <t>17/11/2025 09:09:26</t>
  </si>
  <si>
    <t>1fyvkdQJ-TVhIbgb_WJt2RN_7sMFlDNM5gt-OuC2NibA,1wj25cM_eXTalEdfJnpj3BPjkomPWN81cE0g09DgXEGg,1_kNBEs-T_4nqVfU6fJ1Agysd2nf1UCycZ8PEfz9a8nQ,1TOMNnLVd_bm6cKHPW5yZod9Qpu8HLtGkFLfZprapLYk,1fY_5Ka3-gBCQVcAqe8JeDQBcD-ai3Flkd4VbPW60SRw,14pkK3_mqcSqOuOpyGbriOMbM3iYLsI0pNZMQR3hOUwE</t>
  </si>
  <si>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1L - VERBALI CDC - 2025-2026 1ALS - VERBALI CDC - 2025-2026 Documenti di Segnalazione Carenze (Novembre) 1ALS - Segnalatore CARENZE di NOVEMBRE - 2025-2026 1BLC - Segnalatore CARENZE di NOVEMBRE - 2025-2026 1L - Segnalatore CARENZE di NOVEMBRE - 2025-2026 2D - Segnalatore CARENZE di NOVEMBRE - 2025-2026 3ALS - Segnalatore CARENZE di NOVEMBRE - 2025-2026 3BLS - Segnalatore CARENZE di NOVEMBRE - 2025-2026 Ciao e buon lavoro! L'Animatore Digitale prof. LEUCI GIULIO, per conto del Dirigente Scolastico dott.ssa RICCI GIORGIA.</t>
  </si>
  <si>
    <t>17/11/2025 09:09:27</t>
  </si>
  <si>
    <t>1x0dNleweq1E9Ic_tbJx37DI9j18D6zSlnw-7coCZ3CY,1bIJPuCt_vGy8795szzIykVPJnmQwAnnfPNcQYWCIk08,1OmQKHboYx20HgnIUZNAz9K-5vJlo2UDScaZXuyc0qaA,1OpXtbMFQ4PFmwB6DdJfB5yZRWAgK9faX7gNhXK1E--k</t>
  </si>
  <si>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5BLC - VERBALI CDC - 2025-2026 2E - VERBALI CDC - 2025-2026 Documenti di Segnalazione Carenze (Novembre) 1BLS - Segnalatore CARENZE di NOVEMBRE - 2025-2026 2E - Segnalatore CARENZE di NOVEMBRE - 2025-2026 3BLC - Segnalatore CARENZE di NOVEMBRE - 2025-2026 5BLC - Segnalatore CARENZE di NOVEMBRE - 2025-2026 Ciao e buon lavoro! L'Animatore Digitale prof. LEUCI GIULIO, per conto del Dirigente Scolastico dott.ssa RICCI GIORGIA.</t>
  </si>
  <si>
    <t>17/11/2025 09:09:28</t>
  </si>
  <si>
    <t>14Qc8PZibZwcHF8Lc1XMS-xf831F1FeFyCz7oCEvHZSQ,1YxEPaEtuF5EulhUFuXN3OAjyQolyaOuTKq-FihDPy1E,14pkK3_mqcSqOuOpyGbriOMbM3iYLsI0pNZMQR3hOUwE,1PXDYD75a0Ja151dLT66cf4OJ8Pap2mMAZs2Evjp7y_Y,1YfaPtiR5rIar-UyrQH6uOou5lR-qNV5VqPL9-ts4zsg</t>
  </si>
  <si>
    <t>09/02/2026 10:12:45</t>
  </si>
  <si>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1G - VERBALI CDC - 2025-2026 Documenti di Segnalazione Carenze (Novembre) 1G - Segnalatore CARENZE di NOVEMBRE - 2025-2026 2ALS - Segnalatore CARENZE di NOVEMBRE - 2025-2026 3BLS - Segnalatore CARENZE di NOVEMBRE - 2025-2026 3C - Segnalatore CARENZE di NOVEMBRE - 2025-2026 3E - Segnalatore CARENZE di NOVEMBRE - 2025-2026 Ciao e buon lavoro! L'Animatore Digitale prof. LEUCI GIULIO, per conto del Dirigente Scolastico dott.ssa RICCI GIORGIA.</t>
  </si>
  <si>
    <t>17/11/2025 14:35:52</t>
  </si>
  <si>
    <t>1FuR4IZ0uy23jNi_pstPs0A2BceYabkMe-EwIcKPHSPI,1HFVmtUpxbjzdxmESKlzdSExe2R2cT-VMtqDnOUOWGuo,1F5uuBWLzFamaZScNWj-BUFnIywdXlNBxNdGEqrIbEDY,1s_FCAtRsw43YSG-atAZqrqfObgugcf3HtzrPPabmteo,1YuRWO-yBi5ndCx_LAQhlhoE2GJlkcm24RRLHit8dl-g</t>
  </si>
  <si>
    <t>si comunica che sono stati predisposti i seguenti PIANI PERSONALIZZATI per gli alunni delle classi di cui sei coordinatore o momentaneo referente. Per praticità, qualora presenti, ti inviamo anche i documenti già precedentemente notificati. Piani personalizzati DA REDIGERE 📄 LOISI DANIELGABRIELE - PDP BES - 2025-2026 Piani personalizzati PRECEDENTEMENTE INVIATI CALVANO MATTEO - PFP - 2025-2026 GORELLI FILIPPO - PFP - 2025-2026 LOISI DANIELGABRIELE - PFP - 2025-2026 BREDA FRANCESCO - PFP - 2025-2026 Ciao e buon lavoro! L'Animatore Digitale prof. LEUCI GIULIO, per conto del Dirigente Scolastico dott.ssa RICCI GIORGIA.</t>
  </si>
  <si>
    <t>17/11/2025 21:00:26</t>
  </si>
  <si>
    <t>1eQt2jV8p58CVXZSOeS-JWA40zlyEFLTnnYTzSUo3J3w,1cXC_HCMO31vu68qqo28QKfMid_1PKqaHA_-T3OEHzLk,1fql4fiU-4cKPTaKhpwaEGQtNZppKHH4Dxd_QYm_Uykk,1ipKGq5mJHNuX9vhm94oI4HAUf3sUvV8vm4-MNZHBg1k,1Fm3kPTomhkLoJYYP40UpUAbl0q3vATL6rxbxVggUG04</t>
  </si>
  <si>
    <t>si comunica che sono stati predisposti i seguenti PIANI PERSONALIZZATI per gli alunni delle classi di cui sei coordinatore o momentaneo referente. Per praticità, qualora presenti, ti inviamo anche i documenti già precedentemente notificati. Piani personalizzati DA REDIGERE 📄 BOUHMALA RAYAN - PFP - 2025-2026 ↳ Per riferimento, si allega anche il documento redatto lo scorso A.S. Piani personalizzati PRECEDENTEMENTE INVIATI ARMELLINI ELISA - PDP BES - 2025-2026 DAIU MARIGLEN - PDP BES - 2025-2026 MUSSIO ALESSANDRO - PFP - 2025-2026 GIGI FRANCESCO - PFP - 2025-2026 Ciao e buon lavoro! L'Animatore Digitale prof. LEUCI GIULIO, per conto del Dirigente Scolastico dott.ssa RICCI GIORGIA.</t>
  </si>
  <si>
    <t>17/11/2025 21:00:47</t>
  </si>
  <si>
    <t>LEOPARDO RICCARDO</t>
  </si>
  <si>
    <t>1OFVEq1StDCaFrVwecNo9JOrlP0y1mnbpU9dUNUnec30,1V2rPbz4YVqvcyXuZ-n_bVMHgAbsKmdQkSo46VCdQrIU,18aeo7a5Si4jBEzQbF8anwgn1EbOEhi55pp7yaMVKosY,1IzNV0fQsBd1NOK_zzFreNEBuhnTTX8qijXV19fCKRss</t>
  </si>
  <si>
    <t>LEOPARDO BIAGIO</t>
  </si>
  <si>
    <t>si comunica che sono stati predisposti i seguenti PIANI PERSONALIZZATI per gli alunni delle classi di cui sei coordinatore o momentaneo referente. Per praticità, qualora presenti, ti inviamo anche i documenti già precedentemente notificati. Piani personalizzati DA REDIGERE 📄 SACCOCCI TOMMASO - PFP - 2025-2026 ↳ Per riferimento, si allega anche il documento redatto lo scorso A.S. Piani personalizzati PRECEDENTEMENTE INVIATI FU FRANCO - PDP STRANIERI - 2025-2026 GAMBELLI SARA - PFP - 2025-2026 AVAGLIANO STELLA - PFP - 2025-2026 Ciao e buon lavoro! L'Animatore Digitale prof. LEUCI GIULIO, per conto del Dirigente Scolastico dott.ssa RICCI GIORGIA.</t>
  </si>
  <si>
    <t>19/11/2025 14:34:03</t>
  </si>
  <si>
    <t>1N80MMnKhxAn5XjbfsgLdry5-scAIKt2Y2RFFLmIwSd4,1KEv-3awnfLgzZnjC9Mrs-m0noOQiSYEG9nlIvSTtXHQ,1hNnh3tpscYa_dJ13-Z6jbApp23-tKPeO_wj_zvfCvYo,1JYbPKNRPLvMGjOf98WFBH-wjjF488iXVuDE_MJWjQXs,1_WD8gEqp8i5XtJYzEv-EAg2AuF0aqHpK-SiItZ1LWiE,1dE51uxIVSF4udqMwUdt_sdk0cZ3xQE4uTFTmI9NGIL0,1M-mxBnLPbquEqRUTqVwEUyMf6127yfXBMe6VXsyIEEo,1QNSIWTpzS2eekCBe7wxnwiNI49OsUJ2QS4IA_0G_llA,1hGz1FbFnNNzjZZVYGrPFTv4xzi3c-tPF7HKFRgufUTg,1bxW-QMajBmmmRNTCHT-fNhfymeQdo_rWF5hMrCvsRZ0,1VDFx2idzR9eXPgdC33HVuC7nLcnYuc-rOgEX-BVgahE,15uqYD0vfhvdsfxBuQC-CJKnrnvC0ZjCF7muXX0MSGJ8,1-gFP9MxsOTJ09o15sn9JVc09ZepbkDEyWOSN4PcCOVQ,1x8zgyIKko_mwzL197dRyjuTeXzPQNWeKOAjpwnGqBvw,1rKiFlEwcyfdK1U0sBI32X_P9kIEHFZNeTmCLYGNMYKA,1lXZtTqRreXCJpdA9q2YVGS2F9uOKtu6Sejv4hdAME5Q,1hxiJDQQ4BsyQnO4o6dSYgoK1BRbohPQk_fBbuAWtYhA,1q6YOmQobiUoWcg0OVaL-pEjGT1cXlY1ny5HWB6u73wg,1bYnmgj4Wy8a8wydwWP8yofpkKwMSisCgzsOFdahcIEc,1l3tEP04ifrZb2ewJ3gPwH5vAOVMlW_gbPzUCzsPNjjo,1tHjaDy_r1SAOhImiIDiESpFZS5jNxQ5olyHso3z-3Mw,13TkUS-g_StnH6KZlssVlTOicO15r2rGdUrL2pX-u5m8,1zeHtQqdmXhDgtBh8V2P-4yHsh4NmC0AdhbApkIS2rhE,1KnIZzj65ExdkstA61UJCmkFJZEhk1sutUMIV9jGOZhY,10haVnQ5Ro6A8NFzhQwVPGXknBdamXMf8dCKBSJaqFr4,1eNxMWVICEN9YQx6u_hvE_b2fU0iuBbDoXjSr0oPQf7w</t>
  </si>
  <si>
    <t>LEPORE GAIA</t>
  </si>
  <si>
    <t>LEPORE GIANLUCA</t>
  </si>
  <si>
    <t>si comunica che sono stati predisposti i seguenti PIANI PERSONALIZZATI per gli alunni delle classi di cui sei coordinatore o momentaneo referente. Per praticità, qualora presenti, ti inviamo anche i documenti già precedentemente notificati. Piani personalizzati DA REDIGERE 📄 GIOVI MATILDE - PFP - 2025-2026 Piani personalizzati PRECEDENTEMENTE INVIATI BARBAGLI VIOLA - PDP DSA - 2025-2026 BATTISTI IRENE - PDP DSA - 2025-2026 PASTORELLO EMMA - PDP DSA - 2025-2026 FLAMINIO SASHA - PDP BES - 2025-2026 COLOMBINI MATTEO - PFP - 2025-2026 BONELLI ALESSANDRO - PFP - 2025-2026 FERRARI LEONARDO - PFP - 2025-2026 FABRIZZI FLAVIA - PFP - 2025-2026 DOGANIC DUMITRU - PFP - 2025-2026 BERNARDINI DAMIANO - PDP DSA - 2025-2026 BETTI GIACOMO - PDP DSA - 2025-2026 BROCCA ALESSANDRO - PDP DSA - 2025-2026 FAUCI ASIA - PDP BES - 2025-2026 NICCOLINI ROCCO - PFP - 2025-2026 MARGIACCHI NICCOLO - PFP - 2025-2026 BETTI GIACOMO - PFP - 2025-2026 BANINI LORENZO - PFP - 2025-2026 CECCARELLI ALESSIA - PFP - 2025-2026 BROCCA ALESSANDRO - PFP - 2025-2026 DONNINI TOMMASO - PFP - 2025-2026 BIGONI DIEGO - PDP BES - 2025-2026 DEANGELIS ANGELICA - PDP DSA - 2025-2026 MORELLO GIUSEPPE - PFP - 2025-2026 NATALE STEFANO - PFP - 2025-2026 GALLI MATTEO - PFP - 2025-2026 Ciao e buon lavoro! L'Animatore Digitale prof. LEUCI GIULIO, per conto del Dirigente Scolastico dott.ssa RICCI GIORGIA.</t>
  </si>
  <si>
    <t>19/11/2025 14:34:26</t>
  </si>
  <si>
    <t>1b0XRz4Mty7BA-9phNNlkATYpxREaqkoIrVDd1pPkTzY,11IBoLBOXHCprZxSjZUUtJ3IfJSgeGQE7jk1l1z_Nsq0</t>
  </si>
  <si>
    <t>si comunica che sono stati predisposti i seguenti PIANI PERSONALIZZATI per gli alunni delle classi di cui sei coordinatore o momentaneo referente. Per praticità, qualora presenti, ti inviamo anche i documenti già precedentemente notificati. Piani personalizzati DA REDIGERE 📄 PUGLIESE GREGORIO - PFP - 2025-2026 ↳ Per riferimento, si allega anche il documento redatto lo scorso A.S. Piani personalizzati PRECEDENTEMENTE INVIATI NIERI AURORA - PDP DSA - 2025-2026 Ciao e buon lavoro! L'Animatore Digitale prof. LEUCI GIULIO, per conto del Dirigente Scolastico dott.ssa RICCI GIORGIA.</t>
  </si>
  <si>
    <t>LIANG SERENA</t>
  </si>
  <si>
    <t>19/11/2025 16:09:36</t>
  </si>
  <si>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2D - Segnalatore CARENZE di NOVEMBRE - 2025-2026 3C - Segnalatore CARENZE di NOVEMBRE - 2025-2026 4I - Segnalatore CARENZE di NOVEMBRE - 2025-2026 Ciao e buon lavoro! L'Animatore Digitale prof. LEUCI GIULIO, per conto del Dirigente Scolastico dott.ssa RICCI GIORGIA.</t>
  </si>
  <si>
    <t>09/02/2026 10:12:47</t>
  </si>
  <si>
    <t>LICATA FRANCESCO</t>
  </si>
  <si>
    <t>19/11/2025 16:09:37</t>
  </si>
  <si>
    <t>17a_Bf4GC11e_zi1L7YcIYoTlArrZ9Uq6b0-yrLGRO5g,1_kNBEs-T_4nqVfU6fJ1Agysd2nf1UCycZ8PEfz9a8nQ,1bIJPuCt_vGy8795szzIykVPJnmQwAnnfPNcQYWCIk08,1qtsSO7DoTCZg7BH8M0UPpvrqLoFL4dITxqiaNG8ZBgY,1_9tC3b_3n1mLhskknOd75lq7zBCOuiYcmqgGv3aTddw,1XqelGq7G7ZQjbDLJxDdEOJ8bGqjZTDvQSXdpaFl9NcM,1riIA4eA2Pk3LDHIqzf3lKnlU3Ndf5l32Clfv0V3-uaY</t>
  </si>
  <si>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1F - Segnalatore CARENZE di NOVEMBRE - 2025-2026 1L - Segnalatore CARENZE di NOVEMBRE - 2025-2026 2E - Segnalatore CARENZE di NOVEMBRE - 2025-2026 2F - Segnalatore CARENZE di NOVEMBRE - 2025-2026 3F - Segnalatore CARENZE di NOVEMBRE - 2025-2026 4F - Segnalatore CARENZE di NOVEMBRE - 2025-2026 5F - Segnalatore CARENZE di NOVEMBRE - 2025-2026 Ciao e buon lavoro! L'Animatore Digitale prof. LEUCI GIULIO, per conto del Dirigente Scolastico dott.ssa RICCI GIORGIA.</t>
  </si>
  <si>
    <t>LIONTI RACHELE</t>
  </si>
  <si>
    <t>19/11/2025 16:09:39</t>
  </si>
  <si>
    <t>14Qc8PZibZwcHF8Lc1XMS-xf831F1FeFyCz7oCEvHZSQ,1qtsSO7DoTCZg7BH8M0UPpvrqLoFL4dITxqiaNG8ZBgY,1YOdOV-sAFeoini9knyGDnpbQ7pc1NQHNX5ZvEN0wGxE,1fgb64TU5j28oOdmolOuRqpw5nh6MztDKXEU878ygLzI,1_9tC3b_3n1mLhskknOd75lq7zBCOuiYcmqgGv3aTddw,1meM_r7CPj84aP_3EpI71adM5jwQr6jVpxeD8LWzixcc,1XqelGq7G7ZQjbDLJxDdEOJ8bGqjZTDvQSXdpaFl9NcM,1jAr7NIfVKie8AEZxkEtcVYHsKYUCvijaBkWkdS4BLC4,1rVisS6ApadloU4hLoYdox4Fs-Pl62Xr9-5Lir0usAt4,1riIA4eA2Pk3LDHIqzf3lKnlU3Ndf5l32Clfv0V3-uaY</t>
  </si>
  <si>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1G - Segnalatore CARENZE di NOVEMBRE - 2025-2026 2F - Segnalatore CARENZE di NOVEMBRE - 2025-2026 2G - Segnalatore CARENZE di NOVEMBRE - 2025-2026 2H - Segnalatore CARENZE di NOVEMBRE - 2025-2026 3F - Segnalatore CARENZE di NOVEMBRE - 2025-2026 4ALC - Segnalatore CARENZE di NOVEMBRE - 2025-2026 4F - Segnalatore CARENZE di NOVEMBRE - 2025-2026 4I - Segnalatore CARENZE di NOVEMBRE - 2025-2026 5ALC - Segnalatore CARENZE di NOVEMBRE - 2025-2026 5F - Segnalatore CARENZE di NOVEMBRE - 2025-2026 Ciao e buon lavoro! L'Animatore Digitale prof. LEUCI GIULIO, per conto del Dirigente Scolastico dott.ssa RICCI GIORGIA.</t>
  </si>
  <si>
    <t>19/11/2025 16:09:40</t>
  </si>
  <si>
    <t>1TOMNnLVd_bm6cKHPW5yZod9Qpu8HLtGkFLfZprapLYk,1bIJPuCt_vGy8795szzIykVPJnmQwAnnfPNcQYWCIk08,1fY_5Ka3-gBCQVcAqe8JeDQBcD-ai3Flkd4VbPW60SRw,14pkK3_mqcSqOuOpyGbriOMbM3iYLsI0pNZMQR3hOUwE,1zC5AKWTO5wUnbSPH10ULBeC3WCBi7wVoXKPQqGNP6Oc,1guWBKX9cLMuQQVxfm6c71_cpaK-m96UOdAkZt0Ozz8I</t>
  </si>
  <si>
    <t>LISCI ALESSIOMATIAS</t>
  </si>
  <si>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2D - Segnalatore CARENZE di NOVEMBRE - 2025-2026 2E - Segnalatore CARENZE di NOVEMBRE - 2025-2026 3ALS - Segnalatore CARENZE di NOVEMBRE - 2025-2026 3BLS - Segnalatore CARENZE di NOVEMBRE - 2025-2026 4E - Segnalatore CARENZE di NOVEMBRE - 2025-2026 5ALS - Segnalatore CARENZE di NOVEMBRE - 2025-2026 Ciao e buon lavoro! L'Animatore Digitale prof. LEUCI GIULIO, per conto del Dirigente Scolastico dott.ssa RICCI GIORGIA.</t>
  </si>
  <si>
    <t>DE TULLIO CECILIA MARIANA</t>
  </si>
  <si>
    <t>19/11/2025 16:09:41</t>
  </si>
  <si>
    <t>1-8rFV3LO2JCLqYRG-We8dJSX8lM1jjCDBAFuPuc5N_0,1_kNBEs-T_4nqVfU6fJ1Agysd2nf1UCycZ8PEfz9a8nQ,1kpTfLobAHnjqIZJrY1QqOAXtdQDD_iMb3BHC9WGVtNc</t>
  </si>
  <si>
    <t>LOFFREDO EVA</t>
  </si>
  <si>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1D - Segnalatore CARENZE di NOVEMBRE - 2025-2026 1L - Segnalatore CARENZE di NOVEMBRE - 2025-2026 2BLS - Segnalatore CARENZE di NOVEMBRE - 2025-2026 Ciao e buon lavoro! L'Animatore Digitale prof. LEUCI GIULIO, per conto del Dirigente Scolastico dott.ssa RICCI GIORGIA.</t>
  </si>
  <si>
    <t>eva.loffredo@pietroaldi.com</t>
  </si>
  <si>
    <t>19/11/2025 16:09:42</t>
  </si>
  <si>
    <t>1kpTfLobAHnjqIZJrY1QqOAXtdQDD_iMb3BHC9WGVtNc,14pkK3_mqcSqOuOpyGbriOMbM3iYLsI0pNZMQR3hOUwE</t>
  </si>
  <si>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2BLS - Segnalatore CARENZE di NOVEMBRE - 2025-2026 3BLS - Segnalatore CARENZE di NOVEMBRE - 2025-2026 Ciao e buon lavoro! L'Animatore Digitale prof. LEUCI GIULIO, per conto del Dirigente Scolastico dott.ssa RICCI GIORGIA.</t>
  </si>
  <si>
    <t>19/11/2025 16:09:44</t>
  </si>
  <si>
    <t>1kpTfLobAHnjqIZJrY1QqOAXtdQDD_iMb3BHC9WGVtNc,1YOdOV-sAFeoini9knyGDnpbQ7pc1NQHNX5ZvEN0wGxE,1-3Jbzv6XNvXoW0C0wxmnziH5H8RL44f-xeT7PgqMtyc</t>
  </si>
  <si>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2BLS - Segnalatore CARENZE di NOVEMBRE - 2025-2026 2G - Segnalatore CARENZE di NOVEMBRE - 2025-2026 5D - Segnalatore CARENZE di NOVEMBRE - 2025-2026 Ciao e buon lavoro! L'Animatore Digitale prof. LEUCI GIULIO, per conto del Dirigente Scolastico dott.ssa RICCI GIORGIA.</t>
  </si>
  <si>
    <t>19/11/2025 16:09:45</t>
  </si>
  <si>
    <t>1-8rFV3LO2JCLqYRG-We8dJSX8lM1jjCDBAFuPuc5N_0,1kpTfLobAHnjqIZJrY1QqOAXtdQDD_iMb3BHC9WGVtNc</t>
  </si>
  <si>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1D - Segnalatore CARENZE di NOVEMBRE - 2025-2026 2BLS - Segnalatore CARENZE di NOVEMBRE - 2025-2026 Ciao e buon lavoro! L'Animatore Digitale prof. LEUCI GIULIO, per conto del Dirigente Scolastico dott.ssa RICCI GIORGIA.</t>
  </si>
  <si>
    <t>LOMBARDO FEDERICA</t>
  </si>
  <si>
    <t>19/11/2025 16:09:46</t>
  </si>
  <si>
    <t>1XqelGq7G7ZQjbDLJxDdEOJ8bGqjZTDvQSXdpaFl9NcM,18JZRc5TomLBzO7vfLohv5mHPekR7ZbwsmRVfcDgODWA,1rVisS6ApadloU4hLoYdox4Fs-Pl62Xr9-5Lir0usAt4,1wrbFVuyXmZsFi2aFpxqZsIe0bNK1_s0v2pcNVxpxeEw</t>
  </si>
  <si>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4F - Segnalatore CARENZE di NOVEMBRE - 2025-2026 4G - Segnalatore CARENZE di NOVEMBRE - 2025-2026 5ALC - Segnalatore CARENZE di NOVEMBRE - 2025-2026 5C - Segnalatore CARENZE di NOVEMBRE - 2025-2026 Ciao e buon lavoro! L'Animatore Digitale prof. LEUCI GIULIO, per conto del Dirigente Scolastico dott.ssa RICCI GIORGIA.</t>
  </si>
  <si>
    <t>19/11/2025 16:09:47</t>
  </si>
  <si>
    <t>1YOdOV-sAFeoini9knyGDnpbQ7pc1NQHNX5ZvEN0wGxE,1-xwfItjd9zhcz6n3f3wUE2QzXZZ94krYUqbC1aPkb-Y,1XqelGq7G7ZQjbDLJxDdEOJ8bGqjZTDvQSXdpaFl9NcM,1ojLsdYw9p9kpkP_pkba_sRIMz_sL8mkQAnHx2xwoNG8</t>
  </si>
  <si>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2G - Segnalatore CARENZE di NOVEMBRE - 2025-2026 4C - Segnalatore CARENZE di NOVEMBRE - 2025-2026 4F - Segnalatore CARENZE di NOVEMBRE - 2025-2026 5E - Segnalatore CARENZE di NOVEMBRE - 2025-2026 Ciao e buon lavoro! L'Animatore Digitale prof. LEUCI GIULIO, per conto del Dirigente Scolastico dott.ssa RICCI GIORGIA.</t>
  </si>
  <si>
    <t>becattini.elisabetta@pietroaldi.com</t>
  </si>
  <si>
    <t>19/11/2025 16:09:48</t>
  </si>
  <si>
    <t>17a_Bf4GC11e_zi1L7YcIYoTlArrZ9Uq6b0-yrLGRO5g,1Ys8K0hej5eQKU30O2xHqiJj3mskFaLUNnW5PY_6rfpo</t>
  </si>
  <si>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1F - Segnalatore CARENZE di NOVEMBRE - 2025-2026 3G - Segnalatore CARENZE di NOVEMBRE - 2025-2026 Ciao e buon lavoro! L'Animatore Digitale prof. LEUCI GIULIO, per conto del Dirigente Scolastico dott.ssa RICCI GIORGIA.</t>
  </si>
  <si>
    <t>19/11/2025 16:09:49</t>
  </si>
  <si>
    <t>1x0dNleweq1E9Ic_tbJx37DI9j18D6zSlnw-7coCZ3CY,1-8rFV3LO2JCLqYRG-We8dJSX8lM1jjCDBAFuPuc5N_0,1kpTfLobAHnjqIZJrY1QqOAXtdQDD_iMb3BHC9WGVtNc,14pkK3_mqcSqOuOpyGbriOMbM3iYLsI0pNZMQR3hOUwE,1H96zOL6_xnIsigyaK36DIKkRw1PlUJx6FnWNnPsuyUo,1vC_iQjWJ5RQ8nkjAG8aafTE7F9oRba4iSTBQl9qqpb8,1Qb6GcEybJpwqD370q1nb9hAqVPZPLOPuIxbNDMG3reM,1riIA4eA2Pk3LDHIqzf3lKnlU3Ndf5l32Clfv0V3-uaY,18dKP7Qpljcked7CYubcIs9YlTasFCxpcIjyspST-PMc</t>
  </si>
  <si>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1BLS - Segnalatore CARENZE di NOVEMBRE - 2025-2026 1D - Segnalatore CARENZE di NOVEMBRE - 2025-2026 2BLS - Segnalatore CARENZE di NOVEMBRE - 2025-2026 3BLS - Segnalatore CARENZE di NOVEMBRE - 2025-2026 4BLS - Segnalatore CARENZE di NOVEMBRE - 2025-2026 4H - Segnalatore CARENZE di NOVEMBRE - 2025-2026 5BLS - Segnalatore CARENZE di NOVEMBRE - 2025-2026 5F - Segnalatore CARENZE di NOVEMBRE - 2025-2026 5H - Segnalatore CARENZE di NOVEMBRE - 2025-2026 Ciao e buon lavoro! L'Animatore Digitale prof. LEUCI GIULIO, per conto del Dirigente Scolastico dott.ssa RICCI GIORGIA.</t>
  </si>
  <si>
    <t>LONGO MARIA</t>
  </si>
  <si>
    <t>19/11/2025 16:09:51</t>
  </si>
  <si>
    <t>maria.longo@pietroaldi.com</t>
  </si>
  <si>
    <t>1-8rFV3LO2JCLqYRG-We8dJSX8lM1jjCDBAFuPuc5N_0,1iP7UZMbTC_CBcZHG0CwCASwBunpckUSRQfyPokkUrvo,1TOMNnLVd_bm6cKHPW5yZod9Qpu8HLtGkFLfZprapLYk,1PXDYD75a0Ja151dLT66cf4OJ8Pap2mMAZs2Evjp7y_Y,1saWb1FIklA2UO7fNcezJ5TfHOIKa1dtT9zItw3U7Pqk,1-xwfItjd9zhcz6n3f3wUE2QzXZZ94krYUqbC1aPkb-Y,1_2B7sAJKvkVGCixwS-foWhOM_dIDFA_7J9dtS9dY7Y4,1wrbFVuyXmZsFi2aFpxqZsIe0bNK1_s0v2pcNVxpxeEw,1-3Jbzv6XNvXoW0C0wxmnziH5H8RL44f-xeT7PgqMtyc</t>
  </si>
  <si>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1D - Segnalatore CARENZE di NOVEMBRE - 2025-2026 2C - Segnalatore CARENZE di NOVEMBRE - 2025-2026 2D - Segnalatore CARENZE di NOVEMBRE - 2025-2026 3C - Segnalatore CARENZE di NOVEMBRE - 2025-2026 3D - Segnalatore CARENZE di NOVEMBRE - 2025-2026 4C - Segnalatore CARENZE di NOVEMBRE - 2025-2026 4D - Segnalatore CARENZE di NOVEMBRE - 2025-2026 5C - Segnalatore CARENZE di NOVEMBRE - 2025-2026 5D - Segnalatore CARENZE di NOVEMBRE - 2025-2026 Ciao e buon lavoro! L'Animatore Digitale prof. LEUCI GIULIO, per conto del Dirigente Scolastico dott.ssa RICCI GIORGIA.</t>
  </si>
  <si>
    <t>19/11/2025 16:09:52</t>
  </si>
  <si>
    <t>LOVERDE ALESSANDRO</t>
  </si>
  <si>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3ALC - Segnalatore CARENZE di NOVEMBRE - 2025-2026 3BLC - Segnalatore CARENZE di NOVEMBRE - 2025-2026 4ALC - Segnalatore CARENZE di NOVEMBRE - 2025-2026 4BLC - Segnalatore CARENZE di NOVEMBRE - 2025-2026 5ALC - Segnalatore CARENZE di NOVEMBRE - 2025-2026 5BLC - Segnalatore CARENZE di NOVEMBRE - 2025-2026 Ciao e buon lavoro! L'Animatore Digitale prof. LEUCI GIULIO, per conto del Dirigente Scolastico dott.ssa RICCI GIORGIA.</t>
  </si>
  <si>
    <t>alessandro.loverde@pietroaldi.com</t>
  </si>
  <si>
    <t>19/11/2025 16:09:53</t>
  </si>
  <si>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1F - Segnalatore CARENZE di NOVEMBRE - 2025-2026 2C - Segnalatore CARENZE di NOVEMBRE - 2025-2026 2F - Segnalatore CARENZE di NOVEMBRE - 2025-2026 2H - Segnalatore CARENZE di NOVEMBRE - 2025-2026 3C - Segnalatore CARENZE di NOVEMBRE - 2025-2026 3F - Segnalatore CARENZE di NOVEMBRE - 2025-2026 4C - Segnalatore CARENZE di NOVEMBRE - 2025-2026 4F - Segnalatore CARENZE di NOVEMBRE - 2025-2026 5C - Segnalatore CARENZE di NOVEMBRE - 2025-2026 Ciao e buon lavoro! L'Animatore Digitale prof. LEUCI GIULIO, per conto del Dirigente Scolastico dott.ssa RICCI GIORGIA.</t>
  </si>
  <si>
    <t>09/02/2026 10:12:48</t>
  </si>
  <si>
    <t>LOVISA MIA</t>
  </si>
  <si>
    <t>19/11/2025 16:09:55</t>
  </si>
  <si>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1ALC - Segnalatore CARENZE di NOVEMBRE - 2025-2026 1BLC - Segnalatore CARENZE di NOVEMBRE - 2025-2026 2ALC - Segnalatore CARENZE di NOVEMBRE - 2025-2026 2BLC - Segnalatore CARENZE di NOVEMBRE - 2025-2026 Ciao e buon lavoro! L'Animatore Digitale prof. LEUCI GIULIO, per conto del Dirigente Scolastico dott.ssa RICCI GIORGIA.</t>
  </si>
  <si>
    <t>19/11/2025 16:09:56</t>
  </si>
  <si>
    <t>LOZZI GABRIELE</t>
  </si>
  <si>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1BLS - Segnalatore CARENZE di NOVEMBRE - 2025-2026 1D - Segnalatore CARENZE di NOVEMBRE - 2025-2026 2ALC - Segnalatore CARENZE di NOVEMBRE - 2025-2026 3ALS - Segnalatore CARENZE di NOVEMBRE - 2025-2026 4D - Segnalatore CARENZE di NOVEMBRE - 2025-2026 Ciao e buon lavoro! L'Animatore Digitale prof. LEUCI GIULIO, per conto del Dirigente Scolastico dott.ssa RICCI GIORGIA.</t>
  </si>
  <si>
    <t>19/11/2025 16:09:57</t>
  </si>
  <si>
    <t>LUCA GIORGIO</t>
  </si>
  <si>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1BLS - Segnalatore CARENZE di NOVEMBRE - 2025-2026 1D - Segnalatore CARENZE di NOVEMBRE - 2025-2026 2D - Segnalatore CARENZE di NOVEMBRE - 2025-2026 4D - Segnalatore CARENZE di NOVEMBRE - 2025-2026 4G - Segnalatore CARENZE di NOVEMBRE - 2025-2026 5H - Segnalatore CARENZE di NOVEMBRE - 2025-2026 Ciao e buon lavoro! L'Animatore Digitale prof. LEUCI GIULIO, per conto del Dirigente Scolastico dott.ssa RICCI GIORGIA.</t>
  </si>
  <si>
    <t>19/11/2025 16:09:58</t>
  </si>
  <si>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1D - Segnalatore CARENZE di NOVEMBRE - 2025-2026 1E - Segnalatore CARENZE di NOVEMBRE - 2025-2026 2D - Segnalatore CARENZE di NOVEMBRE - 2025-2026 3D - Segnalatore CARENZE di NOVEMBRE - 2025-2026 3E - Segnalatore CARENZE di NOVEMBRE - 2025-2026 4D - Segnalatore CARENZE di NOVEMBRE - 2025-2026 4E - Segnalatore CARENZE di NOVEMBRE - 2025-2026 5D - Segnalatore CARENZE di NOVEMBRE - 2025-2026 5E - Segnalatore CARENZE di NOVEMBRE - 2025-2026 Ciao e buon lavoro! L'Animatore Digitale prof. LEUCI GIULIO, per conto del Dirigente Scolastico dott.ssa RICCI GIORGIA.</t>
  </si>
  <si>
    <t>19/11/2025 16:09:59</t>
  </si>
  <si>
    <t>1Eg7VoNrcZuQAvlhFEgdywRQMWHJQvD5e5i1QFIy0-bc,17a_Bf4GC11e_zi1L7YcIYoTlArrZ9Uq6b0-yrLGRO5g,1qtsSO7DoTCZg7BH8M0UPpvrqLoFL4dITxqiaNG8ZBgY,1fgb64TU5j28oOdmolOuRqpw5nh6MztDKXEU878ygLzI,14pkK3_mqcSqOuOpyGbriOMbM3iYLsI0pNZMQR3hOUwE,1bOmtJg5tJESe8vbE13HL1iL8NY_dxs28tlntEpsE7Fo</t>
  </si>
  <si>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1E - Segnalatore CARENZE di NOVEMBRE - 2025-2026 1F - Segnalatore CARENZE di NOVEMBRE - 2025-2026 2F - Segnalatore CARENZE di NOVEMBRE - 2025-2026 2H - Segnalatore CARENZE di NOVEMBRE - 2025-2026 3BLS - Segnalatore CARENZE di NOVEMBRE - 2025-2026 5G - Segnalatore CARENZE di NOVEMBRE - 2025-2026 Ciao e buon lavoro! L'Animatore Digitale prof. LEUCI GIULIO, per conto del Dirigente Scolastico dott.ssa RICCI GIORGIA.</t>
  </si>
  <si>
    <t>19/11/2025 16:10:01</t>
  </si>
  <si>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1D - Segnalatore CARENZE di NOVEMBRE - 2025-2026 1G - Segnalatore CARENZE di NOVEMBRE - 2025-2026 2C - Segnalatore CARENZE di NOVEMBRE - 2025-2026 3C - Segnalatore CARENZE di NOVEMBRE - 2025-2026 3E - Segnalatore CARENZE di NOVEMBRE - 2025-2026 Ciao e buon lavoro! L'Animatore Digitale prof. LEUCI GIULIO, per conto del Dirigente Scolastico dott.ssa RICCI GIORGIA.</t>
  </si>
  <si>
    <t>19/11/2025 16:10:02</t>
  </si>
  <si>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4C - Segnalatore CARENZE di NOVEMBRE - 2025-2026 4F - Segnalatore CARENZE di NOVEMBRE - 2025-2026 5BLS - Segnalatore CARENZE di NOVEMBRE - 2025-2026 5G - Segnalatore CARENZE di NOVEMBRE - 2025-2026 Ciao e buon lavoro! L'Animatore Digitale prof. LEUCI GIULIO, per conto del Dirigente Scolastico dott.ssa RICCI GIORGIA.</t>
  </si>
  <si>
    <t>LUPO LAURA</t>
  </si>
  <si>
    <t>19/11/2025 16:10:03</t>
  </si>
  <si>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3G - Segnalatore CARENZE di NOVEMBRE - 2025-2026 4ALS - Segnalatore CARENZE di NOVEMBRE - 2025-2026 4G - Segnalatore CARENZE di NOVEMBRE - 2025-2026 Ciao e buon lavoro! L'Animatore Digitale prof. LEUCI GIULIO, per conto del Dirigente Scolastico dott.ssa RICCI GIORGIA.</t>
  </si>
  <si>
    <t>19/11/2025 16:10:04</t>
  </si>
  <si>
    <t>1PXDYD75a0Ja151dLT66cf4OJ8Pap2mMAZs2Evjp7y_Y,1-xwfItjd9zhcz6n3f3wUE2QzXZZ94krYUqbC1aPkb-Y,1zC5AKWTO5wUnbSPH10ULBeC3WCBi7wVoXKPQqGNP6Oc,1ojLsdYw9p9kpkP_pkba_sRIMz_sL8mkQAnHx2xwoNG8</t>
  </si>
  <si>
    <t>LUPO SILVIA</t>
  </si>
  <si>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3C - Segnalatore CARENZE di NOVEMBRE - 2025-2026 4C - Segnalatore CARENZE di NOVEMBRE - 2025-2026 4E - Segnalatore CARENZE di NOVEMBRE - 2025-2026 5E - Segnalatore CARENZE di NOVEMBRE - 2025-2026 Ciao e buon lavoro! L'Animatore Digitale prof. LEUCI GIULIO, per conto del Dirigente Scolastico dott.ssa RICCI GIORGIA.</t>
  </si>
  <si>
    <t>19/11/2025 16:10:05</t>
  </si>
  <si>
    <t>1Eg7VoNrcZuQAvlhFEgdywRQMWHJQvD5e5i1QFIy0-bc,1rV8wlWDU7yUAxnqA_iWmfUHsWDF9lQkNr-4bdYwCeBw,1bIJPuCt_vGy8795szzIykVPJnmQwAnnfPNcQYWCIk08,1YOdOV-sAFeoini9knyGDnpbQ7pc1NQHNX5ZvEN0wGxE,1YfaPtiR5rIar-UyrQH6uOou5lR-qNV5VqPL9-ts4zsg,1zC5AKWTO5wUnbSPH10ULBeC3WCBi7wVoXKPQqGNP6Oc,1ojLsdYw9p9kpkP_pkba_sRIMz_sL8mkQAnHx2xwoNG8</t>
  </si>
  <si>
    <t>LUTTAZZI FRANCESCO</t>
  </si>
  <si>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1E - Segnalatore CARENZE di NOVEMBRE - 2025-2026 2BLC - Segnalatore CARENZE di NOVEMBRE - 2025-2026 2E - Segnalatore CARENZE di NOVEMBRE - 2025-2026 2G - Segnalatore CARENZE di NOVEMBRE - 2025-2026 3E - Segnalatore CARENZE di NOVEMBRE - 2025-2026 4E - Segnalatore CARENZE di NOVEMBRE - 2025-2026 5E - Segnalatore CARENZE di NOVEMBRE - 2025-2026 Ciao e buon lavoro! L'Animatore Digitale prof. LEUCI GIULIO, per conto del Dirigente Scolastico dott.ssa RICCI GIORGIA.</t>
  </si>
  <si>
    <t>19/11/2025 16:10:06</t>
  </si>
  <si>
    <t>MACHETTI AMBRA</t>
  </si>
  <si>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2F - Segnalatore CARENZE di NOVEMBRE - 2025-2026 2H - Segnalatore CARENZE di NOVEMBRE - 2025-2026 3BLS - Segnalatore CARENZE di NOVEMBRE - 2025-2026 4ALC - Segnalatore CARENZE di NOVEMBRE - 2025-2026 4G - Segnalatore CARENZE di NOVEMBRE - 2025-2026 4H - Segnalatore CARENZE di NOVEMBRE - 2025-2026 Ciao e buon lavoro! L'Animatore Digitale prof. LEUCI GIULIO, per conto del Dirigente Scolastico dott.ssa RICCI GIORGIA.</t>
  </si>
  <si>
    <t>19/11/2025 16:10:07</t>
  </si>
  <si>
    <t>14Qc8PZibZwcHF8Lc1XMS-xf831F1FeFyCz7oCEvHZSQ</t>
  </si>
  <si>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1G - Segnalatore CARENZE di NOVEMBRE - 2025-2026 Ciao e buon lavoro! L'Animatore Digitale prof. LEUCI GIULIO, per conto del Dirigente Scolastico dott.ssa RICCI GIORGIA.</t>
  </si>
  <si>
    <t>19/11/2025 16:10:08</t>
  </si>
  <si>
    <t>1_kNBEs-T_4nqVfU6fJ1Agysd2nf1UCycZ8PEfz9a8nQ,1kpTfLobAHnjqIZJrY1QqOAXtdQDD_iMb3BHC9WGVtNc,1K1V7zAQAcO9F7_jk4L7xpP4Ha8i4ywSAdXgDBkKyIZc</t>
  </si>
  <si>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1L - Segnalatore CARENZE di NOVEMBRE - 2025-2026 2BLS - Segnalatore CARENZE di NOVEMBRE - 2025-2026 4ALS - Segnalatore CARENZE di NOVEMBRE - 2025-2026 Ciao e buon lavoro! L'Animatore Digitale prof. LEUCI GIULIO, per conto del Dirigente Scolastico dott.ssa RICCI GIORGIA.</t>
  </si>
  <si>
    <t>19/11/2025 16:10:09</t>
  </si>
  <si>
    <t>MACHETTI MATTEO</t>
  </si>
  <si>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1ALC - Segnalatore CARENZE di NOVEMBRE - 2025-2026 2ALC - Segnalatore CARENZE di NOVEMBRE - 2025-2026 3ALC - Segnalatore CARENZE di NOVEMBRE - 2025-2026 4ALC - Segnalatore CARENZE di NOVEMBRE - 2025-2026 5ALC - Segnalatore CARENZE di NOVEMBRE - 2025-2026 Ciao e buon lavoro! L'Animatore Digitale prof. LEUCI GIULIO, per conto del Dirigente Scolastico dott.ssa RICCI GIORGIA.</t>
  </si>
  <si>
    <t>19/11/2025 16:10:10</t>
  </si>
  <si>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1E - Segnalatore CARENZE di NOVEMBRE - 2025-2026 2F - Segnalatore CARENZE di NOVEMBRE - 2025-2026 2H - Segnalatore CARENZE di NOVEMBRE - 2025-2026 4F - Segnalatore CARENZE di NOVEMBRE - 2025-2026 5E - Segnalatore CARENZE di NOVEMBRE - 2025-2026 Ciao e buon lavoro! L'Animatore Digitale prof. LEUCI GIULIO, per conto del Dirigente Scolastico dott.ssa RICCI GIORGIA.</t>
  </si>
  <si>
    <t>09/02/2026 10:12:49</t>
  </si>
  <si>
    <t>19/11/2025 16:10:11</t>
  </si>
  <si>
    <t>MACHETTI SOFIA</t>
  </si>
  <si>
    <t>1LzhIAgTn12ogpHhy9HfSByOtQReuyXIMhkMycXbzMy8,1Eg7VoNrcZuQAvlhFEgdywRQMWHJQvD5e5i1QFIy0-bc,1_kNBEs-T_4nqVfU6fJ1Agysd2nf1UCycZ8PEfz9a8nQ,1BmF2Ur5Oaoh9IlFChCmy-KCWRU6bMy9yeW4rz4RCnqA,1iP7UZMbTC_CBcZHG0CwCASwBunpckUSRQfyPokkUrvo,1bIJPuCt_vGy8795szzIykVPJnmQwAnnfPNcQYWCIk08,1l8SaQ478-xU4qK6bAcl_qIbPV4G6AvGViNIgpYjeiwM,1PXDYD75a0Ja151dLT66cf4OJ8Pap2mMAZs2Evjp7y_Y,1YfaPtiR5rIar-UyrQH6uOou5lR-qNV5VqPL9-ts4zsg,1Ys8K0hej5eQKU30O2xHqiJj3mskFaLUNnW5PY_6rfpo,1-xwfItjd9zhcz6n3f3wUE2QzXZZ94krYUqbC1aPkb-Y,1zC5AKWTO5wUnbSPH10ULBeC3WCBi7wVoXKPQqGNP6Oc,18JZRc5TomLBzO7vfLohv5mHPekR7ZbwsmRVfcDgODWA,1vC_iQjWJ5RQ8nkjAG8aafTE7F9oRba4iSTBQl9qqpb8,1wrbFVuyXmZsFi2aFpxqZsIe0bNK1_s0v2pcNVxpxeEw,1ojLsdYw9p9kpkP_pkba_sRIMz_sL8mkQAnHx2xwoNG8,1bOmtJg5tJESe8vbE13HL1iL8NY_dxs28tlntEpsE7Fo,18dKP7Qpljcked7CYubcIs9YlTasFCxpcIjyspST-PMc</t>
  </si>
  <si>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1ALC - Segnalatore CARENZE di NOVEMBRE - 2025-2026 1E - Segnalatore CARENZE di NOVEMBRE - 2025-2026 1L - Segnalatore CARENZE di NOVEMBRE - 2025-2026 2ALC - Segnalatore CARENZE di NOVEMBRE - 2025-2026 2C - Segnalatore CARENZE di NOVEMBRE - 2025-2026 2E - Segnalatore CARENZE di NOVEMBRE - 2025-2026 3ALC - Segnalatore CARENZE di NOVEMBRE - 2025-2026 3C - Segnalatore CARENZE di NOVEMBRE - 2025-2026 3E - Segnalatore CARENZE di NOVEMBRE - 2025-2026 3G - Segnalatore CARENZE di NOVEMBRE - 2025-2026 4C - Segnalatore CARENZE di NOVEMBRE - 2025-2026 4E - Segnalatore CARENZE di NOVEMBRE - 2025-2026 4G - Segnalatore CARENZE di NOVEMBRE - 2025-2026 4H - Segnalatore CARENZE di NOVEMBRE - 2025-2026 5C - Segnalatore CARENZE di NOVEMBRE - 2025-2026 5E - Segnalatore CARENZE di NOVEMBRE - 2025-2026 5G - Segnalatore CARENZE di NOVEMBRE - 2025-2026 5H - Segnalatore CARENZE di NOVEMBRE - 2025-2026 Ciao e buon lavoro! L'Animatore Digitale prof. LEUCI GIULIO, per conto del Dirigente Scolastico dott.ssa RICCI GIORGIA.</t>
  </si>
  <si>
    <t>19/11/2025 16:10:13</t>
  </si>
  <si>
    <t>1-8rFV3LO2JCLqYRG-We8dJSX8lM1jjCDBAFuPuc5N_0,14Qc8PZibZwcHF8Lc1XMS-xf831F1FeFyCz7oCEvHZSQ,1_kNBEs-T_4nqVfU6fJ1Agysd2nf1UCycZ8PEfz9a8nQ,1_2B7sAJKvkVGCixwS-foWhOM_dIDFA_7J9dtS9dY7Y4,1vC_iQjWJ5RQ8nkjAG8aafTE7F9oRba4iSTBQl9qqpb8</t>
  </si>
  <si>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1D - Segnalatore CARENZE di NOVEMBRE - 2025-2026 1G - Segnalatore CARENZE di NOVEMBRE - 2025-2026 1L - Segnalatore CARENZE di NOVEMBRE - 2025-2026 4D - Segnalatore CARENZE di NOVEMBRE - 2025-2026 4H - Segnalatore CARENZE di NOVEMBRE - 2025-2026 Ciao e buon lavoro! L'Animatore Digitale prof. LEUCI GIULIO, per conto del Dirigente Scolastico dott.ssa RICCI GIORGIA.</t>
  </si>
  <si>
    <t>09/02/2026 10:12:50</t>
  </si>
  <si>
    <t>19/11/2025 16:10:14</t>
  </si>
  <si>
    <t>MADONNA LAVINIA</t>
  </si>
  <si>
    <t>1Eg7VoNrcZuQAvlhFEgdywRQMWHJQvD5e5i1QFIy0-bc,1bIJPuCt_vGy8795szzIykVPJnmQwAnnfPNcQYWCIk08,1fgb64TU5j28oOdmolOuRqpw5nh6MztDKXEU878ygLzI,1YfaPtiR5rIar-UyrQH6uOou5lR-qNV5VqPL9-ts4zsg,1zC5AKWTO5wUnbSPH10ULBeC3WCBi7wVoXKPQqGNP6Oc,1vC_iQjWJ5RQ8nkjAG8aafTE7F9oRba4iSTBQl9qqpb8,18dKP7Qpljcked7CYubcIs9YlTasFCxpcIjyspST-PMc</t>
  </si>
  <si>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1E - Segnalatore CARENZE di NOVEMBRE - 2025-2026 2E - Segnalatore CARENZE di NOVEMBRE - 2025-2026 2H - Segnalatore CARENZE di NOVEMBRE - 2025-2026 3E - Segnalatore CARENZE di NOVEMBRE - 2025-2026 4E - Segnalatore CARENZE di NOVEMBRE - 2025-2026 4H - Segnalatore CARENZE di NOVEMBRE - 2025-2026 5H - Segnalatore CARENZE di NOVEMBRE - 2025-2026 Ciao e buon lavoro! L'Animatore Digitale prof. LEUCI GIULIO, per conto del Dirigente Scolastico dott.ssa RICCI GIORGIA.</t>
  </si>
  <si>
    <t>19/11/2025 16:10:15</t>
  </si>
  <si>
    <t>1Eg7VoNrcZuQAvlhFEgdywRQMWHJQvD5e5i1QFIy0-bc,1XqelGq7G7ZQjbDLJxDdEOJ8bGqjZTDvQSXdpaFl9NcM,18dKP7Qpljcked7CYubcIs9YlTasFCxpcIjyspST-PMc</t>
  </si>
  <si>
    <t>MAGADDINO MARCO</t>
  </si>
  <si>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1E - Segnalatore CARENZE di NOVEMBRE - 2025-2026 4F - Segnalatore CARENZE di NOVEMBRE - 2025-2026 5H - Segnalatore CARENZE di NOVEMBRE - 2025-2026 Ciao e buon lavoro! L'Animatore Digitale prof. LEUCI GIULIO, per conto del Dirigente Scolastico dott.ssa RICCI GIORGIA.</t>
  </si>
  <si>
    <t>19/11/2025 16:10:16</t>
  </si>
  <si>
    <t>19/11/2025 16:10:17</t>
  </si>
  <si>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2F - Segnalatore CARENZE di NOVEMBRE - 2025-2026 2G - Segnalatore CARENZE di NOVEMBRE - 2025-2026 2H - Segnalatore CARENZE di NOVEMBRE - 2025-2026 4C - Segnalatore CARENZE di NOVEMBRE - 2025-2026 Ciao e buon lavoro! L'Animatore Digitale prof. LEUCI GIULIO, per conto del Dirigente Scolastico dott.ssa RICCI GIORGIA.</t>
  </si>
  <si>
    <t>19/11/2025 16:10:18</t>
  </si>
  <si>
    <t>1H96zOL6_xnIsigyaK36DIKkRw1PlUJx6FnWNnPsuyUo,1riIA4eA2Pk3LDHIqzf3lKnlU3Ndf5l32Clfv0V3-uaY</t>
  </si>
  <si>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4BLS - Segnalatore CARENZE di NOVEMBRE - 2025-2026 5F - Segnalatore CARENZE di NOVEMBRE - 2025-2026 Ciao e buon lavoro! L'Animatore Digitale prof. LEUCI GIULIO, per conto del Dirigente Scolastico dott.ssa RICCI GIORGIA.</t>
  </si>
  <si>
    <t>19/11/2025 16:10:19</t>
  </si>
  <si>
    <t>MAGINI ALESSIO</t>
  </si>
  <si>
    <t>19/11/2025 16:10:21</t>
  </si>
  <si>
    <t>1fyvkdQJ-TVhIbgb_WJt2RN_7sMFlDNM5gt-OuC2NibA,14Qc8PZibZwcHF8Lc1XMS-xf831F1FeFyCz7oCEvHZSQ,1YfaPtiR5rIar-UyrQH6uOou5lR-qNV5VqPL9-ts4zsg,1K1V7zAQAcO9F7_jk4L7xpP4Ha8i4ywSAdXgDBkKyIZc,1jAr7NIfVKie8AEZxkEtcVYHsKYUCvijaBkWkdS4BLC4</t>
  </si>
  <si>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1ALS - Segnalatore CARENZE di NOVEMBRE - 2025-2026 1G - Segnalatore CARENZE di NOVEMBRE - 2025-2026 3E - Segnalatore CARENZE di NOVEMBRE - 2025-2026 4ALS - Segnalatore CARENZE di NOVEMBRE - 2025-2026 4I - Segnalatore CARENZE di NOVEMBRE - 2025-2026 Ciao e buon lavoro! L'Animatore Digitale prof. LEUCI GIULIO, per conto del Dirigente Scolastico dott.ssa RICCI GIORGIA.</t>
  </si>
  <si>
    <t>MAGINI GIULIO</t>
  </si>
  <si>
    <t>19/11/2025 16:10:22</t>
  </si>
  <si>
    <t>MAGIOTTI AMBRA</t>
  </si>
  <si>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1ALS - Segnalatore CARENZE di NOVEMBRE - 2025-2026 2ALS - Segnalatore CARENZE di NOVEMBRE - 2025-2026 2E - Segnalatore CARENZE di NOVEMBRE - 2025-2026 3D - Segnalatore CARENZE di NOVEMBRE - 2025-2026 Ciao e buon lavoro! L'Animatore Digitale prof. LEUCI GIULIO, per conto del Dirigente Scolastico dott.ssa RICCI GIORGIA.</t>
  </si>
  <si>
    <t>MAIMONE ALINA</t>
  </si>
  <si>
    <t>19/11/2025 16:10:23</t>
  </si>
  <si>
    <t>09/02/2026 10:13:52</t>
  </si>
  <si>
    <t>1l8SaQ478-xU4qK6bAcl_qIbPV4G6AvGViNIgpYjeiwM,1fY_5Ka3-gBCQVcAqe8JeDQBcD-ai3Flkd4VbPW60SRw,1OmQKHboYx20HgnIUZNAz9K-5vJlo2UDScaZXuyc0qaA,1_9tC3b_3n1mLhskknOd75lq7zBCOuiYcmqgGv3aTddw,1meM_r7CPj84aP_3EpI71adM5jwQr6jVpxeD8LWzixcc,10Irab3pXspzXqkmJvG0B-h7w80W4cYJ8dE8wJ8p_VV8,1jAr7NIfVKie8AEZxkEtcVYHsKYUCvijaBkWkdS4BLC4,1rVisS6ApadloU4hLoYdox4Fs-Pl62Xr9-5Lir0usAt4,1OpXtbMFQ4PFmwB6DdJfB5yZRWAgK9faX7gNhXK1E--k</t>
  </si>
  <si>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3ALC - Segnalatore CARENZE di NOVEMBRE - 2025-2026 3ALS - Segnalatore CARENZE di NOVEMBRE - 2025-2026 3BLC - Segnalatore CARENZE di NOVEMBRE - 2025-2026 3F - Segnalatore CARENZE di NOVEMBRE - 2025-2026 4ALC - Segnalatore CARENZE di NOVEMBRE - 2025-2026 4BLC - Segnalatore CARENZE di NOVEMBRE - 2025-2026 4I - Segnalatore CARENZE di NOVEMBRE - 2025-2026 5ALC - Segnalatore CARENZE di NOVEMBRE - 2025-2026 5BLC - Segnalatore CARENZE di NOVEMBRE - 2025-2026 Ciao e buon lavoro! L'Animatore Digitale prof. LEUCI GIULIO, per conto del Dirigente Scolastico dott.ssa RICCI GIORGIA.</t>
  </si>
  <si>
    <t>19/11/2025 16:10:24</t>
  </si>
  <si>
    <t>MAIONE LORENZO</t>
  </si>
  <si>
    <t>19/11/2025 16:10:25</t>
  </si>
  <si>
    <t>09/02/2026 10:13:54</t>
  </si>
  <si>
    <t>1Qb6GcEybJpwqD370q1nb9hAqVPZPLOPuIxbNDMG3reM</t>
  </si>
  <si>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5BLS - Segnalatore CARENZE di NOVEMBRE - 2025-2026 Ciao e buon lavoro! L'Animatore Digitale prof. LEUCI GIULIO, per conto del Dirigente Scolastico dott.ssa RICCI GIORGIA.</t>
  </si>
  <si>
    <t>MALUCCHI LAURA</t>
  </si>
  <si>
    <t>19/11/2025 16:10:26</t>
  </si>
  <si>
    <t>FERRARESE MAURA</t>
  </si>
  <si>
    <t>1LzhIAgTn12ogpHhy9HfSByOtQReuyXIMhkMycXbzMy8,1wj25cM_eXTalEdfJnpj3BPjkomPWN81cE0g09DgXEGg,1BmF2Ur5Oaoh9IlFChCmy-KCWRU6bMy9yeW4rz4RCnqA,1rV8wlWDU7yUAxnqA_iWmfUHsWDF9lQkNr-4bdYwCeBw,1l8SaQ478-xU4qK6bAcl_qIbPV4G6AvGViNIgpYjeiwM,1OmQKHboYx20HgnIUZNAz9K-5vJlo2UDScaZXuyc0qaA,1meM_r7CPj84aP_3EpI71adM5jwQr6jVpxeD8LWzixcc,10Irab3pXspzXqkmJvG0B-h7w80W4cYJ8dE8wJ8p_VV8,1OpXtbMFQ4PFmwB6DdJfB5yZRWAgK9faX7gNhXK1E--k</t>
  </si>
  <si>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1ALC - Segnalatore CARENZE di NOVEMBRE - 2025-2026 1BLC - Segnalatore CARENZE di NOVEMBRE - 2025-2026 2ALC - Segnalatore CARENZE di NOVEMBRE - 2025-2026 2BLC - Segnalatore CARENZE di NOVEMBRE - 2025-2026 3ALC - Segnalatore CARENZE di NOVEMBRE - 2025-2026 3BLC - Segnalatore CARENZE di NOVEMBRE - 2025-2026 4ALC - Segnalatore CARENZE di NOVEMBRE - 2025-2026 4BLC - Segnalatore CARENZE di NOVEMBRE - 2025-2026 5BLC - Segnalatore CARENZE di NOVEMBRE - 2025-2026 Ciao e buon lavoro! L'Animatore Digitale prof. LEUCI GIULIO, per conto del Dirigente Scolastico dott.ssa RICCI GIORGIA.</t>
  </si>
  <si>
    <t>19/11/2025 16:10:27</t>
  </si>
  <si>
    <t>MANCONI LORENZO</t>
  </si>
  <si>
    <t>1Eg7VoNrcZuQAvlhFEgdywRQMWHJQvD5e5i1QFIy0-bc,1bIJPuCt_vGy8795szzIykVPJnmQwAnnfPNcQYWCIk08,1H96zOL6_xnIsigyaK36DIKkRw1PlUJx6FnWNnPsuyUo,1Qb6GcEybJpwqD370q1nb9hAqVPZPLOPuIxbNDMG3reM</t>
  </si>
  <si>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1E - Segnalatore CARENZE di NOVEMBRE - 2025-2026 2E - Segnalatore CARENZE di NOVEMBRE - 2025-2026 4BLS - Segnalatore CARENZE di NOVEMBRE - 2025-2026 5BLS - Segnalatore CARENZE di NOVEMBRE - 2025-2026 Ciao e buon lavoro! L'Animatore Digitale prof. LEUCI GIULIO, per conto del Dirigente Scolastico dott.ssa RICCI GIORGIA.</t>
  </si>
  <si>
    <t>19/11/2025 16:10:28</t>
  </si>
  <si>
    <t>1fyvkdQJ-TVhIbgb_WJt2RN_7sMFlDNM5gt-OuC2NibA,1x0dNleweq1E9Ic_tbJx37DI9j18D6zSlnw-7coCZ3CY,1-8rFV3LO2JCLqYRG-We8dJSX8lM1jjCDBAFuPuc5N_0,17a_Bf4GC11e_zi1L7YcIYoTlArrZ9Uq6b0-yrLGRO5g,1YxEPaEtuF5EulhUFuXN3OAjyQolyaOuTKq-FihDPy1E,1kpTfLobAHnjqIZJrY1QqOAXtdQDD_iMb3BHC9WGVtNc,1TOMNnLVd_bm6cKHPW5yZod9Qpu8HLtGkFLfZprapLYk,1fY_5Ka3-gBCQVcAqe8JeDQBcD-ai3Flkd4VbPW60SRw,14pkK3_mqcSqOuOpyGbriOMbM3iYLsI0pNZMQR3hOUwE,1saWb1FIklA2UO7fNcezJ5TfHOIKa1dtT9zItw3U7Pqk,1K1V7zAQAcO9F7_jk4L7xpP4Ha8i4ywSAdXgDBkKyIZc,1H96zOL6_xnIsigyaK36DIKkRw1PlUJx6FnWNnPsuyUo,1_2B7sAJKvkVGCixwS-foWhOM_dIDFA_7J9dtS9dY7Y4,1guWBKX9cLMuQQVxfm6c71_cpaK-m96UOdAkZt0Ozz8I,1Qb6GcEybJpwqD370q1nb9hAqVPZPLOPuIxbNDMG3reM,1-3Jbzv6XNvXoW0C0wxmnziH5H8RL44f-xeT7PgqMtyc</t>
  </si>
  <si>
    <t>MANCUSO MIRIAM</t>
  </si>
  <si>
    <t>miriam.mancuso@pietroaldi.com</t>
  </si>
  <si>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1ALS - Segnalatore CARENZE di NOVEMBRE - 2025-2026 1BLS - Segnalatore CARENZE di NOVEMBRE - 2025-2026 1D - Segnalatore CARENZE di NOVEMBRE - 2025-2026 1F - Segnalatore CARENZE di NOVEMBRE - 2025-2026 2ALS - Segnalatore CARENZE di NOVEMBRE - 2025-2026 2BLS - Segnalatore CARENZE di NOVEMBRE - 2025-2026 2D - Segnalatore CARENZE di NOVEMBRE - 2025-2026 3ALS - Segnalatore CARENZE di NOVEMBRE - 2025-2026 3BLS - Segnalatore CARENZE di NOVEMBRE - 2025-2026 3D - Segnalatore CARENZE di NOVEMBRE - 2025-2026 4ALS - Segnalatore CARENZE di NOVEMBRE - 2025-2026 4BLS - Segnalatore CARENZE di NOVEMBRE - 2025-2026 4D - Segnalatore CARENZE di NOVEMBRE - 2025-2026 5ALS - Segnalatore CARENZE di NOVEMBRE - 2025-2026 5BLS - Segnalatore CARENZE di NOVEMBRE - 2025-2026 5D - Segnalatore CARENZE di NOVEMBRE - 2025-2026 Ciao e buon lavoro! L'Animatore Digitale prof. LEUCI GIULIO, per conto del Dirigente Scolastico dott.ssa RICCI GIORGIA.</t>
  </si>
  <si>
    <t>19/11/2025 16:10:29</t>
  </si>
  <si>
    <t>MANGIAVACCHI NICCOLO</t>
  </si>
  <si>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1BLS - Segnalatore CARENZE di NOVEMBRE - 2025-2026 1D - Segnalatore CARENZE di NOVEMBRE - 2025-2026 1E - Segnalatore CARENZE di NOVEMBRE - 2025-2026 2E - Segnalatore CARENZE di NOVEMBRE - 2025-2026 3D - Segnalatore CARENZE di NOVEMBRE - 2025-2026 Ciao e buon lavoro! L'Animatore Digitale prof. LEUCI GIULIO, per conto del Dirigente Scolastico dott.ssa RICCI GIORGIA.</t>
  </si>
  <si>
    <t>19/11/2025 16:10:30</t>
  </si>
  <si>
    <t>1_9tC3b_3n1mLhskknOd75lq7zBCOuiYcmqgGv3aTddw,1Ys8K0hej5eQKU30O2xHqiJj3mskFaLUNnW5PY_6rfpo,1H96zOL6_xnIsigyaK36DIKkRw1PlUJx6FnWNnPsuyUo,1jAr7NIfVKie8AEZxkEtcVYHsKYUCvijaBkWkdS4BLC4,1-3Jbzv6XNvXoW0C0wxmnziH5H8RL44f-xeT7PgqMtyc,1bOmtJg5tJESe8vbE13HL1iL8NY_dxs28tlntEpsE7Fo</t>
  </si>
  <si>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3F - Segnalatore CARENZE di NOVEMBRE - 2025-2026 3G - Segnalatore CARENZE di NOVEMBRE - 2025-2026 4BLS - Segnalatore CARENZE di NOVEMBRE - 2025-2026 4I - Segnalatore CARENZE di NOVEMBRE - 2025-2026 5D - Segnalatore CARENZE di NOVEMBRE - 2025-2026 5G - Segnalatore CARENZE di NOVEMBRE - 2025-2026 Ciao e buon lavoro! L'Animatore Digitale prof. LEUCI GIULIO, per conto del Dirigente Scolastico dott.ssa RICCI GIORGIA.</t>
  </si>
  <si>
    <t>MANGOGNA RICCARDO</t>
  </si>
  <si>
    <t>19/11/2025 16:10:31</t>
  </si>
  <si>
    <t>1Ys8K0hej5eQKU30O2xHqiJj3mskFaLUNnW5PY_6rfpo,1K1V7zAQAcO9F7_jk4L7xpP4Ha8i4ywSAdXgDBkKyIZc,1XqelGq7G7ZQjbDLJxDdEOJ8bGqjZTDvQSXdpaFl9NcM,18JZRc5TomLBzO7vfLohv5mHPekR7ZbwsmRVfcDgODWA,1vC_iQjWJ5RQ8nkjAG8aafTE7F9oRba4iSTBQl9qqpb8,1guWBKX9cLMuQQVxfm6c71_cpaK-m96UOdAkZt0Ozz8I,1riIA4eA2Pk3LDHIqzf3lKnlU3Ndf5l32Clfv0V3-uaY,18dKP7Qpljcked7CYubcIs9YlTasFCxpcIjyspST-PMc</t>
  </si>
  <si>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3G - Segnalatore CARENZE di NOVEMBRE - 2025-2026 4ALS - Segnalatore CARENZE di NOVEMBRE - 2025-2026 4F - Segnalatore CARENZE di NOVEMBRE - 2025-2026 4G - Segnalatore CARENZE di NOVEMBRE - 2025-2026 4H - Segnalatore CARENZE di NOVEMBRE - 2025-2026 5ALS - Segnalatore CARENZE di NOVEMBRE - 2025-2026 5F - Segnalatore CARENZE di NOVEMBRE - 2025-2026 5H - Segnalatore CARENZE di NOVEMBRE - 2025-2026 Ciao e buon lavoro! L'Animatore Digitale prof. LEUCI GIULIO, per conto del Dirigente Scolastico dott.ssa RICCI GIORGIA.</t>
  </si>
  <si>
    <t>19/11/2025 16:10:32</t>
  </si>
  <si>
    <t>MANNUCCI GABRIELE</t>
  </si>
  <si>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3ALS - Segnalatore CARENZE di NOVEMBRE - 2025-2026 4BLS - Segnalatore CARENZE di NOVEMBRE - 2025-2026 Ciao e buon lavoro! L'Animatore Digitale prof. LEUCI GIULIO, per conto del Dirigente Scolastico dott.ssa RICCI GIORGIA.</t>
  </si>
  <si>
    <t>CIOTOLI MARIANGELA</t>
  </si>
  <si>
    <t>19/11/2025 16:10:34</t>
  </si>
  <si>
    <t>1saWb1FIklA2UO7fNcezJ5TfHOIKa1dtT9zItw3U7Pqk,1YfaPtiR5rIar-UyrQH6uOou5lR-qNV5VqPL9-ts4zsg,1XqelGq7G7ZQjbDLJxDdEOJ8bGqjZTDvQSXdpaFl9NcM,1vC_iQjWJ5RQ8nkjAG8aafTE7F9oRba4iSTBQl9qqpb8,1riIA4eA2Pk3LDHIqzf3lKnlU3Ndf5l32Clfv0V3-uaY</t>
  </si>
  <si>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3D - Segnalatore CARENZE di NOVEMBRE - 2025-2026 3E - Segnalatore CARENZE di NOVEMBRE - 2025-2026 4F - Segnalatore CARENZE di NOVEMBRE - 2025-2026 4H - Segnalatore CARENZE di NOVEMBRE - 2025-2026 5F - Segnalatore CARENZE di NOVEMBRE - 2025-2026 Ciao e buon lavoro! L'Animatore Digitale prof. LEUCI GIULIO, per conto del Dirigente Scolastico dott.ssa RICCI GIORGIA.</t>
  </si>
  <si>
    <t>MANTERO ALESSANDRO</t>
  </si>
  <si>
    <t>19/11/2025 16:10:36</t>
  </si>
  <si>
    <t>09/02/2026 10:13:55</t>
  </si>
  <si>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1BLS - Segnalatore CARENZE di NOVEMBRE - 2025-2026 3C - Segnalatore CARENZE di NOVEMBRE - 2025-2026 4E - Segnalatore CARENZE di NOVEMBRE - 2025-2026 5D - Segnalatore CARENZE di NOVEMBRE - 2025-2026 5H - Segnalatore CARENZE di NOVEMBRE - 2025-2026 Ciao e buon lavoro! L'Animatore Digitale prof. LEUCI GIULIO, per conto del Dirigente Scolastico dott.ssa RICCI GIORGIA.</t>
  </si>
  <si>
    <t>19/11/2025 16:10:37</t>
  </si>
  <si>
    <t>MANUSIA GABRIELE</t>
  </si>
  <si>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1D - Segnalatore CARENZE di NOVEMBRE - 2025-2026 1E - Segnalatore CARENZE di NOVEMBRE - 2025-2026 3E - Segnalatore CARENZE di NOVEMBRE - 2025-2026 3G - Segnalatore CARENZE di NOVEMBRE - 2025-2026 Ciao e buon lavoro! L'Animatore Digitale prof. LEUCI GIULIO, per conto del Dirigente Scolastico dott.ssa RICCI GIORGIA.</t>
  </si>
  <si>
    <t>19/11/2025 16:10:39</t>
  </si>
  <si>
    <t>09/02/2026 10:13:56</t>
  </si>
  <si>
    <t>1fyvkdQJ-TVhIbgb_WJt2RN_7sMFlDNM5gt-OuC2NibA,17a_Bf4GC11e_zi1L7YcIYoTlArrZ9Uq6b0-yrLGRO5g,1_9tC3b_3n1mLhskknOd75lq7zBCOuiYcmqgGv3aTddw,1-3Jbzv6XNvXoW0C0wxmnziH5H8RL44f-xeT7PgqMtyc</t>
  </si>
  <si>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1ALS - Segnalatore CARENZE di NOVEMBRE - 2025-2026 1F - Segnalatore CARENZE di NOVEMBRE - 2025-2026 3F - Segnalatore CARENZE di NOVEMBRE - 2025-2026 5D - Segnalatore CARENZE di NOVEMBRE - 2025-2026 Ciao e buon lavoro! L'Animatore Digitale prof. LEUCI GIULIO, per conto del Dirigente Scolastico dott.ssa RICCI GIORGIA.</t>
  </si>
  <si>
    <t>MARAFFINO ALEXANDRAMARIA</t>
  </si>
  <si>
    <t>alexandramaria.maraffino@pietroaldi.com</t>
  </si>
  <si>
    <t>19/11/2025 16:10:40</t>
  </si>
  <si>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1ALC - Segnalatore CARENZE di NOVEMBRE - 2025-2026 3ALC - Segnalatore CARENZE di NOVEMBRE - 2025-2026 4ALC - Segnalatore CARENZE di NOVEMBRE - 2025-2026 5ALC - Segnalatore CARENZE di NOVEMBRE - 2025-2026 Ciao e buon lavoro! L'Animatore Digitale prof. LEUCI GIULIO, per conto del Dirigente Scolastico dott.ssa RICCI GIORGIA.</t>
  </si>
  <si>
    <t>19/11/2025 16:10:41</t>
  </si>
  <si>
    <t>09/02/2026 10:13:58</t>
  </si>
  <si>
    <t>MARCONE MASSIMO</t>
  </si>
  <si>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3D - Segnalatore CARENZE di NOVEMBRE - 2025-2026 4E - Segnalatore CARENZE di NOVEMBRE - 2025-2026 4I - Segnalatore CARENZE di NOVEMBRE - 2025-2026 Ciao e buon lavoro! L'Animatore Digitale prof. LEUCI GIULIO, per conto del Dirigente Scolastico dott.ssa RICCI GIORGIA.</t>
  </si>
  <si>
    <t>19/11/2025 16:10:42</t>
  </si>
  <si>
    <t>1OmQKHboYx20HgnIUZNAz9K-5vJlo2UDScaZXuyc0qaA,10Irab3pXspzXqkmJvG0B-h7w80W4cYJ8dE8wJ8p_VV8,1OpXtbMFQ4PFmwB6DdJfB5yZRWAgK9faX7gNhXK1E--k</t>
  </si>
  <si>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3BLC - Segnalatore CARENZE di NOVEMBRE - 2025-2026 4BLC - Segnalatore CARENZE di NOVEMBRE - 2025-2026 5BLC - Segnalatore CARENZE di NOVEMBRE - 2025-2026 Ciao e buon lavoro! L'Animatore Digitale prof. LEUCI GIULIO, per conto del Dirigente Scolastico dott.ssa RICCI GIORGIA.</t>
  </si>
  <si>
    <t>MARCONI CHIARA</t>
  </si>
  <si>
    <t>19/11/2025 16:10:43</t>
  </si>
  <si>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1L - Segnalatore CARENZE di NOVEMBRE - 2025-2026 3G - Segnalatore CARENZE di NOVEMBRE - 2025-2026 4G - Segnalatore CARENZE di NOVEMBRE - 2025-2026 4I - Segnalatore CARENZE di NOVEMBRE - 2025-2026 5G - Segnalatore CARENZE di NOVEMBRE - 2025-2026 Ciao e buon lavoro! L'Animatore Digitale prof. LEUCI GIULIO, per conto del Dirigente Scolastico dott.ssa RICCI GIORGIA.</t>
  </si>
  <si>
    <t>19/11/2025 16:10:44</t>
  </si>
  <si>
    <t>MARCONI EVA</t>
  </si>
  <si>
    <t>1fyvkdQJ-TVhIbgb_WJt2RN_7sMFlDNM5gt-OuC2NibA,1wj25cM_eXTalEdfJnpj3BPjkomPWN81cE0g09DgXEGg,1YxEPaEtuF5EulhUFuXN3OAjyQolyaOuTKq-FihDPy1E,1fY_5Ka3-gBCQVcAqe8JeDQBcD-ai3Flkd4VbPW60SRw,1OmQKHboYx20HgnIUZNAz9K-5vJlo2UDScaZXuyc0qaA,1K1V7zAQAcO9F7_jk4L7xpP4Ha8i4ywSAdXgDBkKyIZc,10Irab3pXspzXqkmJvG0B-h7w80W4cYJ8dE8wJ8p_VV8,1guWBKX9cLMuQQVxfm6c71_cpaK-m96UOdAkZt0Ozz8I,1OpXtbMFQ4PFmwB6DdJfB5yZRWAgK9faX7gNhXK1E--k</t>
  </si>
  <si>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1ALS - Segnalatore CARENZE di NOVEMBRE - 2025-2026 1BLC - Segnalatore CARENZE di NOVEMBRE - 2025-2026 2ALS - Segnalatore CARENZE di NOVEMBRE - 2025-2026 3ALS - Segnalatore CARENZE di NOVEMBRE - 2025-2026 3BLC - Segnalatore CARENZE di NOVEMBRE - 2025-2026 4ALS - Segnalatore CARENZE di NOVEMBRE - 2025-2026 4BLC - Segnalatore CARENZE di NOVEMBRE - 2025-2026 5ALS - Segnalatore CARENZE di NOVEMBRE - 2025-2026 5BLC - Segnalatore CARENZE di NOVEMBRE - 2025-2026 Ciao e buon lavoro! L'Animatore Digitale prof. LEUCI GIULIO, per conto del Dirigente Scolastico dott.ssa RICCI GIORGIA.</t>
  </si>
  <si>
    <t>19/11/2025 16:10:45</t>
  </si>
  <si>
    <t>MARCUCCI BEATRICE</t>
  </si>
  <si>
    <t>SORINI ELGA</t>
  </si>
  <si>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1BLC - Segnalatore CARENZE di NOVEMBRE - 2025-2026 3BLC - Segnalatore CARENZE di NOVEMBRE - 2025-2026 4BLC - Segnalatore CARENZE di NOVEMBRE - 2025-2026 5BLC - Segnalatore CARENZE di NOVEMBRE - 2025-2026 Ciao e buon lavoro! L'Animatore Digitale prof. LEUCI GIULIO, per conto del Dirigente Scolastico dott.ssa RICCI GIORGIA.</t>
  </si>
  <si>
    <t>19/11/2025 16:10:46</t>
  </si>
  <si>
    <t>MARCUCCI ETHAN</t>
  </si>
  <si>
    <t>1YxEPaEtuF5EulhUFuXN3OAjyQolyaOuTKq-FihDPy1E,1PXDYD75a0Ja151dLT66cf4OJ8Pap2mMAZs2Evjp7y_Y,1_9tC3b_3n1mLhskknOd75lq7zBCOuiYcmqgGv3aTddw,1-xwfItjd9zhcz6n3f3wUE2QzXZZ94krYUqbC1aPkb-Y,18dKP7Qpljcked7CYubcIs9YlTasFCxpcIjyspST-PMc</t>
  </si>
  <si>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2ALS - Segnalatore CARENZE di NOVEMBRE - 2025-2026 3C - Segnalatore CARENZE di NOVEMBRE - 2025-2026 3F - Segnalatore CARENZE di NOVEMBRE - 2025-2026 4C - Segnalatore CARENZE di NOVEMBRE - 2025-2026 5H - Segnalatore CARENZE di NOVEMBRE - 2025-2026 Ciao e buon lavoro! L'Animatore Digitale prof. LEUCI GIULIO, per conto del Dirigente Scolastico dott.ssa RICCI GIORGIA.</t>
  </si>
  <si>
    <t>19/11/2025 16:10:47</t>
  </si>
  <si>
    <t>giorgia.maretti@pietroaldi.com</t>
  </si>
  <si>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1ALS - Segnalatore CARENZE di NOVEMBRE - 2025-2026 1F - Segnalatore CARENZE di NOVEMBRE - 2025-2026 2F - Segnalatore CARENZE di NOVEMBRE - 2025-2026 2G - Segnalatore CARENZE di NOVEMBRE - 2025-2026 2H - Segnalatore CARENZE di NOVEMBRE - 2025-2026 5ALS - Segnalatore CARENZE di NOVEMBRE - 2025-2026 Ciao e buon lavoro! L'Animatore Digitale prof. LEUCI GIULIO, per conto del Dirigente Scolastico dott.ssa RICCI GIORGIA.</t>
  </si>
  <si>
    <t>09/02/2026 10:13:59</t>
  </si>
  <si>
    <t>19/11/2025 16:10:48</t>
  </si>
  <si>
    <t>MARETTI GIOVANNI</t>
  </si>
  <si>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3D - Segnalatore CARENZE di NOVEMBRE - 2025-2026 4F - Segnalatore CARENZE di NOVEMBRE - 2025-2026 4I - Segnalatore CARENZE di NOVEMBRE - 2025-2026 5C - Segnalatore CARENZE di NOVEMBRE - 2025-2026 Ciao e buon lavoro! L'Animatore Digitale prof. LEUCI GIULIO, per conto del Dirigente Scolastico dott.ssa RICCI GIORGIA.</t>
  </si>
  <si>
    <t>19/11/2025 16:10:50</t>
  </si>
  <si>
    <t>1Ys8K0hej5eQKU30O2xHqiJj3mskFaLUNnW5PY_6rfpo,1bOmtJg5tJESe8vbE13HL1iL8NY_dxs28tlntEpsE7Fo</t>
  </si>
  <si>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3G - Segnalatore CARENZE di NOVEMBRE - 2025-2026 5G - Segnalatore CARENZE di NOVEMBRE - 2025-2026 Ciao e buon lavoro! L'Animatore Digitale prof. LEUCI GIULIO, per conto del Dirigente Scolastico dott.ssa RICCI GIORGIA.</t>
  </si>
  <si>
    <t>19/11/2025 16:10:51</t>
  </si>
  <si>
    <t>MARGIO RAFFAELE</t>
  </si>
  <si>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1ALS - Segnalatore CARENZE di NOVEMBRE - 2025-2026 1BLS - Segnalatore CARENZE di NOVEMBRE - 2025-2026 2C - Segnalatore CARENZE di NOVEMBRE - 2025-2026 3D - Segnalatore CARENZE di NOVEMBRE - 2025-2026 5C - Segnalatore CARENZE di NOVEMBRE - 2025-2026 5D - Segnalatore CARENZE di NOVEMBRE - 2025-2026 Ciao e buon lavoro! L'Animatore Digitale prof. LEUCI GIULIO, per conto del Dirigente Scolastico dott.ssa RICCI GIORGIA.</t>
  </si>
  <si>
    <t>MOZZILLO STEFANIA</t>
  </si>
  <si>
    <t>19/11/2025 16:10:52</t>
  </si>
  <si>
    <t>1Eg7VoNrcZuQAvlhFEgdywRQMWHJQvD5e5i1QFIy0-bc,1YxEPaEtuF5EulhUFuXN3OAjyQolyaOuTKq-FihDPy1E,1fY_5Ka3-gBCQVcAqe8JeDQBcD-ai3Flkd4VbPW60SRw,1K1V7zAQAcO9F7_jk4L7xpP4Ha8i4ywSAdXgDBkKyIZc,1zC5AKWTO5wUnbSPH10ULBeC3WCBi7wVoXKPQqGNP6Oc,1Qb6GcEybJpwqD370q1nb9hAqVPZPLOPuIxbNDMG3reM</t>
  </si>
  <si>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1E - Segnalatore CARENZE di NOVEMBRE - 2025-2026 2ALS - Segnalatore CARENZE di NOVEMBRE - 2025-2026 3ALS - Segnalatore CARENZE di NOVEMBRE - 2025-2026 4ALS - Segnalatore CARENZE di NOVEMBRE - 2025-2026 4E - Segnalatore CARENZE di NOVEMBRE - 2025-2026 5BLS - Segnalatore CARENZE di NOVEMBRE - 2025-2026 Ciao e buon lavoro! L'Animatore Digitale prof. LEUCI GIULIO, per conto del Dirigente Scolastico dott.ssa RICCI GIORGIA.</t>
  </si>
  <si>
    <t>MARINELLI GIACOMO</t>
  </si>
  <si>
    <t>19/11/2025 16:10:53</t>
  </si>
  <si>
    <t>1-8rFV3LO2JCLqYRG-We8dJSX8lM1jjCDBAFuPuc5N_0,1iP7UZMbTC_CBcZHG0CwCASwBunpckUSRQfyPokkUrvo,1bIJPuCt_vGy8795szzIykVPJnmQwAnnfPNcQYWCIk08</t>
  </si>
  <si>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1D - Segnalatore CARENZE di NOVEMBRE - 2025-2026 2C - Segnalatore CARENZE di NOVEMBRE - 2025-2026 2E - Segnalatore CARENZE di NOVEMBRE - 2025-2026 Ciao e buon lavoro! L'Animatore Digitale prof. LEUCI GIULIO, per conto del Dirigente Scolastico dott.ssa RICCI GIORGIA.</t>
  </si>
  <si>
    <t>MARINONI GABRIELE</t>
  </si>
  <si>
    <t>19/11/2025 16:10:54</t>
  </si>
  <si>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2C - Segnalatore CARENZE di NOVEMBRE - 2025-2026 2E - Segnalatore CARENZE di NOVEMBRE - 2025-2026 3C - Segnalatore CARENZE di NOVEMBRE - 2025-2026 4C - Segnalatore CARENZE di NOVEMBRE - 2025-2026 5C - Segnalatore CARENZE di NOVEMBRE - 2025-2026 5E - Segnalatore CARENZE di NOVEMBRE - 2025-2026 Ciao e buon lavoro! L'Animatore Digitale prof. LEUCI GIULIO, per conto del Dirigente Scolastico dott.ssa RICCI GIORGIA.</t>
  </si>
  <si>
    <t>19/11/2025 16:10:55</t>
  </si>
  <si>
    <t>MARIOTTI CESARE</t>
  </si>
  <si>
    <t>09/02/2026 10:14:00</t>
  </si>
  <si>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1BLC - Segnalatore CARENZE di NOVEMBRE - 2025-2026 1L - Segnalatore CARENZE di NOVEMBRE - 2025-2026 2BLC - Segnalatore CARENZE di NOVEMBRE - 2025-2026 3BLC - Segnalatore CARENZE di NOVEMBRE - 2025-2026 4BLC - Segnalatore CARENZE di NOVEMBRE - 2025-2026 5BLC - Segnalatore CARENZE di NOVEMBRE - 2025-2026 Ciao e buon lavoro! L'Animatore Digitale prof. LEUCI GIULIO, per conto del Dirigente Scolastico dott.ssa RICCI GIORGIA.</t>
  </si>
  <si>
    <t>19/11/2025 16:10:56</t>
  </si>
  <si>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2ALS - Segnalatore CARENZE di NOVEMBRE - 2025-2026 2C - Segnalatore CARENZE di NOVEMBRE - 2025-2026 2D - Segnalatore CARENZE di NOVEMBRE - 2025-2026 4H - Segnalatore CARENZE di NOVEMBRE - 2025-2026 Ciao e buon lavoro! L'Animatore Digitale prof. LEUCI GIULIO, per conto del Dirigente Scolastico dott.ssa RICCI GIORGIA.</t>
  </si>
  <si>
    <t>MARIOTTI THOMAS</t>
  </si>
  <si>
    <t>19/11/2025 16:10:57</t>
  </si>
  <si>
    <t>1_2B7sAJKvkVGCixwS-foWhOM_dIDFA_7J9dtS9dY7Y4,1guWBKX9cLMuQQVxfm6c71_cpaK-m96UOdAkZt0Ozz8I</t>
  </si>
  <si>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4D - Segnalatore CARENZE di NOVEMBRE - 2025-2026 5ALS - Segnalatore CARENZE di NOVEMBRE - 2025-2026 Ciao e buon lavoro! L'Animatore Digitale prof. LEUCI GIULIO, per conto del Dirigente Scolastico dott.ssa RICCI GIORGIA.</t>
  </si>
  <si>
    <t>19/11/2025 16:10:59</t>
  </si>
  <si>
    <t>1YfaPtiR5rIar-UyrQH6uOou5lR-qNV5VqPL9-ts4zsg,1_2B7sAJKvkVGCixwS-foWhOM_dIDFA_7J9dtS9dY7Y4,1guWBKX9cLMuQQVxfm6c71_cpaK-m96UOdAkZt0Ozz8I,18dKP7Qpljcked7CYubcIs9YlTasFCxpcIjyspST-PMc</t>
  </si>
  <si>
    <t>MARIOTTINI EMMA</t>
  </si>
  <si>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3E - Segnalatore CARENZE di NOVEMBRE - 2025-2026 4D - Segnalatore CARENZE di NOVEMBRE - 2025-2026 5ALS - Segnalatore CARENZE di NOVEMBRE - 2025-2026 5H - Segnalatore CARENZE di NOVEMBRE - 2025-2026 Ciao e buon lavoro! L'Animatore Digitale prof. LEUCI GIULIO, per conto del Dirigente Scolastico dott.ssa RICCI GIORGIA.</t>
  </si>
  <si>
    <t>19/11/2025 16:11:00</t>
  </si>
  <si>
    <t>1wj25cM_eXTalEdfJnpj3BPjkomPWN81cE0g09DgXEGg,1rV8wlWDU7yUAxnqA_iWmfUHsWDF9lQkNr-4bdYwCeBw,1OmQKHboYx20HgnIUZNAz9K-5vJlo2UDScaZXuyc0qaA,10Irab3pXspzXqkmJvG0B-h7w80W4cYJ8dE8wJ8p_VV8,1OpXtbMFQ4PFmwB6DdJfB5yZRWAgK9faX7gNhXK1E--k</t>
  </si>
  <si>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1BLC - Segnalatore CARENZE di NOVEMBRE - 2025-2026 2BLC - Segnalatore CARENZE di NOVEMBRE - 2025-2026 3BLC - Segnalatore CARENZE di NOVEMBRE - 2025-2026 4BLC - Segnalatore CARENZE di NOVEMBRE - 2025-2026 5BLC - Segnalatore CARENZE di NOVEMBRE - 2025-2026 Ciao e buon lavoro! L'Animatore Digitale prof. LEUCI GIULIO, per conto del Dirigente Scolastico dott.ssa RICCI GIORGIA.</t>
  </si>
  <si>
    <t>19/11/2025 16:11:01</t>
  </si>
  <si>
    <t>1wj25cM_eXTalEdfJnpj3BPjkomPWN81cE0g09DgXEGg,1rV8wlWDU7yUAxnqA_iWmfUHsWDF9lQkNr-4bdYwCeBw,10Irab3pXspzXqkmJvG0B-h7w80W4cYJ8dE8wJ8p_VV8,1wrbFVuyXmZsFi2aFpxqZsIe0bNK1_s0v2pcNVxpxeEw</t>
  </si>
  <si>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1BLC - Segnalatore CARENZE di NOVEMBRE - 2025-2026 2BLC - Segnalatore CARENZE di NOVEMBRE - 2025-2026 4BLC - Segnalatore CARENZE di NOVEMBRE - 2025-2026 5C - Segnalatore CARENZE di NOVEMBRE - 2025-2026 Ciao e buon lavoro! L'Animatore Digitale prof. LEUCI GIULIO, per conto del Dirigente Scolastico dott.ssa RICCI GIORGIA.</t>
  </si>
  <si>
    <t>MARIOTTINI FILIPPO</t>
  </si>
  <si>
    <t>19/11/2025 16:11:02</t>
  </si>
  <si>
    <t>REINO PAMELA</t>
  </si>
  <si>
    <t>19/11/2025 16:11:03</t>
  </si>
  <si>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1ALS - Segnalatore CARENZE di NOVEMBRE - 2025-2026 2BLS - Segnalatore CARENZE di NOVEMBRE - 2025-2026 2C - Segnalatore CARENZE di NOVEMBRE - 2025-2026 2G - Segnalatore CARENZE di NOVEMBRE - 2025-2026 5G - Segnalatore CARENZE di NOVEMBRE - 2025-2026 Ciao e buon lavoro! L'Animatore Digitale prof. LEUCI GIULIO, per conto del Dirigente Scolastico dott.ssa RICCI GIORGIA.</t>
  </si>
  <si>
    <t>19/11/2025 16:11:04</t>
  </si>
  <si>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1L - Segnalatore CARENZE di NOVEMBRE - 2025-2026 2BLS - Segnalatore CARENZE di NOVEMBRE - 2025-2026 3ALS - Segnalatore CARENZE di NOVEMBRE - 2025-2026 Ciao e buon lavoro! L'Animatore Digitale prof. LEUCI GIULIO, per conto del Dirigente Scolastico dott.ssa RICCI GIORGIA.</t>
  </si>
  <si>
    <t>MARSANA IAGO</t>
  </si>
  <si>
    <t>19/11/2025 16:11:05</t>
  </si>
  <si>
    <t>1vC_iQjWJ5RQ8nkjAG8aafTE7F9oRba4iSTBQl9qqpb8,1Qb6GcEybJpwqD370q1nb9hAqVPZPLOPuIxbNDMG3reM</t>
  </si>
  <si>
    <t>09/02/2026 10:14:01</t>
  </si>
  <si>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4H - Segnalatore CARENZE di NOVEMBRE - 2025-2026 5BLS - Segnalatore CARENZE di NOVEMBRE - 2025-2026 Ciao e buon lavoro! L'Animatore Digitale prof. LEUCI GIULIO, per conto del Dirigente Scolastico dott.ssa RICCI GIORGIA.</t>
  </si>
  <si>
    <t>19/11/2025 16:11:07</t>
  </si>
  <si>
    <t>MARTELLINI FILIPPO</t>
  </si>
  <si>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4ALS - Segnalatore CARENZE di NOVEMBRE - 2025-2026 4H - Segnalatore CARENZE di NOVEMBRE - 2025-2026 5D - Segnalatore CARENZE di NOVEMBRE - 2025-2026 5F - Segnalatore CARENZE di NOVEMBRE - 2025-2026 Ciao e buon lavoro! L'Animatore Digitale prof. LEUCI GIULIO, per conto del Dirigente Scolastico dott.ssa RICCI GIORGIA.</t>
  </si>
  <si>
    <t>19/11/2025 16:11:08</t>
  </si>
  <si>
    <t>1l8SaQ478-xU4qK6bAcl_qIbPV4G6AvGViNIgpYjeiwM,1meM_r7CPj84aP_3EpI71adM5jwQr6jVpxeD8LWzixcc,1rVisS6ApadloU4hLoYdox4Fs-Pl62Xr9-5Lir0usAt4</t>
  </si>
  <si>
    <t>09/02/2026 10:04:14</t>
  </si>
  <si>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3ALC - Segnalatore CARENZE di NOVEMBRE - 2025-2026 4ALC - Segnalatore CARENZE di NOVEMBRE - 2025-2026 5ALC - Segnalatore CARENZE di NOVEMBRE - 2025-2026 Ciao e buon lavoro! L'Animatore Digitale prof. LEUCI GIULIO, per conto del Dirigente Scolastico dott.ssa RICCI GIORGIA.</t>
  </si>
  <si>
    <t>19/11/2025 16:11:09</t>
  </si>
  <si>
    <t>MARTI RICCARDO</t>
  </si>
  <si>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2BLC - Segnalatore CARENZE di NOVEMBRE - 2025-2026 3BLC - Segnalatore CARENZE di NOVEMBRE - 2025-2026 4BLC - Segnalatore CARENZE di NOVEMBRE - 2025-2026 5BLC - Segnalatore CARENZE di NOVEMBRE - 2025-2026 Ciao e buon lavoro! L'Animatore Digitale prof. LEUCI GIULIO, per conto del Dirigente Scolastico dott.ssa RICCI GIORGIA.</t>
  </si>
  <si>
    <t>19/11/2025 16:11:10</t>
  </si>
  <si>
    <t>1LzhIAgTn12ogpHhy9HfSByOtQReuyXIMhkMycXbzMy8,1BmF2Ur5Oaoh9IlFChCmy-KCWRU6bMy9yeW4rz4RCnqA,1TOMNnLVd_bm6cKHPW5yZod9Qpu8HLtGkFLfZprapLYk,1l8SaQ478-xU4qK6bAcl_qIbPV4G6AvGViNIgpYjeiwM,1saWb1FIklA2UO7fNcezJ5TfHOIKa1dtT9zItw3U7Pqk,1meM_r7CPj84aP_3EpI71adM5jwQr6jVpxeD8LWzixcc,1_2B7sAJKvkVGCixwS-foWhOM_dIDFA_7J9dtS9dY7Y4,1rVisS6ApadloU4hLoYdox4Fs-Pl62Xr9-5Lir0usAt4,1-3Jbzv6XNvXoW0C0wxmnziH5H8RL44f-xeT7PgqMtyc</t>
  </si>
  <si>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1ALC - Segnalatore CARENZE di NOVEMBRE - 2025-2026 2ALC - Segnalatore CARENZE di NOVEMBRE - 2025-2026 2D - Segnalatore CARENZE di NOVEMBRE - 2025-2026 3ALC - Segnalatore CARENZE di NOVEMBRE - 2025-2026 3D - Segnalatore CARENZE di NOVEMBRE - 2025-2026 4ALC - Segnalatore CARENZE di NOVEMBRE - 2025-2026 4D - Segnalatore CARENZE di NOVEMBRE - 2025-2026 5ALC - Segnalatore CARENZE di NOVEMBRE - 2025-2026 5D - Segnalatore CARENZE di NOVEMBRE - 2025-2026 Ciao e buon lavoro! L'Animatore Digitale prof. LEUCI GIULIO, per conto del Dirigente Scolastico dott.ssa RICCI GIORGIA.</t>
  </si>
  <si>
    <t>MARTINI CLELIA</t>
  </si>
  <si>
    <t>19/11/2025 16:11:11</t>
  </si>
  <si>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1ALC - Segnalatore CARENZE di NOVEMBRE - 2025-2026 2H - Segnalatore CARENZE di NOVEMBRE - 2025-2026 3F - Segnalatore CARENZE di NOVEMBRE - 2025-2026 5ALS - Segnalatore CARENZE di NOVEMBRE - 2025-2026 Ciao e buon lavoro! L'Animatore Digitale prof. LEUCI GIULIO, per conto del Dirigente Scolastico dott.ssa RICCI GIORGIA.</t>
  </si>
  <si>
    <t>19/11/2025 16:11:12</t>
  </si>
  <si>
    <t>MARTINI GRETA</t>
  </si>
  <si>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1F - Segnalatore CARENZE di NOVEMBRE - 2025-2026 2ALS - Segnalatore CARENZE di NOVEMBRE - 2025-2026 2BLS - Segnalatore CARENZE di NOVEMBRE - 2025-2026 3ALC - Segnalatore CARENZE di NOVEMBRE - 2025-2026 3BLS - Segnalatore CARENZE di NOVEMBRE - 2025-2026 5F - Segnalatore CARENZE di NOVEMBRE - 2025-2026 Ciao e buon lavoro! L'Animatore Digitale prof. LEUCI GIULIO, per conto del Dirigente Scolastico dott.ssa RICCI GIORGIA.</t>
  </si>
  <si>
    <t>BIAGIANTI GIULIA</t>
  </si>
  <si>
    <t>19/11/2025 16:11:14</t>
  </si>
  <si>
    <t>MARZO AMBRA</t>
  </si>
  <si>
    <t>19/11/2025 16:11:15</t>
  </si>
  <si>
    <t>14pkK3_mqcSqOuOpyGbriOMbM3iYLsI0pNZMQR3hOUwE,1PXDYD75a0Ja151dLT66cf4OJ8Pap2mMAZs2Evjp7y_Y,1saWb1FIklA2UO7fNcezJ5TfHOIKa1dtT9zItw3U7Pqk,1YfaPtiR5rIar-UyrQH6uOou5lR-qNV5VqPL9-ts4zsg,1H96zOL6_xnIsigyaK36DIKkRw1PlUJx6FnWNnPsuyUo,1-xwfItjd9zhcz6n3f3wUE2QzXZZ94krYUqbC1aPkb-Y,1_2B7sAJKvkVGCixwS-foWhOM_dIDFA_7J9dtS9dY7Y4,1zC5AKWTO5wUnbSPH10ULBeC3WCBi7wVoXKPQqGNP6Oc,1Qb6GcEybJpwqD370q1nb9hAqVPZPLOPuIxbNDMG3reM,1wrbFVuyXmZsFi2aFpxqZsIe0bNK1_s0v2pcNVxpxeEw,1-3Jbzv6XNvXoW0C0wxmnziH5H8RL44f-xeT7PgqMtyc,1ojLsdYw9p9kpkP_pkba_sRIMz_sL8mkQAnHx2xwoNG8,1bOmtJg5tJESe8vbE13HL1iL8NY_dxs28tlntEpsE7Fo</t>
  </si>
  <si>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3BLS - Segnalatore CARENZE di NOVEMBRE - 2025-2026 3C - Segnalatore CARENZE di NOVEMBRE - 2025-2026 3D - Segnalatore CARENZE di NOVEMBRE - 2025-2026 3E - Segnalatore CARENZE di NOVEMBRE - 2025-2026 4BLS - Segnalatore CARENZE di NOVEMBRE - 2025-2026 4C - Segnalatore CARENZE di NOVEMBRE - 2025-2026 4D - Segnalatore CARENZE di NOVEMBRE - 2025-2026 4E - Segnalatore CARENZE di NOVEMBRE - 2025-2026 5BLS - Segnalatore CARENZE di NOVEMBRE - 2025-2026 5C - Segnalatore CARENZE di NOVEMBRE - 2025-2026 5D - Segnalatore CARENZE di NOVEMBRE - 2025-2026 5E - Segnalatore CARENZE di NOVEMBRE - 2025-2026 5G - Segnalatore CARENZE di NOVEMBRE - 2025-2026 Ciao e buon lavoro! L'Animatore Digitale prof. LEUCI GIULIO, per conto del Dirigente Scolastico dott.ssa RICCI GIORGIA.</t>
  </si>
  <si>
    <t>09/02/2026 10:04:16</t>
  </si>
  <si>
    <t>19/11/2025 16:11:16</t>
  </si>
  <si>
    <t>MARZOCCHI TOMMASO</t>
  </si>
  <si>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1ALS - Segnalatore CARENZE di NOVEMBRE - 2025-2026 1BLC - Segnalatore CARENZE di NOVEMBRE - 2025-2026 1L - Segnalatore CARENZE di NOVEMBRE - 2025-2026 2D - Segnalatore CARENZE di NOVEMBRE - 2025-2026 3ALS - Segnalatore CARENZE di NOVEMBRE - 2025-2026 3BLS - Segnalatore CARENZE di NOVEMBRE - 2025-2026 Ciao e buon lavoro! L'Animatore Digitale prof. LEUCI GIULIO, per conto del Dirigente Scolastico dott.ssa RICCI GIORGIA.</t>
  </si>
  <si>
    <t>19/11/2025 16:11:17</t>
  </si>
  <si>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1BLS - Segnalatore CARENZE di NOVEMBRE - 2025-2026 2E - Segnalatore CARENZE di NOVEMBRE - 2025-2026 3BLC - Segnalatore CARENZE di NOVEMBRE - 2025-2026 5BLC - Segnalatore CARENZE di NOVEMBRE - 2025-2026 Ciao e buon lavoro! L'Animatore Digitale prof. LEUCI GIULIO, per conto del Dirigente Scolastico dott.ssa RICCI GIORGIA.</t>
  </si>
  <si>
    <t>19/11/2025 16:11:18</t>
  </si>
  <si>
    <t>1x0dNleweq1E9Ic_tbJx37DI9j18D6zSlnw-7coCZ3CY,1kpTfLobAHnjqIZJrY1QqOAXtdQDD_iMb3BHC9WGVtNc,1qtsSO7DoTCZg7BH8M0UPpvrqLoFL4dITxqiaNG8ZBgY,14pkK3_mqcSqOuOpyGbriOMbM3iYLsI0pNZMQR3hOUwE,1_9tC3b_3n1mLhskknOd75lq7zBCOuiYcmqgGv3aTddw,1H96zOL6_xnIsigyaK36DIKkRw1PlUJx6FnWNnPsuyUo,1jAr7NIfVKie8AEZxkEtcVYHsKYUCvijaBkWkdS4BLC4,1Qb6GcEybJpwqD370q1nb9hAqVPZPLOPuIxbNDMG3reM,1ojLsdYw9p9kpkP_pkba_sRIMz_sL8mkQAnHx2xwoNG8</t>
  </si>
  <si>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1BLS - Segnalatore CARENZE di NOVEMBRE - 2025-2026 2BLS - Segnalatore CARENZE di NOVEMBRE - 2025-2026 2F - Segnalatore CARENZE di NOVEMBRE - 2025-2026 3BLS - Segnalatore CARENZE di NOVEMBRE - 2025-2026 3F - Segnalatore CARENZE di NOVEMBRE - 2025-2026 4BLS - Segnalatore CARENZE di NOVEMBRE - 2025-2026 4I - Segnalatore CARENZE di NOVEMBRE - 2025-2026 5BLS - Segnalatore CARENZE di NOVEMBRE - 2025-2026 5E - Segnalatore CARENZE di NOVEMBRE - 2025-2026 Ciao e buon lavoro! L'Animatore Digitale prof. LEUCI GIULIO, per conto del Dirigente Scolastico dott.ssa RICCI GIORGIA.</t>
  </si>
  <si>
    <t>sonzogni.fabio@pietroaldi.com</t>
  </si>
  <si>
    <t>MASCAGNI CATERINA</t>
  </si>
  <si>
    <t>19/11/2025 16:11:19</t>
  </si>
  <si>
    <t>1fyvkdQJ-TVhIbgb_WJt2RN_7sMFlDNM5gt-OuC2NibA,17a_Bf4GC11e_zi1L7YcIYoTlArrZ9Uq6b0-yrLGRO5g,1_kNBEs-T_4nqVfU6fJ1Agysd2nf1UCycZ8PEfz9a8nQ,1YxEPaEtuF5EulhUFuXN3OAjyQolyaOuTKq-FihDPy1E,1fY_5Ka3-gBCQVcAqe8JeDQBcD-ai3Flkd4VbPW60SRw,1K1V7zAQAcO9F7_jk4L7xpP4Ha8i4ywSAdXgDBkKyIZc,1XqelGq7G7ZQjbDLJxDdEOJ8bGqjZTDvQSXdpaFl9NcM,1guWBKX9cLMuQQVxfm6c71_cpaK-m96UOdAkZt0Ozz8I,1riIA4eA2Pk3LDHIqzf3lKnlU3Ndf5l32Clfv0V3-uaY</t>
  </si>
  <si>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1ALS - Segnalatore CARENZE di NOVEMBRE - 2025-2026 1F - Segnalatore CARENZE di NOVEMBRE - 2025-2026 1L - Segnalatore CARENZE di NOVEMBRE - 2025-2026 2ALS - Segnalatore CARENZE di NOVEMBRE - 2025-2026 3ALS - Segnalatore CARENZE di NOVEMBRE - 2025-2026 4ALS - Segnalatore CARENZE di NOVEMBRE - 2025-2026 4F - Segnalatore CARENZE di NOVEMBRE - 2025-2026 5ALS - Segnalatore CARENZE di NOVEMBRE - 2025-2026 5F - Segnalatore CARENZE di NOVEMBRE - 2025-2026 Ciao e buon lavoro! L'Animatore Digitale prof. LEUCI GIULIO, per conto del Dirigente Scolastico dott.ssa RICCI GIORGIA.</t>
  </si>
  <si>
    <t>09/02/2026 10:04:17</t>
  </si>
  <si>
    <t>19/11/2025 16:11:21</t>
  </si>
  <si>
    <t>MASCAGNI COSTANZA</t>
  </si>
  <si>
    <t>1H96zOL6_xnIsigyaK36DIKkRw1PlUJx6FnWNnPsuyUo,1_2B7sAJKvkVGCixwS-foWhOM_dIDFA_7J9dtS9dY7Y4,1ojLsdYw9p9kpkP_pkba_sRIMz_sL8mkQAnHx2xwoNG8</t>
  </si>
  <si>
    <t>costanza.mascagni@pietroaldi.com</t>
  </si>
  <si>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4BLS - Segnalatore CARENZE di NOVEMBRE - 2025-2026 4D - Segnalatore CARENZE di NOVEMBRE - 2025-2026 5E - Segnalatore CARENZE di NOVEMBRE - 2025-2026 Ciao e buon lavoro! L'Animatore Digitale prof. LEUCI GIULIO, per conto del Dirigente Scolastico dott.ssa RICCI GIORGIA.</t>
  </si>
  <si>
    <t>19/11/2025 16:11:22</t>
  </si>
  <si>
    <t>MASCELLONI SAMUEL</t>
  </si>
  <si>
    <t>19/11/2025 16:11:23</t>
  </si>
  <si>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1G - Segnalatore CARENZE di NOVEMBRE - 2025-2026 2ALS - Segnalatore CARENZE di NOVEMBRE - 2025-2026 3BLS - Segnalatore CARENZE di NOVEMBRE - 2025-2026 3C - Segnalatore CARENZE di NOVEMBRE - 2025-2026 3E - Segnalatore CARENZE di NOVEMBRE - 2025-2026 Ciao e buon lavoro! L'Animatore Digitale prof. LEUCI GIULIO, per conto del Dirigente Scolastico dott.ssa RICCI GIORGIA.</t>
  </si>
  <si>
    <t>MASI NADIA</t>
  </si>
  <si>
    <t>19/11/2025 16:11:24</t>
  </si>
  <si>
    <t>14pkK3_mqcSqOuOpyGbriOMbM3iYLsI0pNZMQR3hOUwE,1_9tC3b_3n1mLhskknOd75lq7zBCOuiYcmqgGv3aTddw,18JZRc5TomLBzO7vfLohv5mHPekR7ZbwsmRVfcDgODWA</t>
  </si>
  <si>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3BLS - Segnalatore CARENZE di NOVEMBRE - 2025-2026 3F - Segnalatore CARENZE di NOVEMBRE - 2025-2026 4G - Segnalatore CARENZE di NOVEMBRE - 2025-2026 Ciao e buon lavoro! L'Animatore Digitale prof. LEUCI GIULIO, per conto del Dirigente Scolastico dott.ssa RICCI GIORGIA.</t>
  </si>
  <si>
    <t>09/02/2026 10:04:19</t>
  </si>
  <si>
    <t>19/11/2025 16:11:25</t>
  </si>
  <si>
    <t>1x0dNleweq1E9Ic_tbJx37DI9j18D6zSlnw-7coCZ3CY,1_kNBEs-T_4nqVfU6fJ1Agysd2nf1UCycZ8PEfz9a8nQ,1saWb1FIklA2UO7fNcezJ5TfHOIKa1dtT9zItw3U7Pqk,1Ys8K0hej5eQKU30O2xHqiJj3mskFaLUNnW5PY_6rfpo,1riIA4eA2Pk3LDHIqzf3lKnlU3Ndf5l32Clfv0V3-uaY</t>
  </si>
  <si>
    <t>MASIERO NATAN</t>
  </si>
  <si>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1BLS - Segnalatore CARENZE di NOVEMBRE - 2025-2026 1L - Segnalatore CARENZE di NOVEMBRE - 2025-2026 3D - Segnalatore CARENZE di NOVEMBRE - 2025-2026 3G - Segnalatore CARENZE di NOVEMBRE - 2025-2026 5F - Segnalatore CARENZE di NOVEMBRE - 2025-2026 Ciao e buon lavoro! L'Animatore Digitale prof. LEUCI GIULIO, per conto del Dirigente Scolastico dott.ssa RICCI GIORGIA.</t>
  </si>
  <si>
    <t>19/11/2025 16:11:26</t>
  </si>
  <si>
    <t>1iP7UZMbTC_CBcZHG0CwCASwBunpckUSRQfyPokkUrvo,1OmQKHboYx20HgnIUZNAz9K-5vJlo2UDScaZXuyc0qaA</t>
  </si>
  <si>
    <t>si comunica che sono stati generati e resi disponibili i FILE PER SEGNALARE LE CARENZE per i CdC di novembre. Si precisa che, dal momento che la segnalazione delle carenze ha puro scopo ricognitivo, NON saranno prodotte comunicazioni da inviare alle famiglie. Inoltre, ferma restando la necessità di discuterne durante la riunione collegiale, ogni docente ha facoltà (ma NON obbligo) di precompilare il file relativo alle carenze per la propria materia. Fogli segnalazione carenze 2C - Segnalatore CARENZE di NOVEMBRE - 2025-2026 3BLC - Segnalatore CARENZE di NOVEMBRE - 2025-2026 Ciao e buon lavoro! L'Animatore Digitale prof. LEUCI GIULIO, per conto del Dirigente Scolastico dott.ssa RICCI GIORGIA.</t>
  </si>
  <si>
    <t>MASSIMI SOFIA</t>
  </si>
  <si>
    <t>19/11/2025 16:44:31</t>
  </si>
  <si>
    <t>1jMf-ZaIiBPCBwRuD9yqlwDRFoFLeDXU1JnrHfyWuOBE,1VKb3SNbp7U0Hx6X1Di23h9NgZDmX0Obg8tuC2Wx6h9U,1XBoHMWP2shKfb4sEnkxphUrC4zQCrHCR-QXQkwJcqqY</t>
  </si>
  <si>
    <t>si comunica che sono stati predisposti i seguenti PIANI PERSONALIZZATI per gli alunni delle classi di cui sei coordinatore o momentaneo referente. Per praticità, qualora presenti, ti inviamo anche i documenti già precedentemente notificati. Piani personalizzati DA REDIGERE 📄 MOHAMMED PURNO - PDP STRANIERI - 2025-2026 Piani personalizzati PRECEDENTEMENTE INVIATI MUSCIO MATTIA - PFP - 2025-2026 GRASSI MASSIMILIANO - PFP - 2025-2026 Ciao e buon lavoro! L'Animatore Digitale prof. LEUCI GIULIO, per conto del Dirigente Scolastico dott.ssa RICCI GIORGIA.</t>
  </si>
  <si>
    <t>25/11/2025 13:38:31</t>
  </si>
  <si>
    <t>MATHURIN LAYAHN</t>
  </si>
  <si>
    <t>1eGNTkw7KhNfzfbgrC_GGvVrQcbZoJzHxcyi2yaNV4ic</t>
  </si>
  <si>
    <t>si comunica che sono stati predisposti i seguenti PIANI PERSONALIZZATI per gli alunni delle classi di cui sei coordinatore o momentaneo referente. Per praticità, qualora presenti, ti inviamo anche i documenti già precedentemente notificati. Piani personalizzati DA REDIGERE 📄 FUSA&amp;amp;#39; GIULIA - PDP BES - 2025-2026 ↳ Per riferimento, si allega anche il documento redatto lo scorso A.S. Ciao e buon lavoro! L'Animatore Digitale prof. LEUCI GIULIO, per conto del Dirigente Scolastico dott.ssa RICCI GIORGIA.</t>
  </si>
  <si>
    <t>26/11/2025 08:51:12</t>
  </si>
  <si>
    <t>1GT0SueWEZfIZp2iIHLUXLy6JY-Ycb05FxP1NsdC6OJ4,18anEoWhm6cZ-3mu_9fMautHC2XsGgtdDd39mEEpHV9g,1YffDywORcf7a7IlQc7mGYD2f2DljOHnPmp9pR666rCA,1kSx8Z3K5SlJiSdwYFB-A04XOxqskH-6sYnCdhNeZik8,1lC-VzOH6bhJ9rqDfQzE11YzLGaeNOMZYTJ6vFGaC48w,1GTtIhbQJTfzQXEcBVlvzEpT4YC6WY1IQt6KZ5Zz9aUU,1zNM80Gb9NPI1aJvsB0hvgPTvGFt20hpny8wuE7t6NJ0</t>
  </si>
  <si>
    <t>si comunica che sono stati predisposti i seguenti PIANI PERSONALIZZATI per gli alunni delle classi di cui sei coordinatore o momentaneo referente. Per praticità, qualora presenti, ti inviamo anche i documenti già precedentemente notificati. Piani personalizzati DA REDIGERE 📄 VIGGIANI GIUSY - PDP BES - 2025-2026 ↳ Per riferimento, si allega anche il documento redatto lo scorso A.S. 📄 D&amp;amp;#39;AMBROSIO LUIGI - PDP BES - 2025-2026 Piani personalizzati PRECEDENTEMENTE INVIATI CRISALLI MATTIA - PDP DSA - 2025-2026 SAVOI PIETRO - PDP DSA - 2025-2026 SANTILLI MATTEO - PFP - 2025-2026 LUCARELLI ANDREA - PFP - 2025-2026 DEVITA VINCENZO - PFP - 2025-2026 Ciao e buon lavoro! L'Animatore Digitale prof. LEUCI GIULIO, per conto del Dirigente Scolastico dott.ssa RICCI GIORGIA.</t>
  </si>
  <si>
    <t>13/12/2025 11:01:09</t>
  </si>
  <si>
    <t>1nJ-3JILk8RMMZG3_-ctZocXMtJmv4_ofCwk9ppQoOzY,1KEv-3awnfLgzZnjC9Mrs-m0noOQiSYEG9nlIvSTtXHQ,1hNnh3tpscYa_dJ13-Z6jbApp23-tKPeO_wj_zvfCvYo,1JYbPKNRPLvMGjOf98WFBH-wjjF488iXVuDE_MJWjQXs,1_WD8gEqp8i5XtJYzEv-EAg2AuF0aqHpK-SiItZ1LWiE,1dE51uxIVSF4udqMwUdt_sdk0cZ3xQE4uTFTmI9NGIL0,1M-mxBnLPbquEqRUTqVwEUyMf6127yfXBMe6VXsyIEEo,1QNSIWTpzS2eekCBe7wxnwiNI49OsUJ2QS4IA_0G_llA,1hGz1FbFnNNzjZZVYGrPFTv4xzi3c-tPF7HKFRgufUTg,1bxW-QMajBmmmRNTCHT-fNhfymeQdo_rWF5hMrCvsRZ0,1VDFx2idzR9eXPgdC33HVuC7nLcnYuc-rOgEX-BVgahE,15uqYD0vfhvdsfxBuQC-CJKnrnvC0ZjCF7muXX0MSGJ8,1-gFP9MxsOTJ09o15sn9JVc09ZepbkDEyWOSN4PcCOVQ,1x8zgyIKko_mwzL197dRyjuTeXzPQNWeKOAjpwnGqBvw,1rKiFlEwcyfdK1U0sBI32X_P9kIEHFZNeTmCLYGNMYKA,1lXZtTqRreXCJpdA9q2YVGS2F9uOKtu6Sejv4hdAME5Q,1hxiJDQQ4BsyQnO4o6dSYgoK1BRbohPQk_fBbuAWtYhA,1q6YOmQobiUoWcg0OVaL-pEjGT1cXlY1ny5HWB6u73wg,1bYnmgj4Wy8a8wydwWP8yofpkKwMSisCgzsOFdahcIEc,1l3tEP04ifrZb2ewJ3gPwH5vAOVMlW_gbPzUCzsPNjjo,1tHjaDy_r1SAOhImiIDiESpFZS5jNxQ5olyHso3z-3Mw,13TkUS-g_StnH6KZlssVlTOicO15r2rGdUrL2pX-u5m8,1zeHtQqdmXhDgtBh8V2P-4yHsh4NmC0AdhbApkIS2rhE,1KnIZzj65ExdkstA61UJCmkFJZEhk1sutUMIV9jGOZhY,10haVnQ5Ro6A8NFzhQwVPGXknBdamXMf8dCKBSJaqFr4,1eNxMWVICEN9YQx6u_hvE_b2fU0iuBbDoXjSr0oPQf7w,1N80MMnKhxAn5XjbfsgLdry5-scAIKt2Y2RFFLmIwSd4</t>
  </si>
  <si>
    <t>Trasferimento</t>
  </si>
  <si>
    <t>si comunica che sono stati predisposti i seguenti PIANI PERSONALIZZATI per gli alunni delle classi di cui sei coordinatore o momentaneo referente. Per praticità, qualora presenti, ti inviamo anche i documenti già precedentemente notificati. Piani personalizzati DA REDIGERE 📄 LEONI ALESSIA - PFP - 2025-2026 Piani personalizzati PRECEDENTEMENTE INVIATI BARBAGLI VIOLA - PDP DSA - 2025-2026 BATTISTI IRENE - PDP DSA - 2025-2026 PASTORELLO EMMA - PDP DSA - 2025-2026 FLAMINIO SASHA - PDP BES - 2025-2026 COLOMBINI MATTEO - PFP - 2025-2026 BONELLI ALESSANDRO - PFP - 2025-2026 FERRARI LEONARDO - PFP - 2025-2026 FABRIZZI FLAVIA - PFP - 2025-2026 DOGANIC DUMITRU - PFP - 2025-2026 GIOVI MATILDE - PFP - 2025-2026 BERNARDINI DAMIANO - PDP DSA - 2025-2026 BETTI GIACOMO - PDP DSA - 2025-2026 BROCCA ALESSANDRO - PDP DSA - 2025-2026 FAUCI ASIA - PDP BES - 2025-2026 NICCOLINI ROCCO - PFP - 2025-2026 MARGIACCHI NICCOLO - PFP - 2025-2026 BETTI GIACOMO - PFP - 2025-2026 BANINI LORENZO - PFP - 2025-2026 CECCARELLI ALESSIA - PFP - 2025-2026 BROCCA ALESSANDRO - PFP - 2025-2026 DONNINI TOMMASO - PFP - 2025-2026 BIGONI DIEGO - PDP BES - 2025-2026 DEANGELIS ANGELICA - PDP DSA - 2025-2026 MORELLO GIUSEPPE - PFP - 2025-2026 NATALE STEFANO - PFP - 2025-2026 GALLI MATTEO - PFP - 2025-2026 Ciao e buon lavoro! L'Animatore Digitale prof. LEUCI GIULIO, per conto del Dirigente Scolastico dott.ssa RICCI GIORGIA.</t>
  </si>
  <si>
    <t>09/02/2026 10:04:21</t>
  </si>
  <si>
    <t>16/12/2025 10:50:37</t>
  </si>
  <si>
    <t>MAURIZI VIOLA</t>
  </si>
  <si>
    <t>15gQjOw18-hFfsgfZvuEldIFtPPSHCjdOC9rlLpdlcXk,1HpeRcI_8BvOWUTxvE-4lyQLaUfHdnPX1wSx3PPZcWL4,1yFa26KA-N7x1U1yN5DfKQ06O25GDj3cmUgBxf9roBgc</t>
  </si>
  <si>
    <t>viola.maurizi@pietroaldi.com</t>
  </si>
  <si>
    <t>si comunica che sono stati predisposti i seguenti PIANI PERSONALIZZATI per gli alunni delle classi di cui sei coordinatore o momentaneo referente. Per praticità, qualora presenti, ti inviamo anche i documenti già precedentemente notificati. Piani personalizzati DA REDIGERE 📄 FEBROTTO SARA - PDP BES - 2025-2026 ↳ Per riferimento, si allega anche il documento redatto lo scorso A.S. Piani personalizzati PRECEDENTEMENTE INVIATI LOMBRICHI LUCA - PDP DSA - 2025-2026 PETRUCCI MATILDE - PFP - 2025-2026 Ciao e buon lavoro! L'Animatore Digitale prof. LEUCI GIULIO, per conto del Dirigente Scolastico dott.ssa RICCI GIORGIA.</t>
  </si>
  <si>
    <t>18/12/2025 15:21:10</t>
  </si>
  <si>
    <t>1nV3cSgHwgbGZw_VDvMqLl9K8qUTF8qESHhp4asEZhOA,1iu75x_58u4xfkWwVm0BAKUmIa2uFzfPEXJz9AH2T3o8</t>
  </si>
  <si>
    <t>MAZZEI BIANCA</t>
  </si>
  <si>
    <t>si comunica che sono stati predisposti i seguenti PIANI PERSONALIZZATI per gli alunni delle classi di cui sei coordinatore o momentaneo referente. Per praticità, qualora presenti, ti inviamo anche i documenti già precedentemente notificati. Piani personalizzati DA REDIGERE 📄 GRICIA ANDRE - PFP - 2025-2026 Piani personalizzati PRECEDENTEMENTE INVIATI ANGIOLINI EDOARDO - PDP BES - 2025-2026 Ciao e buon lavoro! L'Animatore Digitale prof. LEUCI GIULIO, per conto del Dirigente Scolastico dott.ssa RICCI GIORGIA.</t>
  </si>
  <si>
    <t>09/02/2026 10:04:22</t>
  </si>
  <si>
    <t>18/12/2025 15:21:21</t>
  </si>
  <si>
    <t>17g_Cy_JVPT028cFeIjykx1ngSbT99sc6rGzt012Nc_E,1KEv-3awnfLgzZnjC9Mrs-m0noOQiSYEG9nlIvSTtXHQ,1hNnh3tpscYa_dJ13-Z6jbApp23-tKPeO_wj_zvfCvYo,1JYbPKNRPLvMGjOf98WFBH-wjjF488iXVuDE_MJWjQXs,1_WD8gEqp8i5XtJYzEv-EAg2AuF0aqHpK-SiItZ1LWiE,1dE51uxIVSF4udqMwUdt_sdk0cZ3xQE4uTFTmI9NGIL0,1M-mxBnLPbquEqRUTqVwEUyMf6127yfXBMe6VXsyIEEo,1QNSIWTpzS2eekCBe7wxnwiNI49OsUJ2QS4IA_0G_llA,1hGz1FbFnNNzjZZVYGrPFTv4xzi3c-tPF7HKFRgufUTg,1bxW-QMajBmmmRNTCHT-fNhfymeQdo_rWF5hMrCvsRZ0,1VDFx2idzR9eXPgdC33HVuC7nLcnYuc-rOgEX-BVgahE,15uqYD0vfhvdsfxBuQC-CJKnrnvC0ZjCF7muXX0MSGJ8,1-gFP9MxsOTJ09o15sn9JVc09ZepbkDEyWOSN4PcCOVQ,1x8zgyIKko_mwzL197dRyjuTeXzPQNWeKOAjpwnGqBvw,1rKiFlEwcyfdK1U0sBI32X_P9kIEHFZNeTmCLYGNMYKA,1lXZtTqRreXCJpdA9q2YVGS2F9uOKtu6Sejv4hdAME5Q,1hxiJDQQ4BsyQnO4o6dSYgoK1BRbohPQk_fBbuAWtYhA,1q6YOmQobiUoWcg0OVaL-pEjGT1cXlY1ny5HWB6u73wg,1bYnmgj4Wy8a8wydwWP8yofpkKwMSisCgzsOFdahcIEc,1l3tEP04ifrZb2ewJ3gPwH5vAOVMlW_gbPzUCzsPNjjo,1tHjaDy_r1SAOhImiIDiESpFZS5jNxQ5olyHso3z-3Mw,13TkUS-g_StnH6KZlssVlTOicO15r2rGdUrL2pX-u5m8,1zeHtQqdmXhDgtBh8V2P-4yHsh4NmC0AdhbApkIS2rhE,1KnIZzj65ExdkstA61UJCmkFJZEhk1sutUMIV9jGOZhY,10haVnQ5Ro6A8NFzhQwVPGXknBdamXMf8dCKBSJaqFr4,1eNxMWVICEN9YQx6u_hvE_b2fU0iuBbDoXjSr0oPQf7w,1N80MMnKhxAn5XjbfsgLdry5-scAIKt2Y2RFFLmIwSd4,1nJ-3JILk8RMMZG3_-ctZocXMtJmv4_ofCwk9ppQoOzY</t>
  </si>
  <si>
    <t>si comunica che sono stati predisposti i seguenti PIANI PERSONALIZZATI per gli alunni delle classi di cui sei coordinatore o momentaneo referente. Per praticità, qualora presenti, ti inviamo anche i documenti già precedentemente notificati. Piani personalizzati DA REDIGERE 📄 CINELLI FILIPPO - PFP - 2025-2026 Piani personalizzati PRECEDENTEMENTE INVIATI BARBAGLI VIOLA - PDP DSA - 2025-2026 BATTISTI IRENE - PDP DSA - 2025-2026 PASTORELLO EMMA - PDP DSA - 2025-2026 FLAMINIO SASHA - PDP BES - 2025-2026 COLOMBINI MATTEO - PFP - 2025-2026 BONELLI ALESSANDRO - PFP - 2025-2026 FERRARI LEONARDO - PFP - 2025-2026 FABRIZZI FLAVIA - PFP - 2025-2026 DOGANIC DUMITRU - PFP - 2025-2026 GIOVI MATILDE - PFP - 2025-2026 BERNARDINI DAMIANO - PDP DSA - 2025-2026 BETTI GIACOMO - PDP DSA - 2025-2026 BROCCA ALESSANDRO - PDP DSA - 2025-2026 FAUCI ASIA - PDP BES - 2025-2026 NICCOLINI ROCCO - PFP - 2025-2026 MARGIACCHI NICCOLO - PFP - 2025-2026 BETTI GIACOMO - PFP - 2025-2026 BANINI LORENZO - PFP - 2025-2026 CECCARELLI ALESSIA - PFP - 2025-2026 BROCCA ALESSANDRO - PFP - 2025-2026 DONNINI TOMMASO - PFP - 2025-2026 LEONI ALESSIA - PFP - 2025-2026 BIGONI DIEGO - PDP BES - 2025-2026 DEANGELIS ANGELICA - PDP DSA - 2025-2026 MORELLO GIUSEPPE - PFP - 2025-2026 NATALE STEFANO - PFP - 2025-2026 GALLI MATTEO - PFP - 2025-2026 Ciao e buon lavoro! L'Animatore Digitale prof. LEUCI GIULIO, per conto del Dirigente Scolastico dott.ssa RICCI GIORGIA.</t>
  </si>
  <si>
    <t>MEDICI ALICE</t>
  </si>
  <si>
    <t>18/12/2025 15:58:18</t>
  </si>
  <si>
    <t>1dRUswDk7z_wbssofbmUJ__zhPpI4LkaKxkw_jnlFt28,1_vCgGEEDR7_SDXVQq_LxiHpYjbt94m3W2Gna-4Xj-nY</t>
  </si>
  <si>
    <t>si comunica che sono stati predisposti i seguenti PIANI PERSONALIZZATI per gli alunni delle classi di cui sei coordinatore o momentaneo referente. Per praticità, qualora presenti, ti inviamo anche i documenti già precedentemente notificati. Piani personalizzati DA REDIGERE 📄 MAGGI ADRIANO - PFP - 2025-2026 ↳ Per riferimento, si allega anche il documento redatto lo scorso A.S. Piani personalizzati PRECEDENTEMENTE INVIATI MASALA VITTORIA - PFP - 2025-2026 Ciao e buon lavoro! L'Animatore Digitale prof. LEUCI GIULIO, per conto del Dirigente Scolastico dott.ssa RICCI GIORGIA.</t>
  </si>
  <si>
    <t>22/12/2025 14:10:27</t>
  </si>
  <si>
    <t>09/02/2026 10:04:24</t>
  </si>
  <si>
    <t>MELANI BIANCA</t>
  </si>
  <si>
    <t>1C3viOYG1UdOyVNeHBpPY7-43jJL2PX5AXnyE1sr60JE,1ZtR2Qr4b-Inp_SPcIR8QOzRT-5ffc_5T7Iim7sLu9WE</t>
  </si>
  <si>
    <t>bianca.melani@pietroaldi.com</t>
  </si>
  <si>
    <t>si comunica che sono stati predisposti i seguenti PIANI PERSONALIZZATI per gli alunni delle classi di cui sei coordinatore o momentaneo referente. Per praticità, qualora presenti, ti inviamo anche i documenti già precedentemente notificati. Piani personalizzati DA REDIGERE 📄 ROSSI GIORGIA - PFP - 2025-2026 Piani personalizzati PRECEDENTEMENTE INVIATI GALLORINI BIANCA - PFP - 2025-2026 Ciao e buon lavoro! L'Animatore Digitale prof. LEUCI GIULIO, per conto del Dirigente Scolastico dott.ssa RICCI GIORGIA.</t>
  </si>
  <si>
    <t>Comunicazione carenze formative - {{alunno.nomeCompleto}}</t>
  </si>
  <si>
    <t>13/01/2026 18:00:37</t>
  </si>
  <si>
    <t>NOTIFICA_CARENZE_FAMIGLIE</t>
  </si>
  <si>
    <t>Gentile famiglia, le comunichiamo le seguenti carenze formative rilevate per lo studente della classe : Riepilogo statistiche Riepilogo Numero carenze: Assenze totali: Per ulteriori informazioni, non esitate a contattare i docenti di riferimento. Cordiali saluti, La Segreteria Didattica</t>
  </si>
  <si>
    <t>numerose entrate in ritardo. Impossibilità del recupero in filosofia a causa delle reiterate assenze</t>
  </si>
  <si>
    <t>MELONE ANDREA</t>
  </si>
  <si>
    <t>13/01/2026 18:02:38</t>
  </si>
  <si>
    <t>Segnalazione Carenze - {{alunno.nomeCompleto}}</t>
  </si>
  <si>
    <t>13/01/2026 18:10:46</t>
  </si>
  <si>
    <t>NOTIFICA_CARENZE_FAMIGLIE_AUTO</t>
  </si>
  <si>
    <t>MENCAGLI MAYA</t>
  </si>
  <si>
    <t>Gentile famiglia, di seguito le carenze rilevate: Avviso Riepilogo Si segnalano carenze formative non ancora recuperate. Cordiali saluti.</t>
  </si>
  <si>
    <t>13/01/2026 18:10:47</t>
  </si>
  <si>
    <t>13/01/2026 18:10:48</t>
  </si>
  <si>
    <t>MENCHETTI LORENZO</t>
  </si>
  <si>
    <t>13/01/2026 18:44:58</t>
  </si>
  <si>
    <t>Gentile famiglia, di seguito le carenze rilevate: Avviso Riepilogo Si segnalano carenze formative non ancora recuperate. Dettaglio Carenze 📜 Lingua e cultura latina Alunno TEST 🏛️ Lingua e cultura greca Alunno TEST ⚖️ Diritto ed economia dello sport Alunno TEST Cordiali saluti.</t>
  </si>
  <si>
    <t>13/01/2026 18:44:59</t>
  </si>
  <si>
    <t>MENECALI MATTEO</t>
  </si>
  <si>
    <t>Gentile famiglia, di seguito le carenze rilevate: Avviso Riepilogo Si segnalano carenze formative non ancora recuperate. Dettaglio Carenze 🏛️ Lingua e cultura greca Alunno TEST 🌍 Geografia Alunno TEST Cordiali saluti.</t>
  </si>
  <si>
    <t>13/01/2026 18:45:01</t>
  </si>
  <si>
    <t>Gentile famiglia, di seguito le carenze rilevate: Avviso Riepilogo Si segnalano carenze formative non ancora recuperate. Dettaglio Carenze 📜 Lingua e cultura latina Alunno TEST 🏅 Discipline sportive Alunno TEST Cordiali saluti.</t>
  </si>
  <si>
    <t>MENICHETTI FRANCESCO</t>
  </si>
  <si>
    <t>09/02/2026 10:14:04</t>
  </si>
  <si>
    <t>francesco.menichetti@pietroaldi.com</t>
  </si>
  <si>
    <t>13/01/2026 18:59:21</t>
  </si>
  <si>
    <t>I docenti della classe 5D, riunitisi in data 46016, segnalano le seguenti carenze: Dettaglio Carenze 📜 Lingua e cultura latina TEST 🏅 Discipline sportive TEST Si suggerisce di prenotare un colloquio coi docenti delle materie interessate e/o con il coordinatore della classe.</t>
  </si>
  <si>
    <t>13/01/2026 19:01:56</t>
  </si>
  <si>
    <t>MERCURIO LUDOVICA</t>
  </si>
  <si>
    <t>I docenti della classe 5D, riunitisi in data 46016, segnalano le seguenti carenze: Dettaglio Carenze 📜 Lingua e cultura latina TEST 🏛️ Lingua e cultura greca TEST ⚖️ Diritto ed economia dello sport TEST Si suggerisce di prenotare un colloquio coi docenti delle materie interessate e/o con il coordinatore della classe.</t>
  </si>
  <si>
    <t>13/01/2026 19:01:57</t>
  </si>
  <si>
    <t>MERLINI CAROLINA</t>
  </si>
  <si>
    <t>I docenti della classe 5D, riunitisi in data , segnalano le seguenti carenze: Dettaglio Carenze 🏛️ Lingua e cultura greca TEST 🌍 Geografia TEST Si suggerisce di prenotare un colloquio coi docenti delle materie interessate e/o con il coordinatore della classe.</t>
  </si>
  <si>
    <t>09/02/2026 10:14:05</t>
  </si>
  <si>
    <t>carolina.merlini@pietroaldi.com</t>
  </si>
  <si>
    <t>13/01/2026 19:01:58</t>
  </si>
  <si>
    <t>I docenti della classe 5D, riunitisi in data 25/12/2025, segnalano le seguenti carenze: Dettaglio Carenze 📜 Lingua e cultura latina TEST 🏅 Discipline sportive TEST Si suggerisce di prenotare un colloquio coi docenti delle materie interessate e/o con il coordinatore della classe.</t>
  </si>
  <si>
    <t>13/01/2026 19:07:25</t>
  </si>
  <si>
    <t>13/01/2026 19:07:26</t>
  </si>
  <si>
    <t>I docenti della classe 5D, riunitisi in data 26/12/2025, segnalano le seguenti carenze: Dettaglio Carenze 🏛️ Lingua e cultura greca TEST 🌍 Geografia TEST Si suggerisce di prenotare un colloquio coi docenti delle materie interessate e/o con il coordinatore della classe.</t>
  </si>
  <si>
    <t>13/01/2026 19:07:27</t>
  </si>
  <si>
    <t>MESSAAF YASSIN</t>
  </si>
  <si>
    <t>09/02/2026 10:14:06</t>
  </si>
  <si>
    <t>13/01/2026 19:13:36</t>
  </si>
  <si>
    <t>I docenti della classe 5D, riunitisi in data 25/12/2025, segnalano le seguenti carenze: Dettaglio Carenze 📜 Lingua e cultura latina TEST 🏛️ Lingua e cultura greca TEST ⚖️ Diritto ed economia dello sport TEST Si suggerisce di prenotare un colloquio coi docenti delle materie interessate e/o con il coordinatore della classe.</t>
  </si>
  <si>
    <t>13/01/2026 19:13:37</t>
  </si>
  <si>
    <t>MIGLIORINI EDOARDO</t>
  </si>
  <si>
    <t>I docenti della classe 5D, riunitisi in data 25/01/1900, segnalano le seguenti carenze: Dettaglio Carenze 🏛️ Lingua e cultura greca TEST 🌍 Geografia TEST Si suggerisce di prenotare un colloquio coi docenti delle materie interessate e/o con il coordinatore della classe.</t>
  </si>
  <si>
    <t>I docenti della classe 5D, riunitisi in data 24/01/1900, segnalano le seguenti carenze: Dettaglio Carenze 📜 Lingua e cultura latina TEST 🏅 Discipline sportive TEST Si suggerisce di prenotare un colloquio coi docenti delle materie interessate e/o con il coordinatore della classe.</t>
  </si>
  <si>
    <t>MIGNARRI CRISTIAN</t>
  </si>
  <si>
    <t>13/01/2026 19:20:13</t>
  </si>
  <si>
    <t>CORONA BARBARA</t>
  </si>
  <si>
    <t>13/01/2026 19:20:14</t>
  </si>
  <si>
    <t>MIHAEASA RIANAANDREEA</t>
  </si>
  <si>
    <t>13/01/2026 19:20:15</t>
  </si>
  <si>
    <t>13/01/2026 23:08:16</t>
  </si>
  <si>
    <t>MILLI ALICE</t>
  </si>
  <si>
    <t>alice.milli@pietroaldi.com</t>
  </si>
  <si>
    <t>13/01/2026 23:08:17</t>
  </si>
  <si>
    <t>13/01/2026 23:08:18</t>
  </si>
  <si>
    <t>MINELLI CHIARA</t>
  </si>
  <si>
    <t>09/02/2026 10:14:07</t>
  </si>
  <si>
    <t>13/01/2026 23:17:00</t>
  </si>
  <si>
    <t>MINUCCI EMMA</t>
  </si>
  <si>
    <t>13/01/2026 23:17:02</t>
  </si>
  <si>
    <t>MINUTI PIETRO</t>
  </si>
  <si>
    <t>pietro.minuti@pietroaldi.com</t>
  </si>
  <si>
    <t>13/01/2026 23:27:51</t>
  </si>
  <si>
    <t>09/02/2026 10:14:08</t>
  </si>
  <si>
    <t>13/01/2026 23:27:52</t>
  </si>
  <si>
    <t>MONACI VITTORIALEONELLA</t>
  </si>
  <si>
    <t>14/01/2026 14:29:30</t>
  </si>
  <si>
    <t>MONTANELLI VICTORIO</t>
  </si>
  <si>
    <t>09/02/2026 10:14:10</t>
  </si>
  <si>
    <t>I docenti della classe 5D, riunitisi in data 25/12/2025, segnalano le seguenti carenze: Assenze 0 assenze registrate Carenze disciplinari 📜 Lingua e cultura latina TEST 🏛️ Lingua e cultura greca TEST ⚖️ Diritto ed economia dello sport TEST Segnalazioni aggiuntive Note: EMAIL DI TEST, IGNORARE!!! Si suggerisce di prenotare un colloquio coi docenti delle materie interessate e/o con il coordinatore della classe, Coordinatore LA MANTIA DAVID.</t>
  </si>
  <si>
    <t>14/01/2026 14:29:31</t>
  </si>
  <si>
    <t>MONTEMERANI MATTEO</t>
  </si>
  <si>
    <t>matteo.montemerani@pietroaldi.com</t>
  </si>
  <si>
    <t>I docenti della classe 5D, riunitisi in data 25/01/1900, segnalano le seguenti carenze: Assenze 0 assenze registrate Carenze disciplinari 🏛️ Lingua e cultura greca TEST 🌍 Geografia TEST Segnalazioni aggiuntive Note: EMAIL DI TEST, IGNORARE!!! Si suggerisce di prenotare un colloquio coi docenti delle materie interessate e/o con il coordinatore della classe, Coordinatore LA MANTIA DAVID.</t>
  </si>
  <si>
    <t>14/01/2026 14:29:33</t>
  </si>
  <si>
    <t>I docenti della classe 5D, riunitisi in data 24/01/1900, segnalano le seguenti carenze: Carenze disciplinari 📜 Lingua e cultura latina TEST 🏅 Discipline sportive TEST Segnalazioni aggiuntive Note: EMAIL DI TEST, IGNORARE!!! Si suggerisce di prenotare un colloquio coi docenti delle materie interessate e/o con il coordinatore della classe, Coordinatore LA MANTIA DAVID.</t>
  </si>
  <si>
    <t>14/01/2026 21:27:43</t>
  </si>
  <si>
    <t>camilla.montiani@pietroaldi.com</t>
  </si>
  <si>
    <t>I docenti della classe 5D, riunitisi in data 25/12/2025, segnalano le seguenti carenze: Assenze Assenze: PROVA Carenze disciplinari 📜 Lingua e cultura latina TEST 🏛️ Lingua e cultura greca TEST ⚖️ Diritto ed economia dello sport TEST Segnalazioni aggiuntive Note: EMAIL DI TEST, IGNORARE!!! Si suggerisce di prenotare un colloquio coi docenti delle materie interessate e/o con il coordinatore della classe, Coordinatore LA MANTIA DAVID.</t>
  </si>
  <si>
    <t>14/01/2026 21:27:44</t>
  </si>
  <si>
    <t>I docenti della classe 5D, riunitisi in data 26/12/2025, segnalano le seguenti carenze: Assenze Assenze: TEST Carenze disciplinari 🏛️ Lingua e cultura greca TEST 🌍 Geografia TEST Segnalazioni aggiuntive Note: EMAIL DI TEST, IGNORARE!!! Si suggerisce di prenotare un colloquio coi docenti delle materie interessate e/o con il coordinatore della classe, Coordinatore LA MANTIA DAVID.</t>
  </si>
  <si>
    <t>MONTICINI NICCOLO</t>
  </si>
  <si>
    <t>14/01/2026 21:27:46</t>
  </si>
  <si>
    <t>I docenti della classe 5D, riunitisi in data 25/12/2025, segnalano le seguenti carenze: Carenze disciplinari 📜 Lingua e cultura latina TEST 🏅 Discipline sportive TEST Segnalazioni aggiuntive Note: EMAIL DI TEST, IGNORARE!!! Si suggerisce di prenotare un colloquio coi docenti delle materie interessate e/o con il coordinatore della classe, Coordinatore LA MANTIA DAVID.</t>
  </si>
  <si>
    <t>09/02/2026 10:14:11</t>
  </si>
  <si>
    <t>14/01/2026 21:36:44</t>
  </si>
  <si>
    <t>I docenti della classe 5D, riunitisi in data 26/12/2025, segnalano le seguenti carenze: Assenze Assenze: TEST Carenze disciplinari 📚 Lingua e letteratura italiana TEST 📜 Lingua e cultura latina TEST 🏛️ Lingua e cultura greca TEST 🌐 Lingua e cultura straniera TEST 🌍 Geografia TEST 📅 Storia e Geografia TEST 📅 Storia TEST 🧠 Filosofia TEST 🧮 Matematica TEST ⚛️ Fisica TEST 💻 Informatica TEST 🧪 Scienze naturali TEST 🎨 Disegno e storia dell'arte TEST 🎨 Storia dell'arte TEST ⚖️ Diritto ed economia dello sport TEST 🏃 Scienze motorie TEST 🏅 Discipline sportive TEST 🏛️ Educazione civica TEST ✝️ Religione TEST 📖 Materia alternativa TEST Segnalazioni aggiuntive Note: EMAIL DI TEST, IGNORARE!!! Si suggerisce di prenotare un colloquio coi docenti delle materie interessate e/o con undefined coordinatore undefined LA MANTIA DAVID.</t>
  </si>
  <si>
    <t>MONTICINI ROBERTO</t>
  </si>
  <si>
    <t>14/01/2026 21:49:14</t>
  </si>
  <si>
    <t>16/01/2026 12:23:00</t>
  </si>
  <si>
    <t>1XbwXHN8J153pR7qHldzuL01qaINq3CJwL-TcUOqh58M,1cXWiomtkZgAEB8gmgsjHgwTvUwRG1Qs_TSpbEyuEnOU</t>
  </si>
  <si>
    <t>si comunica che sono stati predisposti i seguenti PIANI PERSONALIZZATI per gli alunni delle classi di cui sei coordinatore o momentaneo referente. Per praticità, qualora presenti, ti inviamo anche i documenti già precedentemente notificati. Piani personalizzati DA REDIGERE 📄 POLI EDOARDO - PDP DSA - 2025-2026 Piani personalizzati PRECEDENTEMENTE INVIATI CAPUCCINI VITTORIA - PFP - 2025-2026 Ciao e buon lavoro! L'Animatore Digitale prof. LEUCI GIULIO, per conto del Dirigente Scolastico prof.ssa RICCI GIORGIA.</t>
  </si>
  <si>
    <t>16/01/2026 12:24:47</t>
  </si>
  <si>
    <t>28/01/2026 17:28:09</t>
  </si>
  <si>
    <t>1X5AV4_EC7ujh-zhTvuLXfDGjLNk2RY7ui-2R8rfFF-w,1cXC_HCMO31vu68qqo28QKfMid_1PKqaHA_-T3OEHzLk,1fql4fiU-4cKPTaKhpwaEGQtNZppKHH4Dxd_QYm_Uykk,1ipKGq5mJHNuX9vhm94oI4HAUf3sUvV8vm4-MNZHBg1k,1Fm3kPTomhkLoJYYP40UpUAbl0q3vATL6rxbxVggUG04,1eQt2jV8p58CVXZSOeS-JWA40zlyEFLTnnYTzSUo3J3w</t>
  </si>
  <si>
    <t>MORETTI ETTORE</t>
  </si>
  <si>
    <t>si comunica che sono stati predisposti i seguenti PIANI PERSONALIZZATI per gli alunni delle classi di cui sei coordinatore o momentaneo referente. Per praticità, qualora presenti, ti inviamo anche i documenti già precedentemente notificati. Piani personalizzati DA REDIGERE 📄 LAUCCI MATTIA - PDP BES - 2025-2026 Piani personalizzati PRECEDENTEMENTE INVIATI ARMELLINI ELISA - PDP BES - 2025-2026 DAIU MARIGLEN - PDP BES - 2025-2026 MUSSIO ALESSANDRO - PFP - 2025-2026 GIGI FRANCESCO - PFP - 2025-2026 BOUHMALA RAYAN - PFP - 2025-2026 Ciao e buon lavoro! L'Animatore Digitale prof. LEUCI GIULIO, per conto del Dirigente Scolastico prof.ssa RICCI GIORGIA.</t>
  </si>
  <si>
    <t>ettore.moretti@pietroaldi.com</t>
  </si>
  <si>
    <t>30/01/2026 10:16:39</t>
  </si>
  <si>
    <t>1YrigAmFrzsKdeCFvgxdF5BYNoqvLR7L32S2d9_uT7z4</t>
  </si>
  <si>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1L - Segnalatore CARENZE di FEBBRAIO - 2025-2026 Ciao e buon lavoro! L'Animatore Digitale prof. LEUCI GIULIO, per conto del Dirigente Scolastico prof.ssa RICCI GIORGIA.</t>
  </si>
  <si>
    <t>30/01/2026 10:16:40</t>
  </si>
  <si>
    <t>MORGANTI MARGHERITA</t>
  </si>
  <si>
    <t>1hvO0Y4YMIxIlk-nYPz9IUvoTgrv8kC85_bKw-RZfBfs</t>
  </si>
  <si>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5D - Segnalatore CARENZE di FEBBRAIO - 2025-2026 Ciao e buon lavoro! L'Animatore Digitale prof. LEUCI GIULIO, per conto del Dirigente Scolastico prof.ssa RICCI GIORGIA.</t>
  </si>
  <si>
    <t>09/02/2026 10:14:12</t>
  </si>
  <si>
    <t>30/01/2026 10:16:41</t>
  </si>
  <si>
    <t>1zzfMYpEBsWGusvIv79GtcdDI_R9QBsCMZrs3IxQFY5U</t>
  </si>
  <si>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5C - Segnalatore CARENZE di FEBBRAIO - 2025-2026 Ciao e buon lavoro! L'Animatore Digitale prof. LEUCI GIULIO, per conto del Dirigente Scolastico prof.ssa RICCI GIORGIA.</t>
  </si>
  <si>
    <t>MORI ALESSANDRO</t>
  </si>
  <si>
    <t>30/01/2026 10:16:42</t>
  </si>
  <si>
    <t>alessandro.mori@pietroaldi.com</t>
  </si>
  <si>
    <t>1zzfMYpEBsWGusvIv79GtcdDI_R9QBsCMZrs3IxQFY5U,1hvO0Y4YMIxIlk-nYPz9IUvoTgrv8kC85_bKw-RZfBfs</t>
  </si>
  <si>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5C - Segnalatore CARENZE di FEBBRAIO - 2025-2026 5D - Segnalatore CARENZE di FEBBRAIO - 2025-2026 Ciao e buon lavoro! L'Animatore Digitale prof. LEUCI GIULIO, per conto del Dirigente Scolastico prof.ssa RICCI GIORGIA.</t>
  </si>
  <si>
    <t>30/01/2026 10:16:43</t>
  </si>
  <si>
    <t>MORI RICCARDO</t>
  </si>
  <si>
    <t>30/01/2026 10:16:44</t>
  </si>
  <si>
    <t>09/02/2026 10:14:13</t>
  </si>
  <si>
    <t>30/01/2026 10:16:45</t>
  </si>
  <si>
    <t>1YrigAmFrzsKdeCFvgxdF5BYNoqvLR7L32S2d9_uT7z4,1zzfMYpEBsWGusvIv79GtcdDI_R9QBsCMZrs3IxQFY5U</t>
  </si>
  <si>
    <t>MORINI TOMMASO</t>
  </si>
  <si>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1L - Segnalatore CARENZE di FEBBRAIO - 2025-2026 5C - Segnalatore CARENZE di FEBBRAIO - 2025-2026 Ciao e buon lavoro! L'Animatore Digitale prof. LEUCI GIULIO, per conto del Dirigente Scolastico prof.ssa RICCI GIORGIA.</t>
  </si>
  <si>
    <t>30/01/2026 10:16:46</t>
  </si>
  <si>
    <t>09/02/2026 10:14:14</t>
  </si>
  <si>
    <t>MORLUNGO MANUEL</t>
  </si>
  <si>
    <t>30/01/2026 10:16:47</t>
  </si>
  <si>
    <t>30/01/2026 10:16:48</t>
  </si>
  <si>
    <t>09/02/2026 10:14:16</t>
  </si>
  <si>
    <t>30/01/2026 10:16:49</t>
  </si>
  <si>
    <t>30/01/2026 10:16:50</t>
  </si>
  <si>
    <t>09/02/2026 10:14:17</t>
  </si>
  <si>
    <t>30/01/2026 10:16:51</t>
  </si>
  <si>
    <t>MOSCATELLI TECLA</t>
  </si>
  <si>
    <t>30/01/2026 10:16:52</t>
  </si>
  <si>
    <t>MURINEDDU SANTIAGO</t>
  </si>
  <si>
    <t>30/01/2026 10:16:53</t>
  </si>
  <si>
    <t>30/01/2026 10:16:54</t>
  </si>
  <si>
    <t>30/01/2026 10:16:55</t>
  </si>
  <si>
    <t>30/01/2026 10:16:56</t>
  </si>
  <si>
    <t>MUSUMECI GIORDANO</t>
  </si>
  <si>
    <t>CARRETTA ALESSIA</t>
  </si>
  <si>
    <t>09/02/2026 10:14:18</t>
  </si>
  <si>
    <t>30/01/2026 10:16:57</t>
  </si>
  <si>
    <t>NARDI BLU</t>
  </si>
  <si>
    <t>30/01/2026 10:16:58</t>
  </si>
  <si>
    <t>NATALE DIEGO</t>
  </si>
  <si>
    <t>30/01/2026 10:46:06</t>
  </si>
  <si>
    <t>1y43iZ05NC_KlITQkFXVspA3XFSNUeAL2K_utTuaZ6k0,1r5l6MLqBq_XAfowuWUIe0tvfwvsHteBZ9Igh7y1-ZI8,1FZilO3mu9rHZvpqXV4zfJDLE3mtBp1IcIVDf1L04Cmk</t>
  </si>
  <si>
    <t>TEST_DOC_TABELLE_1777533416657</t>
  </si>
  <si>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2D - Segnalatore CARENZE di FEBBRAIO - 2025-2026 3C - Segnalatore CARENZE di FEBBRAIO - 2025-2026 4I - Segnalatore CARENZE di FEBBRAIO - 2025-2026 Ciao e buon lavoro! L'Animatore Digitale prof. LEUCI GIULIO, per conto del Dirigente Scolastico prof.ssa RICCI GIORGIA.</t>
  </si>
  <si>
    <t>30/01/2026 10:46:07</t>
  </si>
  <si>
    <t>1mzriUxBwW1tjsT1AdMJNNb-XcoZRWfJmf3wBdvg_8Jc,16h2QnY_tFme2odesY-KXxgdtwYWYK2mwE8ws9MiMDgg,1bB2Zxuce1dOyelBrPkQHSxXG1a57edtDHU1EFIfigF8,1Ph7kAg2NVlOeBYhSTrbJJN3UETUQ9VbSqMTDFga9Rrc,1Vn8OKQ4Qcue06iUZgwv3p7vRU7DRDzMsqlxrpFeYfBI,1b1cBQTIdykad5I-VZS0q6gAcsRxdqdvPWD8XXq4zuNg,1rSAztwbzWWikqxfT49ulp3JRZTUhDi20Xe2RxbNGeA4</t>
  </si>
  <si>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1F - Segnalatore CARENZE di FEBBRAIO - 2025-2026 1L - Segnalatore CARENZE di FEBBRAIO - 2025-2026 2E - Segnalatore CARENZE di FEBBRAIO - 2025-2026 2F - Segnalatore CARENZE di FEBBRAIO - 2025-2026 3F - Segnalatore CARENZE di FEBBRAIO - 2025-2026 4F - Segnalatore CARENZE di FEBBRAIO - 2025-2026 5F - Segnalatore CARENZE di FEBBRAIO - 2025-2026 Ciao e buon lavoro! L'Animatore Digitale prof. LEUCI GIULIO, per conto del Dirigente Scolastico prof.ssa RICCI GIORGIA.</t>
  </si>
  <si>
    <t>{"configurazionePipeline":{"importazioni":[{"chiaveContesto":"dati_test","tipoDocumentoSorgente":"TEST_SORGENTE_1777533416657","marcatoreTesto":"Sezione Dati Test Tabelle","classeSorgente":"5D"}],"tabelle":[{"placeholder":"{{TABELLA_TEST}}","sorgenteDati":"dati_test"}]}}</t>
  </si>
  <si>
    <t>[TEST] Documento con Tabelle Importate - 1777533416657</t>
  </si>
  <si>
    <t>30/01/2026 10:46:09</t>
  </si>
  <si>
    <t>1xwLelmR9Om5bLcJyx6P1XaYbCmesS09Zn_YWBjCoVY0,1Ph7kAg2NVlOeBYhSTrbJJN3UETUQ9VbSqMTDFga9Rrc,1u21fTRtVmo7QLfI4yV3QqHa5hWaw3aeAnjVar0MDGes,11B3gpUQZ-iKscfhqEdkjREbQp0P7Io7L67KH9nkuHak,1Vn8OKQ4Qcue06iUZgwv3p7vRU7DRDzMsqlxrpFeYfBI,1dlzWxwzhzKtpUUJoJibCa2n_1n8HM_XM86Ea-syTwyE,1b1cBQTIdykad5I-VZS0q6gAcsRxdqdvPWD8XXq4zuNg,1FZilO3mu9rHZvpqXV4zfJDLE3mtBp1IcIVDf1L04Cmk,1mSwgvlPevPFu1mQ43kE9Adg7E3TQibLwWnFkpPfGH6g,1rSAztwbzWWikqxfT49ulp3JRZTUhDi20Xe2RxbNGeA4</t>
  </si>
  <si>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1G - Segnalatore CARENZE di FEBBRAIO - 2025-2026 2F - Segnalatore CARENZE di FEBBRAIO - 2025-2026 2G - Segnalatore CARENZE di FEBBRAIO - 2025-2026 2H - Segnalatore CARENZE di FEBBRAIO - 2025-2026 3F - Segnalatore CARENZE di FEBBRAIO - 2025-2026 4ALC - Segnalatore CARENZE di FEBBRAIO - 2025-2026 4F - Segnalatore CARENZE di FEBBRAIO - 2025-2026 4I - Segnalatore CARENZE di FEBBRAIO - 2025-2026 5ALC - Segnalatore CARENZE di FEBBRAIO - 2025-2026 5F - Segnalatore CARENZE di FEBBRAIO - 2025-2026 Ciao e buon lavoro! L'Animatore Digitale prof. LEUCI GIULIO, per conto del Dirigente Scolastico prof.ssa RICCI GIORGIA.</t>
  </si>
  <si>
    <t>PERSONALIZZATO</t>
  </si>
  <si>
    <t>30/01/2026 10:46:10</t>
  </si>
  <si>
    <t>TEST_DOCUMENTO_CON_TABELLE_IMPORTATE_1777533416657</t>
  </si>
  <si>
    <t>1y43iZ05NC_KlITQkFXVspA3XFSNUeAL2K_utTuaZ6k0,1bB2Zxuce1dOyelBrPkQHSxXG1a57edtDHU1EFIfigF8,1caba2Z1Z_WU9ZBM6q4ol18X03xCpgA1W9XEx6xwYX1E,1zSH4guPTcQ8pZv-G2phw87PzAhQX-VhNZ5QkDDqp0kc,1g-tjqkLoTl-QXIWo2MW2YNWPVyNMD5IO6SZu9ys4Drc,1Ln0ucSq4uvufBCwHrUGszUGpHs1fxWaxLi86E8qUmns</t>
  </si>
  <si>
    <t>NATI RICCARDO</t>
  </si>
  <si>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2D - Segnalatore CARENZE di FEBBRAIO - 2025-2026 2E - Segnalatore CARENZE di FEBBRAIO - 2025-2026 3ALS - Segnalatore CARENZE di FEBBRAIO - 2025-2026 3BLS - Segnalatore CARENZE di FEBBRAIO - 2025-2026 4E - Segnalatore CARENZE di FEBBRAIO - 2025-2026 5ALS - Segnalatore CARENZE di FEBBRAIO - 2025-2026 Ciao e buon lavoro! L'Animatore Digitale prof. LEUCI GIULIO, per conto del Dirigente Scolastico prof.ssa RICCI GIORGIA.</t>
  </si>
  <si>
    <t>[TEST] Tabelle Importate - 1777533416657</t>
  </si>
  <si>
    <t>{"DEFAULT":"1DR6qQ1WSeAJKxYDdjjwIneyVsMBcYdp5aTOl1BdGzYM"}</t>
  </si>
  <si>
    <t>30/01/2026 10:46:11</t>
  </si>
  <si>
    <t>1YKUhFgCIScwk1Viu4u4NILqk8ywlJRDwanroP7VOWNo,16h2QnY_tFme2odesY-KXxgdtwYWYK2mwE8ws9MiMDgg,1fFXJgPt3W68626wRBfzZlJnE5SoLLE8etkzctOJoTHU</t>
  </si>
  <si>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1D - Segnalatore CARENZE di FEBBRAIO - 2025-2026 1L - Segnalatore CARENZE di FEBBRAIO - 2025-2026 2BLS - Segnalatore CARENZE di FEBBRAIO - 2025-2026 Ciao e buon lavoro! L'Animatore Digitale prof. LEUCI GIULIO, per conto del Dirigente Scolastico prof.ssa RICCI GIORGIA.</t>
  </si>
  <si>
    <t>30/01/2026 10:46:12</t>
  </si>
  <si>
    <t>NEGESCU NICOLAOVIDIO</t>
  </si>
  <si>
    <t>1fFXJgPt3W68626wRBfzZlJnE5SoLLE8etkzctOJoTHU,1zSH4guPTcQ8pZv-G2phw87PzAhQX-VhNZ5QkDDqp0kc</t>
  </si>
  <si>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2BLS - Segnalatore CARENZE di FEBBRAIO - 2025-2026 3BLS - Segnalatore CARENZE di FEBBRAIO - 2025-2026 Ciao e buon lavoro! L'Animatore Digitale prof. LEUCI GIULIO, per conto del Dirigente Scolastico prof.ssa RICCI GIORGIA.</t>
  </si>
  <si>
    <t>30/01/2026 10:46:13</t>
  </si>
  <si>
    <t>1fFXJgPt3W68626wRBfzZlJnE5SoLLE8etkzctOJoTHU,1u21fTRtVmo7QLfI4yV3QqHa5hWaw3aeAnjVar0MDGes,1dgM5MmQM1utllkpgU8ceg26V63nr_heGEkYwKJ7_2eg</t>
  </si>
  <si>
    <t>09/02/2026 10:14:20</t>
  </si>
  <si>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2BLS - Segnalatore CARENZE di FEBBRAIO - 2025-2026 2G - Segnalatore CARENZE di FEBBRAIO - 2025-2026 5D - Segnalatore CARENZE di FEBBRAIO - 2025-2026 Ciao e buon lavoro! L'Animatore Digitale prof. LEUCI GIULIO, per conto del Dirigente Scolastico prof.ssa RICCI GIORGIA.</t>
  </si>
  <si>
    <t>NELLI GIANLUCA</t>
  </si>
  <si>
    <t>30/01/2026 10:46:15</t>
  </si>
  <si>
    <t>TEST_DOC_TABELLE_1777534050991</t>
  </si>
  <si>
    <t>1YKUhFgCIScwk1Viu4u4NILqk8ywlJRDwanroP7VOWNo,1fFXJgPt3W68626wRBfzZlJnE5SoLLE8etkzctOJoTHU</t>
  </si>
  <si>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1D - Segnalatore CARENZE di FEBBRAIO - 2025-2026 2BLS - Segnalatore CARENZE di FEBBRAIO - 2025-2026 Ciao e buon lavoro! L'Animatore Digitale prof. LEUCI GIULIO, per conto del Dirigente Scolastico prof.ssa RICCI GIORGIA.</t>
  </si>
  <si>
    <t>{"configurazionePipeline":{"importazioni":[{"chiaveContesto":"dati_test","tipoDocumentoSorgente":"TEST_SORGENTE_1777534050991","marcatoreTesto":"Sezione Dati Test Tabelle","classeSorgente":"5D"}],"tabelle":[{"placeholder":"{{TABELLA_TEST}}","sorgenteDati":"dati_test"}]}}</t>
  </si>
  <si>
    <t>[TEST] Documento con Tabelle Importate - 1777534050991</t>
  </si>
  <si>
    <t>30/01/2026 10:46:17</t>
  </si>
  <si>
    <t>NEROZZI SARA</t>
  </si>
  <si>
    <t>1b1cBQTIdykad5I-VZS0q6gAcsRxdqdvPWD8XXq4zuNg,18CCnRnz-7lIaxu7swoE6RCZLuhG7fwzR6elJLLQIooU,1mSwgvlPevPFu1mQ43kE9Adg7E3TQibLwWnFkpPfGH6g,1Xuh9CTVxgMYoaSQ1Ol7Tmdl_HhDNaRQWbKl_o1B9mMo</t>
  </si>
  <si>
    <t>sara.nerozzi@pietroaldi.com</t>
  </si>
  <si>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4F - Segnalatore CARENZE di FEBBRAIO - 2025-2026 4G - Segnalatore CARENZE di FEBBRAIO - 2025-2026 5ALC - Segnalatore CARENZE di FEBBRAIO - 2025-2026 5C - Segnalatore CARENZE di FEBBRAIO - 2025-2026 Ciao e buon lavoro! L'Animatore Digitale prof. LEUCI GIULIO, per conto del Dirigente Scolastico prof.ssa RICCI GIORGIA.</t>
  </si>
  <si>
    <t>TEST_DOCUMENTO_CON_TABELLE_IMPORTATE_1777534050991</t>
  </si>
  <si>
    <t>Si consiglia la frequenza del corso di recupero di matematica</t>
  </si>
  <si>
    <t>1u21fTRtVmo7QLfI4yV3QqHa5hWaw3aeAnjVar0MDGes,1cl43wBi81IT3MlLlqgliP4WwOyw0-snK8Pt72AzyzQg,1b1cBQTIdykad5I-VZS0q6gAcsRxdqdvPWD8XXq4zuNg,1bDx0EUg6vRL2QK4rD1jOGxcnMUJ9uZOo5Dr9HvLRG9s</t>
  </si>
  <si>
    <t>[TEST] Tabelle Importate - 1777534050991</t>
  </si>
  <si>
    <t>{"DEFAULT":"1ceA_7OvMCO5-Ci6JThTES3seEardqFhgYkj5Qfq_1zs"}</t>
  </si>
  <si>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2G - Segnalatore CARENZE di FEBBRAIO - 2025-2026 4C - Segnalatore CARENZE di FEBBRAIO - 2025-2026 4F - Segnalatore CARENZE di FEBBRAIO - 2025-2026 5E - Segnalatore CARENZE di FEBBRAIO - 2025-2026 Ciao e buon lavoro! L'Animatore Digitale prof. LEUCI GIULIO, per conto del Dirigente Scolastico prof.ssa RICCI GIORGIA.</t>
  </si>
  <si>
    <t>09/02/2026 10:14:21</t>
  </si>
  <si>
    <t>NICCOLAI GIACOMO</t>
  </si>
  <si>
    <t>30/01/2026 10:46:19</t>
  </si>
  <si>
    <t>1Goo0fWbiJpHOflberTNGuVDNLewhQ3NhaoHMUWSZr0Y,1YKUhFgCIScwk1Viu4u4NILqk8ywlJRDwanroP7VOWNo,1fFXJgPt3W68626wRBfzZlJnE5SoLLE8etkzctOJoTHU,1zSH4guPTcQ8pZv-G2phw87PzAhQX-VhNZ5QkDDqp0kc,1y0X45tBemPRWYcZ_H1r-JOqE08CK2SvP5r7Eo9-mrjg,1m6leHUiPAHUZj-fOOz8B6msI3EtpF6mhwsYit1ziLgk,1VkhW83LcXiU5DbUM6jMzt6Fvzmx-yTSvNU9NsWveRuk,1rSAztwbzWWikqxfT49ulp3JRZTUhDi20Xe2RxbNGeA4,1Kk3castgectocWlK1AVboxMpAoCIL0Ct1AruIXuqGZ4</t>
  </si>
  <si>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1BLS - Segnalatore CARENZE di FEBBRAIO - 2025-2026 1D - Segnalatore CARENZE di FEBBRAIO - 2025-2026 2BLS - Segnalatore CARENZE di FEBBRAIO - 2025-2026 3BLS - Segnalatore CARENZE di FEBBRAIO - 2025-2026 4BLS - Segnalatore CARENZE di FEBBRAIO - 2025-2026 4H - Segnalatore CARENZE di FEBBRAIO - 2025-2026 5BLS - Segnalatore CARENZE di FEBBRAIO - 2025-2026 5F - Segnalatore CARENZE di FEBBRAIO - 2025-2026 5H - Segnalatore CARENZE di FEBBRAIO - 2025-2026 Ciao e buon lavoro! L'Animatore Digitale prof. LEUCI GIULIO, per conto del Dirigente Scolastico prof.ssa RICCI GIORGIA.</t>
  </si>
  <si>
    <t>30/01/2026 10:46:20</t>
  </si>
  <si>
    <t>1YKUhFgCIScwk1Viu4u4NILqk8ywlJRDwanroP7VOWNo,1GVN0wAtpCF9iI0pKCKythgkGRikZdmaMmc3oigYuEMc,1y43iZ05NC_KlITQkFXVspA3XFSNUeAL2K_utTuaZ6k0,1r5l6MLqBq_XAfowuWUIe0tvfwvsHteBZ9Igh7y1-ZI8,1LlgljOv8CL5JShlLX0ISTeKZDnjqRviW5Z0C2xsi2H8,1cl43wBi81IT3MlLlqgliP4WwOyw0-snK8Pt72AzyzQg,1yoKMqhBcqgS72TUsivMhIoc6-Nrr4ldT7vdCahBKGZY,1Xuh9CTVxgMYoaSQ1Ol7Tmdl_HhDNaRQWbKl_o1B9mMo,1dgM5MmQM1utllkpgU8ceg26V63nr_heGEkYwKJ7_2eg</t>
  </si>
  <si>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1D - Segnalatore CARENZE di FEBBRAIO - 2025-2026 2C - Segnalatore CARENZE di FEBBRAIO - 2025-2026 2D - Segnalatore CARENZE di FEBBRAIO - 2025-2026 3C - Segnalatore CARENZE di FEBBRAIO - 2025-2026 3D - Segnalatore CARENZE di FEBBRAIO - 2025-2026 4C - Segnalatore CARENZE di FEBBRAIO - 2025-2026 4D - Segnalatore CARENZE di FEBBRAIO - 2025-2026 5C - Segnalatore CARENZE di FEBBRAIO - 2025-2026 5D - Segnalatore CARENZE di FEBBRAIO - 2025-2026 Ciao e buon lavoro! L'Animatore Digitale prof. LEUCI GIULIO, per conto del Dirigente Scolastico prof.ssa RICCI GIORGIA.</t>
  </si>
  <si>
    <t>30/01/2026 10:46:21</t>
  </si>
  <si>
    <t>1mzriUxBwW1tjsT1AdMJNNb-XcoZRWfJmf3wBdvg_8Jc,19bjajftBK01WlChUz-YnmRuJQFU5oWfZig-GqX0bP1U</t>
  </si>
  <si>
    <t>09/02/2026 10:14:22</t>
  </si>
  <si>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1F - Segnalatore CARENZE di FEBBRAIO - 2025-2026 3G - Segnalatore CARENZE di FEBBRAIO - 2025-2026 Ciao e buon lavoro! L'Animatore Digitale prof. LEUCI GIULIO, per conto del Dirigente Scolastico prof.ssa RICCI GIORGIA.</t>
  </si>
  <si>
    <t>30/01/2026 10:46:22</t>
  </si>
  <si>
    <t>1JzkDprXu5HMHkpYhUxJ46n4Z3zQ8YHIE_1X0ct-5oPw,1qHKmwNi5m66jiUF0XGooLxTmNQiLmFizlHSgiG0PZqE,1dlzWxwzhzKtpUUJoJibCa2n_1n8HM_XM86Ea-syTwyE,15QQDntbEwgfMlL5GzukCpEOrhyexaQ3uc5EGNVweRjQ,1mSwgvlPevPFu1mQ43kE9Adg7E3TQibLwWnFkpPfGH6g,1V-WufQQw8Cz6zfGixGVIUvV8I8OlUg93WmQlhDe9_q8</t>
  </si>
  <si>
    <t>NICCOLINI LUDOVICO</t>
  </si>
  <si>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3ALC - Segnalatore CARENZE di FEBBRAIO - 2025-2026 3BLC - Segnalatore CARENZE di FEBBRAIO - 2025-2026 4ALC - Segnalatore CARENZE di FEBBRAIO - 2025-2026 4BLC - Segnalatore CARENZE di FEBBRAIO - 2025-2026 5ALC - Segnalatore CARENZE di FEBBRAIO - 2025-2026 5BLC - Segnalatore CARENZE di FEBBRAIO - 2025-2026 Ciao e buon lavoro! L'Animatore Digitale prof. LEUCI GIULIO, per conto del Dirigente Scolastico prof.ssa RICCI GIORGIA.</t>
  </si>
  <si>
    <t>30/01/2026 10:46:24</t>
  </si>
  <si>
    <t>1mzriUxBwW1tjsT1AdMJNNb-XcoZRWfJmf3wBdvg_8Jc,1GVN0wAtpCF9iI0pKCKythgkGRikZdmaMmc3oigYuEMc,1Ph7kAg2NVlOeBYhSTrbJJN3UETUQ9VbSqMTDFga9Rrc,11B3gpUQZ-iKscfhqEdkjREbQp0P7Io7L67KH9nkuHak,1r5l6MLqBq_XAfowuWUIe0tvfwvsHteBZ9Igh7y1-ZI8,1Vn8OKQ4Qcue06iUZgwv3p7vRU7DRDzMsqlxrpFeYfBI,1cl43wBi81IT3MlLlqgliP4WwOyw0-snK8Pt72AzyzQg,1b1cBQTIdykad5I-VZS0q6gAcsRxdqdvPWD8XXq4zuNg,1Xuh9CTVxgMYoaSQ1Ol7Tmdl_HhDNaRQWbKl_o1B9mMo</t>
  </si>
  <si>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1F - Segnalatore CARENZE di FEBBRAIO - 2025-2026 2C - Segnalatore CARENZE di FEBBRAIO - 2025-2026 2F - Segnalatore CARENZE di FEBBRAIO - 2025-2026 2H - Segnalatore CARENZE di FEBBRAIO - 2025-2026 3C - Segnalatore CARENZE di FEBBRAIO - 2025-2026 3F - Segnalatore CARENZE di FEBBRAIO - 2025-2026 4C - Segnalatore CARENZE di FEBBRAIO - 2025-2026 4F - Segnalatore CARENZE di FEBBRAIO - 2025-2026 5C - Segnalatore CARENZE di FEBBRAIO - 2025-2026 Ciao e buon lavoro! L'Animatore Digitale prof. LEUCI GIULIO, per conto del Dirigente Scolastico prof.ssa RICCI GIORGIA.</t>
  </si>
  <si>
    <t>30/01/2026 10:46:25</t>
  </si>
  <si>
    <t>1sBEhF6Y5AWAr3hDVBxduuXc-ly80S1HCFvea8dsSgwU,1CvZCuD07y7LUsLrTaL95dfZl8OMfFCAGzEbjIhB4FPo,1q7ttZB8ByeU4wlrQHhkvqDGaoA8ZoAZzoTN8wvPRWPY,1TMPkcdBaQXatLlHFP7JU6nqTcmtwSWPSw_TFXcVZGIg</t>
  </si>
  <si>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1ALC - Segnalatore CARENZE di FEBBRAIO - 2025-2026 1BLC - Segnalatore CARENZE di FEBBRAIO - 2025-2026 2ALC - Segnalatore CARENZE di FEBBRAIO - 2025-2026 2BLC - Segnalatore CARENZE di FEBBRAIO - 2025-2026 Ciao e buon lavoro! L'Animatore Digitale prof. LEUCI GIULIO, per conto del Dirigente Scolastico prof.ssa RICCI GIORGIA.</t>
  </si>
  <si>
    <t>30/01/2026 10:46:26</t>
  </si>
  <si>
    <t>1Goo0fWbiJpHOflberTNGuVDNLewhQ3NhaoHMUWSZr0Y,1YKUhFgCIScwk1Viu4u4NILqk8ywlJRDwanroP7VOWNo,1q7ttZB8ByeU4wlrQHhkvqDGaoA8ZoAZzoTN8wvPRWPY,1caba2Z1Z_WU9ZBM6q4ol18X03xCpgA1W9XEx6xwYX1E,1yoKMqhBcqgS72TUsivMhIoc6-Nrr4ldT7vdCahBKGZY</t>
  </si>
  <si>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1BLS - Segnalatore CARENZE di FEBBRAIO - 2025-2026 1D - Segnalatore CARENZE di FEBBRAIO - 2025-2026 2ALC - Segnalatore CARENZE di FEBBRAIO - 2025-2026 3ALS - Segnalatore CARENZE di FEBBRAIO - 2025-2026 4D - Segnalatore CARENZE di FEBBRAIO - 2025-2026 Ciao e buon lavoro! L'Animatore Digitale prof. LEUCI GIULIO, per conto del Dirigente Scolastico prof.ssa RICCI GIORGIA.</t>
  </si>
  <si>
    <t>30/01/2026 10:46:27</t>
  </si>
  <si>
    <t>1Goo0fWbiJpHOflberTNGuVDNLewhQ3NhaoHMUWSZr0Y,1YKUhFgCIScwk1Viu4u4NILqk8ywlJRDwanroP7VOWNo,1y43iZ05NC_KlITQkFXVspA3XFSNUeAL2K_utTuaZ6k0,1yoKMqhBcqgS72TUsivMhIoc6-Nrr4ldT7vdCahBKGZY,18CCnRnz-7lIaxu7swoE6RCZLuhG7fwzR6elJLLQIooU,1Kk3castgectocWlK1AVboxMpAoCIL0Ct1AruIXuqGZ4</t>
  </si>
  <si>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1BLS - Segnalatore CARENZE di FEBBRAIO - 2025-2026 1D - Segnalatore CARENZE di FEBBRAIO - 2025-2026 2D - Segnalatore CARENZE di FEBBRAIO - 2025-2026 4D - Segnalatore CARENZE di FEBBRAIO - 2025-2026 4G - Segnalatore CARENZE di FEBBRAIO - 2025-2026 5H - Segnalatore CARENZE di FEBBRAIO - 2025-2026 Ciao e buon lavoro! L'Animatore Digitale prof. LEUCI GIULIO, per conto del Dirigente Scolastico prof.ssa RICCI GIORGIA.</t>
  </si>
  <si>
    <t>30/01/2026 10:46:28</t>
  </si>
  <si>
    <t>1TMPkcdBaQXatLlHFP7JU6nqTcmtwSWPSw_TFXcVZGIg</t>
  </si>
  <si>
    <t>NICOLOSI GINEVRA MARIA AGATA</t>
  </si>
  <si>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2BLC - Segnalatore CARENZE di FEBBRAIO - 2025-2026 Ciao e buon lavoro! L'Animatore Digitale prof. LEUCI GIULIO, per conto del Dirigente Scolastico prof.ssa RICCI GIORGIA.</t>
  </si>
  <si>
    <t>30/01/2026 10:46:29</t>
  </si>
  <si>
    <t>1YKUhFgCIScwk1Viu4u4NILqk8ywlJRDwanroP7VOWNo,1Op9VBcjPs99iKoo9ciyH4Ke8Xf413GVtHRbTZFNkblE,1y43iZ05NC_KlITQkFXVspA3XFSNUeAL2K_utTuaZ6k0,1LlgljOv8CL5JShlLX0ISTeKZDnjqRviW5Z0C2xsi2H8,1WKfnDAk-i3mfDEVpvLPQWFdlcKPhRWdka1U6jEhSnMc,1yoKMqhBcqgS72TUsivMhIoc6-Nrr4ldT7vdCahBKGZY,1g-tjqkLoTl-QXIWo2MW2YNWPVyNMD5IO6SZu9ys4Drc,1dgM5MmQM1utllkpgU8ceg26V63nr_heGEkYwKJ7_2eg,1bDx0EUg6vRL2QK4rD1jOGxcnMUJ9uZOo5Dr9HvLRG9s</t>
  </si>
  <si>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1D - Segnalatore CARENZE di FEBBRAIO - 2025-2026 1E - Segnalatore CARENZE di FEBBRAIO - 2025-2026 2D - Segnalatore CARENZE di FEBBRAIO - 2025-2026 3D - Segnalatore CARENZE di FEBBRAIO - 2025-2026 3E - Segnalatore CARENZE di FEBBRAIO - 2025-2026 4D - Segnalatore CARENZE di FEBBRAIO - 2025-2026 4E - Segnalatore CARENZE di FEBBRAIO - 2025-2026 5D - Segnalatore CARENZE di FEBBRAIO - 2025-2026 5E - Segnalatore CARENZE di FEBBRAIO - 2025-2026 Ciao e buon lavoro! L'Animatore Digitale prof. LEUCI GIULIO, per conto del Dirigente Scolastico prof.ssa RICCI GIORGIA.</t>
  </si>
  <si>
    <t>30/01/2026 10:46:30</t>
  </si>
  <si>
    <t>1Op9VBcjPs99iKoo9ciyH4Ke8Xf413GVtHRbTZFNkblE,1mzriUxBwW1tjsT1AdMJNNb-XcoZRWfJmf3wBdvg_8Jc,1Ph7kAg2NVlOeBYhSTrbJJN3UETUQ9VbSqMTDFga9Rrc,11B3gpUQZ-iKscfhqEdkjREbQp0P7Io7L67KH9nkuHak,1zSH4guPTcQ8pZv-G2phw87PzAhQX-VhNZ5QkDDqp0kc,1zB5U7rpQ9hYTHNI2UuERr4t7_Zevr_s3slJuROkPV9g</t>
  </si>
  <si>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1E - Segnalatore CARENZE di FEBBRAIO - 2025-2026 1F - Segnalatore CARENZE di FEBBRAIO - 2025-2026 2F - Segnalatore CARENZE di FEBBRAIO - 2025-2026 2H - Segnalatore CARENZE di FEBBRAIO - 2025-2026 3BLS - Segnalatore CARENZE di FEBBRAIO - 2025-2026 5G - Segnalatore CARENZE di FEBBRAIO - 2025-2026 Ciao e buon lavoro! L'Animatore Digitale prof. LEUCI GIULIO, per conto del Dirigente Scolastico prof.ssa RICCI GIORGIA.</t>
  </si>
  <si>
    <t>30/01/2026 10:46:31</t>
  </si>
  <si>
    <t>1g6WvSyUDJBTyF7Sozu0vFGyMdkBSizXqBQ5_i32Sefo,1mzriUxBwW1tjsT1AdMJNNb-XcoZRWfJmf3wBdvg_8Jc,16h2QnY_tFme2odesY-KXxgdtwYWYK2mwE8ws9MiMDgg,1KPwMRBFWWJTzJeEUJf3lLv_ry4VghKJ1DRQSjbyb8G8,1caba2Z1Z_WU9ZBM6q4ol18X03xCpgA1W9XEx6xwYX1E,1ak-UdkP_lhVgBJZqAnI5RbAetRhBc5Qk-oxYJNW5nD8,1b1cBQTIdykad5I-VZS0q6gAcsRxdqdvPWD8XXq4zuNg,1Ln0ucSq4uvufBCwHrUGszUGpHs1fxWaxLi86E8qUmns,1rSAztwbzWWikqxfT49ulp3JRZTUhDi20Xe2RxbNGeA4</t>
  </si>
  <si>
    <t>09/02/2026 10:14:23</t>
  </si>
  <si>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1ALS - Segnalatore CARENZE di FEBBRAIO - 2025-2026 1F - Segnalatore CARENZE di FEBBRAIO - 2025-2026 1L - Segnalatore CARENZE di FEBBRAIO - 2025-2026 2ALS - Segnalatore CARENZE di FEBBRAIO - 2025-2026 3ALS - Segnalatore CARENZE di FEBBRAIO - 2025-2026 4ALS - Segnalatore CARENZE di FEBBRAIO - 2025-2026 4F - Segnalatore CARENZE di FEBBRAIO - 2025-2026 5ALS - Segnalatore CARENZE di FEBBRAIO - 2025-2026 5F - Segnalatore CARENZE di FEBBRAIO - 2025-2026 Ciao e buon lavoro! L'Animatore Digitale prof. LEUCI GIULIO, per conto del Dirigente Scolastico prof.ssa RICCI GIORGIA.</t>
  </si>
  <si>
    <t>30/01/2026 10:46:32</t>
  </si>
  <si>
    <t>1YKUhFgCIScwk1Viu4u4NILqk8ywlJRDwanroP7VOWNo,1xwLelmR9Om5bLcJyx6P1XaYbCmesS09Zn_YWBjCoVY0,1GVN0wAtpCF9iI0pKCKythgkGRikZdmaMmc3oigYuEMc,1r5l6MLqBq_XAfowuWUIe0tvfwvsHteBZ9Igh7y1-ZI8,1WKfnDAk-i3mfDEVpvLPQWFdlcKPhRWdka1U6jEhSnMc</t>
  </si>
  <si>
    <t>SOTTOTIPO</t>
  </si>
  <si>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1D - Segnalatore CARENZE di FEBBRAIO - 2025-2026 1G - Segnalatore CARENZE di FEBBRAIO - 2025-2026 2C - Segnalatore CARENZE di FEBBRAIO - 2025-2026 3C - Segnalatore CARENZE di FEBBRAIO - 2025-2026 3E - Segnalatore CARENZE di FEBBRAIO - 2025-2026 Ciao e buon lavoro! L'Animatore Digitale prof. LEUCI GIULIO, per conto del Dirigente Scolastico prof.ssa RICCI GIORGIA.</t>
  </si>
  <si>
    <t>ID_TAB_DOC</t>
  </si>
  <si>
    <t>PERCORSO CARTELLA</t>
  </si>
  <si>
    <t>30/01/2026 10:46:33</t>
  </si>
  <si>
    <t>LINK</t>
  </si>
  <si>
    <t>1cl43wBi81IT3MlLlqgliP4WwOyw0-snK8Pt72AzyzQg,1b1cBQTIdykad5I-VZS0q6gAcsRxdqdvPWD8XXq4zuNg,1VkhW83LcXiU5DbUM6jMzt6Fvzmx-yTSvNU9NsWveRuk,1zB5U7rpQ9hYTHNI2UuERr4t7_Zevr_s3slJuROkPV9g</t>
  </si>
  <si>
    <t>NOTIFICATO</t>
  </si>
  <si>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4C - Segnalatore CARENZE di FEBBRAIO - 2025-2026 4F - Segnalatore CARENZE di FEBBRAIO - 2025-2026 5BLS - Segnalatore CARENZE di FEBBRAIO - 2025-2026 5G - Segnalatore CARENZE di FEBBRAIO - 2025-2026 Ciao e buon lavoro! L'Animatore Digitale prof. LEUCI GIULIO, per conto del Dirigente Scolastico prof.ssa RICCI GIORGIA.</t>
  </si>
  <si>
    <t>NIKLEKAJ ROBERTA</t>
  </si>
  <si>
    <t>UTENTE</t>
  </si>
  <si>
    <t>MATERIA</t>
  </si>
  <si>
    <t>30/01/2026 10:46:34</t>
  </si>
  <si>
    <t>DATA CREAZIONE</t>
  </si>
  <si>
    <t>19bjajftBK01WlChUz-YnmRuJQFU5oWfZig-GqX0bP1U,1ak-UdkP_lhVgBJZqAnI5RbAetRhBc5Qk-oxYJNW5nD8,18CCnRnz-7lIaxu7swoE6RCZLuhG7fwzR6elJLLQIooU</t>
  </si>
  <si>
    <t>DATA ULTIMA MODIFICA</t>
  </si>
  <si>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3G - Segnalatore CARENZE di FEBBRAIO - 2025-2026 4ALS - Segnalatore CARENZE di FEBBRAIO - 2025-2026 4G - Segnalatore CARENZE di FEBBRAIO - 2025-2026 Ciao e buon lavoro! L'Animatore Digitale prof. LEUCI GIULIO, per conto del Dirigente Scolastico prof.ssa RICCI GIORGIA.</t>
  </si>
  <si>
    <t>ALTERNANZA S.L. - 3ALS - 2025-2026</t>
  </si>
  <si>
    <t>30/01/2026 10:46:35</t>
  </si>
  <si>
    <t>1r5l6MLqBq_XAfowuWUIe0tvfwvsHteBZ9Igh7y1-ZI8,1cl43wBi81IT3MlLlqgliP4WwOyw0-snK8Pt72AzyzQg,1g-tjqkLoTl-QXIWo2MW2YNWPVyNMD5IO6SZu9ys4Drc,1bDx0EUg6vRL2QK4rD1jOGxcnMUJ9uZOo5Dr9HvLRG9s</t>
  </si>
  <si>
    <t>1LA2zgnyOPkZP2Uakud1TDjBnVNxm4BWV36EcbZI3AXk</t>
  </si>
  <si>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3C - Segnalatore CARENZE di FEBBRAIO - 2025-2026 4C - Segnalatore CARENZE di FEBBRAIO - 2025-2026 4E - Segnalatore CARENZE di FEBBRAIO - 2025-2026 5E - Segnalatore CARENZE di FEBBRAIO - 2025-2026 Ciao e buon lavoro! L'Animatore Digitale prof. LEUCI GIULIO, per conto del Dirigente Scolastico prof.ssa RICCI GIORGIA.</t>
  </si>
  <si>
    <t>https://docs.google.com/spreadsheets/d/1LA2zgnyOPkZP2Uakud1TDjBnVNxm4BWV36EcbZI3AXk/edit?usp=drivesdk</t>
  </si>
  <si>
    <t>30/01/2026 10:46:36</t>
  </si>
  <si>
    <t>1Op9VBcjPs99iKoo9ciyH4Ke8Xf413GVtHRbTZFNkblE,1TMPkcdBaQXatLlHFP7JU6nqTcmtwSWPSw_TFXcVZGIg,1bB2Zxuce1dOyelBrPkQHSxXG1a57edtDHU1EFIfigF8,1u21fTRtVmo7QLfI4yV3QqHa5hWaw3aeAnjVar0MDGes,1WKfnDAk-i3mfDEVpvLPQWFdlcKPhRWdka1U6jEhSnMc,1g-tjqkLoTl-QXIWo2MW2YNWPVyNMD5IO6SZu9ys4Drc,1bDx0EUg6vRL2QK4rD1jOGxcnMUJ9uZOo5Dr9HvLRG9s</t>
  </si>
  <si>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1E - Segnalatore CARENZE di FEBBRAIO - 2025-2026 2BLC - Segnalatore CARENZE di FEBBRAIO - 2025-2026 2E - Segnalatore CARENZE di FEBBRAIO - 2025-2026 2G - Segnalatore CARENZE di FEBBRAIO - 2025-2026 3E - Segnalatore CARENZE di FEBBRAIO - 2025-2026 4E - Segnalatore CARENZE di FEBBRAIO - 2025-2026 5E - Segnalatore CARENZE di FEBBRAIO - 2025-2026 Ciao e buon lavoro! L'Animatore Digitale prof. LEUCI GIULIO, per conto del Dirigente Scolastico prof.ssa RICCI GIORGIA.</t>
  </si>
  <si>
    <t>30/01/2026 10:46:38</t>
  </si>
  <si>
    <t>1Ph7kAg2NVlOeBYhSTrbJJN3UETUQ9VbSqMTDFga9Rrc,11B3gpUQZ-iKscfhqEdkjREbQp0P7Io7L67KH9nkuHak,1zSH4guPTcQ8pZv-G2phw87PzAhQX-VhNZ5QkDDqp0kc,1dlzWxwzhzKtpUUJoJibCa2n_1n8HM_XM86Ea-syTwyE,18CCnRnz-7lIaxu7swoE6RCZLuhG7fwzR6elJLLQIooU,1m6leHUiPAHUZj-fOOz8B6msI3EtpF6mhwsYit1ziLgk</t>
  </si>
  <si>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2F - Segnalatore CARENZE di FEBBRAIO - 2025-2026 2H - Segnalatore CARENZE di FEBBRAIO - 2025-2026 3BLS - Segnalatore CARENZE di FEBBRAIO - 2025-2026 4ALC - Segnalatore CARENZE di FEBBRAIO - 2025-2026 4G - Segnalatore CARENZE di FEBBRAIO - 2025-2026 4H - Segnalatore CARENZE di FEBBRAIO - 2025-2026 Ciao e buon lavoro! L'Animatore Digitale prof. LEUCI GIULIO, per conto del Dirigente Scolastico prof.ssa RICCI GIORGIA.</t>
  </si>
  <si>
    <t>NOCCIOLINI IRENE</t>
  </si>
  <si>
    <t>07/10/2025 20:24:25</t>
  </si>
  <si>
    <t>30/01/2026 10:46:39</t>
  </si>
  <si>
    <t>ALTERNANZA S.L. - 3BLS - 2025-2026</t>
  </si>
  <si>
    <t>1xwLelmR9Om5bLcJyx6P1XaYbCmesS09Zn_YWBjCoVY0</t>
  </si>
  <si>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1G - Segnalatore CARENZE di FEBBRAIO - 2025-2026 Ciao e buon lavoro! L'Animatore Digitale prof. LEUCI GIULIO, per conto del Dirigente Scolastico prof.ssa RICCI GIORGIA.</t>
  </si>
  <si>
    <t>1AM1PO2jjTKimYP0Nuxea-prB7AR3qiGD927ECW1MZ74</t>
  </si>
  <si>
    <t>30/01/2026 10:46:40</t>
  </si>
  <si>
    <t>https://docs.google.com/spreadsheets/d/1AM1PO2jjTKimYP0Nuxea-prB7AR3qiGD927ECW1MZ74/edit?usp=drivesdk</t>
  </si>
  <si>
    <t>16h2QnY_tFme2odesY-KXxgdtwYWYK2mwE8ws9MiMDgg,1fFXJgPt3W68626wRBfzZlJnE5SoLLE8etkzctOJoTHU,1ak-UdkP_lhVgBJZqAnI5RbAetRhBc5Qk-oxYJNW5nD8</t>
  </si>
  <si>
    <t>NOCERINO MARTINA</t>
  </si>
  <si>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1L - Segnalatore CARENZE di FEBBRAIO - 2025-2026 2BLS - Segnalatore CARENZE di FEBBRAIO - 2025-2026 4ALS - Segnalatore CARENZE di FEBBRAIO - 2025-2026 Ciao e buon lavoro! L'Animatore Digitale prof. LEUCI GIULIO, per conto del Dirigente Scolastico prof.ssa RICCI GIORGIA.</t>
  </si>
  <si>
    <t>09/02/2026 10:14:25</t>
  </si>
  <si>
    <t>30/01/2026 10:46:41</t>
  </si>
  <si>
    <t>1sBEhF6Y5AWAr3hDVBxduuXc-ly80S1HCFvea8dsSgwU,1q7ttZB8ByeU4wlrQHhkvqDGaoA8ZoAZzoTN8wvPRWPY,1JzkDprXu5HMHkpYhUxJ46n4Z3zQ8YHIE_1X0ct-5oPw,1dlzWxwzhzKtpUUJoJibCa2n_1n8HM_XM86Ea-syTwyE,1mSwgvlPevPFu1mQ43kE9Adg7E3TQibLwWnFkpPfGH6g</t>
  </si>
  <si>
    <t>07/10/2025 20:24:41</t>
  </si>
  <si>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1ALC - Segnalatore CARENZE di FEBBRAIO - 2025-2026 2ALC - Segnalatore CARENZE di FEBBRAIO - 2025-2026 3ALC - Segnalatore CARENZE di FEBBRAIO - 2025-2026 4ALC - Segnalatore CARENZE di FEBBRAIO - 2025-2026 5ALC - Segnalatore CARENZE di FEBBRAIO - 2025-2026 Ciao e buon lavoro! L'Animatore Digitale prof. LEUCI GIULIO, per conto del Dirigente Scolastico prof.ssa RICCI GIORGIA.</t>
  </si>
  <si>
    <t>ALTERNANZA S.L. - 4D - 2025-2026</t>
  </si>
  <si>
    <t>NOTARI GABRIELE</t>
  </si>
  <si>
    <t>30/01/2026 10:46:42</t>
  </si>
  <si>
    <t>1Ph7kAg2NVlOeBYhSTrbJJN3UETUQ9VbSqMTDFga9Rrc,11B3gpUQZ-iKscfhqEdkjREbQp0P7Io7L67KH9nkuHak,1bDx0EUg6vRL2QK4rD1jOGxcnMUJ9uZOo5Dr9HvLRG9s</t>
  </si>
  <si>
    <t>1whpeI03OX7zC3HNqxn2Ober3Y9ootPBSoCdyIQwTa4I</t>
  </si>
  <si>
    <t>https://docs.google.com/spreadsheets/d/1whpeI03OX7zC3HNqxn2Ober3Y9ootPBSoCdyIQwTa4I/edit?usp=drivesdk</t>
  </si>
  <si>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2F - Segnalatore CARENZE di FEBBRAIO - 2025-2026 2H - Segnalatore CARENZE di FEBBRAIO - 2025-2026 5E - Segnalatore CARENZE di FEBBRAIO - 2025-2026 Ciao e buon lavoro! L'Animatore Digitale prof. LEUCI GIULIO, per conto del Dirigente Scolastico prof.ssa RICCI GIORGIA.</t>
  </si>
  <si>
    <t>30/01/2026 10:46:43</t>
  </si>
  <si>
    <t>1sBEhF6Y5AWAr3hDVBxduuXc-ly80S1HCFvea8dsSgwU,1Op9VBcjPs99iKoo9ciyH4Ke8Xf413GVtHRbTZFNkblE,16h2QnY_tFme2odesY-KXxgdtwYWYK2mwE8ws9MiMDgg,1q7ttZB8ByeU4wlrQHhkvqDGaoA8ZoAZzoTN8wvPRWPY,1GVN0wAtpCF9iI0pKCKythgkGRikZdmaMmc3oigYuEMc,1bB2Zxuce1dOyelBrPkQHSxXG1a57edtDHU1EFIfigF8,1JzkDprXu5HMHkpYhUxJ46n4Z3zQ8YHIE_1X0ct-5oPw,1r5l6MLqBq_XAfowuWUIe0tvfwvsHteBZ9Igh7y1-ZI8,1WKfnDAk-i3mfDEVpvLPQWFdlcKPhRWdka1U6jEhSnMc,19bjajftBK01WlChUz-YnmRuJQFU5oWfZig-GqX0bP1U,1cl43wBi81IT3MlLlqgliP4WwOyw0-snK8Pt72AzyzQg,1g-tjqkLoTl-QXIWo2MW2YNWPVyNMD5IO6SZu9ys4Drc,18CCnRnz-7lIaxu7swoE6RCZLuhG7fwzR6elJLLQIooU,1m6leHUiPAHUZj-fOOz8B6msI3EtpF6mhwsYit1ziLgk,1Xuh9CTVxgMYoaSQ1Ol7Tmdl_HhDNaRQWbKl_o1B9mMo,1bDx0EUg6vRL2QK4rD1jOGxcnMUJ9uZOo5Dr9HvLRG9s,1zB5U7rpQ9hYTHNI2UuERr4t7_Zevr_s3slJuROkPV9g,1Kk3castgectocWlK1AVboxMpAoCIL0Ct1AruIXuqGZ4</t>
  </si>
  <si>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1ALC - Segnalatore CARENZE di FEBBRAIO - 2025-2026 1E - Segnalatore CARENZE di FEBBRAIO - 2025-2026 1L - Segnalatore CARENZE di FEBBRAIO - 2025-2026 2ALC - Segnalatore CARENZE di FEBBRAIO - 2025-2026 2C - Segnalatore CARENZE di FEBBRAIO - 2025-2026 2E - Segnalatore CARENZE di FEBBRAIO - 2025-2026 3ALC - Segnalatore CARENZE di FEBBRAIO - 2025-2026 3C - Segnalatore CARENZE di FEBBRAIO - 2025-2026 3E - Segnalatore CARENZE di FEBBRAIO - 2025-2026 3G - Segnalatore CARENZE di FEBBRAIO - 2025-2026 4C - Segnalatore CARENZE di FEBBRAIO - 2025-2026 4E - Segnalatore CARENZE di FEBBRAIO - 2025-2026 4G - Segnalatore CARENZE di FEBBRAIO - 2025-2026 4H - Segnalatore CARENZE di FEBBRAIO - 2025-2026 5C - Segnalatore CARENZE di FEBBRAIO - 2025-2026 5E - Segnalatore CARENZE di FEBBRAIO - 2025-2026 5G - Segnalatore CARENZE di FEBBRAIO - 2025-2026 5H - Segnalatore CARENZE di FEBBRAIO - 2025-2026 Ciao e buon lavoro! L'Animatore Digitale prof. LEUCI GIULIO, per conto del Dirigente Scolastico prof.ssa RICCI GIORGIA.</t>
  </si>
  <si>
    <t>30/01/2026 10:46:44</t>
  </si>
  <si>
    <t>NOTARI LORENZO</t>
  </si>
  <si>
    <t>1YKUhFgCIScwk1Viu4u4NILqk8ywlJRDwanroP7VOWNo,1xwLelmR9Om5bLcJyx6P1XaYbCmesS09Zn_YWBjCoVY0,16h2QnY_tFme2odesY-KXxgdtwYWYK2mwE8ws9MiMDgg,1yoKMqhBcqgS72TUsivMhIoc6-Nrr4ldT7vdCahBKGZY,1m6leHUiPAHUZj-fOOz8B6msI3EtpF6mhwsYit1ziLgk</t>
  </si>
  <si>
    <t>07/10/2025 20:24:57</t>
  </si>
  <si>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1D - Segnalatore CARENZE di FEBBRAIO - 2025-2026 1G - Segnalatore CARENZE di FEBBRAIO - 2025-2026 1L - Segnalatore CARENZE di FEBBRAIO - 2025-2026 4D - Segnalatore CARENZE di FEBBRAIO - 2025-2026 4H - Segnalatore CARENZE di FEBBRAIO - 2025-2026 Ciao e buon lavoro! L'Animatore Digitale prof. LEUCI GIULIO, per conto del Dirigente Scolastico prof.ssa RICCI GIORGIA.</t>
  </si>
  <si>
    <t>09/02/2026 10:14:26</t>
  </si>
  <si>
    <t>ALTERNANZA S.L. - 4E - 2025-2026</t>
  </si>
  <si>
    <t>30/01/2026 10:46:45</t>
  </si>
  <si>
    <t>1Op9VBcjPs99iKoo9ciyH4Ke8Xf413GVtHRbTZFNkblE,1bB2Zxuce1dOyelBrPkQHSxXG1a57edtDHU1EFIfigF8,11B3gpUQZ-iKscfhqEdkjREbQp0P7Io7L67KH9nkuHak,1WKfnDAk-i3mfDEVpvLPQWFdlcKPhRWdka1U6jEhSnMc,1g-tjqkLoTl-QXIWo2MW2YNWPVyNMD5IO6SZu9ys4Drc,1m6leHUiPAHUZj-fOOz8B6msI3EtpF6mhwsYit1ziLgk,1Kk3castgectocWlK1AVboxMpAoCIL0Ct1AruIXuqGZ4</t>
  </si>
  <si>
    <t>12gqYyyrbwzSoCziHR8EB7kCj_FSocpdYNZ1z0FjP66Y</t>
  </si>
  <si>
    <t>https://docs.google.com/spreadsheets/d/12gqYyyrbwzSoCziHR8EB7kCj_FSocpdYNZ1z0FjP66Y/edit?usp=drivesdk</t>
  </si>
  <si>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1E - Segnalatore CARENZE di FEBBRAIO - 2025-2026 2E - Segnalatore CARENZE di FEBBRAIO - 2025-2026 2H - Segnalatore CARENZE di FEBBRAIO - 2025-2026 3E - Segnalatore CARENZE di FEBBRAIO - 2025-2026 4E - Segnalatore CARENZE di FEBBRAIO - 2025-2026 4H - Segnalatore CARENZE di FEBBRAIO - 2025-2026 5H - Segnalatore CARENZE di FEBBRAIO - 2025-2026 Ciao e buon lavoro! L'Animatore Digitale prof. LEUCI GIULIO, per conto del Dirigente Scolastico prof.ssa RICCI GIORGIA.</t>
  </si>
  <si>
    <t>30/01/2026 10:46:46</t>
  </si>
  <si>
    <t>NSHIMIRIMANA EDGARD</t>
  </si>
  <si>
    <t>1Op9VBcjPs99iKoo9ciyH4Ke8Xf413GVtHRbTZFNkblE,1b1cBQTIdykad5I-VZS0q6gAcsRxdqdvPWD8XXq4zuNg,1Kk3castgectocWlK1AVboxMpAoCIL0Ct1AruIXuqGZ4</t>
  </si>
  <si>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1E - Segnalatore CARENZE di FEBBRAIO - 2025-2026 4F - Segnalatore CARENZE di FEBBRAIO - 2025-2026 5H - Segnalatore CARENZE di FEBBRAIO - 2025-2026 Ciao e buon lavoro! L'Animatore Digitale prof. LEUCI GIULIO, per conto del Dirigente Scolastico prof.ssa RICCI GIORGIA.</t>
  </si>
  <si>
    <t>30/01/2026 10:46:47</t>
  </si>
  <si>
    <t>07/10/2025 20:25:11</t>
  </si>
  <si>
    <t>ALTERNANZA S.L. - 4F - 2025-2026</t>
  </si>
  <si>
    <t>09/02/2026 10:14:27</t>
  </si>
  <si>
    <t>NUCCI ALESSIA</t>
  </si>
  <si>
    <t>19cQ5BzNWodxfpRyyGwTCtI-m3V3mycbxJhwzVOGYErc</t>
  </si>
  <si>
    <t>alessia.nucci@pietroaldi.com</t>
  </si>
  <si>
    <t>https://docs.google.com/spreadsheets/d/19cQ5BzNWodxfpRyyGwTCtI-m3V3mycbxJhwzVOGYErc/edit?usp=drivesdk</t>
  </si>
  <si>
    <t>30/01/2026 10:46:48</t>
  </si>
  <si>
    <t>NUCCIOTTI VITTORIA</t>
  </si>
  <si>
    <t>07/10/2025 20:25:26</t>
  </si>
  <si>
    <t>ALTERNANZA S.L. - 4G - 2025-2026</t>
  </si>
  <si>
    <t>1Ph7kAg2NVlOeBYhSTrbJJN3UETUQ9VbSqMTDFga9Rrc,1u21fTRtVmo7QLfI4yV3QqHa5hWaw3aeAnjVar0MDGes,11B3gpUQZ-iKscfhqEdkjREbQp0P7Io7L67KH9nkuHak,1cl43wBi81IT3MlLlqgliP4WwOyw0-snK8Pt72AzyzQg</t>
  </si>
  <si>
    <t>1-Ip0bsKWzEpGFtEJCnSN5FO1oG9SPtPL3Ciq2-jml3I</t>
  </si>
  <si>
    <t>09/02/2026 10:14:29</t>
  </si>
  <si>
    <t>https://docs.google.com/spreadsheets/d/1-Ip0bsKWzEpGFtEJCnSN5FO1oG9SPtPL3Ciq2-jml3I/edit?usp=drivesdk</t>
  </si>
  <si>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2F - Segnalatore CARENZE di FEBBRAIO - 2025-2026 2G - Segnalatore CARENZE di FEBBRAIO - 2025-2026 2H - Segnalatore CARENZE di FEBBRAIO - 2025-2026 4C - Segnalatore CARENZE di FEBBRAIO - 2025-2026 Ciao e buon lavoro! L'Animatore Digitale prof. LEUCI GIULIO, per conto del Dirigente Scolastico prof.ssa RICCI GIORGIA.</t>
  </si>
  <si>
    <t>OLIVIERO ANDREA</t>
  </si>
  <si>
    <t>30/01/2026 10:46:49</t>
  </si>
  <si>
    <t>1y0X45tBemPRWYcZ_H1r-JOqE08CK2SvP5r7Eo9-mrjg,1rSAztwbzWWikqxfT49ulp3JRZTUhDi20Xe2RxbNGeA4</t>
  </si>
  <si>
    <t>07/10/2025 20:25:38</t>
  </si>
  <si>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4BLS - Segnalatore CARENZE di FEBBRAIO - 2025-2026 5F - Segnalatore CARENZE di FEBBRAIO - 2025-2026 Ciao e buon lavoro! L'Animatore Digitale prof. LEUCI GIULIO, per conto del Dirigente Scolastico prof.ssa RICCI GIORGIA.</t>
  </si>
  <si>
    <t>1ALC - PIANO DI LAVORO - 2025-2026</t>
  </si>
  <si>
    <t>30/01/2026 10:46:50</t>
  </si>
  <si>
    <t>https://docs.google.com/document/d/14zlICk3Nu15S5BLMCxFwUHULHwIsv0J2iFNzIkEti2Q/edit?usp=drivesdk</t>
  </si>
  <si>
    <t>09/02/2026 10:14:30</t>
  </si>
  <si>
    <t>OLIVIERO MARTINA</t>
  </si>
  <si>
    <t>30/01/2026 10:46:51</t>
  </si>
  <si>
    <t>11/10/2025 14:01:15</t>
  </si>
  <si>
    <t>1g6WvSyUDJBTyF7Sozu0vFGyMdkBSizXqBQ5_i32Sefo,1xwLelmR9Om5bLcJyx6P1XaYbCmesS09Zn_YWBjCoVY0,1WKfnDAk-i3mfDEVpvLPQWFdlcKPhRWdka1U6jEhSnMc,1ak-UdkP_lhVgBJZqAnI5RbAetRhBc5Qk-oxYJNW5nD8,1FZilO3mu9rHZvpqXV4zfJDLE3mtBp1IcIVDf1L04Cmk</t>
  </si>
  <si>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1ALS - Segnalatore CARENZE di FEBBRAIO - 2025-2026 1G - Segnalatore CARENZE di FEBBRAIO - 2025-2026 3E - Segnalatore CARENZE di FEBBRAIO - 2025-2026 4ALS - Segnalatore CARENZE di FEBBRAIO - 2025-2026 4I - Segnalatore CARENZE di FEBBRAIO - 2025-2026 Ciao e buon lavoro! L'Animatore Digitale prof. LEUCI GIULIO, per conto del Dirigente Scolastico prof.ssa RICCI GIORGIA.</t>
  </si>
  <si>
    <t>09/10/2025 16:18:57</t>
  </si>
  <si>
    <t>1ALS - PIANO DI LAVORO - 2025-2026</t>
  </si>
  <si>
    <t>30/01/2026 10:46:52</t>
  </si>
  <si>
    <t>1RyJRohwUPpwV5JZIokVqJA8nrMukvnChVRhMhpIxFxw</t>
  </si>
  <si>
    <t>https://docs.google.com/document/d/1RyJRohwUPpwV5JZIokVqJA8nrMukvnChVRhMhpIxFxw/edit?usp=drivesdk</t>
  </si>
  <si>
    <t>1g6WvSyUDJBTyF7Sozu0vFGyMdkBSizXqBQ5_i32Sefo,1KPwMRBFWWJTzJeEUJf3lLv_ry4VghKJ1DRQSjbyb8G8,1bB2Zxuce1dOyelBrPkQHSxXG1a57edtDHU1EFIfigF8,1LlgljOv8CL5JShlLX0ISTeKZDnjqRviW5Z0C2xsi2H8</t>
  </si>
  <si>
    <t>ORABONA ANDREA</t>
  </si>
  <si>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1ALS - Segnalatore CARENZE di FEBBRAIO - 2025-2026 2ALS - Segnalatore CARENZE di FEBBRAIO - 2025-2026 2E - Segnalatore CARENZE di FEBBRAIO - 2025-2026 3D - Segnalatore CARENZE di FEBBRAIO - 2025-2026 Ciao e buon lavoro! L'Animatore Digitale prof. LEUCI GIULIO, per conto del Dirigente Scolastico prof.ssa RICCI GIORGIA.</t>
  </si>
  <si>
    <t>11/10/2025 14:01:19</t>
  </si>
  <si>
    <t>30/01/2026 10:46:53</t>
  </si>
  <si>
    <t>1JzkDprXu5HMHkpYhUxJ46n4Z3zQ8YHIE_1X0ct-5oPw,1caba2Z1Z_WU9ZBM6q4ol18X03xCpgA1W9XEx6xwYX1E,1qHKmwNi5m66jiUF0XGooLxTmNQiLmFizlHSgiG0PZqE,1Vn8OKQ4Qcue06iUZgwv3p7vRU7DRDzMsqlxrpFeYfBI,1dlzWxwzhzKtpUUJoJibCa2n_1n8HM_XM86Ea-syTwyE,15QQDntbEwgfMlL5GzukCpEOrhyexaQ3uc5EGNVweRjQ,1FZilO3mu9rHZvpqXV4zfJDLE3mtBp1IcIVDf1L04Cmk,1mSwgvlPevPFu1mQ43kE9Adg7E3TQibLwWnFkpPfGH6g,1V-WufQQw8Cz6zfGixGVIUvV8I8OlUg93WmQlhDe9_q8</t>
  </si>
  <si>
    <t>09/10/2025 16:19:30</t>
  </si>
  <si>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3ALC - Segnalatore CARENZE di FEBBRAIO - 2025-2026 3ALS - Segnalatore CARENZE di FEBBRAIO - 2025-2026 3BLC - Segnalatore CARENZE di FEBBRAIO - 2025-2026 3F - Segnalatore CARENZE di FEBBRAIO - 2025-2026 4ALC - Segnalatore CARENZE di FEBBRAIO - 2025-2026 4BLC - Segnalatore CARENZE di FEBBRAIO - 2025-2026 4I - Segnalatore CARENZE di FEBBRAIO - 2025-2026 5ALC - Segnalatore CARENZE di FEBBRAIO - 2025-2026 5BLC - Segnalatore CARENZE di FEBBRAIO - 2025-2026 Ciao e buon lavoro! L'Animatore Digitale prof. LEUCI GIULIO, per conto del Dirigente Scolastico prof.ssa RICCI GIORGIA.</t>
  </si>
  <si>
    <t>1BLC - PIANO DI LAVORO - 2025-2026</t>
  </si>
  <si>
    <t>30/01/2026 10:46:54</t>
  </si>
  <si>
    <t>ORLANDINI LORENZO</t>
  </si>
  <si>
    <t>https://docs.google.com/document/d/1pXtsWrTeHpNXHv0edBL-huu89nEmn2Fw0NglE_jN9fQ/edit?usp=drivesdk</t>
  </si>
  <si>
    <t>30/01/2026 10:46:56</t>
  </si>
  <si>
    <t>09/02/2026 10:14:31</t>
  </si>
  <si>
    <t>18CCnRnz-7lIaxu7swoE6RCZLuhG7fwzR6elJLLQIooU,1VkhW83LcXiU5DbUM6jMzt6Fvzmx-yTSvNU9NsWveRuk</t>
  </si>
  <si>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4G - Segnalatore CARENZE di FEBBRAIO - 2025-2026 5BLS - Segnalatore CARENZE di FEBBRAIO - 2025-2026 Ciao e buon lavoro! L'Animatore Digitale prof. LEUCI GIULIO, per conto del Dirigente Scolastico prof.ssa RICCI GIORGIA.</t>
  </si>
  <si>
    <t>30/01/2026 10:46:57</t>
  </si>
  <si>
    <t>11/10/2025 14:00:57</t>
  </si>
  <si>
    <t>ORTIMINI CRISTIAN</t>
  </si>
  <si>
    <t>1sBEhF6Y5AWAr3hDVBxduuXc-ly80S1HCFvea8dsSgwU,1CvZCuD07y7LUsLrTaL95dfZl8OMfFCAGzEbjIhB4FPo,1q7ttZB8ByeU4wlrQHhkvqDGaoA8ZoAZzoTN8wvPRWPY,1TMPkcdBaQXatLlHFP7JU6nqTcmtwSWPSw_TFXcVZGIg,1JzkDprXu5HMHkpYhUxJ46n4Z3zQ8YHIE_1X0ct-5oPw,1qHKmwNi5m66jiUF0XGooLxTmNQiLmFizlHSgiG0PZqE,1dlzWxwzhzKtpUUJoJibCa2n_1n8HM_XM86Ea-syTwyE,15QQDntbEwgfMlL5GzukCpEOrhyexaQ3uc5EGNVweRjQ,1V-WufQQw8Cz6zfGixGVIUvV8I8OlUg93WmQlhDe9_q8</t>
  </si>
  <si>
    <t>09/10/2025 16:20:05</t>
  </si>
  <si>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1ALC - Segnalatore CARENZE di FEBBRAIO - 2025-2026 1BLC - Segnalatore CARENZE di FEBBRAIO - 2025-2026 2ALC - Segnalatore CARENZE di FEBBRAIO - 2025-2026 2BLC - Segnalatore CARENZE di FEBBRAIO - 2025-2026 3ALC - Segnalatore CARENZE di FEBBRAIO - 2025-2026 3BLC - Segnalatore CARENZE di FEBBRAIO - 2025-2026 4ALC - Segnalatore CARENZE di FEBBRAIO - 2025-2026 4BLC - Segnalatore CARENZE di FEBBRAIO - 2025-2026 5BLC - Segnalatore CARENZE di FEBBRAIO - 2025-2026 Ciao e buon lavoro! L'Animatore Digitale prof. LEUCI GIULIO, per conto del Dirigente Scolastico prof.ssa RICCI GIORGIA.</t>
  </si>
  <si>
    <t>1BLS - PIANO DI LAVORO - 2025-2026</t>
  </si>
  <si>
    <t>30/01/2026 10:46:58</t>
  </si>
  <si>
    <t>1Op9VBcjPs99iKoo9ciyH4Ke8Xf413GVtHRbTZFNkblE,1bB2Zxuce1dOyelBrPkQHSxXG1a57edtDHU1EFIfigF8,1y0X45tBemPRWYcZ_H1r-JOqE08CK2SvP5r7Eo9-mrjg,1VkhW83LcXiU5DbUM6jMzt6Fvzmx-yTSvNU9NsWveRuk</t>
  </si>
  <si>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1E - Segnalatore CARENZE di FEBBRAIO - 2025-2026 2E - Segnalatore CARENZE di FEBBRAIO - 2025-2026 4BLS - Segnalatore CARENZE di FEBBRAIO - 2025-2026 5BLS - Segnalatore CARENZE di FEBBRAIO - 2025-2026 Ciao e buon lavoro! L'Animatore Digitale prof. LEUCI GIULIO, per conto del Dirigente Scolastico prof.ssa RICCI GIORGIA.</t>
  </si>
  <si>
    <t>PACE LORENZO</t>
  </si>
  <si>
    <t>https://docs.google.com/document/d/1PZuWpTwM1NGxPTNXIjqNF21pqiqy0URWNTscNQsaX7w/edit?usp=drivesdk</t>
  </si>
  <si>
    <t>30/01/2026 10:46:59</t>
  </si>
  <si>
    <t>1g6WvSyUDJBTyF7Sozu0vFGyMdkBSizXqBQ5_i32Sefo,1Goo0fWbiJpHOflberTNGuVDNLewhQ3NhaoHMUWSZr0Y,1YKUhFgCIScwk1Viu4u4NILqk8ywlJRDwanroP7VOWNo,1mzriUxBwW1tjsT1AdMJNNb-XcoZRWfJmf3wBdvg_8Jc,1KPwMRBFWWJTzJeEUJf3lLv_ry4VghKJ1DRQSjbyb8G8,1fFXJgPt3W68626wRBfzZlJnE5SoLLE8etkzctOJoTHU,1y43iZ05NC_KlITQkFXVspA3XFSNUeAL2K_utTuaZ6k0,1caba2Z1Z_WU9ZBM6q4ol18X03xCpgA1W9XEx6xwYX1E,1zSH4guPTcQ8pZv-G2phw87PzAhQX-VhNZ5QkDDqp0kc,1LlgljOv8CL5JShlLX0ISTeKZDnjqRviW5Z0C2xsi2H8,1ak-UdkP_lhVgBJZqAnI5RbAetRhBc5Qk-oxYJNW5nD8,1y0X45tBemPRWYcZ_H1r-JOqE08CK2SvP5r7Eo9-mrjg,1yoKMqhBcqgS72TUsivMhIoc6-Nrr4ldT7vdCahBKGZY,1Ln0ucSq4uvufBCwHrUGszUGpHs1fxWaxLi86E8qUmns,1VkhW83LcXiU5DbUM6jMzt6Fvzmx-yTSvNU9NsWveRuk,1dgM5MmQM1utllkpgU8ceg26V63nr_heGEkYwKJ7_2eg</t>
  </si>
  <si>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1ALS - Segnalatore CARENZE di FEBBRAIO - 2025-2026 1BLS - Segnalatore CARENZE di FEBBRAIO - 2025-2026 1D - Segnalatore CARENZE di FEBBRAIO - 2025-2026 1F - Segnalatore CARENZE di FEBBRAIO - 2025-2026 2ALS - Segnalatore CARENZE di FEBBRAIO - 2025-2026 2BLS - Segnalatore CARENZE di FEBBRAIO - 2025-2026 2D - Segnalatore CARENZE di FEBBRAIO - 2025-2026 3ALS - Segnalatore CARENZE di FEBBRAIO - 2025-2026 3BLS - Segnalatore CARENZE di FEBBRAIO - 2025-2026 3D - Segnalatore CARENZE di FEBBRAIO - 2025-2026 4ALS - Segnalatore CARENZE di FEBBRAIO - 2025-2026 4BLS - Segnalatore CARENZE di FEBBRAIO - 2025-2026 4D - Segnalatore CARENZE di FEBBRAIO - 2025-2026 5ALS - Segnalatore CARENZE di FEBBRAIO - 2025-2026 5BLS - Segnalatore CARENZE di FEBBRAIO - 2025-2026 5D - Segnalatore CARENZE di FEBBRAIO - 2025-2026 Ciao e buon lavoro! L'Animatore Digitale prof. LEUCI GIULIO, per conto del Dirigente Scolastico prof.ssa RICCI GIORGIA.</t>
  </si>
  <si>
    <t>30/01/2026 10:47:00</t>
  </si>
  <si>
    <t>09/10/2025 16:20:37</t>
  </si>
  <si>
    <t>1Goo0fWbiJpHOflberTNGuVDNLewhQ3NhaoHMUWSZr0Y,1Op9VBcjPs99iKoo9ciyH4Ke8Xf413GVtHRbTZFNkblE,1LlgljOv8CL5JShlLX0ISTeKZDnjqRviW5Z0C2xsi2H8</t>
  </si>
  <si>
    <t>1D - PIANO DI LAVORO - 2025-2026</t>
  </si>
  <si>
    <t>PACENTI VIOLA</t>
  </si>
  <si>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1BLS - Segnalatore CARENZE di FEBBRAIO - 2025-2026 1E - Segnalatore CARENZE di FEBBRAIO - 2025-2026 3D - Segnalatore CARENZE di FEBBRAIO - 2025-2026 Ciao e buon lavoro! L'Animatore Digitale prof. LEUCI GIULIO, per conto del Dirigente Scolastico prof.ssa RICCI GIORGIA.</t>
  </si>
  <si>
    <t>viola.pacenti@pietroaldi.com</t>
  </si>
  <si>
    <t>09/02/2026 10:14:32</t>
  </si>
  <si>
    <t>30/01/2026 10:47:01</t>
  </si>
  <si>
    <t>https://docs.google.com/document/d/1ExmoSYU-XkZHyKuSsfUNDhl4Pk21S521o0oR1E94ob4/edit?usp=drivesdk</t>
  </si>
  <si>
    <t>1Vn8OKQ4Qcue06iUZgwv3p7vRU7DRDzMsqlxrpFeYfBI,19bjajftBK01WlChUz-YnmRuJQFU5oWfZig-GqX0bP1U,1y0X45tBemPRWYcZ_H1r-JOqE08CK2SvP5r7Eo9-mrjg,1FZilO3mu9rHZvpqXV4zfJDLE3mtBp1IcIVDf1L04Cmk,1dgM5MmQM1utllkpgU8ceg26V63nr_heGEkYwKJ7_2eg,1zB5U7rpQ9hYTHNI2UuERr4t7_Zevr_s3slJuROkPV9g</t>
  </si>
  <si>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3F - Segnalatore CARENZE di FEBBRAIO - 2025-2026 3G - Segnalatore CARENZE di FEBBRAIO - 2025-2026 4BLS - Segnalatore CARENZE di FEBBRAIO - 2025-2026 4I - Segnalatore CARENZE di FEBBRAIO - 2025-2026 5D - Segnalatore CARENZE di FEBBRAIO - 2025-2026 5G - Segnalatore CARENZE di FEBBRAIO - 2025-2026 Ciao e buon lavoro! L'Animatore Digitale prof. LEUCI GIULIO, per conto del Dirigente Scolastico prof.ssa RICCI GIORGIA.</t>
  </si>
  <si>
    <t>30/01/2026 10:47:02</t>
  </si>
  <si>
    <t>19bjajftBK01WlChUz-YnmRuJQFU5oWfZig-GqX0bP1U,1ak-UdkP_lhVgBJZqAnI5RbAetRhBc5Qk-oxYJNW5nD8,1b1cBQTIdykad5I-VZS0q6gAcsRxdqdvPWD8XXq4zuNg,18CCnRnz-7lIaxu7swoE6RCZLuhG7fwzR6elJLLQIooU,1m6leHUiPAHUZj-fOOz8B6msI3EtpF6mhwsYit1ziLgk,1Ln0ucSq4uvufBCwHrUGszUGpHs1fxWaxLi86E8qUmns,1rSAztwbzWWikqxfT49ulp3JRZTUhDi20Xe2RxbNGeA4,1Kk3castgectocWlK1AVboxMpAoCIL0Ct1AruIXuqGZ4</t>
  </si>
  <si>
    <t>11/10/2025 14:01:08</t>
  </si>
  <si>
    <t>PACIELLO MATTEO</t>
  </si>
  <si>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3G - Segnalatore CARENZE di FEBBRAIO - 2025-2026 4ALS - Segnalatore CARENZE di FEBBRAIO - 2025-2026 4F - Segnalatore CARENZE di FEBBRAIO - 2025-2026 4G - Segnalatore CARENZE di FEBBRAIO - 2025-2026 4H - Segnalatore CARENZE di FEBBRAIO - 2025-2026 5ALS - Segnalatore CARENZE di FEBBRAIO - 2025-2026 5F - Segnalatore CARENZE di FEBBRAIO - 2025-2026 5H - Segnalatore CARENZE di FEBBRAIO - 2025-2026 Ciao e buon lavoro! L'Animatore Digitale prof. LEUCI GIULIO, per conto del Dirigente Scolastico prof.ssa RICCI GIORGIA.</t>
  </si>
  <si>
    <t>09/10/2025 16:21:00</t>
  </si>
  <si>
    <t>1E - PIANO DI LAVORO - 2025-2026</t>
  </si>
  <si>
    <t>30/01/2026 10:47:03</t>
  </si>
  <si>
    <t>09/02/2026 10:14:34</t>
  </si>
  <si>
    <t>1caba2Z1Z_WU9ZBM6q4ol18X03xCpgA1W9XEx6xwYX1E,1y0X45tBemPRWYcZ_H1r-JOqE08CK2SvP5r7Eo9-mrjg</t>
  </si>
  <si>
    <t>https://docs.google.com/document/d/1IPqQ5ddGQrM7grw_03GV1L1MPPcDKg0ds_aAwdVU8Ec/edit?usp=drivesdk</t>
  </si>
  <si>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3ALS - Segnalatore CARENZE di FEBBRAIO - 2025-2026 4BLS - Segnalatore CARENZE di FEBBRAIO - 2025-2026 Ciao e buon lavoro! L'Animatore Digitale prof. LEUCI GIULIO, per conto del Dirigente Scolastico prof.ssa RICCI GIORGIA.</t>
  </si>
  <si>
    <t>30/01/2026 10:47:04</t>
  </si>
  <si>
    <t>1LlgljOv8CL5JShlLX0ISTeKZDnjqRviW5Z0C2xsi2H8,1WKfnDAk-i3mfDEVpvLPQWFdlcKPhRWdka1U6jEhSnMc,1b1cBQTIdykad5I-VZS0q6gAcsRxdqdvPWD8XXq4zuNg,1m6leHUiPAHUZj-fOOz8B6msI3EtpF6mhwsYit1ziLgk,1rSAztwbzWWikqxfT49ulp3JRZTUhDi20Xe2RxbNGeA4</t>
  </si>
  <si>
    <t>11/10/2025 14:01:06</t>
  </si>
  <si>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3D - Segnalatore CARENZE di FEBBRAIO - 2025-2026 3E - Segnalatore CARENZE di FEBBRAIO - 2025-2026 4F - Segnalatore CARENZE di FEBBRAIO - 2025-2026 4H - Segnalatore CARENZE di FEBBRAIO - 2025-2026 5F - Segnalatore CARENZE di FEBBRAIO - 2025-2026 Ciao e buon lavoro! L'Animatore Digitale prof. LEUCI GIULIO, per conto del Dirigente Scolastico prof.ssa RICCI GIORGIA.</t>
  </si>
  <si>
    <t>30/01/2026 10:47:05</t>
  </si>
  <si>
    <t>09/10/2025 16:21:27</t>
  </si>
  <si>
    <t>PACINI EDOARDO</t>
  </si>
  <si>
    <t>1Goo0fWbiJpHOflberTNGuVDNLewhQ3NhaoHMUWSZr0Y,1r5l6MLqBq_XAfowuWUIe0tvfwvsHteBZ9Igh7y1-ZI8,1g-tjqkLoTl-QXIWo2MW2YNWPVyNMD5IO6SZu9ys4Drc,1dgM5MmQM1utllkpgU8ceg26V63nr_heGEkYwKJ7_2eg,1Kk3castgectocWlK1AVboxMpAoCIL0Ct1AruIXuqGZ4</t>
  </si>
  <si>
    <t>1F - PIANO DI LAVORO - 2025-2026</t>
  </si>
  <si>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1BLS - Segnalatore CARENZE di FEBBRAIO - 2025-2026 3C - Segnalatore CARENZE di FEBBRAIO - 2025-2026 4E - Segnalatore CARENZE di FEBBRAIO - 2025-2026 5D - Segnalatore CARENZE di FEBBRAIO - 2025-2026 5H - Segnalatore CARENZE di FEBBRAIO - 2025-2026 Ciao e buon lavoro! L'Animatore Digitale prof. LEUCI GIULIO, per conto del Dirigente Scolastico prof.ssa RICCI GIORGIA.</t>
  </si>
  <si>
    <t>VITI BARBARA</t>
  </si>
  <si>
    <t>https://docs.google.com/document/d/1erF1ZP34UG3RpVtJ5WYtGtiwzG8Qx2DhnJPJuIqPwhM/edit?usp=drivesdk</t>
  </si>
  <si>
    <t>30/01/2026 10:47:06</t>
  </si>
  <si>
    <t>1YKUhFgCIScwk1Viu4u4NILqk8ywlJRDwanroP7VOWNo,1Op9VBcjPs99iKoo9ciyH4Ke8Xf413GVtHRbTZFNkblE,1WKfnDAk-i3mfDEVpvLPQWFdlcKPhRWdka1U6jEhSnMc,19bjajftBK01WlChUz-YnmRuJQFU5oWfZig-GqX0bP1U</t>
  </si>
  <si>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1D - Segnalatore CARENZE di FEBBRAIO - 2025-2026 1E - Segnalatore CARENZE di FEBBRAIO - 2025-2026 3E - Segnalatore CARENZE di FEBBRAIO - 2025-2026 3G - Segnalatore CARENZE di FEBBRAIO - 2025-2026 Ciao e buon lavoro! L'Animatore Digitale prof. LEUCI GIULIO, per conto del Dirigente Scolastico prof.ssa RICCI GIORGIA.</t>
  </si>
  <si>
    <t>11/10/2025 14:01:18</t>
  </si>
  <si>
    <t>30/01/2026 10:47:07</t>
  </si>
  <si>
    <t>09/10/2025 16:21:58</t>
  </si>
  <si>
    <t>1g6WvSyUDJBTyF7Sozu0vFGyMdkBSizXqBQ5_i32Sefo,1mzriUxBwW1tjsT1AdMJNNb-XcoZRWfJmf3wBdvg_8Jc,1Vn8OKQ4Qcue06iUZgwv3p7vRU7DRDzMsqlxrpFeYfBI,1dgM5MmQM1utllkpgU8ceg26V63nr_heGEkYwKJ7_2eg</t>
  </si>
  <si>
    <t>PAIONCINI FEDERICO</t>
  </si>
  <si>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1ALS - Segnalatore CARENZE di FEBBRAIO - 2025-2026 1F - Segnalatore CARENZE di FEBBRAIO - 2025-2026 3F - Segnalatore CARENZE di FEBBRAIO - 2025-2026 5D - Segnalatore CARENZE di FEBBRAIO - 2025-2026 Ciao e buon lavoro! L'Animatore Digitale prof. LEUCI GIULIO, per conto del Dirigente Scolastico prof.ssa RICCI GIORGIA.</t>
  </si>
  <si>
    <t>1G - PIANO DI LAVORO - 2025-2026</t>
  </si>
  <si>
    <t>30/01/2026 10:47:08</t>
  </si>
  <si>
    <t>1sBEhF6Y5AWAr3hDVBxduuXc-ly80S1HCFvea8dsSgwU,1JzkDprXu5HMHkpYhUxJ46n4Z3zQ8YHIE_1X0ct-5oPw,1dlzWxwzhzKtpUUJoJibCa2n_1n8HM_XM86Ea-syTwyE,1mSwgvlPevPFu1mQ43kE9Adg7E3TQibLwWnFkpPfGH6g</t>
  </si>
  <si>
    <t>https://docs.google.com/document/d/1H7Eik7EfHx0YpIPKeyar-6fO48YnL7BL8TAHwNQ49Js/edit?usp=drivesdk</t>
  </si>
  <si>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1ALC - Segnalatore CARENZE di FEBBRAIO - 2025-2026 3ALC - Segnalatore CARENZE di FEBBRAIO - 2025-2026 4ALC - Segnalatore CARENZE di FEBBRAIO - 2025-2026 5ALC - Segnalatore CARENZE di FEBBRAIO - 2025-2026 Ciao e buon lavoro! L'Animatore Digitale prof. LEUCI GIULIO, per conto del Dirigente Scolastico prof.ssa RICCI GIORGIA.</t>
  </si>
  <si>
    <t>30/01/2026 10:47:09</t>
  </si>
  <si>
    <t>1LlgljOv8CL5JShlLX0ISTeKZDnjqRviW5Z0C2xsi2H8,1g-tjqkLoTl-QXIWo2MW2YNWPVyNMD5IO6SZu9ys4Drc,1FZilO3mu9rHZvpqXV4zfJDLE3mtBp1IcIVDf1L04Cmk</t>
  </si>
  <si>
    <t>PALA ENEA</t>
  </si>
  <si>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3D - Segnalatore CARENZE di FEBBRAIO - 2025-2026 4E - Segnalatore CARENZE di FEBBRAIO - 2025-2026 4I - Segnalatore CARENZE di FEBBRAIO - 2025-2026 Ciao e buon lavoro! L'Animatore Digitale prof. LEUCI GIULIO, per conto del Dirigente Scolastico prof.ssa RICCI GIORGIA.</t>
  </si>
  <si>
    <t>11/10/2025 14:01:03</t>
  </si>
  <si>
    <t>30/01/2026 10:47:10</t>
  </si>
  <si>
    <t>09/10/2025 16:22:19</t>
  </si>
  <si>
    <t>1qHKmwNi5m66jiUF0XGooLxTmNQiLmFizlHSgiG0PZqE,15QQDntbEwgfMlL5GzukCpEOrhyexaQ3uc5EGNVweRjQ,1V-WufQQw8Cz6zfGixGVIUvV8I8OlUg93WmQlhDe9_q8</t>
  </si>
  <si>
    <t>1L - PIANO DI LAVORO - 2025-2026</t>
  </si>
  <si>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3BLC - Segnalatore CARENZE di FEBBRAIO - 2025-2026 4BLC - Segnalatore CARENZE di FEBBRAIO - 2025-2026 5BLC - Segnalatore CARENZE di FEBBRAIO - 2025-2026 Ciao e buon lavoro! L'Animatore Digitale prof. LEUCI GIULIO, per conto del Dirigente Scolastico prof.ssa RICCI GIORGIA.</t>
  </si>
  <si>
    <t>30/01/2026 10:47:11</t>
  </si>
  <si>
    <t>1utBiIqOT8oXPhZtDIdfrl6t9b3BHXU-ViaNaA6yqELY</t>
  </si>
  <si>
    <t>16h2QnY_tFme2odesY-KXxgdtwYWYK2mwE8ws9MiMDgg,19bjajftBK01WlChUz-YnmRuJQFU5oWfZig-GqX0bP1U,18CCnRnz-7lIaxu7swoE6RCZLuhG7fwzR6elJLLQIooU,1FZilO3mu9rHZvpqXV4zfJDLE3mtBp1IcIVDf1L04Cmk,1zB5U7rpQ9hYTHNI2UuERr4t7_Zevr_s3slJuROkPV9g</t>
  </si>
  <si>
    <t>https://docs.google.com/document/d/1utBiIqOT8oXPhZtDIdfrl6t9b3BHXU-ViaNaA6yqELY/edit?usp=drivesdk</t>
  </si>
  <si>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1L - Segnalatore CARENZE di FEBBRAIO - 2025-2026 3G - Segnalatore CARENZE di FEBBRAIO - 2025-2026 4G - Segnalatore CARENZE di FEBBRAIO - 2025-2026 4I - Segnalatore CARENZE di FEBBRAIO - 2025-2026 5G - Segnalatore CARENZE di FEBBRAIO - 2025-2026 Ciao e buon lavoro! L'Animatore Digitale prof. LEUCI GIULIO, per conto del Dirigente Scolastico prof.ssa RICCI GIORGIA.</t>
  </si>
  <si>
    <t>09/02/2026 10:14:35</t>
  </si>
  <si>
    <t>30/01/2026 10:47:12</t>
  </si>
  <si>
    <t>PALA SARA</t>
  </si>
  <si>
    <t>1g6WvSyUDJBTyF7Sozu0vFGyMdkBSizXqBQ5_i32Sefo,1CvZCuD07y7LUsLrTaL95dfZl8OMfFCAGzEbjIhB4FPo,1KPwMRBFWWJTzJeEUJf3lLv_ry4VghKJ1DRQSjbyb8G8,1caba2Z1Z_WU9ZBM6q4ol18X03xCpgA1W9XEx6xwYX1E,1qHKmwNi5m66jiUF0XGooLxTmNQiLmFizlHSgiG0PZqE,1ak-UdkP_lhVgBJZqAnI5RbAetRhBc5Qk-oxYJNW5nD8,15QQDntbEwgfMlL5GzukCpEOrhyexaQ3uc5EGNVweRjQ,1Ln0ucSq4uvufBCwHrUGszUGpHs1fxWaxLi86E8qUmns,1V-WufQQw8Cz6zfGixGVIUvV8I8OlUg93WmQlhDe9_q8</t>
  </si>
  <si>
    <t>sara.pala@pietroaldi.com</t>
  </si>
  <si>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1ALS - Segnalatore CARENZE di FEBBRAIO - 2025-2026 1BLC - Segnalatore CARENZE di FEBBRAIO - 2025-2026 2ALS - Segnalatore CARENZE di FEBBRAIO - 2025-2026 3ALS - Segnalatore CARENZE di FEBBRAIO - 2025-2026 3BLC - Segnalatore CARENZE di FEBBRAIO - 2025-2026 4ALS - Segnalatore CARENZE di FEBBRAIO - 2025-2026 4BLC - Segnalatore CARENZE di FEBBRAIO - 2025-2026 5ALS - Segnalatore CARENZE di FEBBRAIO - 2025-2026 5BLC - Segnalatore CARENZE di FEBBRAIO - 2025-2026 Ciao e buon lavoro! L'Animatore Digitale prof. LEUCI GIULIO, per conto del Dirigente Scolastico prof.ssa RICCI GIORGIA.</t>
  </si>
  <si>
    <t>09/10/2025 16:22:47</t>
  </si>
  <si>
    <t>30/01/2026 10:47:13</t>
  </si>
  <si>
    <t>1CvZCuD07y7LUsLrTaL95dfZl8OMfFCAGzEbjIhB4FPo,1qHKmwNi5m66jiUF0XGooLxTmNQiLmFizlHSgiG0PZqE,15QQDntbEwgfMlL5GzukCpEOrhyexaQ3uc5EGNVweRjQ,1V-WufQQw8Cz6zfGixGVIUvV8I8OlUg93WmQlhDe9_q8</t>
  </si>
  <si>
    <t>2ALC - PIANO DI LAVORO - 2025-2026</t>
  </si>
  <si>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1BLC - Segnalatore CARENZE di FEBBRAIO - 2025-2026 3BLC - Segnalatore CARENZE di FEBBRAIO - 2025-2026 4BLC - Segnalatore CARENZE di FEBBRAIO - 2025-2026 5BLC - Segnalatore CARENZE di FEBBRAIO - 2025-2026 Ciao e buon lavoro! L'Animatore Digitale prof. LEUCI GIULIO, per conto del Dirigente Scolastico prof.ssa RICCI GIORGIA.</t>
  </si>
  <si>
    <t>30/01/2026 10:47:14</t>
  </si>
  <si>
    <t>https://docs.google.com/document/d/1nuiZidTTY2Y9zyRML3LGH4ooVnakuaL4581C9emmFCs/edit?usp=drivesdk</t>
  </si>
  <si>
    <t>1KPwMRBFWWJTzJeEUJf3lLv_ry4VghKJ1DRQSjbyb8G8,1r5l6MLqBq_XAfowuWUIe0tvfwvsHteBZ9Igh7y1-ZI8,1Vn8OKQ4Qcue06iUZgwv3p7vRU7DRDzMsqlxrpFeYfBI,1cl43wBi81IT3MlLlqgliP4WwOyw0-snK8Pt72AzyzQg,1Kk3castgectocWlK1AVboxMpAoCIL0Ct1AruIXuqGZ4</t>
  </si>
  <si>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2ALS - Segnalatore CARENZE di FEBBRAIO - 2025-2026 3C - Segnalatore CARENZE di FEBBRAIO - 2025-2026 3F - Segnalatore CARENZE di FEBBRAIO - 2025-2026 4C - Segnalatore CARENZE di FEBBRAIO - 2025-2026 5H - Segnalatore CARENZE di FEBBRAIO - 2025-2026 Ciao e buon lavoro! L'Animatore Digitale prof. LEUCI GIULIO, per conto del Dirigente Scolastico prof.ssa RICCI GIORGIA.</t>
  </si>
  <si>
    <t>CABRAS MANUELA</t>
  </si>
  <si>
    <t>30/01/2026 10:47:15</t>
  </si>
  <si>
    <t>11/10/2025 14:01:05</t>
  </si>
  <si>
    <t>1g6WvSyUDJBTyF7Sozu0vFGyMdkBSizXqBQ5_i32Sefo,1mzriUxBwW1tjsT1AdMJNNb-XcoZRWfJmf3wBdvg_8Jc,1Ph7kAg2NVlOeBYhSTrbJJN3UETUQ9VbSqMTDFga9Rrc,1u21fTRtVmo7QLfI4yV3QqHa5hWaw3aeAnjVar0MDGes,11B3gpUQZ-iKscfhqEdkjREbQp0P7Io7L67KH9nkuHak,1Ln0ucSq4uvufBCwHrUGszUGpHs1fxWaxLi86E8qUmns</t>
  </si>
  <si>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1ALS - Segnalatore CARENZE di FEBBRAIO - 2025-2026 1F - Segnalatore CARENZE di FEBBRAIO - 2025-2026 2F - Segnalatore CARENZE di FEBBRAIO - 2025-2026 2G - Segnalatore CARENZE di FEBBRAIO - 2025-2026 2H - Segnalatore CARENZE di FEBBRAIO - 2025-2026 5ALS - Segnalatore CARENZE di FEBBRAIO - 2025-2026 Ciao e buon lavoro! L'Animatore Digitale prof. LEUCI GIULIO, per conto del Dirigente Scolastico prof.ssa RICCI GIORGIA.</t>
  </si>
  <si>
    <t>09/10/2025 16:23:17</t>
  </si>
  <si>
    <t>PALAZZO MARTINA</t>
  </si>
  <si>
    <t>30/01/2026 10:47:16</t>
  </si>
  <si>
    <t>2ALS - PIANO DI LAVORO - 2025-2026</t>
  </si>
  <si>
    <t>martina.palazzo@pietroaldi.com</t>
  </si>
  <si>
    <t>1LlgljOv8CL5JShlLX0ISTeKZDnjqRviW5Z0C2xsi2H8,1b1cBQTIdykad5I-VZS0q6gAcsRxdqdvPWD8XXq4zuNg,1FZilO3mu9rHZvpqXV4zfJDLE3mtBp1IcIVDf1L04Cmk,1Xuh9CTVxgMYoaSQ1Ol7Tmdl_HhDNaRQWbKl_o1B9mMo</t>
  </si>
  <si>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3D - Segnalatore CARENZE di FEBBRAIO - 2025-2026 4F - Segnalatore CARENZE di FEBBRAIO - 2025-2026 4I - Segnalatore CARENZE di FEBBRAIO - 2025-2026 5C - Segnalatore CARENZE di FEBBRAIO - 2025-2026 Ciao e buon lavoro! L'Animatore Digitale prof. LEUCI GIULIO, per conto del Dirigente Scolastico prof.ssa RICCI GIORGIA.</t>
  </si>
  <si>
    <t>https://docs.google.com/document/d/1NtSP_ong3KPYG7-ZEZjRRqVgwu5QVj7iJzmcI5Z3dfw/edit?usp=drivesdk</t>
  </si>
  <si>
    <t>30/01/2026 10:47:17</t>
  </si>
  <si>
    <t>PALLARI GIULIA</t>
  </si>
  <si>
    <t>1Op9VBcjPs99iKoo9ciyH4Ke8Xf413GVtHRbTZFNkblE,19bjajftBK01WlChUz-YnmRuJQFU5oWfZig-GqX0bP1U,1b1cBQTIdykad5I-VZS0q6gAcsRxdqdvPWD8XXq4zuNg,1zB5U7rpQ9hYTHNI2UuERr4t7_Zevr_s3slJuROkPV9g</t>
  </si>
  <si>
    <t>09/10/2025 16:23:43</t>
  </si>
  <si>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1E - Segnalatore CARENZE di FEBBRAIO - 2025-2026 3G - Segnalatore CARENZE di FEBBRAIO - 2025-2026 4F - Segnalatore CARENZE di FEBBRAIO - 2025-2026 5G - Segnalatore CARENZE di FEBBRAIO - 2025-2026 Ciao e buon lavoro! L'Animatore Digitale prof. LEUCI GIULIO, per conto del Dirigente Scolastico prof.ssa RICCI GIORGIA.</t>
  </si>
  <si>
    <t>2BLC - PIANO DI LAVORO - 2025-2026</t>
  </si>
  <si>
    <t>30/01/2026 10:47:18</t>
  </si>
  <si>
    <t>https://docs.google.com/document/d/1AWmfowSiUj35uh2CpwloIAYU4r8kvuG5EerYuPHUOOM/edit?usp=drivesdk</t>
  </si>
  <si>
    <t>1g6WvSyUDJBTyF7Sozu0vFGyMdkBSizXqBQ5_i32Sefo,1Goo0fWbiJpHOflberTNGuVDNLewhQ3NhaoHMUWSZr0Y,1GVN0wAtpCF9iI0pKCKythgkGRikZdmaMmc3oigYuEMc,1LlgljOv8CL5JShlLX0ISTeKZDnjqRviW5Z0C2xsi2H8,1Xuh9CTVxgMYoaSQ1Ol7Tmdl_HhDNaRQWbKl_o1B9mMo,1dgM5MmQM1utllkpgU8ceg26V63nr_heGEkYwKJ7_2eg</t>
  </si>
  <si>
    <t>09/02/2026 10:14:36</t>
  </si>
  <si>
    <t>PALLINI MATILDE</t>
  </si>
  <si>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1ALS - Segnalatore CARENZE di FEBBRAIO - 2025-2026 1BLS - Segnalatore CARENZE di FEBBRAIO - 2025-2026 2C - Segnalatore CARENZE di FEBBRAIO - 2025-2026 3D - Segnalatore CARENZE di FEBBRAIO - 2025-2026 5C - Segnalatore CARENZE di FEBBRAIO - 2025-2026 5D - Segnalatore CARENZE di FEBBRAIO - 2025-2026 Ciao e buon lavoro! L'Animatore Digitale prof. LEUCI GIULIO, per conto del Dirigente Scolastico prof.ssa RICCI GIORGIA.</t>
  </si>
  <si>
    <t>11/10/2025 14:01:17</t>
  </si>
  <si>
    <t>30/01/2026 10:47:19</t>
  </si>
  <si>
    <t>09/10/2025 16:24:12</t>
  </si>
  <si>
    <t>1Op9VBcjPs99iKoo9ciyH4Ke8Xf413GVtHRbTZFNkblE,1KPwMRBFWWJTzJeEUJf3lLv_ry4VghKJ1DRQSjbyb8G8,1caba2Z1Z_WU9ZBM6q4ol18X03xCpgA1W9XEx6xwYX1E,1ak-UdkP_lhVgBJZqAnI5RbAetRhBc5Qk-oxYJNW5nD8,1g-tjqkLoTl-QXIWo2MW2YNWPVyNMD5IO6SZu9ys4Drc,1VkhW83LcXiU5DbUM6jMzt6Fvzmx-yTSvNU9NsWveRuk</t>
  </si>
  <si>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1E - Segnalatore CARENZE di FEBBRAIO - 2025-2026 2ALS - Segnalatore CARENZE di FEBBRAIO - 2025-2026 3ALS - Segnalatore CARENZE di FEBBRAIO - 2025-2026 4ALS - Segnalatore CARENZE di FEBBRAIO - 2025-2026 4E - Segnalatore CARENZE di FEBBRAIO - 2025-2026 5BLS - Segnalatore CARENZE di FEBBRAIO - 2025-2026 Ciao e buon lavoro! L'Animatore Digitale prof. LEUCI GIULIO, per conto del Dirigente Scolastico prof.ssa RICCI GIORGIA.</t>
  </si>
  <si>
    <t>2BLS - PIANO DI LAVORO - 2025-2026</t>
  </si>
  <si>
    <t>30/01/2026 10:47:20</t>
  </si>
  <si>
    <t>1YKUhFgCIScwk1Viu4u4NILqk8ywlJRDwanroP7VOWNo,1GVN0wAtpCF9iI0pKCKythgkGRikZdmaMmc3oigYuEMc,1bB2Zxuce1dOyelBrPkQHSxXG1a57edtDHU1EFIfigF8</t>
  </si>
  <si>
    <t>https://docs.google.com/document/d/1_7aUr3H7Z0NDITbhoRdFL4CFUjRndo0_PLWCuh4tDVA/edit?usp=drivesdk</t>
  </si>
  <si>
    <t>PALMIERI LUCIO</t>
  </si>
  <si>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1D - Segnalatore CARENZE di FEBBRAIO - 2025-2026 2C - Segnalatore CARENZE di FEBBRAIO - 2025-2026 2E - Segnalatore CARENZE di FEBBRAIO - 2025-2026 Ciao e buon lavoro! L'Animatore Digitale prof. LEUCI GIULIO, per conto del Dirigente Scolastico prof.ssa RICCI GIORGIA.</t>
  </si>
  <si>
    <t>09/02/2026 10:14:37</t>
  </si>
  <si>
    <t>30/01/2026 10:47:21</t>
  </si>
  <si>
    <t>1GVN0wAtpCF9iI0pKCKythgkGRikZdmaMmc3oigYuEMc,1bB2Zxuce1dOyelBrPkQHSxXG1a57edtDHU1EFIfigF8,1r5l6MLqBq_XAfowuWUIe0tvfwvsHteBZ9Igh7y1-ZI8,1cl43wBi81IT3MlLlqgliP4WwOyw0-snK8Pt72AzyzQg,1Xuh9CTVxgMYoaSQ1Ol7Tmdl_HhDNaRQWbKl_o1B9mMo,1bDx0EUg6vRL2QK4rD1jOGxcnMUJ9uZOo5Dr9HvLRG9s</t>
  </si>
  <si>
    <t>09/10/2025 16:24:41</t>
  </si>
  <si>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2C - Segnalatore CARENZE di FEBBRAIO - 2025-2026 2E - Segnalatore CARENZE di FEBBRAIO - 2025-2026 3C - Segnalatore CARENZE di FEBBRAIO - 2025-2026 4C - Segnalatore CARENZE di FEBBRAIO - 2025-2026 5C - Segnalatore CARENZE di FEBBRAIO - 2025-2026 5E - Segnalatore CARENZE di FEBBRAIO - 2025-2026 Ciao e buon lavoro! L'Animatore Digitale prof. LEUCI GIULIO, per conto del Dirigente Scolastico prof.ssa RICCI GIORGIA.</t>
  </si>
  <si>
    <t>2C - PIANO DI LAVORO - 2025-2026</t>
  </si>
  <si>
    <t>PALMINTERI ALICE</t>
  </si>
  <si>
    <t>alice.palminteri@pietroaldi.com</t>
  </si>
  <si>
    <t>30/01/2026 10:47:22</t>
  </si>
  <si>
    <t>1CvZCuD07y7LUsLrTaL95dfZl8OMfFCAGzEbjIhB4FPo,16h2QnY_tFme2odesY-KXxgdtwYWYK2mwE8ws9MiMDgg,1TMPkcdBaQXatLlHFP7JU6nqTcmtwSWPSw_TFXcVZGIg,1qHKmwNi5m66jiUF0XGooLxTmNQiLmFizlHSgiG0PZqE,15QQDntbEwgfMlL5GzukCpEOrhyexaQ3uc5EGNVweRjQ,1V-WufQQw8Cz6zfGixGVIUvV8I8OlUg93WmQlhDe9_q8</t>
  </si>
  <si>
    <t>https://docs.google.com/document/d/1t8GrsDALEkJQe3v4OXShSaGZXpfZWYieYvpj2dqgjcE/edit?usp=drivesdk</t>
  </si>
  <si>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1BLC - Segnalatore CARENZE di FEBBRAIO - 2025-2026 1L - Segnalatore CARENZE di FEBBRAIO - 2025-2026 2BLC - Segnalatore CARENZE di FEBBRAIO - 2025-2026 3BLC - Segnalatore CARENZE di FEBBRAIO - 2025-2026 4BLC - Segnalatore CARENZE di FEBBRAIO - 2025-2026 5BLC - Segnalatore CARENZE di FEBBRAIO - 2025-2026 Ciao e buon lavoro! L'Animatore Digitale prof. LEUCI GIULIO, per conto del Dirigente Scolastico prof.ssa RICCI GIORGIA.</t>
  </si>
  <si>
    <t>30/01/2026 10:47:23</t>
  </si>
  <si>
    <t>1KPwMRBFWWJTzJeEUJf3lLv_ry4VghKJ1DRQSjbyb8G8,1GVN0wAtpCF9iI0pKCKythgkGRikZdmaMmc3oigYuEMc,1y43iZ05NC_KlITQkFXVspA3XFSNUeAL2K_utTuaZ6k0,1m6leHUiPAHUZj-fOOz8B6msI3EtpF6mhwsYit1ziLgk</t>
  </si>
  <si>
    <t>11/10/2025 14:01:13</t>
  </si>
  <si>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2ALS - Segnalatore CARENZE di FEBBRAIO - 2025-2026 2C - Segnalatore CARENZE di FEBBRAIO - 2025-2026 2D - Segnalatore CARENZE di FEBBRAIO - 2025-2026 4H - Segnalatore CARENZE di FEBBRAIO - 2025-2026 Ciao e buon lavoro! L'Animatore Digitale prof. LEUCI GIULIO, per conto del Dirigente Scolastico prof.ssa RICCI GIORGIA.</t>
  </si>
  <si>
    <t>PANCONI VITTORIA</t>
  </si>
  <si>
    <t>09/10/2025 16:25:10</t>
  </si>
  <si>
    <t>30/01/2026 10:47:24</t>
  </si>
  <si>
    <t>2D - PIANO DI LAVORO - 2025-2026</t>
  </si>
  <si>
    <t>1yoKMqhBcqgS72TUsivMhIoc6-Nrr4ldT7vdCahBKGZY,1Ln0ucSq4uvufBCwHrUGszUGpHs1fxWaxLi86E8qUmns</t>
  </si>
  <si>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4D - Segnalatore CARENZE di FEBBRAIO - 2025-2026 5ALS - Segnalatore CARENZE di FEBBRAIO - 2025-2026 Ciao e buon lavoro! L'Animatore Digitale prof. LEUCI GIULIO, per conto del Dirigente Scolastico prof.ssa RICCI GIORGIA.</t>
  </si>
  <si>
    <t>https://docs.google.com/document/d/1lihnre1N6jJorBSwcMDxyYHzkNnkPis8TzLNO_pnOIs/edit?usp=drivesdk</t>
  </si>
  <si>
    <t>30/01/2026 10:47:25</t>
  </si>
  <si>
    <t>1WKfnDAk-i3mfDEVpvLPQWFdlcKPhRWdka1U6jEhSnMc,1yoKMqhBcqgS72TUsivMhIoc6-Nrr4ldT7vdCahBKGZY,1Ln0ucSq4uvufBCwHrUGszUGpHs1fxWaxLi86E8qUmns,1Kk3castgectocWlK1AVboxMpAoCIL0Ct1AruIXuqGZ4</t>
  </si>
  <si>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3E - Segnalatore CARENZE di FEBBRAIO - 2025-2026 4D - Segnalatore CARENZE di FEBBRAIO - 2025-2026 5ALS - Segnalatore CARENZE di FEBBRAIO - 2025-2026 5H - Segnalatore CARENZE di FEBBRAIO - 2025-2026 Ciao e buon lavoro! L'Animatore Digitale prof. LEUCI GIULIO, per conto del Dirigente Scolastico prof.ssa RICCI GIORGIA.</t>
  </si>
  <si>
    <t>11/10/2025 14:00:58</t>
  </si>
  <si>
    <t>30/01/2026 10:47:26</t>
  </si>
  <si>
    <t>09/02/2026 10:14:38</t>
  </si>
  <si>
    <t>1CvZCuD07y7LUsLrTaL95dfZl8OMfFCAGzEbjIhB4FPo,1TMPkcdBaQXatLlHFP7JU6nqTcmtwSWPSw_TFXcVZGIg,1qHKmwNi5m66jiUF0XGooLxTmNQiLmFizlHSgiG0PZqE,15QQDntbEwgfMlL5GzukCpEOrhyexaQ3uc5EGNVweRjQ,1V-WufQQw8Cz6zfGixGVIUvV8I8OlUg93WmQlhDe9_q8</t>
  </si>
  <si>
    <t>09/10/2025 16:25:39</t>
  </si>
  <si>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1BLC - Segnalatore CARENZE di FEBBRAIO - 2025-2026 2BLC - Segnalatore CARENZE di FEBBRAIO - 2025-2026 3BLC - Segnalatore CARENZE di FEBBRAIO - 2025-2026 4BLC - Segnalatore CARENZE di FEBBRAIO - 2025-2026 5BLC - Segnalatore CARENZE di FEBBRAIO - 2025-2026 Ciao e buon lavoro! L'Animatore Digitale prof. LEUCI GIULIO, per conto del Dirigente Scolastico prof.ssa RICCI GIORGIA.</t>
  </si>
  <si>
    <t>2E - PIANO DI LAVORO - 2025-2026</t>
  </si>
  <si>
    <t>30/01/2026 10:47:27</t>
  </si>
  <si>
    <t>PANFI GABRIELE</t>
  </si>
  <si>
    <t>1CvZCuD07y7LUsLrTaL95dfZl8OMfFCAGzEbjIhB4FPo,1TMPkcdBaQXatLlHFP7JU6nqTcmtwSWPSw_TFXcVZGIg,15QQDntbEwgfMlL5GzukCpEOrhyexaQ3uc5EGNVweRjQ,1Xuh9CTVxgMYoaSQ1Ol7Tmdl_HhDNaRQWbKl_o1B9mMo</t>
  </si>
  <si>
    <t>1bAUx636gUvUwagjD3LXARyS3UfTGvbl0hexyxxKwYLQ</t>
  </si>
  <si>
    <t>https://docs.google.com/document/d/1bAUx636gUvUwagjD3LXARyS3UfTGvbl0hexyxxKwYLQ/edit?usp=drivesdk</t>
  </si>
  <si>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1BLC - Segnalatore CARENZE di FEBBRAIO - 2025-2026 2BLC - Segnalatore CARENZE di FEBBRAIO - 2025-2026 4BLC - Segnalatore CARENZE di FEBBRAIO - 2025-2026 5C - Segnalatore CARENZE di FEBBRAIO - 2025-2026 Ciao e buon lavoro! L'Animatore Digitale prof. LEUCI GIULIO, per conto del Dirigente Scolastico prof.ssa RICCI GIORGIA.</t>
  </si>
  <si>
    <t>30/01/2026 10:47:28</t>
  </si>
  <si>
    <t>30/01/2026 10:47:29</t>
  </si>
  <si>
    <t>09/02/2026 10:14:40</t>
  </si>
  <si>
    <t>1g6WvSyUDJBTyF7Sozu0vFGyMdkBSizXqBQ5_i32Sefo,1fFXJgPt3W68626wRBfzZlJnE5SoLLE8etkzctOJoTHU,1GVN0wAtpCF9iI0pKCKythgkGRikZdmaMmc3oigYuEMc,1u21fTRtVmo7QLfI4yV3QqHa5hWaw3aeAnjVar0MDGes,1zB5U7rpQ9hYTHNI2UuERr4t7_Zevr_s3slJuROkPV9g</t>
  </si>
  <si>
    <t>09/10/2025 16:26:16</t>
  </si>
  <si>
    <t>2F - PIANO DI LAVORO - 2025-2026</t>
  </si>
  <si>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1ALS - Segnalatore CARENZE di FEBBRAIO - 2025-2026 2BLS - Segnalatore CARENZE di FEBBRAIO - 2025-2026 2C - Segnalatore CARENZE di FEBBRAIO - 2025-2026 2G - Segnalatore CARENZE di FEBBRAIO - 2025-2026 5G - Segnalatore CARENZE di FEBBRAIO - 2025-2026 Ciao e buon lavoro! L'Animatore Digitale prof. LEUCI GIULIO, per conto del Dirigente Scolastico prof.ssa RICCI GIORGIA.</t>
  </si>
  <si>
    <t>30/01/2026 10:47:30</t>
  </si>
  <si>
    <t>1UujFSM7RxyF5WZOvrBLYqvUD2snu0oi4Cjfn6RwdJSw</t>
  </si>
  <si>
    <t>https://docs.google.com/document/d/1UujFSM7RxyF5WZOvrBLYqvUD2snu0oi4Cjfn6RwdJSw/edit?usp=drivesdk</t>
  </si>
  <si>
    <t>16h2QnY_tFme2odesY-KXxgdtwYWYK2mwE8ws9MiMDgg,1fFXJgPt3W68626wRBfzZlJnE5SoLLE8etkzctOJoTHU,1caba2Z1Z_WU9ZBM6q4ol18X03xCpgA1W9XEx6xwYX1E</t>
  </si>
  <si>
    <t>PAOLI LORENZO</t>
  </si>
  <si>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1L - Segnalatore CARENZE di FEBBRAIO - 2025-2026 2BLS - Segnalatore CARENZE di FEBBRAIO - 2025-2026 3ALS - Segnalatore CARENZE di FEBBRAIO - 2025-2026 Ciao e buon lavoro! L'Animatore Digitale prof. LEUCI GIULIO, per conto del Dirigente Scolastico prof.ssa RICCI GIORGIA.</t>
  </si>
  <si>
    <t>30/01/2026 10:47:31</t>
  </si>
  <si>
    <t>11/10/2025 14:01:01</t>
  </si>
  <si>
    <t>1m6leHUiPAHUZj-fOOz8B6msI3EtpF6mhwsYit1ziLgk,1VkhW83LcXiU5DbUM6jMzt6Fvzmx-yTSvNU9NsWveRuk</t>
  </si>
  <si>
    <t>09/02/2026 10:14:41</t>
  </si>
  <si>
    <t>09/10/2025 16:26:41</t>
  </si>
  <si>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4H - Segnalatore CARENZE di FEBBRAIO - 2025-2026 5BLS - Segnalatore CARENZE di FEBBRAIO - 2025-2026 Ciao e buon lavoro! L'Animatore Digitale prof. LEUCI GIULIO, per conto del Dirigente Scolastico prof.ssa RICCI GIORGIA.</t>
  </si>
  <si>
    <t>2G - PIANO DI LAVORO - 2025-2026</t>
  </si>
  <si>
    <t>30/01/2026 10:47:32</t>
  </si>
  <si>
    <t>PAOLI TOMMASO</t>
  </si>
  <si>
    <t>1ak-UdkP_lhVgBJZqAnI5RbAetRhBc5Qk-oxYJNW5nD8,1m6leHUiPAHUZj-fOOz8B6msI3EtpF6mhwsYit1ziLgk,1dgM5MmQM1utllkpgU8ceg26V63nr_heGEkYwKJ7_2eg,1rSAztwbzWWikqxfT49ulp3JRZTUhDi20Xe2RxbNGeA4</t>
  </si>
  <si>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4ALS - Segnalatore CARENZE di FEBBRAIO - 2025-2026 4H - Segnalatore CARENZE di FEBBRAIO - 2025-2026 5D - Segnalatore CARENZE di FEBBRAIO - 2025-2026 5F - Segnalatore CARENZE di FEBBRAIO - 2025-2026 Ciao e buon lavoro! L'Animatore Digitale prof. LEUCI GIULIO, per conto del Dirigente Scolastico prof.ssa RICCI GIORGIA.</t>
  </si>
  <si>
    <t>https://docs.google.com/document/d/1h51xbA-OevAe8mFUA2X51dvTxqvh506Nj5uxzp9V_xY/edit?usp=drivesdk</t>
  </si>
  <si>
    <t>30/01/2026 10:47:33</t>
  </si>
  <si>
    <t>1JzkDprXu5HMHkpYhUxJ46n4Z3zQ8YHIE_1X0ct-5oPw,1dlzWxwzhzKtpUUJoJibCa2n_1n8HM_XM86Ea-syTwyE,1mSwgvlPevPFu1mQ43kE9Adg7E3TQibLwWnFkpPfGH6g</t>
  </si>
  <si>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3ALC - Segnalatore CARENZE di FEBBRAIO - 2025-2026 4ALC - Segnalatore CARENZE di FEBBRAIO - 2025-2026 5ALC - Segnalatore CARENZE di FEBBRAIO - 2025-2026 Ciao e buon lavoro! L'Animatore Digitale prof. LEUCI GIULIO, per conto del Dirigente Scolastico prof.ssa RICCI GIORGIA.</t>
  </si>
  <si>
    <t>11/10/2025 14:01:12</t>
  </si>
  <si>
    <t>PAOLINI PIETRO</t>
  </si>
  <si>
    <t>30/01/2026 10:47:34</t>
  </si>
  <si>
    <t>1TMPkcdBaQXatLlHFP7JU6nqTcmtwSWPSw_TFXcVZGIg,1qHKmwNi5m66jiUF0XGooLxTmNQiLmFizlHSgiG0PZqE,15QQDntbEwgfMlL5GzukCpEOrhyexaQ3uc5EGNVweRjQ,1V-WufQQw8Cz6zfGixGVIUvV8I8OlUg93WmQlhDe9_q8</t>
  </si>
  <si>
    <t>09/02/2026 10:14:42</t>
  </si>
  <si>
    <t>09/10/2025 16:27:13</t>
  </si>
  <si>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2BLC - Segnalatore CARENZE di FEBBRAIO - 2025-2026 3BLC - Segnalatore CARENZE di FEBBRAIO - 2025-2026 4BLC - Segnalatore CARENZE di FEBBRAIO - 2025-2026 5BLC - Segnalatore CARENZE di FEBBRAIO - 2025-2026 Ciao e buon lavoro! L'Animatore Digitale prof. LEUCI GIULIO, per conto del Dirigente Scolastico prof.ssa RICCI GIORGIA.</t>
  </si>
  <si>
    <t>2H - PIANO DI LAVORO - 2025-2026</t>
  </si>
  <si>
    <t>30/01/2026 10:47:35</t>
  </si>
  <si>
    <t>1sBEhF6Y5AWAr3hDVBxduuXc-ly80S1HCFvea8dsSgwU,1q7ttZB8ByeU4wlrQHhkvqDGaoA8ZoAZzoTN8wvPRWPY,1y43iZ05NC_KlITQkFXVspA3XFSNUeAL2K_utTuaZ6k0,1JzkDprXu5HMHkpYhUxJ46n4Z3zQ8YHIE_1X0ct-5oPw,1LlgljOv8CL5JShlLX0ISTeKZDnjqRviW5Z0C2xsi2H8,1dlzWxwzhzKtpUUJoJibCa2n_1n8HM_XM86Ea-syTwyE,1yoKMqhBcqgS72TUsivMhIoc6-Nrr4ldT7vdCahBKGZY,1mSwgvlPevPFu1mQ43kE9Adg7E3TQibLwWnFkpPfGH6g,1dgM5MmQM1utllkpgU8ceg26V63nr_heGEkYwKJ7_2eg</t>
  </si>
  <si>
    <t>1vU-uI1RuTfZMB7PuCye9AHvrY0MJvIEa1SPaQw8WVx0</t>
  </si>
  <si>
    <t>https://docs.google.com/document/d/1vU-uI1RuTfZMB7PuCye9AHvrY0MJvIEa1SPaQw8WVx0/edit?usp=drivesdk</t>
  </si>
  <si>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1ALC - Segnalatore CARENZE di FEBBRAIO - 2025-2026 2ALC - Segnalatore CARENZE di FEBBRAIO - 2025-2026 2D - Segnalatore CARENZE di FEBBRAIO - 2025-2026 3ALC - Segnalatore CARENZE di FEBBRAIO - 2025-2026 3D - Segnalatore CARENZE di FEBBRAIO - 2025-2026 4ALC - Segnalatore CARENZE di FEBBRAIO - 2025-2026 4D - Segnalatore CARENZE di FEBBRAIO - 2025-2026 5ALC - Segnalatore CARENZE di FEBBRAIO - 2025-2026 5D - Segnalatore CARENZE di FEBBRAIO - 2025-2026 Ciao e buon lavoro! L'Animatore Digitale prof. LEUCI GIULIO, per conto del Dirigente Scolastico prof.ssa RICCI GIORGIA.</t>
  </si>
  <si>
    <t>PAOLINI SAMUELE</t>
  </si>
  <si>
    <t>30/01/2026 10:47:36</t>
  </si>
  <si>
    <t>samuele.paolini@pietroaldi.com</t>
  </si>
  <si>
    <t>1sBEhF6Y5AWAr3hDVBxduuXc-ly80S1HCFvea8dsSgwU,11B3gpUQZ-iKscfhqEdkjREbQp0P7Io7L67KH9nkuHak,1Vn8OKQ4Qcue06iUZgwv3p7vRU7DRDzMsqlxrpFeYfBI,1Ln0ucSq4uvufBCwHrUGszUGpHs1fxWaxLi86E8qUmns</t>
  </si>
  <si>
    <t>RAMPICONI MARIA CLAUDIA</t>
  </si>
  <si>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1ALC - Segnalatore CARENZE di FEBBRAIO - 2025-2026 2H - Segnalatore CARENZE di FEBBRAIO - 2025-2026 3F - Segnalatore CARENZE di FEBBRAIO - 2025-2026 5ALS - Segnalatore CARENZE di FEBBRAIO - 2025-2026 Ciao e buon lavoro! L'Animatore Digitale prof. LEUCI GIULIO, per conto del Dirigente Scolastico prof.ssa RICCI GIORGIA.</t>
  </si>
  <si>
    <t>30/01/2026 10:47:38</t>
  </si>
  <si>
    <t>09/10/2025 16:27:43</t>
  </si>
  <si>
    <t>1mzriUxBwW1tjsT1AdMJNNb-XcoZRWfJmf3wBdvg_8Jc,1KPwMRBFWWJTzJeEUJf3lLv_ry4VghKJ1DRQSjbyb8G8,1JzkDprXu5HMHkpYhUxJ46n4Z3zQ8YHIE_1X0ct-5oPw,1zSH4guPTcQ8pZv-G2phw87PzAhQX-VhNZ5QkDDqp0kc,1rSAztwbzWWikqxfT49ulp3JRZTUhDi20Xe2RxbNGeA4</t>
  </si>
  <si>
    <t>3ALC - PIANO DI LAVORO - 2025-2026</t>
  </si>
  <si>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1F - Segnalatore CARENZE di FEBBRAIO - 2025-2026 2ALS - Segnalatore CARENZE di FEBBRAIO - 2025-2026 3ALC - Segnalatore CARENZE di FEBBRAIO - 2025-2026 3BLS - Segnalatore CARENZE di FEBBRAIO - 2025-2026 5F - Segnalatore CARENZE di FEBBRAIO - 2025-2026 Ciao e buon lavoro! L'Animatore Digitale prof. LEUCI GIULIO, per conto del Dirigente Scolastico prof.ssa RICCI GIORGIA.</t>
  </si>
  <si>
    <t>PAPAGEORGIU SOFIA</t>
  </si>
  <si>
    <t>30/01/2026 10:47:39</t>
  </si>
  <si>
    <t>https://docs.google.com/document/d/18Sb-jDuamQ0aWK_V6K13tOSzgYkOKAf7jnpqEXdp718/edit?usp=drivesdk</t>
  </si>
  <si>
    <t>30/01/2026 10:47:41</t>
  </si>
  <si>
    <t>1zSH4guPTcQ8pZv-G2phw87PzAhQX-VhNZ5QkDDqp0kc,1r5l6MLqBq_XAfowuWUIe0tvfwvsHteBZ9Igh7y1-ZI8,1LlgljOv8CL5JShlLX0ISTeKZDnjqRviW5Z0C2xsi2H8,1WKfnDAk-i3mfDEVpvLPQWFdlcKPhRWdka1U6jEhSnMc,1y0X45tBemPRWYcZ_H1r-JOqE08CK2SvP5r7Eo9-mrjg,1cl43wBi81IT3MlLlqgliP4WwOyw0-snK8Pt72AzyzQg,1yoKMqhBcqgS72TUsivMhIoc6-Nrr4ldT7vdCahBKGZY,1g-tjqkLoTl-QXIWo2MW2YNWPVyNMD5IO6SZu9ys4Drc,1VkhW83LcXiU5DbUM6jMzt6Fvzmx-yTSvNU9NsWveRuk,1Xuh9CTVxgMYoaSQ1Ol7Tmdl_HhDNaRQWbKl_o1B9mMo,1dgM5MmQM1utllkpgU8ceg26V63nr_heGEkYwKJ7_2eg,1bDx0EUg6vRL2QK4rD1jOGxcnMUJ9uZOo5Dr9HvLRG9s,1zB5U7rpQ9hYTHNI2UuERr4t7_Zevr_s3slJuROkPV9g</t>
  </si>
  <si>
    <t>11/10/2025 14:01:02</t>
  </si>
  <si>
    <t>PAROVIDOLIN ELSA</t>
  </si>
  <si>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3BLS - Segnalatore CARENZE di FEBBRAIO - 2025-2026 3C - Segnalatore CARENZE di FEBBRAIO - 2025-2026 3D - Segnalatore CARENZE di FEBBRAIO - 2025-2026 3E - Segnalatore CARENZE di FEBBRAIO - 2025-2026 4BLS - Segnalatore CARENZE di FEBBRAIO - 2025-2026 4C - Segnalatore CARENZE di FEBBRAIO - 2025-2026 4D - Segnalatore CARENZE di FEBBRAIO - 2025-2026 4E - Segnalatore CARENZE di FEBBRAIO - 2025-2026 5BLS - Segnalatore CARENZE di FEBBRAIO - 2025-2026 5C - Segnalatore CARENZE di FEBBRAIO - 2025-2026 5D - Segnalatore CARENZE di FEBBRAIO - 2025-2026 5E - Segnalatore CARENZE di FEBBRAIO - 2025-2026 5G - Segnalatore CARENZE di FEBBRAIO - 2025-2026 Ciao e buon lavoro! L'Animatore Digitale prof. LEUCI GIULIO, per conto del Dirigente Scolastico prof.ssa RICCI GIORGIA.</t>
  </si>
  <si>
    <t>09/10/2025 16:28:18</t>
  </si>
  <si>
    <t>30/01/2026 10:47:42</t>
  </si>
  <si>
    <t>3ALS - PIANO DI LAVORO - 2025-2026</t>
  </si>
  <si>
    <t>1g6WvSyUDJBTyF7Sozu0vFGyMdkBSizXqBQ5_i32Sefo,1CvZCuD07y7LUsLrTaL95dfZl8OMfFCAGzEbjIhB4FPo,16h2QnY_tFme2odesY-KXxgdtwYWYK2mwE8ws9MiMDgg,1y43iZ05NC_KlITQkFXVspA3XFSNUeAL2K_utTuaZ6k0,1caba2Z1Z_WU9ZBM6q4ol18X03xCpgA1W9XEx6xwYX1E,1zSH4guPTcQ8pZv-G2phw87PzAhQX-VhNZ5QkDDqp0kc</t>
  </si>
  <si>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1ALS - Segnalatore CARENZE di FEBBRAIO - 2025-2026 1BLC - Segnalatore CARENZE di FEBBRAIO - 2025-2026 1L - Segnalatore CARENZE di FEBBRAIO - 2025-2026 2D - Segnalatore CARENZE di FEBBRAIO - 2025-2026 3ALS - Segnalatore CARENZE di FEBBRAIO - 2025-2026 3BLS - Segnalatore CARENZE di FEBBRAIO - 2025-2026 Ciao e buon lavoro! L'Animatore Digitale prof. LEUCI GIULIO, per conto del Dirigente Scolastico prof.ssa RICCI GIORGIA.</t>
  </si>
  <si>
    <t>https://docs.google.com/document/d/1GW-2DXfhDm_ljmTw3Kz9e8Lcx4OW5m5eRgWnz2OjTlU/edit?usp=drivesdk</t>
  </si>
  <si>
    <t>30/01/2026 10:47:43</t>
  </si>
  <si>
    <t>PARRINI GABRIELE</t>
  </si>
  <si>
    <t>1Goo0fWbiJpHOflberTNGuVDNLewhQ3NhaoHMUWSZr0Y,1bB2Zxuce1dOyelBrPkQHSxXG1a57edtDHU1EFIfigF8,1qHKmwNi5m66jiUF0XGooLxTmNQiLmFizlHSgiG0PZqE,1V-WufQQw8Cz6zfGixGVIUvV8I8OlUg93WmQlhDe9_q8</t>
  </si>
  <si>
    <t>gabriele.parrini@pietroaldi.com</t>
  </si>
  <si>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1BLS - Segnalatore CARENZE di FEBBRAIO - 2025-2026 2E - Segnalatore CARENZE di FEBBRAIO - 2025-2026 3BLC - Segnalatore CARENZE di FEBBRAIO - 2025-2026 5BLC - Segnalatore CARENZE di FEBBRAIO - 2025-2026 Ciao e buon lavoro! L'Animatore Digitale prof. LEUCI GIULIO, per conto del Dirigente Scolastico prof.ssa RICCI GIORGIA.</t>
  </si>
  <si>
    <t>30/01/2026 10:47:44</t>
  </si>
  <si>
    <t>11/10/2025 14:01:16</t>
  </si>
  <si>
    <t>1Goo0fWbiJpHOflberTNGuVDNLewhQ3NhaoHMUWSZr0Y,1fFXJgPt3W68626wRBfzZlJnE5SoLLE8etkzctOJoTHU,1Ph7kAg2NVlOeBYhSTrbJJN3UETUQ9VbSqMTDFga9Rrc,1zSH4guPTcQ8pZv-G2phw87PzAhQX-VhNZ5QkDDqp0kc,1Vn8OKQ4Qcue06iUZgwv3p7vRU7DRDzMsqlxrpFeYfBI,1y0X45tBemPRWYcZ_H1r-JOqE08CK2SvP5r7Eo9-mrjg,1FZilO3mu9rHZvpqXV4zfJDLE3mtBp1IcIVDf1L04Cmk,1VkhW83LcXiU5DbUM6jMzt6Fvzmx-yTSvNU9NsWveRuk,1bDx0EUg6vRL2QK4rD1jOGxcnMUJ9uZOo5Dr9HvLRG9s</t>
  </si>
  <si>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1BLS - Segnalatore CARENZE di FEBBRAIO - 2025-2026 2BLS - Segnalatore CARENZE di FEBBRAIO - 2025-2026 2F - Segnalatore CARENZE di FEBBRAIO - 2025-2026 3BLS - Segnalatore CARENZE di FEBBRAIO - 2025-2026 3F - Segnalatore CARENZE di FEBBRAIO - 2025-2026 4BLS - Segnalatore CARENZE di FEBBRAIO - 2025-2026 4I - Segnalatore CARENZE di FEBBRAIO - 2025-2026 5BLS - Segnalatore CARENZE di FEBBRAIO - 2025-2026 5E - Segnalatore CARENZE di FEBBRAIO - 2025-2026 Ciao e buon lavoro! L'Animatore Digitale prof. LEUCI GIULIO, per conto del Dirigente Scolastico prof.ssa RICCI GIORGIA.</t>
  </si>
  <si>
    <t>09/10/2025 16:28:47</t>
  </si>
  <si>
    <t>3BLC - PIANO DI LAVORO - 2025-2026</t>
  </si>
  <si>
    <t>30/01/2026 10:47:45</t>
  </si>
  <si>
    <t>1y0X45tBemPRWYcZ_H1r-JOqE08CK2SvP5r7Eo9-mrjg,1yoKMqhBcqgS72TUsivMhIoc6-Nrr4ldT7vdCahBKGZY,1bDx0EUg6vRL2QK4rD1jOGxcnMUJ9uZOo5Dr9HvLRG9s</t>
  </si>
  <si>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4BLS - Segnalatore CARENZE di FEBBRAIO - 2025-2026 4D - Segnalatore CARENZE di FEBBRAIO - 2025-2026 5E - Segnalatore CARENZE di FEBBRAIO - 2025-2026 Ciao e buon lavoro! L'Animatore Digitale prof. LEUCI GIULIO, per conto del Dirigente Scolastico prof.ssa RICCI GIORGIA.</t>
  </si>
  <si>
    <t>https://docs.google.com/document/d/1OVgcun5YJvryLSiCPiW2krDJoL5DMoA5Q2O9W_MmXKQ/edit?usp=drivesdk</t>
  </si>
  <si>
    <t>30/01/2026 10:47:46</t>
  </si>
  <si>
    <t>1yoKMqhBcqgS72TUsivMhIoc6-Nrr4ldT7vdCahBKGZY</t>
  </si>
  <si>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4D - Segnalatore CARENZE di FEBBRAIO - 2025-2026 Ciao e buon lavoro! L'Animatore Digitale prof. LEUCI GIULIO, per conto del Dirigente Scolastico prof.ssa RICCI GIORGIA.</t>
  </si>
  <si>
    <t>11/10/2025 14:01:11</t>
  </si>
  <si>
    <t>PASQUI MONICA</t>
  </si>
  <si>
    <t>30/01/2026 10:47:47</t>
  </si>
  <si>
    <t>monica.pasqui@pietroaldi.com</t>
  </si>
  <si>
    <t>1xwLelmR9Om5bLcJyx6P1XaYbCmesS09Zn_YWBjCoVY0,1KPwMRBFWWJTzJeEUJf3lLv_ry4VghKJ1DRQSjbyb8G8,1zSH4guPTcQ8pZv-G2phw87PzAhQX-VhNZ5QkDDqp0kc,1r5l6MLqBq_XAfowuWUIe0tvfwvsHteBZ9Igh7y1-ZI8,1WKfnDAk-i3mfDEVpvLPQWFdlcKPhRWdka1U6jEhSnMc</t>
  </si>
  <si>
    <t>09/10/2025 16:29:21</t>
  </si>
  <si>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1G - Segnalatore CARENZE di FEBBRAIO - 2025-2026 2ALS - Segnalatore CARENZE di FEBBRAIO - 2025-2026 3BLS - Segnalatore CARENZE di FEBBRAIO - 2025-2026 3C - Segnalatore CARENZE di FEBBRAIO - 2025-2026 3E - Segnalatore CARENZE di FEBBRAIO - 2025-2026 Ciao e buon lavoro! L'Animatore Digitale prof. LEUCI GIULIO, per conto del Dirigente Scolastico prof.ssa RICCI GIORGIA.</t>
  </si>
  <si>
    <t>3BLS - PIANO DI LAVORO - 2025-2026</t>
  </si>
  <si>
    <t>30/01/2026 10:47:48</t>
  </si>
  <si>
    <t>09/02/2026 10:14:43</t>
  </si>
  <si>
    <t>1zvVn_YLS0woSUfPKYD62dl2bHYyyISMMlWwq7GMz82c</t>
  </si>
  <si>
    <t>1zSH4guPTcQ8pZv-G2phw87PzAhQX-VhNZ5QkDDqp0kc,1Vn8OKQ4Qcue06iUZgwv3p7vRU7DRDzMsqlxrpFeYfBI</t>
  </si>
  <si>
    <t>https://docs.google.com/document/d/1zvVn_YLS0woSUfPKYD62dl2bHYyyISMMlWwq7GMz82c/edit?usp=drivesdk</t>
  </si>
  <si>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3BLS - Segnalatore CARENZE di FEBBRAIO - 2025-2026 3F - Segnalatore CARENZE di FEBBRAIO - 2025-2026 Ciao e buon lavoro! L'Animatore Digitale prof. LEUCI GIULIO, per conto del Dirigente Scolastico prof.ssa RICCI GIORGIA.</t>
  </si>
  <si>
    <t>PASTORELLI IACOPO</t>
  </si>
  <si>
    <t>30/01/2026 10:47:49</t>
  </si>
  <si>
    <t>1Goo0fWbiJpHOflberTNGuVDNLewhQ3NhaoHMUWSZr0Y,16h2QnY_tFme2odesY-KXxgdtwYWYK2mwE8ws9MiMDgg,1LlgljOv8CL5JShlLX0ISTeKZDnjqRviW5Z0C2xsi2H8,19bjajftBK01WlChUz-YnmRuJQFU5oWfZig-GqX0bP1U,1rSAztwbzWWikqxfT49ulp3JRZTUhDi20Xe2RxbNGeA4</t>
  </si>
  <si>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1BLS - Segnalatore CARENZE di FEBBRAIO - 2025-2026 1L - Segnalatore CARENZE di FEBBRAIO - 2025-2026 3D - Segnalatore CARENZE di FEBBRAIO - 2025-2026 3G - Segnalatore CARENZE di FEBBRAIO - 2025-2026 5F - Segnalatore CARENZE di FEBBRAIO - 2025-2026 Ciao e buon lavoro! L'Animatore Digitale prof. LEUCI GIULIO, per conto del Dirigente Scolastico prof.ssa RICCI GIORGIA.</t>
  </si>
  <si>
    <t>09/10/2025 16:29:49</t>
  </si>
  <si>
    <t>30/01/2026 10:47:50</t>
  </si>
  <si>
    <t>1GVN0wAtpCF9iI0pKCKythgkGRikZdmaMmc3oigYuEMc,1qHKmwNi5m66jiUF0XGooLxTmNQiLmFizlHSgiG0PZqE</t>
  </si>
  <si>
    <t>3C - PIANO DI LAVORO - 2025-2026</t>
  </si>
  <si>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2C - Segnalatore CARENZE di FEBBRAIO - 2025-2026 3BLC - Segnalatore CARENZE di FEBBRAIO - 2025-2026 Ciao e buon lavoro! L'Animatore Digitale prof. LEUCI GIULIO, per conto del Dirigente Scolastico prof.ssa RICCI GIORGIA.</t>
  </si>
  <si>
    <t>09/02/2026 10:14:44</t>
  </si>
  <si>
    <t>30/01/2026 10:47:51</t>
  </si>
  <si>
    <t>https://docs.google.com/document/d/1xLTELpDPApbOjDhxtTuHj0_yw35DD_jI3vQo1OOE1iE/edit?usp=drivesdk</t>
  </si>
  <si>
    <t>1YKUhFgCIScwk1Viu4u4NILqk8ywlJRDwanroP7VOWNo,1bB2Zxuce1dOyelBrPkQHSxXG1a57edtDHU1EFIfigF8</t>
  </si>
  <si>
    <t>si comunica che sono stati generati e resi disponibili i FILE PER SEGNALARE LE CARENZE per i CdC di FEBBRAIO. Si precisa che, ferma restando la necessità di discuterne durante la riunione collegiale, ogni docente ha facoltà (ma NON obbligo) di precompilare il file relativo alle carenze per la propria materia. Fogli segnalazione carenze 1D - Segnalatore CARENZE di FEBBRAIO - 2025-2026 2E - Segnalatore CARENZE di FEBBRAIO - 2025-2026 Ciao e buon lavoro! L'Animatore Digitale prof. LEUCI GIULIO, per conto del Dirigente Scolastico prof.ssa RICCI GIORGIA.</t>
  </si>
  <si>
    <t>Materiali per CdC di FEBBRAIO</t>
  </si>
  <si>
    <t>30/01/2026 18:59:43</t>
  </si>
  <si>
    <t>PASUCH CLARA</t>
  </si>
  <si>
    <t>clara.pasuch@pietroaldi.com</t>
  </si>
  <si>
    <t>11/10/2025 14:00:55</t>
  </si>
  <si>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Ciao e buon lavoro! L'Animatore Digitale prof. LEUCI GIULIO, per conto del Dirigente Scolastico prof.ssa RICCI GIORGIA.</t>
  </si>
  <si>
    <t>09/10/2025 16:30:18</t>
  </si>
  <si>
    <t>30/01/2026 18:59:44</t>
  </si>
  <si>
    <t>3D - PIANO DI LAVORO - 2025-2026</t>
  </si>
  <si>
    <t>09/02/2026 10:14:46</t>
  </si>
  <si>
    <t>PATHMAKUMAR CLEVIN</t>
  </si>
  <si>
    <t>1M7JLL4eoCN6kmZgzhPAGW2PGWCP3cORW2100ptA1PME</t>
  </si>
  <si>
    <t>https://docs.google.com/document/d/1M7JLL4eoCN6kmZgzhPAGW2PGWCP3cORW2100ptA1PME/edit?usp=drivesdk</t>
  </si>
  <si>
    <t>30/01/2026 18:59:46</t>
  </si>
  <si>
    <t>30/01/2026 18:59:47</t>
  </si>
  <si>
    <t>11/10/2025 14:01:09</t>
  </si>
  <si>
    <t>09/10/2025 16:30:49</t>
  </si>
  <si>
    <t>PECCI FEDERICO</t>
  </si>
  <si>
    <t>3E - PIANO DI LAVORO - 2025-2026</t>
  </si>
  <si>
    <t>30/01/2026 18:59:48</t>
  </si>
  <si>
    <t>https://docs.google.com/document/d/1GPvIDOOGKXbHPNg0DHeeLf8lgKLwR7z1zrt7absrK_o/edit?usp=drivesdk</t>
  </si>
  <si>
    <t>09/02/2026 10:14:47</t>
  </si>
  <si>
    <t>30/01/2026 18:59:50</t>
  </si>
  <si>
    <t>11/10/2025 14:00:59</t>
  </si>
  <si>
    <t>PECCIARINI EVA</t>
  </si>
  <si>
    <t>09/10/2025 16:31:18</t>
  </si>
  <si>
    <t>30/01/2026 18:59:51</t>
  </si>
  <si>
    <t>3F - PIANO DI LAVORO - 2025-2026</t>
  </si>
  <si>
    <t>https://docs.google.com/document/d/1vrQSzAEG3fAwPbXwr73pvM9n1zMFEfP_xvkfm6LDcSQ/edit?usp=drivesdk</t>
  </si>
  <si>
    <t>30/01/2026 18:59:52</t>
  </si>
  <si>
    <t>PELLEGRINI LORENZO</t>
  </si>
  <si>
    <t>09/02/2026 10:14:49</t>
  </si>
  <si>
    <t>30/01/2026 18:59:53</t>
  </si>
  <si>
    <t>09/10/2025 16:31:51</t>
  </si>
  <si>
    <t>3G - PIANO DI LAVORO - 2025-2026</t>
  </si>
  <si>
    <t>30/01/2026 18:59:54</t>
  </si>
  <si>
    <t>1XlJTsSkxUrHTKcu8kUmhSIUe6HGZVy0ldzRtEzQPC50</t>
  </si>
  <si>
    <t>PELLEGRINI OLIVER</t>
  </si>
  <si>
    <t>https://docs.google.com/document/d/1XlJTsSkxUrHTKcu8kUmhSIUe6HGZVy0ldzRtEzQPC50/edit?usp=drivesdk</t>
  </si>
  <si>
    <t>30/01/2026 18:59:55</t>
  </si>
  <si>
    <t>11/10/2025 14:01:10</t>
  </si>
  <si>
    <t>09/02/2026 10:14:50</t>
  </si>
  <si>
    <t>30/01/2026 18:59:56</t>
  </si>
  <si>
    <t>09/10/2025 16:32:24</t>
  </si>
  <si>
    <t>4ALC - PIANO DI LAVORO - 2025-2026</t>
  </si>
  <si>
    <t>PELOSI MARCO</t>
  </si>
  <si>
    <t>30/01/2026 18:59:57</t>
  </si>
  <si>
    <t>https://docs.google.com/document/d/1E06z7Xo6koA5U-cfv9ISBCDUn9BZr0HHeGGGc2iUoMg/edit?usp=drivesdk</t>
  </si>
  <si>
    <t>30/01/2026 18:59:58</t>
  </si>
  <si>
    <t>PENNESTRI MATTHIASFRANCESCO</t>
  </si>
  <si>
    <t>30/01/2026 18:59:59</t>
  </si>
  <si>
    <t>09/10/2025 16:32:56</t>
  </si>
  <si>
    <t>4ALS - PIANO DI LAVORO - 2025-2026</t>
  </si>
  <si>
    <t>30/01/2026 19:00:01</t>
  </si>
  <si>
    <t>https://docs.google.com/document/d/1foZdSLgtSeLTekGgviJuL5HirOc16bIac92WhVE8SwI/edit?usp=drivesdk</t>
  </si>
  <si>
    <t>PEOTTA IRIS</t>
  </si>
  <si>
    <t>30/01/2026 19:00:02</t>
  </si>
  <si>
    <t>11/10/2025 14:01:00</t>
  </si>
  <si>
    <t>09/10/2025 16:33:26</t>
  </si>
  <si>
    <t>4BLC - PIANO DI LAVORO - 2025-2026</t>
  </si>
  <si>
    <t>30/01/2026 19:00:03</t>
  </si>
  <si>
    <t>https://docs.google.com/document/d/1tQmG33a4a57kukrNiyzVoqo42Pi2iTXIT80OmWEcUTE/edit?usp=drivesdk</t>
  </si>
  <si>
    <t>30/01/2026 19:00:04</t>
  </si>
  <si>
    <t>PEREZ PANCELLINI GABRIELE ALFONSO</t>
  </si>
  <si>
    <t>11/10/2025 14:01:14</t>
  </si>
  <si>
    <t>30/01/2026 19:00:05</t>
  </si>
  <si>
    <t>09/10/2025 16:33:58</t>
  </si>
  <si>
    <t>4BLS - PIANO DI LAVORO - 2025-2026</t>
  </si>
  <si>
    <t>PERI ELISABETTA</t>
  </si>
  <si>
    <t>30/01/2026 19:00:06</t>
  </si>
  <si>
    <t>https://docs.google.com/document/d/1QANgWoSYm2821F9HTnQH9ODSLSD8K1JUg0kXN1mCOWg/edit?usp=drivesdk</t>
  </si>
  <si>
    <t>30/01/2026 19:00:07</t>
  </si>
  <si>
    <t>11/10/2025 14:01:07</t>
  </si>
  <si>
    <t>09/10/2025 16:34:27</t>
  </si>
  <si>
    <t>30/01/2026 19:00:08</t>
  </si>
  <si>
    <t>PERNAZZA CRISTIAN</t>
  </si>
  <si>
    <t>4C - PIANO DI LAVORO - 2025-2026</t>
  </si>
  <si>
    <t>https://docs.google.com/document/d/1Gb8f0Yn-2DfR5ypfqTWs6qg114xhHnnaB46AJPI3X-U/edit?usp=drivesdk</t>
  </si>
  <si>
    <t>30/01/2026 19:00:09</t>
  </si>
  <si>
    <t>11/10/2025 14:01:04</t>
  </si>
  <si>
    <t>PERONACI IRENE</t>
  </si>
  <si>
    <t>09/10/2025 16:34:53</t>
  </si>
  <si>
    <t>30/01/2026 19:00:10</t>
  </si>
  <si>
    <t>4D - PIANO DI LAVORO - 2025-2026</t>
  </si>
  <si>
    <t>https://docs.google.com/document/d/1-oxxZoFfLZjCZhUBFZvs78p5ks_c5Igt7Qo1LDzzWb4/edit?usp=drivesdk</t>
  </si>
  <si>
    <t>30/01/2026 19:05:59</t>
  </si>
  <si>
    <t>1dgM5MmQM1utllkpgU8ceg26V63nr_heGEkYwKJ7_2eg</t>
  </si>
  <si>
    <t>PESCOSOLIDO EMMAGAIA</t>
  </si>
  <si>
    <t>emmagaia.pescosolido@pietroaldi.com</t>
  </si>
  <si>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5D - VERBALI CDC - 2025-2026 Documenti di Segnalazione Carenze (Novembre) 5D - Segnalatore CARENZE di FEBBRAIO - 2025-2026 Ciao e buon lavoro! L'Animatore Digitale prof. LEUCI GIULIO, per conto del Dirigente Scolastico prof.ssa RICCI GIORGIA.</t>
  </si>
  <si>
    <t>09/10/2025 16:35:17</t>
  </si>
  <si>
    <t>09/02/2026 10:15:52</t>
  </si>
  <si>
    <t>4E - PIANO DI LAVORO - 2025-2026</t>
  </si>
  <si>
    <t>30/01/2026 19:07:26</t>
  </si>
  <si>
    <t>1WKfnDAk-i3mfDEVpvLPQWFdlcKPhRWdka1U6jEhSnMc</t>
  </si>
  <si>
    <t>1V-HN4xySuJ3L8idAbfERZdR3un6JNrD6KtesX7oPs04</t>
  </si>
  <si>
    <t>https://docs.google.com/document/d/1V-HN4xySuJ3L8idAbfERZdR3un6JNrD6KtesX7oPs04/edit?usp=drivesdk</t>
  </si>
  <si>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3E - VERBALI CDC - 2025-2026 Documenti di Segnalazione Carenze (Novembre) 3E - Segnalatore CARENZE di FEBBRAIO - 2025-2026 Ciao e buon lavoro! L'Animatore Digitale prof. LEUCI GIULIO, per conto del Dirigente Scolastico prof.ssa RICCI GIORGIA.</t>
  </si>
  <si>
    <t>PESUCCI THOMAS</t>
  </si>
  <si>
    <t>30/01/2026 19:09:54</t>
  </si>
  <si>
    <t>09/10/2025 16:35:44</t>
  </si>
  <si>
    <t>4F - PIANO DI LAVORO - 2025-2026</t>
  </si>
  <si>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3C - VERBALI CDC - 2025-2026 Documenti di Segnalazione Carenze 2D - Segnalatore CARENZE di FEBBRAIO - 2025-2026 3C - Segnalatore CARENZE di FEBBRAIO - 2025-2026 4I - Segnalatore CARENZE di FEBBRAIO - 2025-2026 Ciao e buon lavoro! L'Animatore Digitale prof. LEUCI GIULIO, per conto del Dirigente Scolastico prof.ssa RICCI GIORGIA.</t>
  </si>
  <si>
    <t>30/01/2026 19:09:56</t>
  </si>
  <si>
    <t>1kE_PRga4wG8kDKGS6bQZGIL_kfIfy5SXdV8s8IJ581c</t>
  </si>
  <si>
    <t>https://docs.google.com/document/d/1kE_PRga4wG8kDKGS6bQZGIL_kfIfy5SXdV8s8IJ581c/edit?usp=drivesdk</t>
  </si>
  <si>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4ALC - VERBALI CDC - 2025-2026 Documenti di Segnalazione Carenze 3ALC - Segnalatore CARENZE di FEBBRAIO - 2025-2026 3BLC - Segnalatore CARENZE di FEBBRAIO - 2025-2026 4ALC - Segnalatore CARENZE di FEBBRAIO - 2025-2026 4BLC - Segnalatore CARENZE di FEBBRAIO - 2025-2026 5ALC - Segnalatore CARENZE di FEBBRAIO - 2025-2026 5BLC - Segnalatore CARENZE di FEBBRAIO - 2025-2026 Ciao e buon lavoro! L'Animatore Digitale prof. LEUCI GIULIO, per conto del Dirigente Scolastico prof.ssa RICCI GIORGIA.</t>
  </si>
  <si>
    <t>PETRELLA MAIA</t>
  </si>
  <si>
    <t>30/01/2026 19:09:58</t>
  </si>
  <si>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3F - VERBALI CDC - 2025-2026 Documenti di Segnalazione Carenze 1F - Segnalatore CARENZE di FEBBRAIO - 2025-2026 2C - Segnalatore CARENZE di FEBBRAIO - 2025-2026 2F - Segnalatore CARENZE di FEBBRAIO - 2025-2026 2H - Segnalatore CARENZE di FEBBRAIO - 2025-2026 3C - Segnalatore CARENZE di FEBBRAIO - 2025-2026 3F - Segnalatore CARENZE di FEBBRAIO - 2025-2026 4C - Segnalatore CARENZE di FEBBRAIO - 2025-2026 4F - Segnalatore CARENZE di FEBBRAIO - 2025-2026 5C - Segnalatore CARENZE di FEBBRAIO - 2025-2026 Ciao e buon lavoro! L'Animatore Digitale prof. LEUCI GIULIO, per conto del Dirigente Scolastico prof.ssa RICCI GIORGIA.</t>
  </si>
  <si>
    <t>09/10/2025 16:36:09</t>
  </si>
  <si>
    <t>30/01/2026 19:09:59</t>
  </si>
  <si>
    <t>4G - PIANO DI LAVORO - 2025-2026</t>
  </si>
  <si>
    <t>11fv3wKEZgrzrVsH6icGiiP9z9P5DGZUcew7iXe6lvVg</t>
  </si>
  <si>
    <t>https://docs.google.com/document/d/11fv3wKEZgrzrVsH6icGiiP9z9P5DGZUcew7iXe6lvVg/edit?usp=drivesdk</t>
  </si>
  <si>
    <t>aurora.petrini@pietroaldi.com</t>
  </si>
  <si>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1BLC - VERBALI CDC - 2025-2026 Documenti di Segnalazione Carenze 1ALC - Segnalatore CARENZE di FEBBRAIO - 2025-2026 1BLC - Segnalatore CARENZE di FEBBRAIO - 2025-2026 2ALC - Segnalatore CARENZE di FEBBRAIO - 2025-2026 2BLC - Segnalatore CARENZE di FEBBRAIO - 2025-2026 Ciao e buon lavoro! L'Animatore Digitale prof. LEUCI GIULIO, per conto del Dirigente Scolastico prof.ssa RICCI GIORGIA.</t>
  </si>
  <si>
    <t>09/02/2026 10:15:53</t>
  </si>
  <si>
    <t>30/01/2026 19:10:01</t>
  </si>
  <si>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1BLS - VERBALI CDC - 2025-2026 Documenti di Segnalazione Carenze 1BLS - Segnalatore CARENZE di FEBBRAIO - 2025-2026 1D - Segnalatore CARENZE di FEBBRAIO - 2025-2026 2ALC - Segnalatore CARENZE di FEBBRAIO - 2025-2026 3ALS - Segnalatore CARENZE di FEBBRAIO - 2025-2026 4D - Segnalatore CARENZE di FEBBRAIO - 2025-2026 Ciao e buon lavoro! L'Animatore Digitale prof. LEUCI GIULIO, per conto del Dirigente Scolastico prof.ssa RICCI GIORGIA.</t>
  </si>
  <si>
    <t>09/10/2025 16:36:35</t>
  </si>
  <si>
    <t>30/01/2026 19:10:03</t>
  </si>
  <si>
    <t>4H - PIANO DI LAVORO - 2025-2026</t>
  </si>
  <si>
    <t>PETRONI MATTEO</t>
  </si>
  <si>
    <t>https://docs.google.com/document/d/1ISwSq4UIuSxx-LctZjYj2r2jk79NUewhNgtEGnNtjZ0/edit?usp=drivesdk</t>
  </si>
  <si>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4D - VERBALI CDC - 2025-2026 Documenti di Segnalazione Carenze 1BLS - Segnalatore CARENZE di FEBBRAIO - 2025-2026 1D - Segnalatore CARENZE di FEBBRAIO - 2025-2026 2D - Segnalatore CARENZE di FEBBRAIO - 2025-2026 4D - Segnalatore CARENZE di FEBBRAIO - 2025-2026 4G - Segnalatore CARENZE di FEBBRAIO - 2025-2026 5H - Segnalatore CARENZE di FEBBRAIO - 2025-2026 Ciao e buon lavoro! L'Animatore Digitale prof. LEUCI GIULIO, per conto del Dirigente Scolastico prof.ssa RICCI GIORGIA.</t>
  </si>
  <si>
    <t>PROIETTI VALERIA</t>
  </si>
  <si>
    <t>30/01/2026 19:10:04</t>
  </si>
  <si>
    <t>1YKUhFgCIScwk1Viu4u4NILqk8ywlJRDwanroP7VOWNo,1Op9VBcjPs99iKoo9ciyH4Ke8Xf413GVtHRbTZFNkblE,1y43iZ05NC_KlITQkFXVspA3XFSNUeAL2K_utTuaZ6k0,1LlgljOv8CL5JShlLX0ISTeKZDnjqRviW5Z0C2xsi2H8,1yoKMqhBcqgS72TUsivMhIoc6-Nrr4ldT7vdCahBKGZY,1g-tjqkLoTl-QXIWo2MW2YNWPVyNMD5IO6SZu9ys4Drc,1dgM5MmQM1utllkpgU8ceg26V63nr_heGEkYwKJ7_2eg,1bDx0EUg6vRL2QK4rD1jOGxcnMUJ9uZOo5Dr9HvLRG9s</t>
  </si>
  <si>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2D - VERBALI CDC - 2025-2026 Documenti di Segnalazione Carenze 1D - Segnalatore CARENZE di FEBBRAIO - 2025-2026 1E - Segnalatore CARENZE di FEBBRAIO - 2025-2026 2D - Segnalatore CARENZE di FEBBRAIO - 2025-2026 3D - Segnalatore CARENZE di FEBBRAIO - 2025-2026 4D - Segnalatore CARENZE di FEBBRAIO - 2025-2026 4E - Segnalatore CARENZE di FEBBRAIO - 2025-2026 5D - Segnalatore CARENZE di FEBBRAIO - 2025-2026 5E - Segnalatore CARENZE di FEBBRAIO - 2025-2026 Ciao e buon lavoro! L'Animatore Digitale prof. LEUCI GIULIO, per conto del Dirigente Scolastico prof.ssa RICCI GIORGIA.</t>
  </si>
  <si>
    <t>09/10/2025 16:36:57</t>
  </si>
  <si>
    <t>30/01/2026 19:10:06</t>
  </si>
  <si>
    <t>4I - PIANO DI LAVORO - 2025-2026</t>
  </si>
  <si>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5BLS - VERBALI CDC - 2025-2026 4F - VERBALI CDC - 2025-2026 Documenti di Segnalazione Carenze 4C - Segnalatore CARENZE di FEBBRAIO - 2025-2026 4F - Segnalatore CARENZE di FEBBRAIO - 2025-2026 5BLS - Segnalatore CARENZE di FEBBRAIO - 2025-2026 5G - Segnalatore CARENZE di FEBBRAIO - 2025-2026 Ciao e buon lavoro! L'Animatore Digitale prof. LEUCI GIULIO, per conto del Dirigente Scolastico prof.ssa RICCI GIORGIA.</t>
  </si>
  <si>
    <t>https://docs.google.com/document/d/16ayu64PW0L1BUmGRdKRYb1ZFYsuhoWyI5G0vFg5_G0g/edit?usp=drivesdk</t>
  </si>
  <si>
    <t>30/01/2026 19:10:08</t>
  </si>
  <si>
    <t>NICCOLAI CRISTINA</t>
  </si>
  <si>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4ALS - VERBALI CDC - 2025-2026 Documenti di Segnalazione Carenze 3G - Segnalatore CARENZE di FEBBRAIO - 2025-2026 4ALS - Segnalatore CARENZE di FEBBRAIO - 2025-2026 4G - Segnalatore CARENZE di FEBBRAIO - 2025-2026 Ciao e buon lavoro! L'Animatore Digitale prof. LEUCI GIULIO, per conto del Dirigente Scolastico prof.ssa RICCI GIORGIA.</t>
  </si>
  <si>
    <t>30/01/2026 19:10:10</t>
  </si>
  <si>
    <t>09/10/2025 16:37:19</t>
  </si>
  <si>
    <t>PETTINATO LEONARDO</t>
  </si>
  <si>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3BLS - VERBALI CDC - 2025-2026 2F - VERBALI CDC - 2025-2026 Documenti di Segnalazione Carenze 2F - Segnalatore CARENZE di FEBBRAIO - 2025-2026 2H - Segnalatore CARENZE di FEBBRAIO - 2025-2026 3BLS - Segnalatore CARENZE di FEBBRAIO - 2025-2026 4ALC - Segnalatore CARENZE di FEBBRAIO - 2025-2026 4G - Segnalatore CARENZE di FEBBRAIO - 2025-2026 4H - Segnalatore CARENZE di FEBBRAIO - 2025-2026 Ciao e buon lavoro! L'Animatore Digitale prof. LEUCI GIULIO, per conto del Dirigente Scolastico prof.ssa RICCI GIORGIA.</t>
  </si>
  <si>
    <t>5ALC - PIANO DI LAVORO - 2025-2026</t>
  </si>
  <si>
    <t>leonardo.pettinato@pietroaldi.com</t>
  </si>
  <si>
    <t>30/01/2026 19:10:12</t>
  </si>
  <si>
    <t>https://docs.google.com/document/d/1x_Oef8lPOODaPe5XZIXYJ3KyZwNVOqrMu8usZKyqrI4/edit?usp=drivesdk</t>
  </si>
  <si>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3ALC - VERBALI CDC - 2025-2026 Documenti di Segnalazione Carenze 1ALC - Segnalatore CARENZE di FEBBRAIO - 2025-2026 2ALC - Segnalatore CARENZE di FEBBRAIO - 2025-2026 3ALC - Segnalatore CARENZE di FEBBRAIO - 2025-2026 4ALC - Segnalatore CARENZE di FEBBRAIO - 2025-2026 5ALC - Segnalatore CARENZE di FEBBRAIO - 2025-2026 Ciao e buon lavoro! L'Animatore Digitale prof. LEUCI GIULIO, per conto del Dirigente Scolastico prof.ssa RICCI GIORGIA.</t>
  </si>
  <si>
    <t>30/01/2026 19:10:14</t>
  </si>
  <si>
    <t>PEZZUTO ARIANNA</t>
  </si>
  <si>
    <t>arianna.pezzuto@pietroaldi.com</t>
  </si>
  <si>
    <t>09/10/2025 16:37:42</t>
  </si>
  <si>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5E - VERBALI CDC - 2025-2026 Documenti di Segnalazione Carenze 2F - Segnalatore CARENZE di FEBBRAIO - 2025-2026 2H - Segnalatore CARENZE di FEBBRAIO - 2025-2026 5E - Segnalatore CARENZE di FEBBRAIO - 2025-2026 Ciao e buon lavoro! L'Animatore Digitale prof. LEUCI GIULIO, per conto del Dirigente Scolastico prof.ssa RICCI GIORGIA.</t>
  </si>
  <si>
    <t>5ALS - PIANO DI LAVORO - 2025-2026</t>
  </si>
  <si>
    <t>30/01/2026 19:10:16</t>
  </si>
  <si>
    <t>1zx90ECCLG6EU06D-FUbHd0QOqwDFZrydsJl8AL8oiEA</t>
  </si>
  <si>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4C - VERBALI CDC - 2025-2026 Documenti di Segnalazione Carenze 2F - Segnalatore CARENZE di FEBBRAIO - 2025-2026 2G - Segnalatore CARENZE di FEBBRAIO - 2025-2026 2H - Segnalatore CARENZE di FEBBRAIO - 2025-2026 4C - Segnalatore CARENZE di FEBBRAIO - 2025-2026 Ciao e buon lavoro! L'Animatore Digitale prof. LEUCI GIULIO, per conto del Dirigente Scolastico prof.ssa RICCI GIORGIA.</t>
  </si>
  <si>
    <t>https://docs.google.com/document/d/1zx90ECCLG6EU06D-FUbHd0QOqwDFZrydsJl8AL8oiEA/edit?usp=drivesdk</t>
  </si>
  <si>
    <t>30/01/2026 19:10:18</t>
  </si>
  <si>
    <t>PICARDI ANNA</t>
  </si>
  <si>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2ALC - VERBALI CDC - 2025-2026 Documenti di Segnalazione Carenze 1ALC - Segnalatore CARENZE di FEBBRAIO - 2025-2026 1BLC - Segnalatore CARENZE di FEBBRAIO - 2025-2026 2ALC - Segnalatore CARENZE di FEBBRAIO - 2025-2026 2BLC - Segnalatore CARENZE di FEBBRAIO - 2025-2026 Ciao e buon lavoro! L'Animatore Digitale prof. LEUCI GIULIO, per conto del Dirigente Scolastico prof.ssa RICCI GIORGIA.</t>
  </si>
  <si>
    <t>30/01/2026 19:10:20</t>
  </si>
  <si>
    <t>09/10/2025 16:38:08</t>
  </si>
  <si>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2ALS - VERBALI CDC - 2025-2026 Documenti di Segnalazione Carenze 1ALS - Segnalatore CARENZE di FEBBRAIO - 2025-2026 2ALS - Segnalatore CARENZE di FEBBRAIO - 2025-2026 2E - Segnalatore CARENZE di FEBBRAIO - 2025-2026 3D - Segnalatore CARENZE di FEBBRAIO - 2025-2026 Ciao e buon lavoro! L'Animatore Digitale prof. LEUCI GIULIO, per conto del Dirigente Scolastico prof.ssa RICCI GIORGIA.</t>
  </si>
  <si>
    <t>5BLC - PIANO DI LAVORO - 2025-2026</t>
  </si>
  <si>
    <t>30/01/2026 19:10:21</t>
  </si>
  <si>
    <t>1sRPghIYxcKKaiIcnQDP-9qEPjuwSdsEDKl1PcVmnBPg</t>
  </si>
  <si>
    <t>https://docs.google.com/document/d/1sRPghIYxcKKaiIcnQDP-9qEPjuwSdsEDKl1PcVmnBPg/edit?usp=drivesdk</t>
  </si>
  <si>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1E - VERBALI CDC - 2025-2026 Documenti di Segnalazione Carenze 1BLS - Segnalatore CARENZE di FEBBRAIO - 2025-2026 1E - Segnalatore CARENZE di FEBBRAIO - 2025-2026 3D - Segnalatore CARENZE di FEBBRAIO - 2025-2026 Ciao e buon lavoro! L'Animatore Digitale prof. LEUCI GIULIO, per conto del Dirigente Scolastico prof.ssa RICCI GIORGIA.</t>
  </si>
  <si>
    <t>PICCHI DAVIDE</t>
  </si>
  <si>
    <t>30/01/2026 19:10:23</t>
  </si>
  <si>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4BLS - VERBALI CDC - 2025-2026 Documenti di Segnalazione Carenze 3ALS - Segnalatore CARENZE di FEBBRAIO - 2025-2026 4BLS - Segnalatore CARENZE di FEBBRAIO - 2025-2026 Ciao e buon lavoro! L'Animatore Digitale prof. LEUCI GIULIO, per conto del Dirigente Scolastico prof.ssa RICCI GIORGIA.</t>
  </si>
  <si>
    <t>09/10/2025 16:38:31</t>
  </si>
  <si>
    <t>30/01/2026 19:10:25</t>
  </si>
  <si>
    <t>5BLS - PIANO DI LAVORO - 2025-2026</t>
  </si>
  <si>
    <t>1F_LAigXwyHSNN8habDD-QYviUb5qWY_cg7aMsjkP5Yw</t>
  </si>
  <si>
    <t>https://docs.google.com/document/d/1F_LAigXwyHSNN8habDD-QYviUb5qWY_cg7aMsjkP5Yw/edit?usp=drivesdk</t>
  </si>
  <si>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5H - VERBALI CDC - 2025-2026 5D - VERBALI CDC - 2025-2026 Documenti di Segnalazione Carenze 1BLS - Segnalatore CARENZE di FEBBRAIO - 2025-2026 3C - Segnalatore CARENZE di FEBBRAIO - 2025-2026 4E - Segnalatore CARENZE di FEBBRAIO - 2025-2026 5D - Segnalatore CARENZE di FEBBRAIO - 2025-2026 5H - Segnalatore CARENZE di FEBBRAIO - 2025-2026 Ciao e buon lavoro! L'Animatore Digitale prof. LEUCI GIULIO, per conto del Dirigente Scolastico prof.ssa RICCI GIORGIA.</t>
  </si>
  <si>
    <t>PICCHI GABRIELE</t>
  </si>
  <si>
    <t>30/01/2026 19:10:27</t>
  </si>
  <si>
    <t>1YKUhFgCIScwk1Viu4u4NILqk8ywlJRDwanroP7VOWNo,1Op9VBcjPs99iKoo9ciyH4Ke8Xf413GVtHRbTZFNkblE,19bjajftBK01WlChUz-YnmRuJQFU5oWfZig-GqX0bP1U</t>
  </si>
  <si>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1D - VERBALI CDC - 2025-2026 Documenti di Segnalazione Carenze 1D - Segnalatore CARENZE di FEBBRAIO - 2025-2026 1E - Segnalatore CARENZE di FEBBRAIO - 2025-2026 3G - Segnalatore CARENZE di FEBBRAIO - 2025-2026 Ciao e buon lavoro! L'Animatore Digitale prof. LEUCI GIULIO, per conto del Dirigente Scolastico prof.ssa RICCI GIORGIA.</t>
  </si>
  <si>
    <t>09/10/2025 16:38:52</t>
  </si>
  <si>
    <t>30/01/2026 19:10:28</t>
  </si>
  <si>
    <t>5C - PIANO DI LAVORO - 2025-2026</t>
  </si>
  <si>
    <t>PICCHI LAVINIA</t>
  </si>
  <si>
    <t>https://docs.google.com/document/d/1A7HyTZ5SCj4PBh-I8cTPz5KiJSst2C6F2twY2MsZI9c/edit?usp=drivesdk</t>
  </si>
  <si>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5ALC - VERBALI CDC - 2025-2026 Documenti di Segnalazione Carenze 1ALC - Segnalatore CARENZE di FEBBRAIO - 2025-2026 3ALC - Segnalatore CARENZE di FEBBRAIO - 2025-2026 4ALC - Segnalatore CARENZE di FEBBRAIO - 2025-2026 5ALC - Segnalatore CARENZE di FEBBRAIO - 2025-2026 Ciao e buon lavoro! L'Animatore Digitale prof. LEUCI GIULIO, per conto del Dirigente Scolastico prof.ssa RICCI GIORGIA.</t>
  </si>
  <si>
    <t>30/01/2026 19:10:30</t>
  </si>
  <si>
    <t>09/02/2026 10:15:55</t>
  </si>
  <si>
    <t>09/10/2025 16:39:13</t>
  </si>
  <si>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4E - VERBALI CDC - 2025-2026 3D - VERBALI CDC - 2025-2026 Documenti di Segnalazione Carenze 3D - Segnalatore CARENZE di FEBBRAIO - 2025-2026 4E - Segnalatore CARENZE di FEBBRAIO - 2025-2026 4I - Segnalatore CARENZE di FEBBRAIO - 2025-2026 Ciao e buon lavoro! L'Animatore Digitale prof. LEUCI GIULIO, per conto del Dirigente Scolastico prof.ssa RICCI GIORGIA.</t>
  </si>
  <si>
    <t>5D - PIANO DI LAVORO - 2025-2026</t>
  </si>
  <si>
    <t>30/01/2026 19:10:32</t>
  </si>
  <si>
    <t>1zAXS29BdAhoJMPY4peL3Gt6RlOEoC6vVK15Ed_nuuwY</t>
  </si>
  <si>
    <t>https://docs.google.com/document/d/1zAXS29BdAhoJMPY4peL3Gt6RlOEoC6vVK15Ed_nuuwY/edit?usp=drivesdk</t>
  </si>
  <si>
    <t>PICCHIOTTI MARGHERITA</t>
  </si>
  <si>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5G - VERBALI CDC - 2025-2026 4G - VERBALI CDC - 2025-2026 3G - VERBALI CDC - 2025-2026 Documenti di Segnalazione Carenze 1L - Segnalatore CARENZE di FEBBRAIO - 2025-2026 3G - Segnalatore CARENZE di FEBBRAIO - 2025-2026 4G - Segnalatore CARENZE di FEBBRAIO - 2025-2026 4I - Segnalatore CARENZE di FEBBRAIO - 2025-2026 5G - Segnalatore CARENZE di FEBBRAIO - 2025-2026 Ciao e buon lavoro! L'Animatore Digitale prof. LEUCI GIULIO, per conto del Dirigente Scolastico prof.ssa RICCI GIORGIA.</t>
  </si>
  <si>
    <t>30/01/2026 19:10:33</t>
  </si>
  <si>
    <t>09/10/2025 16:39:37</t>
  </si>
  <si>
    <t>5E - PIANO DI LAVORO - 2025-2026</t>
  </si>
  <si>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3BLC - VERBALI CDC - 2025-2026 Documenti di Segnalazione Carenze 1BLC - Segnalatore CARENZE di FEBBRAIO - 2025-2026 3BLC - Segnalatore CARENZE di FEBBRAIO - 2025-2026 4BLC - Segnalatore CARENZE di FEBBRAIO - 2025-2026 5BLC - Segnalatore CARENZE di FEBBRAIO - 2025-2026 Ciao e buon lavoro! L'Animatore Digitale prof. LEUCI GIULIO, per conto del Dirigente Scolastico prof.ssa RICCI GIORGIA.</t>
  </si>
  <si>
    <t>https://docs.google.com/document/d/1hJwki7-87y3ZcaYxDtw4uFnDjrFRlVmvVw5rA3oMZEw/edit?usp=drivesdk</t>
  </si>
  <si>
    <t>30/01/2026 19:10:35</t>
  </si>
  <si>
    <t>PICCI GEMMA</t>
  </si>
  <si>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2G - VERBALI CDC - 2025-2026 Documenti di Segnalazione Carenze 1ALS - Segnalatore CARENZE di FEBBRAIO - 2025-2026 1F - Segnalatore CARENZE di FEBBRAIO - 2025-2026 2F - Segnalatore CARENZE di FEBBRAIO - 2025-2026 2G - Segnalatore CARENZE di FEBBRAIO - 2025-2026 2H - Segnalatore CARENZE di FEBBRAIO - 2025-2026 5ALS - Segnalatore CARENZE di FEBBRAIO - 2025-2026 Ciao e buon lavoro! L'Animatore Digitale prof. LEUCI GIULIO, per conto del Dirigente Scolastico prof.ssa RICCI GIORGIA.</t>
  </si>
  <si>
    <t>09/10/2025 16:39:59</t>
  </si>
  <si>
    <t>30/01/2026 19:10:36</t>
  </si>
  <si>
    <t>5F - PIANO DI LAVORO - 2025-2026</t>
  </si>
  <si>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4I - VERBALI CDC - 2025-2026 Documenti di Segnalazione Carenze 3D - Segnalatore CARENZE di FEBBRAIO - 2025-2026 4F - Segnalatore CARENZE di FEBBRAIO - 2025-2026 4I - Segnalatore CARENZE di FEBBRAIO - 2025-2026 5C - Segnalatore CARENZE di FEBBRAIO - 2025-2026 Ciao e buon lavoro! L'Animatore Digitale prof. LEUCI GIULIO, per conto del Dirigente Scolastico prof.ssa RICCI GIORGIA.</t>
  </si>
  <si>
    <t>https://docs.google.com/document/d/1K1hQIHryNXo2bDpIjtOEnHYugProblbGqYFJ_gNkKHQ/edit?usp=drivesdk</t>
  </si>
  <si>
    <t>PICCINELLI SOFIA</t>
  </si>
  <si>
    <t>30/01/2026 19:10:37</t>
  </si>
  <si>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5C - VERBALI CDC - 2025-2026 Documenti di Segnalazione Carenze 1ALS - Segnalatore CARENZE di FEBBRAIO - 2025-2026 1BLS - Segnalatore CARENZE di FEBBRAIO - 2025-2026 2C - Segnalatore CARENZE di FEBBRAIO - 2025-2026 3D - Segnalatore CARENZE di FEBBRAIO - 2025-2026 5C - Segnalatore CARENZE di FEBBRAIO - 2025-2026 5D - Segnalatore CARENZE di FEBBRAIO - 2025-2026 Ciao e buon lavoro! L'Animatore Digitale prof. LEUCI GIULIO, per conto del Dirigente Scolastico prof.ssa RICCI GIORGIA.</t>
  </si>
  <si>
    <t>09/10/2025 16:40:23</t>
  </si>
  <si>
    <t>30/01/2026 19:10:39</t>
  </si>
  <si>
    <t>5G - PIANO DI LAVORO - 2025-2026</t>
  </si>
  <si>
    <t>PICCINI MARTINA</t>
  </si>
  <si>
    <t>1gxlMCV4yE7stAaWUSGD3es8ke_hdWNgYsy4oTgenJNM</t>
  </si>
  <si>
    <t>https://docs.google.com/document/d/1gxlMCV4yE7stAaWUSGD3es8ke_hdWNgYsy4oTgenJNM/edit?usp=drivesdk</t>
  </si>
  <si>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2C - VERBALI CDC - 2025-2026 Documenti di Segnalazione Carenze 2C - Segnalatore CARENZE di FEBBRAIO - 2025-2026 2E - Segnalatore CARENZE di FEBBRAIO - 2025-2026 3C - Segnalatore CARENZE di FEBBRAIO - 2025-2026 4C - Segnalatore CARENZE di FEBBRAIO - 2025-2026 5C - Segnalatore CARENZE di FEBBRAIO - 2025-2026 5E - Segnalatore CARENZE di FEBBRAIO - 2025-2026 Ciao e buon lavoro! L'Animatore Digitale prof. LEUCI GIULIO, per conto del Dirigente Scolastico prof.ssa RICCI GIORGIA.</t>
  </si>
  <si>
    <t>30/01/2026 19:10:40</t>
  </si>
  <si>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4BLC - VERBALI CDC - 2025-2026 Documenti di Segnalazione Carenze 1BLC - Segnalatore CARENZE di FEBBRAIO - 2025-2026 1L - Segnalatore CARENZE di FEBBRAIO - 2025-2026 2BLC - Segnalatore CARENZE di FEBBRAIO - 2025-2026 3BLC - Segnalatore CARENZE di FEBBRAIO - 2025-2026 4BLC - Segnalatore CARENZE di FEBBRAIO - 2025-2026 5BLC - Segnalatore CARENZE di FEBBRAIO - 2025-2026 Ciao e buon lavoro! L'Animatore Digitale prof. LEUCI GIULIO, per conto del Dirigente Scolastico prof.ssa RICCI GIORGIA.</t>
  </si>
  <si>
    <t>09/10/2025 16:40:44</t>
  </si>
  <si>
    <t>PICCINI PIETRO</t>
  </si>
  <si>
    <t>30/01/2026 19:10:42</t>
  </si>
  <si>
    <t>5H - PIANO DI LAVORO - 2025-2026</t>
  </si>
  <si>
    <t>1NbEbFStmL4pTJpMmKi-pqGX7yeFPDHPnJU1_88NVPiU</t>
  </si>
  <si>
    <t>https://docs.google.com/document/d/1NbEbFStmL4pTJpMmKi-pqGX7yeFPDHPnJU1_88NVPiU/edit?usp=drivesdk</t>
  </si>
  <si>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4H - VERBALI CDC - 2025-2026 Documenti di Segnalazione Carenze 2ALS - Segnalatore CARENZE di FEBBRAIO - 2025-2026 2C - Segnalatore CARENZE di FEBBRAIO - 2025-2026 2D - Segnalatore CARENZE di FEBBRAIO - 2025-2026 4H - Segnalatore CARENZE di FEBBRAIO - 2025-2026 Ciao e buon lavoro! L'Animatore Digitale prof. LEUCI GIULIO, per conto del Dirigente Scolastico prof.ssa RICCI GIORGIA.</t>
  </si>
  <si>
    <t>30/01/2026 19:10:43</t>
  </si>
  <si>
    <t>PICCIONI GINEVRA</t>
  </si>
  <si>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1ALC - VERBALI CDC - 2025-2026 Documenti di Segnalazione Carenze 1ALC - Segnalatore CARENZE di FEBBRAIO - 2025-2026 1BLC - Segnalatore CARENZE di FEBBRAIO - 2025-2026 2ALC - Segnalatore CARENZE di FEBBRAIO - 2025-2026 2BLC - Segnalatore CARENZE di FEBBRAIO - 2025-2026 Ciao e buon lavoro! L'Animatore Digitale prof. LEUCI GIULIO, per conto del Dirigente Scolastico prof.ssa RICCI GIORGIA.</t>
  </si>
  <si>
    <t>09/10/2025 16:41:05</t>
  </si>
  <si>
    <t>30/01/2026 19:10:45</t>
  </si>
  <si>
    <t>1ALC - VERBALE n.1 - 2025-2026</t>
  </si>
  <si>
    <t>VERBALI CDC/1ALC - VERBALI CDC - 2025-2026</t>
  </si>
  <si>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2BLS - VERBALI CDC - 2025-2026 Documenti di Segnalazione Carenze 1ALS - Segnalatore CARENZE di FEBBRAIO - 2025-2026 2BLS - Segnalatore CARENZE di FEBBRAIO - 2025-2026 2C - Segnalatore CARENZE di FEBBRAIO - 2025-2026 2G - Segnalatore CARENZE di FEBBRAIO - 2025-2026 5G - Segnalatore CARENZE di FEBBRAIO - 2025-2026 Ciao e buon lavoro! L'Animatore Digitale prof. LEUCI GIULIO, per conto del Dirigente Scolastico prof.ssa RICCI GIORGIA.</t>
  </si>
  <si>
    <t>1P7Ay7glZjvbuecyoilJ6Z3JrkTOzbhwNZY_J66d9HW8</t>
  </si>
  <si>
    <t>https://docs.google.com/document/d/1P7Ay7glZjvbuecyoilJ6Z3JrkTOzbhwNZY_J66d9HW8/edit?usp=drivesdk</t>
  </si>
  <si>
    <t>30/01/2026 19:10:47</t>
  </si>
  <si>
    <t>PIERATTONI MATILDE</t>
  </si>
  <si>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3ALS - VERBALI CDC - 2025-2026 Documenti di Segnalazione Carenze 1L - Segnalatore CARENZE di FEBBRAIO - 2025-2026 2BLS - Segnalatore CARENZE di FEBBRAIO - 2025-2026 3ALS - Segnalatore CARENZE di FEBBRAIO - 2025-2026 Ciao e buon lavoro! L'Animatore Digitale prof. LEUCI GIULIO, per conto del Dirigente Scolastico prof.ssa RICCI GIORGIA.</t>
  </si>
  <si>
    <t>10/10/2025 19:19:49</t>
  </si>
  <si>
    <t>30/01/2026 19:10:50</t>
  </si>
  <si>
    <t>1ALS - VERBALE n.1 - 2025-2026</t>
  </si>
  <si>
    <t>VERBALI CDC/1ALS - VERBALI CDC - 2025-2026</t>
  </si>
  <si>
    <t>1MmSUKQUnQ3UXOD8qAlqJ-Px5N-DIX-e9a1QhM3bcWnw</t>
  </si>
  <si>
    <t>https://docs.google.com/document/d/1MmSUKQUnQ3UXOD8qAlqJ-Px5N-DIX-e9a1QhM3bcWnw/edit?usp=drivesdk</t>
  </si>
  <si>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5F - VERBALI CDC - 2025-2026 Documenti di Segnalazione Carenze 4ALS - Segnalatore CARENZE di FEBBRAIO - 2025-2026 4H - Segnalatore CARENZE di FEBBRAIO - 2025-2026 5D - Segnalatore CARENZE di FEBBRAIO - 2025-2026 5F - Segnalatore CARENZE di FEBBRAIO - 2025-2026 Ciao e buon lavoro! L'Animatore Digitale prof. LEUCI GIULIO, per conto del Dirigente Scolastico prof.ssa RICCI GIORGIA.</t>
  </si>
  <si>
    <t>PIEREZZA GIULIA</t>
  </si>
  <si>
    <t>30/01/2026 19:10:51</t>
  </si>
  <si>
    <t>10/10/2025 19:19:56</t>
  </si>
  <si>
    <t>1BLC - VERBALE n.1 - 2025-2026</t>
  </si>
  <si>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2BLC - VERBALI CDC - 2025-2026 Documenti di Segnalazione Carenze 2BLC - Segnalatore CARENZE di FEBBRAIO - 2025-2026 3BLC - Segnalatore CARENZE di FEBBRAIO - 2025-2026 4BLC - Segnalatore CARENZE di FEBBRAIO - 2025-2026 5BLC - Segnalatore CARENZE di FEBBRAIO - 2025-2026 Ciao e buon lavoro! L'Animatore Digitale prof. LEUCI GIULIO, per conto del Dirigente Scolastico prof.ssa RICCI GIORGIA.</t>
  </si>
  <si>
    <t>VERBALI CDC/1BLC - VERBALI CDC - 2025-2026</t>
  </si>
  <si>
    <t>1FHeVLv-b35AwnJM2nxkDTHg1sL76cbPWuMhJUTzYS0c</t>
  </si>
  <si>
    <t>https://docs.google.com/document/d/1FHeVLv-b35AwnJM2nxkDTHg1sL76cbPWuMhJUTzYS0c/edit?usp=drivesdk</t>
  </si>
  <si>
    <t>30/01/2026 19:10:53</t>
  </si>
  <si>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5ALS - VERBALI CDC - 2025-2026 2H - VERBALI CDC - 2025-2026 Documenti di Segnalazione Carenze 1ALC - Segnalatore CARENZE di FEBBRAIO - 2025-2026 2H - Segnalatore CARENZE di FEBBRAIO - 2025-2026 3F - Segnalatore CARENZE di FEBBRAIO - 2025-2026 5ALS - Segnalatore CARENZE di FEBBRAIO - 2025-2026 Ciao e buon lavoro! L'Animatore Digitale prof. LEUCI GIULIO, per conto del Dirigente Scolastico prof.ssa RICCI GIORGIA.</t>
  </si>
  <si>
    <t>PIERI CELESTE</t>
  </si>
  <si>
    <t>30/01/2026 19:10:56</t>
  </si>
  <si>
    <t>10/10/2025 19:20:02</t>
  </si>
  <si>
    <t>1BLS - VERBALE n.1 - 2025-2026</t>
  </si>
  <si>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1F - VERBALI CDC - 2025-2026 Documenti di Segnalazione Carenze 1F - Segnalatore CARENZE di FEBBRAIO - 2025-2026 2ALS - Segnalatore CARENZE di FEBBRAIO - 2025-2026 3ALC - Segnalatore CARENZE di FEBBRAIO - 2025-2026 3BLS - Segnalatore CARENZE di FEBBRAIO - 2025-2026 5F - Segnalatore CARENZE di FEBBRAIO - 2025-2026 Ciao e buon lavoro! L'Animatore Digitale prof. LEUCI GIULIO, per conto del Dirigente Scolastico prof.ssa RICCI GIORGIA.</t>
  </si>
  <si>
    <t>VERBALI CDC/1BLS - VERBALI CDC - 2025-2026</t>
  </si>
  <si>
    <t>19APevR9RiqbRHxtvh3qJQLzL6Dwc5ZxnfpIX05koep4</t>
  </si>
  <si>
    <t>30/01/2026 19:10:57</t>
  </si>
  <si>
    <t>https://docs.google.com/document/d/19APevR9RiqbRHxtvh3qJQLzL6Dwc5ZxnfpIX05koep4/edit?usp=drivesdk</t>
  </si>
  <si>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1L - VERBALI CDC - 2025-2026 1ALS - VERBALI CDC - 2025-2026 Documenti di Segnalazione Carenze 1ALS - Segnalatore CARENZE di FEBBRAIO - 2025-2026 1BLC - Segnalatore CARENZE di FEBBRAIO - 2025-2026 1L - Segnalatore CARENZE di FEBBRAIO - 2025-2026 2D - Segnalatore CARENZE di FEBBRAIO - 2025-2026 3ALS - Segnalatore CARENZE di FEBBRAIO - 2025-2026 3BLS - Segnalatore CARENZE di FEBBRAIO - 2025-2026 Ciao e buon lavoro! L'Animatore Digitale prof. LEUCI GIULIO, per conto del Dirigente Scolastico prof.ssa RICCI GIORGIA.</t>
  </si>
  <si>
    <t>30/01/2026 19:10:59</t>
  </si>
  <si>
    <t>PIERI JACOPO</t>
  </si>
  <si>
    <t>10/10/2025 19:20:08</t>
  </si>
  <si>
    <t>1D - VERBALE n.1 - 2025-2026</t>
  </si>
  <si>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5BLC - VERBALI CDC - 2025-2026 2E - VERBALI CDC - 2025-2026 Documenti di Segnalazione Carenze 1BLS - Segnalatore CARENZE di FEBBRAIO - 2025-2026 2E - Segnalatore CARENZE di FEBBRAIO - 2025-2026 3BLC - Segnalatore CARENZE di FEBBRAIO - 2025-2026 5BLC - Segnalatore CARENZE di FEBBRAIO - 2025-2026 Ciao e buon lavoro! L'Animatore Digitale prof. LEUCI GIULIO, per conto del Dirigente Scolastico prof.ssa RICCI GIORGIA.</t>
  </si>
  <si>
    <t>VERBALI CDC/1D - VERBALI CDC - 2025-2026</t>
  </si>
  <si>
    <t>30/01/2026 19:11:00</t>
  </si>
  <si>
    <t>1o3imlW5KmLtZHJojsIxDS6fBD4fTP0_OsZ3bzTIKCVw</t>
  </si>
  <si>
    <t>https://docs.google.com/document/d/1o3imlW5KmLtZHJojsIxDS6fBD4fTP0_OsZ3bzTIKCVw/edit?usp=drivesdk</t>
  </si>
  <si>
    <t>1xwLelmR9Om5bLcJyx6P1XaYbCmesS09Zn_YWBjCoVY0,1KPwMRBFWWJTzJeEUJf3lLv_ry4VghKJ1DRQSjbyb8G8,1zSH4guPTcQ8pZv-G2phw87PzAhQX-VhNZ5QkDDqp0kc,1r5l6MLqBq_XAfowuWUIe0tvfwvsHteBZ9Igh7y1-ZI8</t>
  </si>
  <si>
    <t>si comunica che sono stati generati e resi disponibili i MODELLI di VERBALI dei CdC di NOVEMBRE (si precisa che nei VERBALI sono presenti unicamente i piani personalizzati noti alla data di generazione del verbale stesso) e i FOGLI PER LE SEGNALAZIONI DELLE CARENZE delle classi da te coordinate: Cartelle dei Verbali dei CdC 1G - VERBALI CDC - 2025-2026 Documenti di Segnalazione Carenze 1G - Segnalatore CARENZE di FEBBRAIO - 2025-2026 2ALS - Segnalatore CARENZE di FEBBRAIO - 2025-2026 3BLS - Segnalatore CARENZE di FEBBRAIO - 2025-2026 3C - Segnalatore CARENZE di FEBBRAIO - 2025-2026 Ciao e buon lavoro! L'Animatore Digitale prof. LEUCI GIULIO, per conto del Dirigente Scolastico prof.ssa RICCI GIORGIA.</t>
  </si>
  <si>
    <t>04/02/2026 14:05:55</t>
  </si>
  <si>
    <t>PIERI SIMONE</t>
  </si>
  <si>
    <t>1oOX9LTrnXe5SScR0o5-8xBjUCxCGh5dXMQ00Spin84E,1eGNTkw7KhNfzfbgrC_GGvVrQcbZoJzHxcyi2yaNV4ic</t>
  </si>
  <si>
    <t>10/10/2025 19:20:14</t>
  </si>
  <si>
    <t>si comunica che sono stati predisposti i seguenti PIANI PERSONALIZZATI per gli alunni delle classi di cui sei coordinatore o momentaneo referente. Per praticità, qualora presenti, ti inviamo anche i documenti già precedentemente notificati. Piani personalizzati DA REDIGERE 📄 ZEIDAN KARIM - PDP BES - 2025-2026 Piani personalizzati PRECEDENTEMENTE INVIATI FUSA&amp;#39; GIULIA - PDP BES - 2025-2026 Ciao e buon lavoro! L'Animatore Digitale prof. LEUCI GIULIO, per conto del Dirigente Scolastico prof.ssa RICCI GIORGIA.</t>
  </si>
  <si>
    <t>MORRONE VALENTINA</t>
  </si>
  <si>
    <t>greta.benuccitutor1@pietroaldi.com,greta.benuccitutor2@pietroaldi.com</t>
  </si>
  <si>
    <t>1E - VERBALE n.1 - 2025-2026</t>
  </si>
  <si>
    <t>VERBALI CDC/1E - VERBALI CDC - 2025-2026</t>
  </si>
  <si>
    <t>19apnw24UTWB3rn8hgV2EKtpgJg-VI_R4lT159_aBtXs</t>
  </si>
  <si>
    <t>https://docs.google.com/document/d/19apnw24UTWB3rn8hgV2EKtpgJg-VI_R4lT159_aBtXs/edit?usp=drivesdk</t>
  </si>
  <si>
    <t>I docenti della classe 5D, riunitisi in data 02/02/2026, segnalano le seguenti carenze: Carenze disciplinari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</si>
  <si>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andrea.cartatutor1@pietroaldi.com,andrea.cartatutor2@pietroaldi.com</t>
  </si>
  <si>
    <t>PIERINI ZOE</t>
  </si>
  <si>
    <t>09/02/2026 10:04:15</t>
  </si>
  <si>
    <t>10/10/2025 19:20:21</t>
  </si>
  <si>
    <t>1F - VERBALE n.1 - 2025-2026</t>
  </si>
  <si>
    <t>I docenti della classe 5D, riunitisi in data 02/02/2026, segnalano le seguenti carenze: Carenze disciplinari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</si>
  <si>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samuelflorin.dorneanututor1@pietroaldi.com,samuelflorin.dorneanututor2@pietroaldi.com</t>
  </si>
  <si>
    <t>VERBALI CDC/1F - VERBALI CDC - 2025-2026</t>
  </si>
  <si>
    <t>1xJ3iaW9MsnN9vvxlKpo9aSm99s-A_oF8tKFA8W8V2P4</t>
  </si>
  <si>
    <t>https://docs.google.com/document/d/1xJ3iaW9MsnN9vvxlKpo9aSm99s-A_oF8tKFA8W8V2P4/edit?usp=drivesdk</t>
  </si>
  <si>
    <t>PIFFERI PAOLO</t>
  </si>
  <si>
    <t>lorenzo.gallitutor1@pietroaldi.com,lorenzo.gallitutor2@pietroaldi.com</t>
  </si>
  <si>
    <t>10/10/2025 19:20:27</t>
  </si>
  <si>
    <t>1G - VERBALE n.1 - 2025-2026</t>
  </si>
  <si>
    <t>I docenti della classe 5D, riunitisi in data 02/02/2026, segnalano le seguenti carenze: Carenze disciplinari 📅 Storia lieve insufficienza 🧠 Filosofia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</si>
  <si>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danielgabriele.loisitutor1@pietroaldi.com,danielgabriele.loisitutor2@pietroaldi.com</t>
  </si>
  <si>
    <t>VERBALI CDC/1G - VERBALI CDC - 2025-2026</t>
  </si>
  <si>
    <t>09/02/2026 10:04:20</t>
  </si>
  <si>
    <t>1SjcQUJ64L04iLXlqLjupVyTLz0UmdNLzrK3fqDxuYEw</t>
  </si>
  <si>
    <t>https://docs.google.com/document/d/1SjcQUJ64L04iLXlqLjupVyTLz0UmdNLzrK3fqDxuYEw/edit?usp=drivesdk</t>
  </si>
  <si>
    <t>PINZUTI LAURA</t>
  </si>
  <si>
    <t>I docenti della classe 5D, riunitisi in data 02/02/2026, segnalano le seguenti carenze: Carenze disciplinari 📅 Storia insufficienza 🧠 Filosofia insufficienza grave 🧮 Matematica insufficienza ⚛️ Fisica insufficienza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</si>
  <si>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tommaso.potinitutor1@pietroaldi.com,tommaso.potinitutor2@pietroaldi.com</t>
  </si>
  <si>
    <t>10/10/2025 19:20:33</t>
  </si>
  <si>
    <t>1L - VERBALE n.1 - 2025-2026</t>
  </si>
  <si>
    <t>VERBALI CDC/1L - VERBALI CDC - 2025-2026</t>
  </si>
  <si>
    <t>I docenti della classe 5D, riunitisi in data 02/02/2026, segnalano le seguenti carenze: Carenze disciplinari 🌐 Lingua e cultura straniera insufficienza 📅 Storia insufficienza 🧠 Filosofia insufficienza grave 🧮 Matematica lieve insufficienza ⚛️ Fisica lieve insufficienza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</si>
  <si>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1OHRg46dCBzcdVHISDE_Ni-aMgMvCD63SO8-PCTNlFOM</t>
  </si>
  <si>
    <t>gledian.rranjatutor1@pietroaldi.com,gledian.rranjatutor2@pietroaldi.com</t>
  </si>
  <si>
    <t>https://docs.google.com/document/d/1OHRg46dCBzcdVHISDE_Ni-aMgMvCD63SO8-PCTNlFOM/edit?usp=drivesdk</t>
  </si>
  <si>
    <t>PIZI CRISTIAN</t>
  </si>
  <si>
    <t>09/02/2026 10:04:23</t>
  </si>
  <si>
    <t>I docenti della classe 5D, riunitisi in data 02/02/2026, segnalano le seguenti carenze: Assenze vicine al 25% Carenze disciplinari 📅 Storia lieve insufficienza 🧠 Filosofia insufficienza grave 🧮 Matematica lieve insufficienza ⚛️ Fisica lieve insufficienza Note dei docenti del Consiglio di Classe numerose entrate in ritardo. Impossibilità del recupero in filosofia a causa delle reiterate assenze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</si>
  <si>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10/10/2025 19:20:40</t>
  </si>
  <si>
    <t>niccolo.brogitutor1@pietroaldi.com,niccolo.brogitutor2@pietroaldi.com</t>
  </si>
  <si>
    <t>2ALC - VERBALE n.1 - 2025-2026</t>
  </si>
  <si>
    <t>VERBALI CDC/2ALC - VERBALI CDC - 2025-2026</t>
  </si>
  <si>
    <t>1ISXExBFR0mh_cO4iNNZAlIUXqVAsJe7wMpAQh4KJ7QY</t>
  </si>
  <si>
    <t>https://docs.google.com/document/d/1ISXExBFR0mh_cO4iNNZAlIUXqVAsJe7wMpAQh4KJ7QY/edit?usp=drivesdk</t>
  </si>
  <si>
    <t>I docenti della classe 1D, riunitisi in data 02/02/2026, segnalano le seguenti carenze: Carenze disciplinari 🌐 Lingua e cultura straniera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</si>
  <si>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chiara.cardellitutor1@pietroaldi.com,chiara.cardellitutor2@pietroaldi.com</t>
  </si>
  <si>
    <t>POCCI ETTORE</t>
  </si>
  <si>
    <t>09/02/2026 10:06:16</t>
  </si>
  <si>
    <t>10/10/2025 19:20:48</t>
  </si>
  <si>
    <t>I docenti della classe 1D, riunitisi in data 02/02/2026, segnalano le seguenti carenze: Carenze disciplinari 🧮 Matematica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</si>
  <si>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leonardo.carottitutor1@pietroaldi.com,leonardo.carottitutor2@pietroaldi.com</t>
  </si>
  <si>
    <t>2ALS - VERBALE n.1 - 2025-2026</t>
  </si>
  <si>
    <t>VERBALI CDC/2ALS - VERBALI CDC - 2025-2026</t>
  </si>
  <si>
    <t>14Gk4d0XSHFnKmP88ro6JMLe5ri50ajcAuHw3CHx-KZ4</t>
  </si>
  <si>
    <t>https://docs.google.com/document/d/14Gk4d0XSHFnKmP88ro6JMLe5ri50ajcAuHw3CHx-KZ4/edit?usp=drivesdk</t>
  </si>
  <si>
    <t>I docenti della classe 1D, riunitisi in data 02/02/2026, segnalano le seguenti carenze: Carenze disciplinari 🌐 Lingua e cultura straniera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</si>
  <si>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nathan.colantonitutor1@pietroaldi.com,nathan.colantonitutor2@pietroaldi.com</t>
  </si>
  <si>
    <t>POCCI FRANCESCO</t>
  </si>
  <si>
    <t>I docenti della classe 1D, riunitisi in data 02/02/2026, segnalano le seguenti carenze: Carenze disciplinari 📚 Lingua e letteratura italiana lieve insufficienza 📅 Storia lieve insufficienza 🧮 Matematica insufficienza ⚛️ Fisica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</si>
  <si>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thalia.fineschitutor1@pietroaldi.com,thalia.fineschitutor2@pietroaldi.com</t>
  </si>
  <si>
    <t>10/10/2025 19:20:55</t>
  </si>
  <si>
    <t>09/02/2026 10:06:20</t>
  </si>
  <si>
    <t>2BLC - VERBALE n.1 - 2025-2026</t>
  </si>
  <si>
    <t>VERBALI CDC/2BLC - VERBALI CDC - 2025-2026</t>
  </si>
  <si>
    <t>1216xvof3VePo4PxQ51-MQ1TQWEAOrRJGGBsJWqIHZv4</t>
  </si>
  <si>
    <t>https://docs.google.com/document/d/1216xvof3VePo4PxQ51-MQ1TQWEAOrRJGGBsJWqIHZv4/edit?usp=drivesdk</t>
  </si>
  <si>
    <t>I docenti della classe 1D, riunitisi in data 02/02/2026, segnalano le seguenti carenze: Carenze disciplinari 🧮 Matematica insufficienza grave ⚛️ Fisica insufficienza 💻 Informatica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</si>
  <si>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oliver.hophantutor1@pietroaldi.com,oliver.hophantutor2@pietroaldi.com</t>
  </si>
  <si>
    <t>09/02/2026 10:06:22</t>
  </si>
  <si>
    <t>PODGOREANU MATTIA</t>
  </si>
  <si>
    <t>10/10/2025 19:21:02</t>
  </si>
  <si>
    <t>I docenti della classe 1D, riunitisi in data 02/02/2026, segnalano le seguenti carenze: Carenze disciplinari 📅 Storia lieve insufficienza 🧮 Matematica insufficienza grave ⚛️ Fisica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</si>
  <si>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ettore.poccitutor1@pietroaldi.com,ettore.poccitutor2@pietroaldi.com</t>
  </si>
  <si>
    <t>2BLS - VERBALE n.1 - 2025-2026</t>
  </si>
  <si>
    <t>PEPI CRISTINA</t>
  </si>
  <si>
    <t>VERBALI CDC/2BLS - VERBALI CDC - 2025-2026</t>
  </si>
  <si>
    <t>1Vu7m1YkCKuIJyTiz2SQnsVkQICYPSGpVb9Ch5V0BgMc</t>
  </si>
  <si>
    <t>https://docs.google.com/document/d/1Vu7m1YkCKuIJyTiz2SQnsVkQICYPSGpVb9Ch5V0BgMc/edit?usp=drivesdk</t>
  </si>
  <si>
    <t>fabio.riccarditutor1@pietroaldi.com,fabio.riccarditutor2@pietroaldi.com</t>
  </si>
  <si>
    <t>09/02/2026 10:06:25</t>
  </si>
  <si>
    <t>10/10/2025 19:21:08</t>
  </si>
  <si>
    <t>2C - VERBALE n.1 - 2025-2026</t>
  </si>
  <si>
    <t>edoardo.poli@pietroaldi.com</t>
  </si>
  <si>
    <t>I docenti della classe 1D, riunitisi in data 02/02/2026, segnalano le seguenti carenze: Carenze disciplinari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</si>
  <si>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VERBALI CDC/2C - VERBALI CDC - 2025-2026</t>
  </si>
  <si>
    <t>giovanni.russotutor1@pietroaldi.com,giovanni.russotutor2@pietroaldi.com</t>
  </si>
  <si>
    <t>1Hid9BKFwlfbHVupaJjIpPMPg1_DowzSDEbusbm3G3Ck</t>
  </si>
  <si>
    <t>https://docs.google.com/document/d/1Hid9BKFwlfbHVupaJjIpPMPg1_DowzSDEbusbm3G3Ck/edit?usp=drivesdk</t>
  </si>
  <si>
    <t>I docenti della classe 1D, riunitisi in data 02/02/2026, segnalano le seguenti carenze: Carenze disciplinari 🌐 Lingua e cultura straniera lieve insufficienza ⚛️ Fisica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</si>
  <si>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libero.terraccianotutor1@pietroaldi.com,libero.terraccianotutor2@pietroaldi.com</t>
  </si>
  <si>
    <t>10/10/2025 19:21:15</t>
  </si>
  <si>
    <t>POLI LORENZO</t>
  </si>
  <si>
    <t>2D - VERBALE n.1 - 2025-2026</t>
  </si>
  <si>
    <t>16/02/2026 10:16:30</t>
  </si>
  <si>
    <t>samira.vignolitutor1@pietroaldi.com,samira.vignolitutor2@pietroaldi.com</t>
  </si>
  <si>
    <t>09/02/2026 10:06:29</t>
  </si>
  <si>
    <t>VERBALI CDC/2D - VERBALI CDC - 2025-2026</t>
  </si>
  <si>
    <t>1jmGl-QwlJYNptIK7oRVEvbXSXLgg0S4yL9umXSJ42CU</t>
  </si>
  <si>
    <t>https://docs.google.com/document/d/1jmGl-QwlJYNptIK7oRVEvbXSXLgg0S4yL9umXSJ42CU/edit?usp=drivesdk</t>
  </si>
  <si>
    <t>I docenti della classe 1D, riunitisi in data 02/02/2026, segnalano le seguenti carenze: Carenze disciplinari 🌐 Lingua e cultura straniera insufficienza 📅 Storia lieve insufficienza 🧮 Matematica insufficienza grave ⚛️ Fisica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</si>
  <si>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valerio.zaghettitutor1@pietroaldi.com,valerio.zaghettitutor2@pietroaldi.com</t>
  </si>
  <si>
    <t>10/10/2025 19:21:21</t>
  </si>
  <si>
    <t>POLI STELLA</t>
  </si>
  <si>
    <t>tommaso.bertagnoliotutor1@pietroaldi.com,tommaso.bertagnoliotutor2@pietroaldi.com</t>
  </si>
  <si>
    <t>2E - VERBALE n.1 - 2025-2026</t>
  </si>
  <si>
    <t>09/02/2026 10:06:32</t>
  </si>
  <si>
    <t>VERBALI CDC/2E - VERBALI CDC - 2025-2026</t>
  </si>
  <si>
    <t>1IZ7iL5m-kbsq4W5ncKgaU2odBtHh_eea98gQS1K0yKM</t>
  </si>
  <si>
    <t>https://docs.google.com/document/d/1IZ7iL5m-kbsq4W5ncKgaU2odBtHh_eea98gQS1K0yKM/edit?usp=drivesdk</t>
  </si>
  <si>
    <t>I docenti della classe 1E, riunitisi in data 03/02/2026, segnalano le seguenti carenze: Carenze disciplinari 🌐 Lingua e cultura straniera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</si>
  <si>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aldo.ceritutor1@pietroaldi.com,aldo.ceritutor2@pietroaldi.com</t>
  </si>
  <si>
    <t>POLIDORI AGATA</t>
  </si>
  <si>
    <t>I docenti della classe 1E, riunitisi in data 03/02/2026, segnalano le seguenti carenze: Carenze disciplinari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</si>
  <si>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agata.polidori@pietroaldi.com</t>
  </si>
  <si>
    <t>asia.dainellitutor1@pietroaldi.com,asia.dainellitutor2@pietroaldi.com</t>
  </si>
  <si>
    <t>10/10/2025 19:21:28</t>
  </si>
  <si>
    <t>2F - VERBALE n.1 - 2025-2026</t>
  </si>
  <si>
    <t>I docenti della classe 1E, riunitisi in data 03/02/2026, segnalano le seguenti carenze: Carenze disciplinari ⚛️ Fisica lieve insufficienza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</si>
  <si>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anita.fronzarolitutor1@pietroaldi.com,anita.fronzarolitutor2@pietroaldi.com</t>
  </si>
  <si>
    <t>16/02/2026 10:16:32</t>
  </si>
  <si>
    <t>VERBALI CDC/2F - VERBALI CDC - 2025-2026</t>
  </si>
  <si>
    <t>09/02/2026 10:06:36</t>
  </si>
  <si>
    <t>1UhpL89rjs7h7HaFE6_Fut3x5LmD2YVtbMsqYY1XZDU8</t>
  </si>
  <si>
    <t>POLLINI LUDOVICO</t>
  </si>
  <si>
    <t>https://docs.google.com/document/d/1UhpL89rjs7h7HaFE6_Fut3x5LmD2YVtbMsqYY1XZDU8/edit?usp=drivesdk</t>
  </si>
  <si>
    <t>I docenti della classe 1E, riunitisi in data 03/02/2026, segnalano le seguenti carenze: Assenze vicine al 25% Carenze disciplinari 🌐 Lingua e cultura straniera lieve insufficienza ⚛️ Fisica insufficienza grave 🧪 Scienze naturali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</si>
  <si>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guglielmo.gallotutor1@pietroaldi.com,guglielmo.gallotutor2@pietroaldi.com</t>
  </si>
  <si>
    <t>I docenti della classe 1E, riunitisi in data 03/02/2026, segnalano le seguenti carenze: Carenze disciplinari 📚 Lingua e letteratura italiana lieve insufficienza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</si>
  <si>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10/10/2025 19:21:35</t>
  </si>
  <si>
    <t>mia.lovisatutor1@pietroaldi.com,mia.lovisatutor2@pietroaldi.com</t>
  </si>
  <si>
    <t>PONTICELLI SOFIA</t>
  </si>
  <si>
    <t>2G - VERBALE n.1 - 2025-2026</t>
  </si>
  <si>
    <t>sofia.ponticelli@pietroaldi.com</t>
  </si>
  <si>
    <t>VERBALI CDC/2G - VERBALI CDC - 2025-2026</t>
  </si>
  <si>
    <t>I docenti della classe 1E, riunitisi in data 03/02/2026, segnalano le seguenti carenze: Carenze disciplinari ⚛️ Fisica lieve insufficienza 🧪 Scienze naturali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</si>
  <si>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19mZbva2n-wysS8AKVSjiStLQc_iLDalA30bvZwFmghI</t>
  </si>
  <si>
    <t>https://docs.google.com/document/d/19mZbva2n-wysS8AKVSjiStLQc_iLDalA30bvZwFmghI/edit?usp=drivesdk</t>
  </si>
  <si>
    <t>samuel.mascellonitutor1@pietroaldi.com,samuel.mascellonitutor2@pietroaldi.com</t>
  </si>
  <si>
    <t>09/02/2026 10:06:40</t>
  </si>
  <si>
    <t>PONZUOLI MARIA TERESA</t>
  </si>
  <si>
    <t>I docenti della classe 1E, riunitisi in data 03/02/2026, segnalano le seguenti carenze: Carenze disciplinari 🌐 Lingua e cultura straniera insufficienza ⚛️ Fisica insufficienza 💻 Informatica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</si>
  <si>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10/10/2025 19:21:41</t>
  </si>
  <si>
    <t>alice.medicitutor1@pietroaldi.com,alice.medicitutor2@pietroaldi.com</t>
  </si>
  <si>
    <t>mariateresa.ponzuoli@pietroaldi.com</t>
  </si>
  <si>
    <t>2H - VERBALE n.1 - 2025-2026</t>
  </si>
  <si>
    <t>VERBALI CDC/2H - VERBALI CDC - 2025-2026</t>
  </si>
  <si>
    <t>1zvnogpEqg-WiuJr0rVgfC2CdUJFf_wcW0o2v_Ccy0So</t>
  </si>
  <si>
    <t>https://docs.google.com/document/d/1zvnogpEqg-WiuJr0rVgfC2CdUJFf_wcW0o2v_Ccy0So/edit?usp=drivesdk</t>
  </si>
  <si>
    <t>I docenti della classe 1E, riunitisi in data 03/02/2026, segnalano le seguenti carenze: Carenze disciplinari 📚 Lingua e letteratura italiana lieve insufficienza 🧮 Matematica insufficienza ⚛️ Fisica lieve insufficienza 🧪 Scienze naturali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</si>
  <si>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cristian.mignarritutor1@pietroaldi.com,cristian.mignarritutor2@pietroaldi.com</t>
  </si>
  <si>
    <t>09/02/2026 10:06:43</t>
  </si>
  <si>
    <t>POPOVICI ALESSANDRO GABRIEL</t>
  </si>
  <si>
    <t>10/10/2025 19:21:51</t>
  </si>
  <si>
    <t>3ALC - VERBALE n.1 - 2025-2026</t>
  </si>
  <si>
    <t>I docenti della classe 1E, riunitisi in data 03/02/2026, segnalano le seguenti carenze: Carenze disciplinari 🌐 Lingua e cultura straniera lieve insufficienza 🧮 Matematica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</si>
  <si>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VERBALI CDC/3ALC - VERBALI CDC - 2025-2026</t>
  </si>
  <si>
    <t>natalia.rigdovatutor1@pietroaldi.com,natalia.rigdovatutor2@pietroaldi.com</t>
  </si>
  <si>
    <t>1TlQVc6xThy0lQB6XdJCm6w3Htww58bWmF0bScdDXznQ</t>
  </si>
  <si>
    <t>https://docs.google.com/document/d/1TlQVc6xThy0lQB6XdJCm6w3Htww58bWmF0bScdDXznQ/edit?usp=drivesdk</t>
  </si>
  <si>
    <t>I docenti della classe 1E, riunitisi in data 03/02/2026, segnalano le seguenti carenze: Carenze disciplinari 📚 Lingua e letteratura italiana lieve insufficienza 🧮 Matematica insufficienza ⚛️ Fisica insufficienza 🧪 Scienze naturali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</si>
  <si>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andreyriccardo.riverasancheztutor1@pietroaldi.com,andreyriccardo.riverasancheztutor2@pietroaldi.com</t>
  </si>
  <si>
    <t>POTINI ELGA</t>
  </si>
  <si>
    <t>10/10/2025 19:21:57</t>
  </si>
  <si>
    <t>3ALS - VERBALE n.1 - 2025-2026</t>
  </si>
  <si>
    <t>I docenti della classe 1E, riunitisi in data 03/02/2026, segnalano le seguenti carenze: Carenze disciplinari 📚 Lingua e letteratura italiana insufficienza grave 🌐 Lingua e cultura straniera insufficienza grave 🌍 Geografia insufficienza 🧮 Matematica insufficienza grave ⚛️ Fisica lieve insufficienza 💻 Informatica lieve insufficienza 🧪 Scienze naturali insufficienza grave 🎨 Disegno e storia dell'arte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</si>
  <si>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christian.romagnolitutor1@pietroaldi.com,christian.romagnolitutor2@pietroaldi.com</t>
  </si>
  <si>
    <t>VERBALI CDC/3ALS - VERBALI CDC - 2025-2026</t>
  </si>
  <si>
    <t>1EbvMH8ygNKKWfo-DenW95l-hw8TtRNvsOi6NyYxWt4s</t>
  </si>
  <si>
    <t>https://docs.google.com/document/d/1EbvMH8ygNKKWfo-DenW95l-hw8TtRNvsOi6NyYxWt4s/edit?usp=drivesdk</t>
  </si>
  <si>
    <t>jacopo.romagnolitutor1@pietroaldi.com,jacopo.romagnolitutor2@pietroaldi.com</t>
  </si>
  <si>
    <t>09/02/2026 10:06:48</t>
  </si>
  <si>
    <t>POTINI SOFIA</t>
  </si>
  <si>
    <t>10/10/2025 19:22:04</t>
  </si>
  <si>
    <t>I docenti della classe 1E, riunitisi in data 03/02/2026, segnalano le seguenti carenze: Carenze disciplinari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</si>
  <si>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3BLC - VERBALE n.1 - 2025-2026</t>
  </si>
  <si>
    <t>jago.rossitutor1@pietroaldi.com,jago.rossitutor2@pietroaldi.com</t>
  </si>
  <si>
    <t>VERBALI CDC/3BLC - VERBALI CDC - 2025-2026</t>
  </si>
  <si>
    <t>1bs1HSRwmoljk33WJeL9vfDoZFjdSRkwSJXEYGAfthJA</t>
  </si>
  <si>
    <t>https://docs.google.com/document/d/1bs1HSRwmoljk33WJeL9vfDoZFjdSRkwSJXEYGAfthJA/edit?usp=drivesdk</t>
  </si>
  <si>
    <t>I docenti della classe 1E, riunitisi in data 03/02/2026, segnalano le seguenti carenze: Carenze disciplinari 🌐 Lingua e cultura straniera lieve insufficienza 🧮 Matematica insufficienza ⚛️ Fisica insufficienza 💻 Informatica lieve insufficienza 🎨 Disegno e storia dell'arte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</si>
  <si>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matteo.carottitutor1@pietroaldi.com,matteo.carottitutor2@pietroaldi.com</t>
  </si>
  <si>
    <t>POTINI TOMMASO</t>
  </si>
  <si>
    <t>10/10/2025 19:22:10</t>
  </si>
  <si>
    <t>I docenti della classe 1F, riunitisi in data 04/02/2026, segnalano le seguenti carenze: Carenze disciplinari 📚 Lingua e letteratura italiana insufficienza 🌐 Lingua e cultura straniera insufficienza ⚛️ Fisica lieve insufficienza Note dei docenti del Consiglio di Classe Orale di Italiano globalmente sufficiente; insufficiente lo scritto.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</si>
  <si>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3BLS - VERBALE n.1 - 2025-2026</t>
  </si>
  <si>
    <t>simone.derosa1ftutor1@pietroaldi.com,simone.derosa1ftutor2@pietroaldi.com</t>
  </si>
  <si>
    <t>VERBALI CDC/3BLS - VERBALI CDC - 2025-2026</t>
  </si>
  <si>
    <t>103wHh1DWhovXXc_45dJs25gcrO5wIJmbkHFHsIRGj94</t>
  </si>
  <si>
    <t>16/02/2026 10:16:34</t>
  </si>
  <si>
    <t>https://docs.google.com/document/d/103wHh1DWhovXXc_45dJs25gcrO5wIJmbkHFHsIRGj94/edit?usp=drivesdk</t>
  </si>
  <si>
    <t>I docenti della classe 1F, riunitisi in data 04/02/2026, segnalano le seguenti carenze: Carenze disciplinari 📚 Lingua e letteratura italiana insufficienza 🌐 Lingua e cultura straniera lieve insufficienza 🧮 Matematica lieve insufficienza 🧪 Scienze naturali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</si>
  <si>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arianna.espositotutor1@pietroaldi.com,arianna.espositotutor2@pietroaldi.com</t>
  </si>
  <si>
    <t>PRATESI DAVIDE</t>
  </si>
  <si>
    <t>09/02/2026 10:06:53</t>
  </si>
  <si>
    <t>davide.pratesi@pietroaldi.com</t>
  </si>
  <si>
    <t>I docenti della classe 1F, riunitisi in data 04/02/2026, segnalano le seguenti carenze: Carenze disciplinari 🌐 Lingua e cultura straniera insufficienza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</si>
  <si>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10/10/2025 19:22:17</t>
  </si>
  <si>
    <t>brando.falcianitutor1@pietroaldi.com,brando.falcianitutor2@pietroaldi.com</t>
  </si>
  <si>
    <t>3C - VERBALE n.1 - 2025-2026</t>
  </si>
  <si>
    <t>VERBALI CDC/3C - VERBALI CDC - 2025-2026</t>
  </si>
  <si>
    <t>12c25Le0C3gRUm5vAE61zSWsZKS29xJOqyAgpuoazlRQ</t>
  </si>
  <si>
    <t>https://docs.google.com/document/d/12c25Le0C3gRUm5vAE61zSWsZKS29xJOqyAgpuoazlRQ/edit?usp=drivesdk</t>
  </si>
  <si>
    <t>PREDELLINI ANDREA</t>
  </si>
  <si>
    <t>I docenti della classe 1F, riunitisi in data 04/02/2026, segnalano le seguenti carenze: Carenze disciplinari 🌐 Lingua e cultura straniera insufficienza 📅 Storia e Geografia insufficienza 🧮 Matematica insufficienza ⚛️ Fisica insufficienza 🧪 Scienze naturali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</si>
  <si>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yuri.fortitutor1@pietroaldi.com,yuri.fortitutor2@pietroaldi.com</t>
  </si>
  <si>
    <t>I docenti della classe 1F, riunitisi in data 04/02/2026, segnalano le seguenti carenze: Carenze disciplinari 📅 Storia e Geografia lieve insufficienza ⚛️ Fisica insufficienza grave 🧪 Scienze naturali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</si>
  <si>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gioele.fuldatutor1@pietroaldi.com,gioele.fuldatutor2@pietroaldi.com</t>
  </si>
  <si>
    <t>10/10/2025 19:22:23</t>
  </si>
  <si>
    <t>09/02/2026 10:07:58</t>
  </si>
  <si>
    <t>3D - VERBALE n.1 - 2025-2026</t>
  </si>
  <si>
    <t>VERBALI CDC/3D - VERBALI CDC - 2025-2026</t>
  </si>
  <si>
    <t>1Wy8Q_rgMO73IHkXoK2fdyBFsvI6D-lD3bo3ZXrH_iss</t>
  </si>
  <si>
    <t>I docenti della classe 1F, riunitisi in data 04/02/2026, segnalano le seguenti carenze: Carenze disciplinari 🌐 Lingua e cultura straniera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</si>
  <si>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https://docs.google.com/document/d/1Wy8Q_rgMO73IHkXoK2fdyBFsvI6D-lD3bo3ZXrH_iss/edit?usp=drivesdk</t>
  </si>
  <si>
    <t>elisabetta.peritutor1@pietroaldi.com,elisabetta.peritutor2@pietroaldi.com</t>
  </si>
  <si>
    <t>PRIAMI LUISMATTIA</t>
  </si>
  <si>
    <t>luismattia.priami@pietroaldi.com</t>
  </si>
  <si>
    <t>I docenti della classe 1F, riunitisi in data 04/02/2026, segnalano le seguenti carenze: Carenze disciplinari ⚛️ Fisica insufficienza 💻 Informatica lieve insufficienza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</si>
  <si>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cosimo.sammartinotutor1@pietroaldi.com,cosimo.sammartinotutor2@pietroaldi.com</t>
  </si>
  <si>
    <t>10/10/2025 19:22:30</t>
  </si>
  <si>
    <t>3E - VERBALE n.1 - 2025-2026</t>
  </si>
  <si>
    <t>I docenti della classe 1F, riunitisi in data 04/02/2026, segnalano le seguenti carenze: Carenze disciplinari 📚 Lingua e letteratura italiana insufficienza 📅 Storia e Geografia insufficienza 🧪 Scienze naturali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</si>
  <si>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VERBALI CDC/3E - VERBALI CDC - 2025-2026</t>
  </si>
  <si>
    <t>14BIjvDX1swjz8kuujI17mdZLu6qj1i8H81zP8N6Eh1s</t>
  </si>
  <si>
    <t>biagio.schilirotutor1@pietroaldi.com,biagio.schilirotutor2@pietroaldi.com</t>
  </si>
  <si>
    <t>https://docs.google.com/document/d/14BIjvDX1swjz8kuujI17mdZLu6qj1i8H81zP8N6Eh1s/edit?usp=drivesdk</t>
  </si>
  <si>
    <t>09/02/2026 10:08:02</t>
  </si>
  <si>
    <t>PUCA SARA</t>
  </si>
  <si>
    <t>I docenti della classe 1F, riunitisi in data 04/02/2026, segnalano le seguenti carenze: Carenze disciplinari 📚 Lingua e letteratura italiana lieve insufficienza 🧪 Scienze naturali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</si>
  <si>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elena.torrititutor1@pietroaldi.com,elena.torrititutor2@pietroaldi.com</t>
  </si>
  <si>
    <t>10/10/2025 19:22:39</t>
  </si>
  <si>
    <t>I docenti della classe 1F, riunitisi in data 04/02/2026, segnalano le seguenti carenze: Carenze disciplinari 📚 Lingua e letteratura italiana lieve insufficienza 🌐 Lingua e cultura straniera insufficienza 📅 Storia e Geografia lieve insufficienza 🧮 Matematica lieve insufficienza ⚛️ Fisica insufficienza 🧪 Scienze naturali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</si>
  <si>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alessandro.agrestitutor1@pietroaldi.com,alessandro.agrestitutor2@pietroaldi.com</t>
  </si>
  <si>
    <t>3F - VERBALE n.1 - 2025-2026</t>
  </si>
  <si>
    <t>VERBALI CDC/3F - VERBALI CDC - 2025-2026</t>
  </si>
  <si>
    <t>I docenti della classe 1G, riunitisi in data 05/02/2026, segnalano le seguenti carenze: Carenze disciplinari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</si>
  <si>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1ySe5gQDa3rnZNChgJZJVaThxv91FpWN8c5CU7rdet5s</t>
  </si>
  <si>
    <t>elena.biagiolitutor1@pietroaldi.com,elena.biagiolitutor2@pietroaldi.com</t>
  </si>
  <si>
    <t>https://docs.google.com/document/d/1ySe5gQDa3rnZNChgJZJVaThxv91FpWN8c5CU7rdet5s/edit?usp=drivesdk</t>
  </si>
  <si>
    <t>09/02/2026 10:08:06</t>
  </si>
  <si>
    <t>I docenti della classe 1G, riunitisi in data 05/02/2026, segnalano le seguenti carenze: Carenze disciplinari 🧮 Matematica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</si>
  <si>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david.bianchitutor1@pietroaldi.com,david.bianchitutor2@pietroaldi.com</t>
  </si>
  <si>
    <t>10/10/2025 19:22:46</t>
  </si>
  <si>
    <t>3G - VERBALE n.1 - 2025-2026</t>
  </si>
  <si>
    <t>I docenti della classe 1G, riunitisi in data 05/02/2026, segnalano le seguenti carenze: Carenze disciplinari 🧮 Matematica insufficienza grave ⚛️ Fisica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</si>
  <si>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davide.civilinitutor1@pietroaldi.com,davide.civilinitutor2@pietroaldi.com</t>
  </si>
  <si>
    <t>VERBALI CDC/3G - VERBALI CDC - 2025-2026</t>
  </si>
  <si>
    <t>1RFtygv3b-wGrIudWsVYsH_eXus7lH_FDawQNGcefnp8</t>
  </si>
  <si>
    <t>https://docs.google.com/document/d/1RFtygv3b-wGrIudWsVYsH_eXus7lH_FDawQNGcefnp8/edit?usp=drivesdk</t>
  </si>
  <si>
    <t>PUCILLO LEONARDO</t>
  </si>
  <si>
    <t>I docenti della classe 1G, riunitisi in data 05/02/2026, segnalano le seguenti carenze: Carenze disciplinari 📚 Lingua e letteratura italiana lieve insufficienza 🌐 Lingua e cultura straniera insufficienza 🧪 Scienze naturali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</si>
  <si>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ettore.coccitutor1@pietroaldi.com,ettore.coccitutor2@pietroaldi.com</t>
  </si>
  <si>
    <t>09/02/2026 10:08:10</t>
  </si>
  <si>
    <t>10/10/2025 19:22:56</t>
  </si>
  <si>
    <t>4ALC - VERBALE n.1 - 2025-2026</t>
  </si>
  <si>
    <t>I docenti della classe 1G, riunitisi in data 05/02/2026, segnalano le seguenti carenze: Carenze disciplinari 📚 Lingua e letteratura italiana lieve insufficienza 📅 Storia e Geografia lieve insufficienza 🧮 Matematica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</si>
  <si>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VERBALI CDC/4ALC - VERBALI CDC - 2025-2026</t>
  </si>
  <si>
    <t>luce.girellitutor1@pietroaldi.com,luce.girellitutor2@pietroaldi.com</t>
  </si>
  <si>
    <t>1712mvP1nBDVYnwrpBlgrIv0O3JzyjzJ4LK0COcZN7dc</t>
  </si>
  <si>
    <t>PUGGELLI EMMA</t>
  </si>
  <si>
    <t>https://docs.google.com/document/d/1712mvP1nBDVYnwrpBlgrIv0O3JzyjzJ4LK0COcZN7dc/edit?usp=drivesdk</t>
  </si>
  <si>
    <t>emma.puggelli@pietroaldi.com</t>
  </si>
  <si>
    <t>I docenti della classe 1G, riunitisi in data 05/02/2026, segnalano le seguenti carenze: Carenze disciplinari 📚 Lingua e letteratura italiana lieve insufficienza 📅 Storia e Geografia lieve insufficienza 🧮 Matematica lieve insufficienza 🧪 Scienze naturali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</si>
  <si>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zeno.goraccitutor1@pietroaldi.com,zeno.goraccitutor2@pietroaldi.com</t>
  </si>
  <si>
    <t>riccardo.pugliese@pietroaldi.com</t>
  </si>
  <si>
    <t>10/10/2025 19:23:05</t>
  </si>
  <si>
    <t>4ALS - VERBALE n.1 - 2025-2026</t>
  </si>
  <si>
    <t>I docenti della classe 1G, riunitisi in data 05/02/2026, segnalano le seguenti carenze: Carenze disciplinari 🌐 Lingua e cultura straniera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</si>
  <si>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VERBALI CDC/4ALS - VERBALI CDC - 2025-2026</t>
  </si>
  <si>
    <t>1zLQ3jtQOwLexzV8m4aUMO9O_-BrW1s0biJp0sOhjQDs</t>
  </si>
  <si>
    <t>layahn.mathurintutor1@pietroaldi.com,layahn.mathurintutor2@pietroaldi.com</t>
  </si>
  <si>
    <t>https://docs.google.com/document/d/1zLQ3jtQOwLexzV8m4aUMO9O_-BrW1s0biJp0sOhjQDs/edit?usp=drivesdk</t>
  </si>
  <si>
    <t>I docenti della classe 1G, riunitisi in data 05/02/2026, segnalano le seguenti carenze: Carenze disciplinari 📚 Lingua e letteratura italiana lieve insufficienza 🧮 Matematica insufficienza 🧪 Scienze naturali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</si>
  <si>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yassin.messaaftutor1@pietroaldi.com,yassin.messaaftutor2@pietroaldi.com</t>
  </si>
  <si>
    <t>PUGLIESE RICCARDO</t>
  </si>
  <si>
    <t>sabina.sachsenmeyer@pietroaldi.com</t>
  </si>
  <si>
    <t>I docenti della classe 1G, riunitisi in data 05/02/2026, segnalano le seguenti carenze: Carenze disciplinari 📚 Lingua e letteratura italiana lieve insufficienza 🌐 Lingua e cultura straniera lieve insufficienza 📅 Storia e Geografia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</si>
  <si>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BITETTI CARLOTTA</t>
  </si>
  <si>
    <t>10/10/2025 19:23:12</t>
  </si>
  <si>
    <t>sofia.piccinellitutor1@pietroaldi.com,sofia.piccinellitutor2@pietroaldi.com</t>
  </si>
  <si>
    <t>09/02/2026 10:08:16</t>
  </si>
  <si>
    <t>4BLC - VERBALE n.1 - 2025-2026</t>
  </si>
  <si>
    <t>VERBALI CDC/4BLC - VERBALI CDC - 2025-2026</t>
  </si>
  <si>
    <t>1a-CHMcYKCXzQIR_0GkUw_qkdeZuEIW8uFkvkMpT7G0M</t>
  </si>
  <si>
    <t>https://docs.google.com/document/d/1a-CHMcYKCXzQIR_0GkUw_qkdeZuEIW8uFkvkMpT7G0M/edit?usp=drivesdk</t>
  </si>
  <si>
    <t>lorenzo.politutor1@pietroaldi.com,lorenzo.politutor2@pietroaldi.com</t>
  </si>
  <si>
    <t>PUZIC MATVEI</t>
  </si>
  <si>
    <t>nicola.serino@pietroaldi.com</t>
  </si>
  <si>
    <t>I docenti della classe 1G, riunitisi in data 05/02/2026, segnalano le seguenti carenze: Carenze disciplinari 📚 Lingua e letteratura italiana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</si>
  <si>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mattia.riccitutor1@pietroaldi.com,mattia.riccitutor2@pietroaldi.com</t>
  </si>
  <si>
    <t>10/10/2025 19:23:20</t>
  </si>
  <si>
    <t>4BLS - VERBALE n.1 - 2025-2026</t>
  </si>
  <si>
    <t>VERBALI CDC/4BLS - VERBALI CDC - 2025-2026</t>
  </si>
  <si>
    <t>1RCYiikMc_3dx-z6Kg__SMPzHbNFfDi-P8pXiPxHMmuQ</t>
  </si>
  <si>
    <t>QUATTROCCHI REBECCA</t>
  </si>
  <si>
    <t>https://docs.google.com/document/d/1RCYiikMc_3dx-z6Kg__SMPzHbNFfDi-P8pXiPxHMmuQ/edit?usp=drivesdk</t>
  </si>
  <si>
    <t>tommaso.rossotutor1@pietroaldi.com,tommaso.rossotutor2@pietroaldi.com</t>
  </si>
  <si>
    <t>isabel.vitariello@pietroaldi.com</t>
  </si>
  <si>
    <t>10/10/2025 19:23:27</t>
  </si>
  <si>
    <t>QUICI GINEVRA</t>
  </si>
  <si>
    <t>4C - VERBALE n.1 - 2025-2026</t>
  </si>
  <si>
    <t>mattia.cipollonitutor1@pietroaldi.com,mattia.cipollonitutor2@pietroaldi.com</t>
  </si>
  <si>
    <t>ginevra.quici@pietroaldi.com</t>
  </si>
  <si>
    <t>VERBALI CDC/4C - VERBALI CDC - 2025-2026</t>
  </si>
  <si>
    <t>09/02/2026 10:08:21</t>
  </si>
  <si>
    <t>1w2qdCYsgZPSs30I9x7jpqtoOG5MWdA17rX59IMCwNHI</t>
  </si>
  <si>
    <t>https://docs.google.com/document/d/1w2qdCYsgZPSs30I9x7jpqtoOG5MWdA17rX59IMCwNHI/edit?usp=drivesdk</t>
  </si>
  <si>
    <t>I docenti della classe 1L, riunitisi in data 06/02/2026, segnalano le seguenti carenze: Carenze disciplinari 📚 Lingua e letteratura italiana lieve insufficienza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</si>
  <si>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giulio.frezzatutor1@pietroaldi.com,giulio.frezzatutor2@pietroaldi.com</t>
  </si>
  <si>
    <t>RADICONI MARTINA</t>
  </si>
  <si>
    <t>10/10/2025 19:23:34</t>
  </si>
  <si>
    <t>4D - VERBALE n.1 - 2025-2026</t>
  </si>
  <si>
    <t>VERBALI CDC/4D - VERBALI CDC - 2025-2026</t>
  </si>
  <si>
    <t>1ZjnLcLyrxL1nsp-nMznWEkrs1Viyawr7FYXB24BRvbM</t>
  </si>
  <si>
    <t>I docenti della classe 1L, riunitisi in data 06/02/2026, segnalano le seguenti carenze: Carenze disciplinari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</si>
  <si>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https://docs.google.com/document/d/1ZjnLcLyrxL1nsp-nMznWEkrs1Viyawr7FYXB24BRvbM/edit?usp=drivesdk</t>
  </si>
  <si>
    <t>neri.gallianitutor1@pietroaldi.com,neri.gallianitutor2@pietroaldi.com</t>
  </si>
  <si>
    <t>RANIERI MICHELANGELO</t>
  </si>
  <si>
    <t>michelangelo.ranieri@pietroaldi.com</t>
  </si>
  <si>
    <t>I docenti della classe 1L, riunitisi in data 06/02/2026, segnalano le seguenti carenze: Carenze disciplinari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</si>
  <si>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10/10/2025 19:23:43</t>
  </si>
  <si>
    <t>lavinia.madonnatutor1@pietroaldi.com,lavinia.madonnatutor2@pietroaldi.com</t>
  </si>
  <si>
    <t>4E - VERBALE n.1 - 2025-2026</t>
  </si>
  <si>
    <t>RAPISARDA EMMA</t>
  </si>
  <si>
    <t>09/02/2026 10:08:25</t>
  </si>
  <si>
    <t>VERBALI CDC/4E - VERBALI CDC - 2025-2026</t>
  </si>
  <si>
    <t>1rcUOqgISzrBsIXOGmNFhETbkQIDYtwE3mFBHIj1_L_I</t>
  </si>
  <si>
    <t>https://docs.google.com/document/d/1rcUOqgISzrBsIXOGmNFhETbkQIDYtwE3mFBHIj1_L_I/edit?usp=drivesdk</t>
  </si>
  <si>
    <t>I docenti della classe 1L, riunitisi in data 06/02/2026, segnalano le seguenti carenze: Carenze disciplinari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</si>
  <si>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blu.narditutor1@pietroaldi.com,blu.narditutor2@pietroaldi.com</t>
  </si>
  <si>
    <t>10/10/2025 19:23:51</t>
  </si>
  <si>
    <t>4F - VERBALE n.1 - 2025-2026</t>
  </si>
  <si>
    <t>I docenti della classe 1L, riunitisi in data 06/02/2026, segnalano le seguenti carenze: Carenze disciplinari ⚛️ Fisica insufficienza 🧪 Scienze naturali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</si>
  <si>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RAPISARDA FRANCESCO</t>
  </si>
  <si>
    <t>edgard.nshimirimanatutor1@pietroaldi.com,edgard.nshimirimanatutor2@pietroaldi.com</t>
  </si>
  <si>
    <t>VERBALI CDC/4F - VERBALI CDC - 2025-2026</t>
  </si>
  <si>
    <t>1JY5ndRCGzu5SImKj84G3dd5TaTIqLCLQv5chruaxSJc</t>
  </si>
  <si>
    <t>https://docs.google.com/document/d/1JY5ndRCGzu5SImKj84G3dd5TaTIqLCLQv5chruaxSJc/edit?usp=drivesdk</t>
  </si>
  <si>
    <t>I docenti della classe 1L, riunitisi in data 06/02/2026, segnalano le seguenti carenze: Carenze disciplinari 📚 Lingua e letteratura italiana lieve insufficienza 🧮 Matematica insufficienza ⚛️ Fisica insufficienza grave 💻 Informatica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</si>
  <si>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enea.palatutor1@pietroaldi.com,enea.palatutor2@pietroaldi.com</t>
  </si>
  <si>
    <t>10/10/2025 19:24:01</t>
  </si>
  <si>
    <t>RAPISARDA MATILDE</t>
  </si>
  <si>
    <t>4G - VERBALE n.1 - 2025-2026</t>
  </si>
  <si>
    <t>lucio.palmieritutor1@pietroaldi.com,lucio.palmieritutor2@pietroaldi.com</t>
  </si>
  <si>
    <t>VERBALI CDC/4G - VERBALI CDC - 2025-2026</t>
  </si>
  <si>
    <t>1vJu-hL0UBOAYCvfb0ivmCqKslVJUCK_Kjt9C3OqE7EA</t>
  </si>
  <si>
    <t>https://docs.google.com/document/d/1vJu-hL0UBOAYCvfb0ivmCqKslVJUCK_Kjt9C3OqE7EA/edit?usp=drivesdk</t>
  </si>
  <si>
    <t>RASA MATTIA</t>
  </si>
  <si>
    <t>I docenti della classe 1L, riunitisi in data 06/02/2026, segnalano le seguenti carenze: Carenze disciplinari 📚 Lingua e letteratura italiana insufficienza 🧮 Matematica insufficienza grave ⚛️ Fisica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</si>
  <si>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gabriele.sementillitutor1@pietroaldi.com,gabriele.sementillitutor2@pietroaldi.com</t>
  </si>
  <si>
    <t>10/10/2025 19:24:08</t>
  </si>
  <si>
    <t>09/02/2026 10:08:31</t>
  </si>
  <si>
    <t>4H - VERBALE n.1 - 2025-2026</t>
  </si>
  <si>
    <t>VERBALI CDC/4H - VERBALI CDC - 2025-2026</t>
  </si>
  <si>
    <t>16Y4uY2k2Fkp211Vb4QfNIuJkBRerfxYHnGzX03GMgJo</t>
  </si>
  <si>
    <t>https://docs.google.com/document/d/16Y4uY2k2Fkp211Vb4QfNIuJkBRerfxYHnGzX03GMgJo/edit?usp=drivesdk</t>
  </si>
  <si>
    <t>I docenti della classe 1L, riunitisi in data 06/02/2026, segnalano le seguenti carenze: Carenze disciplinari 📚 Lingua e letteratura italiana insufficienza 📅 Storia lieve insufficienza 🧮 Matematica insufficienza ⚛️ Fisica insufficienza grave 🧪 Scienze naturali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</si>
  <si>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emin.voglitutor1@pietroaldi.com,emin.voglitutor2@pietroaldi.com</t>
  </si>
  <si>
    <t>10/10/2025 19:24:15</t>
  </si>
  <si>
    <t>4I - VERBALE n.1 - 2025-2026</t>
  </si>
  <si>
    <t>RAULLI SIMONE</t>
  </si>
  <si>
    <t>VERBALI CDC/4I - VERBALI CDC - 2025-2026</t>
  </si>
  <si>
    <t>I docenti della classe 1L, riunitisi in data 06/02/2026, segnalano le seguenti carenze: Carenze disciplinari 📚 Lingua e letteratura italiana insufficienza ⚛️ Fisica insufficienza 💻 Informatica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</si>
  <si>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1ebD6Pm694ovGsdnHpWKd5M0338QnE50MGdV6ffyY4Fg</t>
  </si>
  <si>
    <t>https://docs.google.com/document/d/1ebD6Pm694ovGsdnHpWKd5M0338QnE50MGdV6ffyY4Fg/edit?usp=drivesdk</t>
  </si>
  <si>
    <t>iacopo.agostinitutor1@pietroaldi.com,iacopo.agostinitutor2@pietroaldi.com</t>
  </si>
  <si>
    <t>I docenti della classe 2D, riunitisi in data 02/02/2026, segnalano le seguenti carenze: Carenze disciplinari 🏛️ Educazione civica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</si>
  <si>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10/10/2025 19:24:22</t>
  </si>
  <si>
    <t>marco.alessandritutor1@pietroaldi.com,marco.alessandritutor2@pietroaldi.com</t>
  </si>
  <si>
    <t>5ALC - VERBALE n.1 - 2025-2026</t>
  </si>
  <si>
    <t>REALI LUCREZIA</t>
  </si>
  <si>
    <t>VERBALI CDC/5ALC - VERBALI CDC - 2025-2026</t>
  </si>
  <si>
    <t>1tjeLeoBLvi-USxwlscGW7NIelGCbTTRbEWyYOBmbdFk</t>
  </si>
  <si>
    <t>FARNETANI BARBARA</t>
  </si>
  <si>
    <t>https://docs.google.com/document/d/1tjeLeoBLvi-USxwlscGW7NIelGCbTTRbEWyYOBmbdFk/edit?usp=drivesdk</t>
  </si>
  <si>
    <t>16/02/2026 10:16:35</t>
  </si>
  <si>
    <t>I docenti della classe 2D, riunitisi in data 02/02/2026, segnalano le seguenti carenze: Carenze disciplinari 📚 Lingua e letteratura italiana lieve insufficienza 📅 Storia e Geografia insufficienza grave 🧮 Matematica lieve insufficienza ⚛️ Fisica insufficienza grave 🧪 Scienze naturali insufficienza 🏛️ Educazione civica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</si>
  <si>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vanni.bardinitutor1@pietroaldi.com,vanni.bardinitutor2@pietroaldi.com</t>
  </si>
  <si>
    <t>09/02/2026 10:08:36</t>
  </si>
  <si>
    <t>I docenti della classe 2D, riunitisi in data 02/02/2026, segnalano le seguenti carenze: Carenze disciplinari 📅 Storia e Geografia lieve insufficienza ⚛️ Fisica lieve insufficienza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</si>
  <si>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REN CRISTIAN</t>
  </si>
  <si>
    <t>10/10/2025 19:24:28</t>
  </si>
  <si>
    <t>tommaso.fabbritutor1@pietroaldi.com,tommaso.fabbritutor2@pietroaldi.com</t>
  </si>
  <si>
    <t>cristian.ren@pietroaldi.com</t>
  </si>
  <si>
    <t>5ALS - VERBALE n.1 - 2025-2026</t>
  </si>
  <si>
    <t>I docenti della classe 2D, riunitisi in data 02/02/2026, segnalano le seguenti carenze: Carenze disciplinari 🌐 Lingua e cultura straniera lieve insufficienza 🧮 Matematica lieve insufficienza 💻 Informatica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</si>
  <si>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daniele.kovalovtutor1@pietroaldi.com,daniele.kovalovtutor2@pietroaldi.com</t>
  </si>
  <si>
    <t>VERBALI CDC/5ALS - VERBALI CDC - 2025-2026</t>
  </si>
  <si>
    <t>1qKhTPF_t0hJpdIdPV_SvBOLmMgA8kxftBg05MPty-SU</t>
  </si>
  <si>
    <t>16/02/2026 10:16:36</t>
  </si>
  <si>
    <t>REN MICHAEL</t>
  </si>
  <si>
    <t>https://docs.google.com/document/d/1qKhTPF_t0hJpdIdPV_SvBOLmMgA8kxftBg05MPty-SU/edit?usp=drivesdk</t>
  </si>
  <si>
    <t>I docenti della classe 2D, riunitisi in data 02/02/2026, segnalano le seguenti carenze: Carenze disciplinari 🌐 Lingua e cultura straniera lieve insufficienza 🧮 Matematica lieve insufficienza 🧪 Scienze naturali insufficienza 🏛️ Educazione civica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</si>
  <si>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andrea.orabonatutor1@pietroaldi.com,andrea.orabonatutor2@pietroaldi.com</t>
  </si>
  <si>
    <t>I docenti della classe 2D, riunitisi in data 02/02/2026, segnalano le seguenti carenze: Carenze disciplinari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</si>
  <si>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10/10/2025 19:24:34</t>
  </si>
  <si>
    <t>RENIER EDOARDO</t>
  </si>
  <si>
    <t>clevin.pathmakumartutor1@pietroaldi.com,clevin.pathmakumartutor2@pietroaldi.com</t>
  </si>
  <si>
    <t>5BLC - VERBALE n.1 - 2025-2026</t>
  </si>
  <si>
    <t>VERBALI CDC/5BLC - VERBALI CDC - 2025-2026</t>
  </si>
  <si>
    <t>1LY-M7rUIZdlhqqCf3B3jIF0NOm3NVZwR1FBZVzTDGOo</t>
  </si>
  <si>
    <t>https://docs.google.com/document/d/1LY-M7rUIZdlhqqCf3B3jIF0NOm3NVZwR1FBZVzTDGOo/edit?usp=drivesdk</t>
  </si>
  <si>
    <t>oliver.pellegrinitutor1@pietroaldi.com,oliver.pellegrinitutor2@pietroaldi.com</t>
  </si>
  <si>
    <t>RENIERI BENEDETTA</t>
  </si>
  <si>
    <t>09/02/2026 10:08:42</t>
  </si>
  <si>
    <t>benedetta.renieri@pietroaldi.com</t>
  </si>
  <si>
    <t>10/10/2025 19:24:41</t>
  </si>
  <si>
    <t>I docenti della classe 2D, riunitisi in data 02/02/2026, segnalano le seguenti carenze: Carenze disciplinari 📅 Storia e Geografia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</si>
  <si>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benjaminblu.robertstutor1@pietroaldi.com,benjaminblu.robertstutor2@pietroaldi.com</t>
  </si>
  <si>
    <t>5BLS - VERBALE n.1 - 2025-2026</t>
  </si>
  <si>
    <t>VERBALI CDC/5BLS - VERBALI CDC - 2025-2026</t>
  </si>
  <si>
    <t>1SsBUUcUXjlPUcwS5jfHrOb5JywhVLx7lQExJza23NGs</t>
  </si>
  <si>
    <t>https://docs.google.com/document/d/1SsBUUcUXjlPUcwS5jfHrOb5JywhVLx7lQExJza23NGs/edit?usp=drivesdk</t>
  </si>
  <si>
    <t>RENZETTI ANDREA</t>
  </si>
  <si>
    <t>I docenti della classe 2D, riunitisi in data 02/02/2026, segnalano le seguenti carenze: Carenze disciplinari 📚 Lingua e letteratura italiana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</si>
  <si>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leonardo.signorinitutor1@pietroaldi.com,leonardo.signorinitutor2@pietroaldi.com</t>
  </si>
  <si>
    <t>I docenti della classe 2D, riunitisi in data 02/02/2026, segnalano le seguenti carenze: Carenze disciplinari 📚 Lingua e letteratura italiana insufficienza grave 🌐 Lingua e cultura straniera insufficienza 📅 Storia e Geografia insufficienza grave ⚛️ Fisica insufficienza grave 🧪 Scienze naturali insufficienza 🏛️ Educazione civica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</si>
  <si>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10/10/2025 19:24:47</t>
  </si>
  <si>
    <t>paride.alberizzitutor1@pietroaldi.com,paride.alberizzitutor2@pietroaldi.com</t>
  </si>
  <si>
    <t>RENZETTI MARTA</t>
  </si>
  <si>
    <t>5C - VERBALE n.1 - 2025-2026</t>
  </si>
  <si>
    <t>09/02/2026 10:08:46</t>
  </si>
  <si>
    <t>marta.renzetti@pietroaldi.com</t>
  </si>
  <si>
    <t>BONFIGLIOLI GLORIA</t>
  </si>
  <si>
    <t>VERBALI CDC/5C - VERBALI CDC - 2025-2026</t>
  </si>
  <si>
    <t>1jHgUDaly3_Di7nlI3g9lk0SNYEUaGirR3EwUUuXe0j4</t>
  </si>
  <si>
    <t>https://docs.google.com/document/d/1jHgUDaly3_Di7nlI3g9lk0SNYEUaGirR3EwUUuXe0j4/edit?usp=drivesdk</t>
  </si>
  <si>
    <t>I docenti della classe 2E, riunitisi in data 03/02/2026, segnalano le seguenti carenze: Carenze disciplinari 📚 Lingua e letteratura italiana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</si>
  <si>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zoe.aquilinotutor1@pietroaldi.com,zoe.aquilinotutor2@pietroaldi.com</t>
  </si>
  <si>
    <t>09/02/2026 10:09:48</t>
  </si>
  <si>
    <t>16/02/2026 10:16:38</t>
  </si>
  <si>
    <t>RESTANTE ALICE</t>
  </si>
  <si>
    <t>francesca.bertitutor1@pietroaldi.com,francesca.bertitutor2@pietroaldi.com</t>
  </si>
  <si>
    <t>10/10/2025 19:24:55</t>
  </si>
  <si>
    <t>5D - VERBALE n.1 - 2025-2026</t>
  </si>
  <si>
    <t>VERBALI CDC/5D - VERBALI CDC - 2025-2026</t>
  </si>
  <si>
    <t>1kS01xqoHuKZ9WX8pJJXUXr_7RdDRUbfVK5uP-o2vyDw</t>
  </si>
  <si>
    <t>RICCARDI FABIO</t>
  </si>
  <si>
    <t>https://docs.google.com/document/d/1kS01xqoHuKZ9WX8pJJXUXr_7RdDRUbfVK5uP-o2vyDw/edit?usp=drivesdk</t>
  </si>
  <si>
    <t>flavio.biagitutor1@pietroaldi.com,flavio.biagitutor2@pietroaldi.com</t>
  </si>
  <si>
    <t>I docenti della classe 2E, riunitisi in data 03/02/2026, segnalano le seguenti carenze: Carenze disciplinari 📚 Lingua e letteratura italiana insufficienza grave 🌐 Lingua e cultura straniera lieve insufficienza 🧮 Matematica insufficienza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</si>
  <si>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leonardo.bigonitutor1@pietroaldi.com,leonardo.bigonitutor2@pietroaldi.com</t>
  </si>
  <si>
    <t>10/10/2025 19:25:01</t>
  </si>
  <si>
    <t>RICCI GRETA</t>
  </si>
  <si>
    <t>5E - VERBALE n.1 - 2025-2026</t>
  </si>
  <si>
    <t>greta.ricci@pietroaldi.com</t>
  </si>
  <si>
    <t>09/02/2026 10:09:52</t>
  </si>
  <si>
    <t>VERBALI CDC/5E - VERBALI CDC - 2025-2026</t>
  </si>
  <si>
    <t>1_xNBioLfY4fARkiCy4ucSUWcob0h4HfZ4hUEqsMSsYY</t>
  </si>
  <si>
    <t>https://docs.google.com/document/d/1_xNBioLfY4fARkiCy4ucSUWcob0h4HfZ4hUEqsMSsYY/edit?usp=drivesdk</t>
  </si>
  <si>
    <t>I docenti della classe 2E, riunitisi in data 03/02/2026, segnalano le seguenti carenze: Carenze disciplinari 📚 Lingua e letteratura italiana lieve insufficienza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</si>
  <si>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leonardo.borghettitutor1@pietroaldi.com,leonardo.borghettitutor2@pietroaldi.com</t>
  </si>
  <si>
    <t>RICCI MARIAGIULIA</t>
  </si>
  <si>
    <t>10/10/2025 19:25:07</t>
  </si>
  <si>
    <t>5F - VERBALE n.1 - 2025-2026</t>
  </si>
  <si>
    <t>I docenti della classe 2E, riunitisi in data 03/02/2026, segnalano le seguenti carenze: Carenze disciplinari 📚 Lingua e letteratura italiana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</si>
  <si>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nicola.glutnictutor1@pietroaldi.com,nicola.glutnictutor2@pietroaldi.com</t>
  </si>
  <si>
    <t>VERBALI CDC/5F - VERBALI CDC - 2025-2026</t>
  </si>
  <si>
    <t>1hmLsDKnNRYZuTlMt99J2IUPz57naJYivS9mzmjuFqFI</t>
  </si>
  <si>
    <t>https://docs.google.com/document/d/1hmLsDKnNRYZuTlMt99J2IUPz57naJYivS9mzmjuFqFI/edit?usp=drivesdk</t>
  </si>
  <si>
    <t>RICCI MATTIA</t>
  </si>
  <si>
    <t>I docenti della classe 2E, riunitisi in data 03/02/2026, segnalano le seguenti carenze: Carenze disciplinari 📚 Lingua e letteratura italiana insufficienza 🧮 Matematica lieve insufficienza ⚛️ Fisica lieve insufficienza 🧪 Scienze naturali lieve insufficienza 🎨 Disegno e storia dell'arte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</si>
  <si>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lucrezia.realitutor1@pietroaldi.com,lucrezia.realitutor2@pietroaldi.com</t>
  </si>
  <si>
    <t>16/02/2026 10:16:39</t>
  </si>
  <si>
    <t>10/10/2025 19:25:15</t>
  </si>
  <si>
    <t>09/02/2026 10:09:56</t>
  </si>
  <si>
    <t>5G - VERBALE n.1 - 2025-2026</t>
  </si>
  <si>
    <t>VERBALI CDC/5G - VERBALI CDC - 2025-2026</t>
  </si>
  <si>
    <t>1cZLpif_Rrt3upCjiyi_odIg-FEyKnmDOvcAkWg9WDFM</t>
  </si>
  <si>
    <t>https://docs.google.com/document/d/1cZLpif_Rrt3upCjiyi_odIg-FEyKnmDOvcAkWg9WDFM/edit?usp=drivesdk</t>
  </si>
  <si>
    <t>anmol.sharmatutor1@pietroaldi.com,anmol.sharmatutor2@pietroaldi.com</t>
  </si>
  <si>
    <t>RICCI NORA</t>
  </si>
  <si>
    <t>aymane.tametutor1@pietroaldi.com,aymane.tametutor2@pietroaldi.com</t>
  </si>
  <si>
    <t>10/10/2025 19:25:21</t>
  </si>
  <si>
    <t>RICCIARDI GABRIELE</t>
  </si>
  <si>
    <t>I docenti della classe 2E, riunitisi in data 03/02/2026, segnalano le seguenti carenze: Carenze disciplinari 📚 Lingua e letteratura italiana insufficienza grave 🌐 Lingua e cultura straniera insufficienza grave 🧮 Matematica insufficienza grave 🧪 Scienze naturali insufficienza grave 🎨 Disegno e storia dell'arte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</si>
  <si>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5H - VERBALE n.1 - 2025-2026</t>
  </si>
  <si>
    <t>michelle.dellamoratutor1@pietroaldi.com,michelle.dellamoratutor2@pietroaldi.com</t>
  </si>
  <si>
    <t>VERBALI CDC/5H - VERBALI CDC - 2025-2026</t>
  </si>
  <si>
    <t>1KtLTPKwHrdw8sIgTNdfGrDclUsB24jv9YLMcAd0jy1Q</t>
  </si>
  <si>
    <t>https://docs.google.com/document/d/1KtLTPKwHrdw8sIgTNdfGrDclUsB24jv9YLMcAd0jy1Q/edit?usp=drivesdk</t>
  </si>
  <si>
    <t>RIGDOVA NATALIA</t>
  </si>
  <si>
    <t>I docenti della classe 2E, riunitisi in data 03/02/2026, segnalano le seguenti carenze: Carenze disciplinari 🧮 Matematica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</si>
  <si>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edoardo.bausotutor1@pietroaldi.com,edoardo.bausotutor2@pietroaldi.com</t>
  </si>
  <si>
    <t>10/10/2025 19:25:28</t>
  </si>
  <si>
    <t>I docenti della classe 2F, riunitisi in data 04/02/2026, segnalano le seguenti carenze: Carenze disciplinari 🧮 Matematica insufficienza grave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</si>
  <si>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ARMELLINI ELISA - PDP BES - 2025-2026</t>
  </si>
  <si>
    <t>pietro.gerundatutor1@pietroaldi.com,pietro.gerundatutor2@pietroaldi.com</t>
  </si>
  <si>
    <t>RIGUTINI GIULIA</t>
  </si>
  <si>
    <t>09/02/2026 10:10:02</t>
  </si>
  <si>
    <t>https://docs.google.com/document/d/1cXC_HCMO31vu68qqo28QKfMid_1PKqaHA_-T3OEHzLk/edit?usp=drivesdk</t>
  </si>
  <si>
    <t>I docenti della classe 2F, riunitisi in data 04/02/2026, segnalano le seguenti carenze: Carenze disciplinari 🧮 Matematica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</si>
  <si>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VERBALIZZATO</t>
  </si>
  <si>
    <t>emma.gigitutor1@pietroaldi.com,emma.gigitutor2@pietroaldi.com</t>
  </si>
  <si>
    <t>RIITANO SARA</t>
  </si>
  <si>
    <t>17/11/2025 21:00:30</t>
  </si>
  <si>
    <t>10/10/2025 19:34:30</t>
  </si>
  <si>
    <t>BALDUCCI NICHOLAS - PDP DSA - 2025-2026</t>
  </si>
  <si>
    <t>klivio.kryeziututor1@pietroaldi.com,klivio.kryeziututor2@pietroaldi.com</t>
  </si>
  <si>
    <t>1FNutkjfLoryE6pwRybyWWsqh0J9EAMw-2GBETzmChbo</t>
  </si>
  <si>
    <t>https://docs.google.com/document/d/1FNutkjfLoryE6pwRybyWWsqh0J9EAMw-2GBETzmChbo/edit?usp=drivesdk</t>
  </si>
  <si>
    <t>RISICO FEDERICO</t>
  </si>
  <si>
    <t>federico.risico@pietroaldi.com</t>
  </si>
  <si>
    <t>PANDINI MICHELA</t>
  </si>
  <si>
    <t>I docenti della classe 2F, riunitisi in data 04/02/2026, segnalano le seguenti carenze: Carenze disciplinari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</si>
  <si>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17/11/2025 09:07:49</t>
  </si>
  <si>
    <t>laura.lupotutor1@pietroaldi.com,laura.lupotutor2@pietroaldi.com</t>
  </si>
  <si>
    <t>10/10/2025 19:34:51</t>
  </si>
  <si>
    <t>BARBAGLI VIOLA - PDP DSA - 2025-2026</t>
  </si>
  <si>
    <t>I docenti della classe 2F, riunitisi in data 04/02/2026, segnalano le seguenti carenze: Carenze disciplinari 🌐 Lingua e cultura straniera lieve insufficienza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</si>
  <si>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gabriele.mannuccitutor1@pietroaldi.com,gabriele.mannuccitutor2@pietroaldi.com</t>
  </si>
  <si>
    <t>1KEv-3awnfLgzZnjC9Mrs-m0noOQiSYEG9nlIvSTtXHQ</t>
  </si>
  <si>
    <t>https://docs.google.com/document/d/1KEv-3awnfLgzZnjC9Mrs-m0noOQiSYEG9nlIvSTtXHQ/edit?usp=drivesdk</t>
  </si>
  <si>
    <t>09/02/2026 10:10:07</t>
  </si>
  <si>
    <t>I docenti della classe 2F, riunitisi in data 04/02/2026, segnalano le seguenti carenze: Carenze disciplinari 🧮 Matematica insufficienza ⚛️ Fisica insufficienza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</si>
  <si>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filippo.martellinitutor1@pietroaldi.com,filippo.martellinitutor2@pietroaldi.com</t>
  </si>
  <si>
    <t>10/10/2025 19:35:16</t>
  </si>
  <si>
    <t>BATTISTI IRENE - PDP DSA - 2025-2026</t>
  </si>
  <si>
    <t>RISSOTTI VIVIANA</t>
  </si>
  <si>
    <t>1hNnh3tpscYa_dJ13-Z6jbApp23-tKPeO_wj_zvfCvYo</t>
  </si>
  <si>
    <t>federico.niccolinitutor1@pietroaldi.com,federico.niccolinitutor2@pietroaldi.com</t>
  </si>
  <si>
    <t>https://docs.google.com/document/d/1hNnh3tpscYa_dJ13-Z6jbApp23-tKPeO_wj_zvfCvYo/edit?usp=drivesdk</t>
  </si>
  <si>
    <t>I docenti della classe 2F, riunitisi in data 04/02/2026, segnalano le seguenti carenze: Carenze disciplinari 🧮 Matematica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</si>
  <si>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rigeldo.rranjatutor1@pietroaldi.com,rigeldo.rranjatutor2@pietroaldi.com</t>
  </si>
  <si>
    <t>09/02/2026 10:10:11</t>
  </si>
  <si>
    <t>10/10/2025 19:35:35</t>
  </si>
  <si>
    <t>BENDINELLI ZENO - PDP DSA - 2025-2026</t>
  </si>
  <si>
    <t>RIVERASANCHEZ ANDREYRICCARDO</t>
  </si>
  <si>
    <t>I docenti della classe 2F, riunitisi in data 04/02/2026, segnalano le seguenti carenze: Carenze disciplinari 🌐 Lingua e cultura straniera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</si>
  <si>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riccardo.seripatutor1@pietroaldi.com,riccardo.seripatutor2@pietroaldi.com</t>
  </si>
  <si>
    <t>16/02/2026 10:16:41</t>
  </si>
  <si>
    <t>https://docs.google.com/document/d/1l1bxjdRL0fzJKqBjb93GvqU7XNy2PwSLzmrs67cYZfo/edit?usp=drivesdk</t>
  </si>
  <si>
    <t>I docenti della classe 2F, riunitisi in data 04/02/2026, segnalano le seguenti carenze: Carenze disciplinari 🧮 Matematica insufficienza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</si>
  <si>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cloe.tintitutor1@pietroaldi.com,cloe.tintitutor2@pietroaldi.com</t>
  </si>
  <si>
    <t>17/11/2025 09:08:01</t>
  </si>
  <si>
    <t>09/02/2026 10:10:14</t>
  </si>
  <si>
    <t>10/10/2025 19:36:00</t>
  </si>
  <si>
    <t>BERNARDINI DAMIANO - PDP DSA - 2025-2026</t>
  </si>
  <si>
    <t>manuele.baleanitutor1@pietroaldi.com,manuele.baleanitutor2@pietroaldi.com</t>
  </si>
  <si>
    <t>1JYbPKNRPLvMGjOf98WFBH-wjjF488iXVuDE_MJWjQXs</t>
  </si>
  <si>
    <t>https://docs.google.com/document/d/1JYbPKNRPLvMGjOf98WFBH-wjjF488iXVuDE_MJWjQXs/edit?usp=drivesdk</t>
  </si>
  <si>
    <t>I docenti della classe 2G, riunitisi in data 05/02/2026, segnalano le seguenti carenze: Carenze disciplinari 🌐 Lingua e cultura straniera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</si>
  <si>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ludovico.begnarditutor1@pietroaldi.com,ludovico.begnarditutor2@pietroaldi.com</t>
  </si>
  <si>
    <t>10/10/2025 19:36:26</t>
  </si>
  <si>
    <t>BETTI GIACOMO - PDP DSA - 2025-2026</t>
  </si>
  <si>
    <t>I docenti della classe 2G, riunitisi in data 05/02/2026, segnalano le seguenti carenze: Assenze oltre il 25% Carenze disciplinari 📅 Storia e Geografia insufficienza grave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</si>
  <si>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matilde.biagiolitutor1@pietroaldi.com,matilde.biagiolitutor2@pietroaldi.com</t>
  </si>
  <si>
    <t>1_WD8gEqp8i5XtJYzEv-EAg2AuF0aqHpK-SiItZ1LWiE</t>
  </si>
  <si>
    <t>https://docs.google.com/document/d/1_WD8gEqp8i5XtJYzEv-EAg2AuF0aqHpK-SiItZ1LWiE/edit?usp=drivesdk</t>
  </si>
  <si>
    <t>16/02/2026 10:16:42</t>
  </si>
  <si>
    <t>ROCCHI ASIA</t>
  </si>
  <si>
    <t>I docenti della classe 2G, riunitisi in data 05/02/2026, segnalano le seguenti carenze: Carenze disciplinari 📅 Storia e Geografia insufficienza grave 🧮 Matematica lieve insufficienza ⚛️ Fisica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</si>
  <si>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angelo.borrellitutor1@pietroaldi.com,angelo.borrellitutor2@pietroaldi.com</t>
  </si>
  <si>
    <t>09/02/2026 10:10:19</t>
  </si>
  <si>
    <t>10/10/2025 19:36:53</t>
  </si>
  <si>
    <t>BIGONI DIEGO - PDP BES - 2025-2026</t>
  </si>
  <si>
    <t>I docenti della classe 2G, riunitisi in data 05/02/2026, segnalano le seguenti carenze: Carenze disciplinari 📚 Lingua e letteratura italiana lieve insufficienza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</si>
  <si>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maya.carolitutor1@pietroaldi.com,maya.carolitutor2@pietroaldi.com</t>
  </si>
  <si>
    <t>RODRIGUEZ JOSSEL DUARTE RONALDO</t>
  </si>
  <si>
    <t>1dE51uxIVSF4udqMwUdt_sdk0cZ3xQE4uTFTmI9NGIL0</t>
  </si>
  <si>
    <t>https://docs.google.com/document/d/1dE51uxIVSF4udqMwUdt_sdk0cZ3xQE4uTFTmI9NGIL0/edit?usp=drivesdk</t>
  </si>
  <si>
    <t>I docenti della classe 2G, riunitisi in data 05/02/2026, segnalano le seguenti carenze: Carenze disciplinari 🌐 Lingua e cultura straniera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</si>
  <si>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camilla.catoccitutor1@pietroaldi.com,camilla.catoccitutor2@pietroaldi.com</t>
  </si>
  <si>
    <t>10/10/2025 19:37:21</t>
  </si>
  <si>
    <t>ROGGIAPANE GIULIA</t>
  </si>
  <si>
    <t>I docenti della classe 2G, riunitisi in data 05/02/2026, segnalano le seguenti carenze: Carenze disciplinari 📅 Storia e Geografia insufficienza grave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</si>
  <si>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BROCCA ALESSANDRO - PDP DSA - 2025-2026</t>
  </si>
  <si>
    <t>damiano.ciampanatutor1@pietroaldi.com,damiano.ciampanatutor2@pietroaldi.com</t>
  </si>
  <si>
    <t>16/02/2026 10:16:43</t>
  </si>
  <si>
    <t>1M-mxBnLPbquEqRUTqVwEUyMf6127yfXBMe6VXsyIEEo</t>
  </si>
  <si>
    <t>https://docs.google.com/document/d/1M-mxBnLPbquEqRUTqVwEUyMf6127yfXBMe6VXsyIEEo/edit?usp=drivesdk</t>
  </si>
  <si>
    <t>I docenti della classe 2G, riunitisi in data 05/02/2026, segnalano le seguenti carenze: Carenze disciplinari 📚 Lingua e letteratura italiana lieve insufficienza 🌐 Lingua e cultura straniera insufficienza grave 📅 Storia e Geografia insufficienza grave 🧮 Matematica insufficienza grave ⚛️ Fisica insufficienza 🧪 Scienze naturali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</si>
  <si>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ROGGIAPANE MARCO</t>
  </si>
  <si>
    <t>angela.corridoritutor1@pietroaldi.com,angela.corridoritutor2@pietroaldi.com</t>
  </si>
  <si>
    <t>I docenti della classe 2G, riunitisi in data 05/02/2026, segnalano le seguenti carenze: Carenze disciplinari 📅 Storia e Geografia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</si>
  <si>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duccio.danimerlinitutor1@pietroaldi.com,duccio.danimerlinitutor2@pietroaldi.com</t>
  </si>
  <si>
    <t>10/10/2025 19:37:47</t>
  </si>
  <si>
    <t>aurora.santoro@pietroaldi.com</t>
  </si>
  <si>
    <t>09/02/2026 10:10:25</t>
  </si>
  <si>
    <t>CRISALLI MATTIA - PDP DSA - 2025-2026</t>
  </si>
  <si>
    <t>ROGHI MATTEO</t>
  </si>
  <si>
    <t>matteo.roghi@pietroaldi.com</t>
  </si>
  <si>
    <t>1YffDywORcf7a7IlQc7mGYD2f2DljOHnPmp9pR666rCA</t>
  </si>
  <si>
    <t>I docenti della classe 2G, riunitisi in data 05/02/2026, segnalano le seguenti carenze: Carenze disciplinari 📅 Storia e Geografia insufficienza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</si>
  <si>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https://docs.google.com/document/d/1YffDywORcf7a7IlQc7mGYD2f2DljOHnPmp9pR666rCA/edit?usp=drivesdk</t>
  </si>
  <si>
    <t>gabriele.difelicetutor1@pietroaldi.com,gabriele.difelicetutor2@pietroaldi.com</t>
  </si>
  <si>
    <t>26/11/2025 08:51:17</t>
  </si>
  <si>
    <t>ROMAGNOLI CHRISTIAN</t>
  </si>
  <si>
    <t>10/10/2025 19:38:11</t>
  </si>
  <si>
    <t>I docenti della classe 2G, riunitisi in data 05/02/2026, segnalano le seguenti carenze: Carenze disciplinari 🌐 Lingua e cultura straniera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</si>
  <si>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flavio.silenzi@pietroaldi.com</t>
  </si>
  <si>
    <t>DEANGELIS ANGELICA - PDP DSA - 2025-2026</t>
  </si>
  <si>
    <t>giulia.duchinitutor1@pietroaldi.com,giulia.duchinitutor2@pietroaldi.com</t>
  </si>
  <si>
    <t>16/02/2026 10:16:45</t>
  </si>
  <si>
    <t>1QNSIWTpzS2eekCBe7wxnwiNI49OsUJ2QS4IA_0G_llA</t>
  </si>
  <si>
    <t>https://docs.google.com/document/d/1QNSIWTpzS2eekCBe7wxnwiNI49OsUJ2QS4IA_0G_llA/edit?usp=drivesdk</t>
  </si>
  <si>
    <t>I docenti della classe 2G, riunitisi in data 05/02/2026, segnalano le seguenti carenze: Carenze disciplinari 🧮 Matematica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</si>
  <si>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gabriele.fantonitutor1@pietroaldi.com,gabriele.fantonitutor2@pietroaldi.com</t>
  </si>
  <si>
    <t>10/10/2025 19:38:34</t>
  </si>
  <si>
    <t>FARAGLI GIULIA - PDP DSA - 2025-2026</t>
  </si>
  <si>
    <t>ROMAGNOLI JACOPO</t>
  </si>
  <si>
    <t>sara.torri@pietroaldi.com</t>
  </si>
  <si>
    <t>https://docs.google.com/document/d/1mfmzL4EVpREilOhOHVk-MTdvc1WtrI6h36LeL7wtz8Q/edit?usp=drivesdk</t>
  </si>
  <si>
    <t>I docenti della classe 2G, riunitisi in data 05/02/2026, segnalano le seguenti carenze: Assenze vicine al 25% Carenze disciplinari 📚 Lingua e letteratura italiana insufficienza 🌐 Lingua e cultura straniera lieve insufficienza 📅 Storia e Geografia insufficienza 🧮 Matematica insufficienza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</si>
  <si>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gabriele.fogliatutor1@pietroaldi.com,gabriele.fogliatutor2@pietroaldi.com</t>
  </si>
  <si>
    <t>17/11/2025 09:08:26</t>
  </si>
  <si>
    <t>10/10/2025 19:38:51</t>
  </si>
  <si>
    <t>FAUCI ASIA - PDP BES - 2025-2026</t>
  </si>
  <si>
    <t>ROMAGNOLI MATILDE</t>
  </si>
  <si>
    <t>alice.frositutor1@pietroaldi.com,alice.frositutor2@pietroaldi.com</t>
  </si>
  <si>
    <t>vittorio.vaglio@pietroaldi.com</t>
  </si>
  <si>
    <t>1hGz1FbFnNNzjZZVYGrPFTv4xzi3c-tPF7HKFRgufUTg</t>
  </si>
  <si>
    <t>09/02/2026 10:10:31</t>
  </si>
  <si>
    <t>https://docs.google.com/document/d/1hGz1FbFnNNzjZZVYGrPFTv4xzi3c-tPF7HKFRgufUTg/edit?usp=drivesdk</t>
  </si>
  <si>
    <t>matilde.romagnoli@pietroaldi.com</t>
  </si>
  <si>
    <t>DISGRAZI FEDERICA</t>
  </si>
  <si>
    <t>I docenti della classe 2G, riunitisi in data 05/02/2026, segnalano le seguenti carenze: Carenze disciplinari 📅 Storia e Geografia insufficienza grave 🧮 Matematica insufficienza grave ⚛️ Fisica insufficienza 🧪 Scienze naturali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</si>
  <si>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lorenzo.giallinitutor1@pietroaldi.com,lorenzo.giallinitutor2@pietroaldi.com</t>
  </si>
  <si>
    <t>10/10/2025 19:39:11</t>
  </si>
  <si>
    <t>GHEORGHE ANDREIALBERTO - PDP DSA - 2025-2026</t>
  </si>
  <si>
    <t>gabriele.marinonitutor1@pietroaldi.com,gabriele.marinonitutor2@pietroaldi.com</t>
  </si>
  <si>
    <t>ROMANI ANDREA</t>
  </si>
  <si>
    <t>https://docs.google.com/document/d/18h6rahWL_H-4itxsPu7XpaOomi96E4MzGnVpuCIpWhw/edit?usp=drivesdk</t>
  </si>
  <si>
    <t>emma.valurta@pietroaldi.com</t>
  </si>
  <si>
    <t>17/11/2025 09:05:32</t>
  </si>
  <si>
    <t>I docenti della classe 2G, riunitisi in data 05/02/2026, segnalano le seguenti carenze: Carenze disciplinari 🌐 Lingua e cultura straniera insufficienza 📅 Storia e Geografia insufficienza 🧮 Matematica insufficienza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</si>
  <si>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riccardo.moritutor1@pietroaldi.com,riccardo.moritutor2@pietroaldi.com</t>
  </si>
  <si>
    <t>10/10/2025 19:39:29</t>
  </si>
  <si>
    <t>GIUSTI SVEVA - PDP DSA - 2025-2026</t>
  </si>
  <si>
    <t>15okmGZUuHqutZGEKa5aWCyd-qBCVrf48yaQn-qtgLds</t>
  </si>
  <si>
    <t>ROMANI FLAVIA</t>
  </si>
  <si>
    <t>https://docs.google.com/document/d/15okmGZUuHqutZGEKa5aWCyd-qBCVrf48yaQn-qtgLds/edit?usp=drivesdk</t>
  </si>
  <si>
    <t>I docenti della classe 2G, riunitisi in data 05/02/2026, segnalano le seguenti carenze: Carenze disciplinari 📅 Storia e Geografia insufficienza 🧮 Matematica insufficienza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</si>
  <si>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flavia.romani@pietroaldi.com</t>
  </si>
  <si>
    <t>jacopo.pieritutor1@pietroaldi.com,jacopo.pieritutor2@pietroaldi.com</t>
  </si>
  <si>
    <t>10/10/2025 19:39:44</t>
  </si>
  <si>
    <t>LOMBRICHI LUCA - PDP DSA - 2025-2026</t>
  </si>
  <si>
    <t>I docenti della classe 2G, riunitisi in data 05/02/2026, segnalano le seguenti carenze: Carenze disciplinari 🌐 Lingua e cultura straniera insufficienza 📅 Storia e Geografia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</si>
  <si>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16/02/2026 10:16:46</t>
  </si>
  <si>
    <t>josselronaldo.rodriguezduartetutor1@pietroaldi.com,josselronaldo.rodriguezduartetutor2@pietroaldi.com</t>
  </si>
  <si>
    <t>ROMBOLI RICCARDO</t>
  </si>
  <si>
    <t>09/02/2026 10:10:37</t>
  </si>
  <si>
    <t>https://docs.google.com/document/d/1HpeRcI_8BvOWUTxvE-4lyQLaUfHdnPX1wSx3PPZcWL4/edit?usp=drivesdk</t>
  </si>
  <si>
    <t>I docenti della classe 2G, riunitisi in data 05/02/2026, segnalano le seguenti carenze: Assenze oltre il 25% Carenze disciplinari 🌐 Lingua e cultura straniera insufficienza grave 🧮 Matematica insufficienza ⚛️ Fisica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</si>
  <si>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16/12/2025 10:50:40</t>
  </si>
  <si>
    <t>alessio.schirinzitutor1@pietroaldi.com,alessio.schirinzitutor2@pietroaldi.com</t>
  </si>
  <si>
    <t>10/10/2025 19:40:05</t>
  </si>
  <si>
    <t>RONDINI GIULIO</t>
  </si>
  <si>
    <t>MERLINI SAMUEL - PDP DSA - 2025-2026</t>
  </si>
  <si>
    <t>I docenti della classe 2G, riunitisi in data 05/02/2026, segnalano le seguenti carenze: Carenze disciplinari 📚 Lingua e letteratura italiana insufficienza 🌐 Lingua e cultura straniera insufficienza 📅 Storia e Geografia insufficienza grave 🧮 Matematica lieve insufficienza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</si>
  <si>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gaia.scorzatutor1@pietroaldi.com,gaia.scorzatutor2@pietroaldi.com</t>
  </si>
  <si>
    <t>https://docs.google.com/document/d/1ZoZ4a9RCGsXU8LxzJCppLKwEGxvbM84e2SX2gpQ4aqc/edit?usp=drivesdk</t>
  </si>
  <si>
    <t>I docenti della classe 2G, riunitisi in data 05/02/2026, segnalano le seguenti carenze: Assenze vicine al 25% Carenze disciplinari 🌐 Lingua e cultura straniera lieve insufficienza 📅 Storia e Geografia insufficienza 🧮 Matematica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</si>
  <si>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ROSATI FRANCESCO</t>
  </si>
  <si>
    <t>mattia.tenuccitutor1@pietroaldi.com,mattia.tenuccitutor2@pietroaldi.com</t>
  </si>
  <si>
    <t>17/11/2025 09:05:45</t>
  </si>
  <si>
    <t>10/10/2025 19:40:27</t>
  </si>
  <si>
    <t>I docenti della classe 2G, riunitisi in data 05/02/2026, segnalano le seguenti carenze: Carenze disciplinari 📚 Lingua e letteratura italiana insufficienza 🌐 Lingua e cultura straniera insufficienza grave 📅 Storia e Geografia insufficienza grave 🧮 Matematica insufficienza ⚛️ Fisica lieve insufficienza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</si>
  <si>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NICCOLINI FEDERICO - PDP DSA - 2025-2026</t>
  </si>
  <si>
    <t>gabrielepasquale.trimbolitutor1@pietroaldi.com,gabrielepasquale.trimbolitutor2@pietroaldi.com</t>
  </si>
  <si>
    <t>09/02/2026 10:10:42</t>
  </si>
  <si>
    <t>ROSSI ALESSIO</t>
  </si>
  <si>
    <t>1ixqap8IuhvGhdoo3uVkNLAPtEV0__N2ybIIMbWnjhT4</t>
  </si>
  <si>
    <t>https://docs.google.com/document/d/1ixqap8IuhvGhdoo3uVkNLAPtEV0__N2ybIIMbWnjhT4/edit?usp=drivesdk</t>
  </si>
  <si>
    <t>I docenti della classe 2G, riunitisi in data 05/02/2026, segnalano le seguenti carenze: Carenze disciplinari 📅 Storia e Geografia lieve insufficienza 🧮 Matematica lieve insufficienza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</si>
  <si>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lapo.andreinitutor1@pietroaldi.com,lapo.andreinitutor2@pietroaldi.com</t>
  </si>
  <si>
    <t>17/11/2025 09:06:12</t>
  </si>
  <si>
    <t>10/10/2025 19:40:51</t>
  </si>
  <si>
    <t>NIERI AURORA - PDP DSA - 2025-2026</t>
  </si>
  <si>
    <t>ROSSI ALLEGRA</t>
  </si>
  <si>
    <t>I docenti della classe 2H, riunitisi in data 06/02/2026, segnalano le seguenti carenze: Carenze disciplinari 📜 Lingua e cultura latina insufficienza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</si>
  <si>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https://docs.google.com/document/d/11IBoLBOXHCprZxSjZUUtJ3IfJSgeGQE7jk1l1z_Nsq0/edit?usp=drivesdk</t>
  </si>
  <si>
    <t>serena.ciroccotutor1@pietroaldi.com,serena.ciroccotutor2@pietroaldi.com</t>
  </si>
  <si>
    <t>19/11/2025 14:34:30</t>
  </si>
  <si>
    <t>10/10/2025 19:41:10</t>
  </si>
  <si>
    <t>I docenti della classe 2H, riunitisi in data 06/02/2026, segnalano le seguenti carenze: Carenze disciplinari 🧮 Matematica insufficienza ⚛️ Fisica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</si>
  <si>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PASTORELLO EMMA - PDP DSA - 2025-2026</t>
  </si>
  <si>
    <t>gaia.garaututor1@pietroaldi.com,gaia.garaututor2@pietroaldi.com</t>
  </si>
  <si>
    <t>ROSSI CAMILLA</t>
  </si>
  <si>
    <t>1bxW-QMajBmmmRNTCHT-fNhfymeQdo_rWF5hMrCvsRZ0</t>
  </si>
  <si>
    <t>https://docs.google.com/document/d/1bxW-QMajBmmmRNTCHT-fNhfymeQdo_rWF5hMrCvsRZ0/edit?usp=drivesdk</t>
  </si>
  <si>
    <t>camilla.rossi@pietroaldi.com</t>
  </si>
  <si>
    <t>I docenti della classe 2H, riunitisi in data 06/02/2026, segnalano le seguenti carenze: Carenze disciplinari 🌐 Lingua e cultura straniera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</si>
  <si>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matteo.machettitutor1@pietroaldi.com,matteo.machettitutor2@pietroaldi.com</t>
  </si>
  <si>
    <t>10/10/2025 19:41:29</t>
  </si>
  <si>
    <t>RASTELLI ETTORE - PDP DSA - 2025-2026</t>
  </si>
  <si>
    <t>ROSSI FRANCESCA</t>
  </si>
  <si>
    <t>I docenti della classe 2H, riunitisi in data 06/02/2026, segnalano le seguenti carenze: Carenze disciplinari 📜 Lingua e cultura latina insufficienza grave 🌐 Lingua e cultura straniera insufficienza grave ⚛️ Fisica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</si>
  <si>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giacomo.niccolaitutor1@pietroaldi.com,giacomo.niccolaitutor2@pietroaldi.com</t>
  </si>
  <si>
    <t>14OL3EeTy5ddN1dfmbEOuyWsdVwEHicKCF_s11hJD72Y</t>
  </si>
  <si>
    <t>09/02/2026 10:10:48</t>
  </si>
  <si>
    <t>https://docs.google.com/document/d/14OL3EeTy5ddN1dfmbEOuyWsdVwEHicKCF_s11hJD72Y/edit?usp=drivesdk</t>
  </si>
  <si>
    <t>I docenti della classe 2H, riunitisi in data 06/02/2026, segnalano le seguenti carenze: Carenze disciplinari 📜 Lingua e cultura latina lieve insufficienza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</si>
  <si>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matteo.paciellotutor1@pietroaldi.com,matteo.paciellotutor2@pietroaldi.com</t>
  </si>
  <si>
    <t>09/02/2026 10:11:50</t>
  </si>
  <si>
    <t>I docenti della classe 2H, riunitisi in data 06/02/2026, segnalano le seguenti carenze: Carenze disciplinari 📜 Lingua e cultura latina lieve insufficienza 🧮 Matematica lieve insufficienza ⚛️ Fisica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</si>
  <si>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10/10/2025 19:41:52</t>
  </si>
  <si>
    <t>martina.vignolitutor1@pietroaldi.com,martina.vignolitutor2@pietroaldi.com</t>
  </si>
  <si>
    <t>SAVOI PIETRO - PDP DSA - 2025-2026</t>
  </si>
  <si>
    <t>ROSSI JAGO</t>
  </si>
  <si>
    <t>I docenti della classe 2H, riunitisi in data 06/02/2026, segnalano le seguenti carenze: Carenze disciplinari 🌐 Lingua e cultura straniera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</si>
  <si>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rim.brihmanitutor1@pietroaldi.com,rim.brihmanitutor2@pietroaldi.com</t>
  </si>
  <si>
    <t>1kSx8Z3K5SlJiSdwYFB-A04XOxqskH-6sYnCdhNeZik8</t>
  </si>
  <si>
    <t>https://docs.google.com/document/d/1kSx8Z3K5SlJiSdwYFB-A04XOxqskH-6sYnCdhNeZik8/edit?usp=drivesdk</t>
  </si>
  <si>
    <t>ROSSI LETIZIA</t>
  </si>
  <si>
    <t>I docenti della classe 3D, riunitisi in data 02/02/2026, segnalano le seguenti carenze: Carenze disciplinari 🧮 Matematica insufficienza grave ⚛️ Fisica insufficienza 💻 Informatica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</si>
  <si>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filippo.casellitutor1@pietroaldi.com,filippo.casellitutor2@pietroaldi.com</t>
  </si>
  <si>
    <t>letizia.rossi@pietroaldi.com</t>
  </si>
  <si>
    <t>09/02/2026 10:11:57</t>
  </si>
  <si>
    <t>10/10/2025 19:42:11</t>
  </si>
  <si>
    <t>I docenti della classe 3D, riunitisi in data 02/02/2026, segnalano le seguenti carenze: Carenze disciplinari 📅 Storia insufficienza 🧠 Filosofia insufficienza 🧮 Matematica insufficienza grave ⚛️ Fisica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</si>
  <si>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francesco.cerbonetutor1@pietroaldi.com,francesco.cerbonetutor2@pietroaldi.com</t>
  </si>
  <si>
    <t>TAME AYMANE - PDP BES - 2025-2026</t>
  </si>
  <si>
    <t>ROSSO ALESSANDRO</t>
  </si>
  <si>
    <t>ROSSO MASSIMILIANO</t>
  </si>
  <si>
    <t>https://docs.google.com/document/d/1402UvnKrJ5EQGprxpz9SnFvaiFMyxFM5NW1TzA4hR74/edit?usp=drivesdk</t>
  </si>
  <si>
    <t>I docenti della classe 3D, riunitisi in data 02/02/2026, segnalano le seguenti carenze: Carenze disciplinari 📅 Storia insufficienza grave 🧮 Matematica insufficienza grave ⚛️ Fisica lieve insufficienza 💻 Informatica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</si>
  <si>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gioia.ciprianitutor1@pietroaldi.com,gioia.ciprianitutor2@pietroaldi.com</t>
  </si>
  <si>
    <t>17/11/2025 09:08:33</t>
  </si>
  <si>
    <t>ROSSO TOMMASO</t>
  </si>
  <si>
    <t>10/10/2025 19:42:27</t>
  </si>
  <si>
    <t>TERROSI FEDERICO - PDP DSA - 2025-2026</t>
  </si>
  <si>
    <t>I docenti della classe 3D, riunitisi in data 02/02/2026, segnalano le seguenti carenze: Carenze disciplinari 📅 Storia insufficienza grave 🧠 Filosofia insufficienza 🧮 Matematica insufficienza grave ⚛️ Fisica insufficienza grave 💻 Informatica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</si>
  <si>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1G2Q-J7Fiuz6RjM8JJ22qDOvJonCOBJiKTlMRU955-Xo</t>
  </si>
  <si>
    <t>tommaso.corsettitutor1@pietroaldi.com,tommaso.corsettitutor2@pietroaldi.com</t>
  </si>
  <si>
    <t>https://docs.google.com/document/d/1G2Q-J7Fiuz6RjM8JJ22qDOvJonCOBJiKTlMRU955-Xo/edit?usp=drivesdk</t>
  </si>
  <si>
    <t>ROTELLI MATTIA</t>
  </si>
  <si>
    <t>I docenti della classe 3D, riunitisi in data 02/02/2026, segnalano le seguenti carenze: Carenze disciplinari 📅 Storia insufficienza 🧮 Matematica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</si>
  <si>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10/10/2025 19:42:46</t>
  </si>
  <si>
    <t>mattia.crisallitutor1@pietroaldi.com,mattia.crisallitutor2@pietroaldi.com</t>
  </si>
  <si>
    <t>ZAPPALA DAVIDE - PDP DSA - 2025-2026</t>
  </si>
  <si>
    <t>09/02/2026 10:12:02</t>
  </si>
  <si>
    <t>1aA06B9BBNCeK0ug2TPHmx8aWKzRU-S0Ctb9MchMjI40</t>
  </si>
  <si>
    <t>https://docs.google.com/document/d/1aA06B9BBNCeK0ug2TPHmx8aWKzRU-S0Ctb9MchMjI40/edit?usp=drivesdk</t>
  </si>
  <si>
    <t>RRANJA GLEDIAN</t>
  </si>
  <si>
    <t>I docenti della classe 3D, riunitisi in data 02/02/2026, segnalano le seguenti carenze: Carenze disciplinari 🧮 Matematica insufficienza grave 💻 Informatica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</si>
  <si>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francesco.deminicistutor1@pietroaldi.com,francesco.deminicistutor2@pietroaldi.com</t>
  </si>
  <si>
    <t>I docenti della classe 3D, riunitisi in data 02/02/2026, segnalano le seguenti carenze: Carenze disciplinari 💻 Informatica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</si>
  <si>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RRANJA RIGELDO</t>
  </si>
  <si>
    <t>matilde.dimonacotutor1@pietroaldi.com,matilde.dimonacotutor2@pietroaldi.com</t>
  </si>
  <si>
    <t>I docenti della classe 3D, riunitisi in data 02/02/2026, segnalano le seguenti carenze: Carenze disciplinari 🧮 Matematica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</si>
  <si>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niccolo.fantitutor1@pietroaldi.com,niccolo.fantitutor2@pietroaldi.com</t>
  </si>
  <si>
    <t>RRUMBULLAKU ARIANNA</t>
  </si>
  <si>
    <t>I docenti della classe 3D, riunitisi in data 02/02/2026, segnalano le seguenti carenze: Carenze disciplinari 📅 Storia insufficienza 🧠 Filosofia insufficienza 🧮 Matematica insufficienza 💻 Informatica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</si>
  <si>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gaia.forinotutor1@pietroaldi.com,gaia.forinotutor2@pietroaldi.com</t>
  </si>
  <si>
    <t>16/02/2026 10:16:47</t>
  </si>
  <si>
    <t>10/10/2025 19:43:06</t>
  </si>
  <si>
    <t>09/02/2026 10:12:10</t>
  </si>
  <si>
    <t>DAIU MARIGLEN - PDP BES - 2025-2026</t>
  </si>
  <si>
    <t>ciro.gargiulotutor1@pietroaldi.com,ciro.gargiulotutor2@pietroaldi.com</t>
  </si>
  <si>
    <t>RUGGIERO MARCO</t>
  </si>
  <si>
    <t>1fql4fiU-4cKPTaKhpwaEGQtNZppKHH4Dxd_QYm_Uykk</t>
  </si>
  <si>
    <t>I docenti della classe 3D, riunitisi in data 02/02/2026, segnalano le seguenti carenze: Carenze disciplinari 🧠 Filosofia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</si>
  <si>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https://docs.google.com/document/d/1fql4fiU-4cKPTaKhpwaEGQtNZppKHH4Dxd_QYm_Uykk/edit?usp=drivesdk</t>
  </si>
  <si>
    <t>edoardo.gianninitutor1@pietroaldi.com,edoardo.gianninitutor2@pietroaldi.com</t>
  </si>
  <si>
    <t>I docenti della classe 3D, riunitisi in data 02/02/2026, segnalano le seguenti carenze: Carenze disciplinari 🧮 Matematica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</si>
  <si>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RUSCI LAVINIA</t>
  </si>
  <si>
    <t>giordano.musumecitutor1@pietroaldi.com,giordano.musumecitutor2@pietroaldi.com</t>
  </si>
  <si>
    <t>16/02/2026 10:16:48</t>
  </si>
  <si>
    <t>13/10/2025 11:08:32</t>
  </si>
  <si>
    <t>HOPHAN OLIVER - PDP STRANIERI - 2025-2026</t>
  </si>
  <si>
    <t>I docenti della classe 3D, riunitisi in data 02/02/2026, segnalano le seguenti carenze: Carenze disciplinari 📅 Storia lieve insufficienza 🧮 Matematica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</si>
  <si>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matteo.santillitutor1@pietroaldi.com,matteo.santillitutor2@pietroaldi.com</t>
  </si>
  <si>
    <t>https://docs.google.com/document/d/1PoVncHH2Q8Df3E_oVH_IwqYPBdo2WtwTLMc6v9t8lR0/edit?usp=drivesdk</t>
  </si>
  <si>
    <t>RUSSO ANDREA</t>
  </si>
  <si>
    <t>09/02/2026 10:12:15</t>
  </si>
  <si>
    <t>FARALLI MARIA</t>
  </si>
  <si>
    <t>17/11/2025 09:06:43</t>
  </si>
  <si>
    <t>I docenti della classe 3D, riunitisi in data 02/02/2026, segnalano le seguenti carenze: Carenze disciplinari 📅 Storia insufficienza 🧮 Matematica insufficienza grave 💻 Informatica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</si>
  <si>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13/10/2025 14:26:04</t>
  </si>
  <si>
    <t>pietro.savoitutor1@pietroaldi.com,pietro.savoitutor2@pietroaldi.com</t>
  </si>
  <si>
    <t>FU FRANCO - PDP STRANIERI - 2025-2026</t>
  </si>
  <si>
    <t>RUSSO CHIARA</t>
  </si>
  <si>
    <t>https://docs.google.com/document/d/1V2rPbz4YVqvcyXuZ-n_bVMHgAbsKmdQkSo46VCdQrIU/edit?usp=drivesdk</t>
  </si>
  <si>
    <t>dilan.subashitutor1@pietroaldi.com,dilan.subashitutor2@pietroaldi.com</t>
  </si>
  <si>
    <t>17/11/2025 21:00:51</t>
  </si>
  <si>
    <t>RUSSO GIOVANNI</t>
  </si>
  <si>
    <t>13/10/2025 16:56:24</t>
  </si>
  <si>
    <t>I docenti della classe 3D, riunitisi in data 02/02/2026, segnalano le seguenti carenze: Carenze disciplinari 📅 Storia insufficienza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</si>
  <si>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rajan.subashitutor1@pietroaldi.com,rajan.subashitutor2@pietroaldi.com</t>
  </si>
  <si>
    <t>ROBERTS BENJAMINBLU - PDP STRANIERI - 2025-2026</t>
  </si>
  <si>
    <t>https://docs.google.com/document/d/1sRvoAEw-XgSAisck6Tp-15SvbbKCSpT2N-72T_reQVQ/edit?usp=drivesdk</t>
  </si>
  <si>
    <t>I docenti della classe 3D, riunitisi in data 02/02/2026, segnalano le seguenti carenze: Carenze disciplinari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</si>
  <si>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RUSSO MARIO</t>
  </si>
  <si>
    <t>caterina.vanellitutor1@pietroaldi.com,caterina.vanellitutor2@pietroaldi.com</t>
  </si>
  <si>
    <t>09/02/2026 10:12:20</t>
  </si>
  <si>
    <t>17/11/2025 09:05:38</t>
  </si>
  <si>
    <t>14/10/2025 11:39:59</t>
  </si>
  <si>
    <t>FLAMINIO SASHA - PDP BES - 2025-2026</t>
  </si>
  <si>
    <t>joel.berrettitutor1@pietroaldi.com,joel.berrettitutor2@pietroaldi.com</t>
  </si>
  <si>
    <t>RUSSO MARTINA</t>
  </si>
  <si>
    <t>1VDFx2idzR9eXPgdC33HVuC7nLcnYuc-rOgEX-BVgahE</t>
  </si>
  <si>
    <t>https://docs.google.com/document/d/1VDFx2idzR9eXPgdC33HVuC7nLcnYuc-rOgEX-BVgahE/edit?usp=drivesdk</t>
  </si>
  <si>
    <t>I docenti della classe 3E, riunitisi in data 03/02/2026, segnalano le seguenti carenze: Carenze disciplinari 🧮 Matematica insufficienza 🧪 Scienze naturali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</si>
  <si>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samuele.contetutor1@pietroaldi.com,samuele.contetutor2@pietroaldi.com</t>
  </si>
  <si>
    <t>09/02/2026 10:12:23</t>
  </si>
  <si>
    <t>RUSSO MELISSA</t>
  </si>
  <si>
    <t>16/02/2026 10:16:50</t>
  </si>
  <si>
    <t>melissa.russo@pietroaldi.com</t>
  </si>
  <si>
    <t>15/10/2025 11:35:01</t>
  </si>
  <si>
    <t>ANGIOLINI EDOARDO - PDP BES - 2025-2026</t>
  </si>
  <si>
    <t>I docenti della classe 3E, riunitisi in data 03/02/2026, segnalano le seguenti carenze: Carenze disciplinari 🎨 Disegno e storia dell'arte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</si>
  <si>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martina.lenzinitutor1@pietroaldi.com,martina.lenzinitutor2@pietroaldi.com</t>
  </si>
  <si>
    <t>https://docs.google.com/document/d/1iu75x_58u4xfkWwVm0BAKUmIa2uFzfPEXJz9AH2T3o8/edit?usp=drivesdk</t>
  </si>
  <si>
    <t>RUSTICI MAICOLANTHONY</t>
  </si>
  <si>
    <t>I docenti della classe 3E, riunitisi in data 03/02/2026, segnalano le seguenti carenze: Carenze disciplinari 🧮 Matematica insufficienza grave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</si>
  <si>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ethan.marcuccitutor1@pietroaldi.com,ethan.marcuccitutor2@pietroaldi.com</t>
  </si>
  <si>
    <t>15/10/2025 18:39:51</t>
  </si>
  <si>
    <t>ALTERNANZA S.L. - 3C - 2025-2026</t>
  </si>
  <si>
    <t>I docenti della classe 3E, riunitisi in data 03/02/2026, segnalano le seguenti carenze: Carenze disciplinari 🧮 Matematica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</si>
  <si>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SABATINI ELEONORA</t>
  </si>
  <si>
    <t>samuel.merlinitutor1@pietroaldi.com,samuel.merlinitutor2@pietroaldi.com</t>
  </si>
  <si>
    <t>eleonora.sabatini@pietroaldi.com</t>
  </si>
  <si>
    <t>1P4PWrN9V7pUMZWgT1ew23bp11lXs7U5iJPitoRfPAQ4</t>
  </si>
  <si>
    <t>09/02/2026 10:12:27</t>
  </si>
  <si>
    <t>https://docs.google.com/spreadsheets/d/1P4PWrN9V7pUMZWgT1ew23bp11lXs7U5iJPitoRfPAQ4/edit?usp=drivesdk</t>
  </si>
  <si>
    <t>I docenti della classe 3E, riunitisi in data 03/02/2026, segnalano le seguenti carenze: Carenze disciplinari 🧮 Matematica insufficienza grave ⚛️ Fisica lieve insufficienza 💻 Informatica insufficienza grave 🧪 Scienze naturali insufficienza 🎨 Disegno e storia dell'arte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</si>
  <si>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margherita.morgantitutor1@pietroaldi.com,margherita.morgantitutor2@pietroaldi.com</t>
  </si>
  <si>
    <t>SACCHINI EMANUELE</t>
  </si>
  <si>
    <t>23/10/2025 18:33:49</t>
  </si>
  <si>
    <t>ALTERNANZA S.L. - 5E - 2025-2026</t>
  </si>
  <si>
    <t>16/02/2026 10:16:51</t>
  </si>
  <si>
    <t>I docenti della classe 3E, riunitisi in data 03/02/2026, segnalano le seguenti carenze: Carenze disciplinari 🧮 Matematica insufficienza 💻 Informatica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</si>
  <si>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mattia.rasatutor1@pietroaldi.com,mattia.rasatutor2@pietroaldi.com</t>
  </si>
  <si>
    <t>1VgVnb56fF8r472dRyC9-ZiQyctKidgbI3n8yu4VCavo</t>
  </si>
  <si>
    <t>https://docs.google.com/spreadsheets/d/1VgVnb56fF8r472dRyC9-ZiQyctKidgbI3n8yu4VCavo/edit?usp=drivesdk</t>
  </si>
  <si>
    <t>I docenti della classe 3E, riunitisi in data 03/02/2026, segnalano le seguenti carenze: Carenze disciplinari 🧮 Matematica lieve insufficienza 💻 Informatica lieve insufficienza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</si>
  <si>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vanessa.tonellitutor1@pietroaldi.com,vanessa.tonellitutor2@pietroaldi.com</t>
  </si>
  <si>
    <t>I docenti della classe 3E, riunitisi in data 03/02/2026, segnalano le seguenti carenze: Carenze disciplinari 🧮 Matematica lieve insufficienza 🧪 Scienze naturali insufficienza 🎨 Disegno e storia dell'arte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</si>
  <si>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clara.contitutor1@pietroaldi.com,clara.contitutor2@pietroaldi.com</t>
  </si>
  <si>
    <t>23/10/2025 18:34:04</t>
  </si>
  <si>
    <t>09/02/2026 10:12:32</t>
  </si>
  <si>
    <t>SACHSENMEYER SABINA</t>
  </si>
  <si>
    <t>ALTERNANZA S.L. - 3ALC - 2025-2026</t>
  </si>
  <si>
    <t>I docenti della classe 3F, riunitisi in data 04/02/2026, segnalano le seguenti carenze: Carenze disciplinari ⚛️ Fisica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</si>
  <si>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matteo.fedeletutor1@pietroaldi.com,matteo.fedeletutor2@pietroaldi.com</t>
  </si>
  <si>
    <t>10tpOLvztb6JUF-HQKdYwm-bCafdZXK9383XKoY0luBQ</t>
  </si>
  <si>
    <t>https://docs.google.com/spreadsheets/d/10tpOLvztb6JUF-HQKdYwm-bCafdZXK9383XKoY0luBQ/edit?usp=drivesdk</t>
  </si>
  <si>
    <t>I docenti della classe 3F, riunitisi in data 04/02/2026, segnalano le seguenti carenze: Carenze disciplinari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</si>
  <si>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attiliodaniel.gaudiotutor1@pietroaldi.com,attiliodaniel.gaudiotutor2@pietroaldi.com</t>
  </si>
  <si>
    <t>SALONI LEONARDO</t>
  </si>
  <si>
    <t>mariaelena.saraceno@pietroaldi.com</t>
  </si>
  <si>
    <t>26/10/2025 12:46:20</t>
  </si>
  <si>
    <t>16/02/2026 10:16:52</t>
  </si>
  <si>
    <t>ALTERNANZA S.L. - 3BLC - 2025-2026</t>
  </si>
  <si>
    <t>I docenti della classe 3F, riunitisi in data 04/02/2026, segnalano le seguenti carenze: Carenze disciplinari 🌐 Lingua e cultura straniera lieve insufficienza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</si>
  <si>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massimiliano.grassitutor1@pietroaldi.com,massimiliano.grassitutor2@pietroaldi.com</t>
  </si>
  <si>
    <t>1QJ1DgbQ_S1JVn8Dbj7v9HjE2CyZztWAe_vvI7ajkLdU</t>
  </si>
  <si>
    <t>https://docs.google.com/spreadsheets/d/1QJ1DgbQ_S1JVn8Dbj7v9HjE2CyZztWAe_vvI7ajkLdU/edit?usp=drivesdk</t>
  </si>
  <si>
    <t>SALSANO IMMA</t>
  </si>
  <si>
    <t>I docenti della classe 3F, riunitisi in data 04/02/2026, segnalano le seguenti carenze: Carenze disciplinari 📅 Storia lieve insufficienza 🧮 Matematica insufficienza grave ⚛️ Fisica insufficienza grave 🧪 Scienze naturali insufficienza 🎨 Disegno e storia dell'arte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</si>
  <si>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rianaandreea.mihaeasatutor1@pietroaldi.com,rianaandreea.mihaeasatutor2@pietroaldi.com</t>
  </si>
  <si>
    <t>alice.scheggi@pietroaldi.com</t>
  </si>
  <si>
    <t>09/02/2026 10:12:37</t>
  </si>
  <si>
    <t>26/10/2025 12:46:35</t>
  </si>
  <si>
    <t>ALTERNANZA S.L. - 5ALC - 2025-2026</t>
  </si>
  <si>
    <t>SAMMARTINO COSIMO</t>
  </si>
  <si>
    <t>I docenti della classe 3F, riunitisi in data 04/02/2026, segnalano le seguenti carenze: Carenze disciplinari 📅 Storia lieve insufficienza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</si>
  <si>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1DFl_w99AMH8Ty7ewLTHCVapRjAVfGRAXb-4XHnyi2co</t>
  </si>
  <si>
    <t>roberta.niklekajtutor1@pietroaldi.com,roberta.niklekajtutor2@pietroaldi.com</t>
  </si>
  <si>
    <t>https://docs.google.com/spreadsheets/d/1DFl_w99AMH8Ty7ewLTHCVapRjAVfGRAXb-4XHnyi2co/edit?usp=drivesdk</t>
  </si>
  <si>
    <t>I docenti della classe 3F, riunitisi in data 04/02/2026, segnalano le seguenti carenze: Carenze disciplinari ⚛️ Fisica lieve insufficienza 🧪 Scienze naturali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</si>
  <si>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SAMMATRICE SALVATORELIVIO</t>
  </si>
  <si>
    <t>edoardo.reniertutor1@pietroaldi.com,edoardo.reniertutor2@pietroaldi.com</t>
  </si>
  <si>
    <t>26/10/2025 17:26:10</t>
  </si>
  <si>
    <t>asia.tedone@pietroaldi.com</t>
  </si>
  <si>
    <t>ALTERNANZA S.L. - 5BLC - 2025-2026</t>
  </si>
  <si>
    <t>16/02/2026 10:16:54</t>
  </si>
  <si>
    <t>1NeoQE52PelRfAe7T_Xn0H2mC5r-BGDaRPrgFLPr3VVY</t>
  </si>
  <si>
    <t>https://docs.google.com/spreadsheets/d/1NeoQE52PelRfAe7T_Xn0H2mC5r-BGDaRPrgFLPr3VVY/edit?usp=drivesdk</t>
  </si>
  <si>
    <t>filippo.amadoritutor1@pietroaldi.com,filippo.amadoritutor2@pietroaldi.com</t>
  </si>
  <si>
    <t>SANDONA KINZICA</t>
  </si>
  <si>
    <t>kinzica.sandona@pietroaldi.com</t>
  </si>
  <si>
    <t>26/10/2025 17:26:25</t>
  </si>
  <si>
    <t>I docenti della classe 3G, riunitisi in data 05/02/2026, segnalano le seguenti carenze: Carenze disciplinari 📚 Lingua e letteratura italiana lieve insufficienza 🌐 Lingua e cultura straniera insufficienza 🧮 Matematica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</si>
  <si>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anna.vannucchi@pietroaldi.com</t>
  </si>
  <si>
    <t>CARDONE SAMUELE - - 2025-2026</t>
  </si>
  <si>
    <t>gianmarco.balocchitutor1@pietroaldi.com,gianmarco.balocchitutor2@pietroaldi.com</t>
  </si>
  <si>
    <t>SANTI MATTIA</t>
  </si>
  <si>
    <t>https://docs.google.com/document/d/1O3YIFxhFs-RW0SET0n9VBoph3z3-2MDWM-vGlZBHrcw/edit?usp=drivesdk</t>
  </si>
  <si>
    <t>I docenti della classe 3G, riunitisi in data 05/02/2026, segnalano le seguenti carenze: Carenze disciplinari 🌐 Lingua e cultura straniera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</si>
  <si>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filippo.cinellitutor1@pietroaldi.com,filippo.cinellitutor2@pietroaldi.com</t>
  </si>
  <si>
    <t>09/02/2026 10:12:43</t>
  </si>
  <si>
    <t>camilla.zanti@pietroaldi.com</t>
  </si>
  <si>
    <t>16/02/2026 10:16:55</t>
  </si>
  <si>
    <t>28/10/2025 09:14:21</t>
  </si>
  <si>
    <t>I docenti della classe 3G, riunitisi in data 05/02/2026, segnalano le seguenti carenze: Carenze disciplinari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</si>
  <si>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ALTERNANZA S.L. - 5F - 2025-2026</t>
  </si>
  <si>
    <t>SANTOLINI TOMMASO</t>
  </si>
  <si>
    <t>matteo.colombinitutor1@pietroaldi.com,matteo.colombinitutor2@pietroaldi.com</t>
  </si>
  <si>
    <t>1GbelpifZva4jWlStfr46SWOgtIl6Rf0DLD1rb-iRc84</t>
  </si>
  <si>
    <t>https://docs.google.com/spreadsheets/d/1GbelpifZva4jWlStfr46SWOgtIl6Rf0DLD1rb-iRc84/edit?usp=drivesdk</t>
  </si>
  <si>
    <t>alessandro.costagliolatutor1@pietroaldi.com,alessandro.costagliolatutor2@pietroaldi.com</t>
  </si>
  <si>
    <t>SANTONI ALESSANDRA</t>
  </si>
  <si>
    <t>09/02/2026 10:12:46</t>
  </si>
  <si>
    <t>alessandra.santoni@pietroaldi.com</t>
  </si>
  <si>
    <t>28/10/2025 09:31:52</t>
  </si>
  <si>
    <t>RIEPILOGO STORICO - 5D -</t>
  </si>
  <si>
    <t>I docenti della classe 3G, riunitisi in data 05/02/2026, segnalano le seguenti carenze: Carenze disciplinari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</si>
  <si>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RIEPILOGO_QUINTA</t>
  </si>
  <si>
    <t>matilde.giovitutor1@pietroaldi.com,matilde.giovitutor2@pietroaldi.com</t>
  </si>
  <si>
    <t xml:space="preserve">DOCUMENTI 15 MAGGIO/5D - Documento 15 Maggio - </t>
  </si>
  <si>
    <t>1_p_DhHqvIAs4eyX7YREC032mLCDn-ZLAPw0GbtSnqwU</t>
  </si>
  <si>
    <t>https://docs.google.com/document/d/1_p_DhHqvIAs4eyX7YREC032mLCDn-ZLAPw0GbtSnqwU/edit?usp=drivesdk</t>
  </si>
  <si>
    <t>SANTORO AURORA</t>
  </si>
  <si>
    <t>I docenti della classe 3G, riunitisi in data 05/02/2026, segnalano le seguenti carenze: Carenze disciplinari 📚 Lingua e letteratura italiana lieve insufficienza 🌐 Lingua e cultura straniera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</si>
  <si>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mattia.rotellitutor1@pietroaldi.com,mattia.rotellitutor2@pietroaldi.com</t>
  </si>
  <si>
    <t>16/02/2026 10:16:57</t>
  </si>
  <si>
    <t>29/10/2025 00:05:16</t>
  </si>
  <si>
    <t>SARACENO MARIAELENA</t>
  </si>
  <si>
    <t>mattia.santitutor1@pietroaldi.com,mattia.santitutor2@pietroaldi.com</t>
  </si>
  <si>
    <t>ALTERNANZA S.L. - 5D - 2025-2026</t>
  </si>
  <si>
    <t>MARINI GAIA</t>
  </si>
  <si>
    <t>13tXzTHNxCBLq53lXqSth_UhFDJFpoC7gl8oVScJg2rI</t>
  </si>
  <si>
    <t>I docenti della classe 3G, riunitisi in data 05/02/2026, segnalano le seguenti carenze: Carenze disciplinari 📚 Lingua e letteratura italiana lieve insufficienza 🧮 Matematica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</si>
  <si>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https://docs.google.com/spreadsheets/d/13tXzTHNxCBLq53lXqSth_UhFDJFpoC7gl8oVScJg2rI/edit?usp=drivesdk</t>
  </si>
  <si>
    <t>matteo.bernabeitutor1@pietroaldi.com,matteo.bernabeitutor2@pietroaldi.com</t>
  </si>
  <si>
    <t>I docenti della classe 4H, riunitisi in data 06/02/2026, segnalano le seguenti carenze: Carenze disciplinari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</si>
  <si>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matteo.bernarditutor1@pietroaldi.com,matteo.bernarditutor2@pietroaldi.com</t>
  </si>
  <si>
    <t>SARDELLA CHIARA</t>
  </si>
  <si>
    <t>09/02/2026 10:13:53</t>
  </si>
  <si>
    <t>03/11/2025 17:32:46</t>
  </si>
  <si>
    <t>I docenti della classe 4H, riunitisi in data 06/02/2026, segnalano le seguenti carenze: Carenze disciplinari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</si>
  <si>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vladimircostin.ghenututor1@pietroaldi.com,vladimircostin.ghenututor2@pietroaldi.com</t>
  </si>
  <si>
    <t>1xWc4p5Nf02UiiAy35MPCv0Ms6mM_-8oo-Ys0KipSbhs</t>
  </si>
  <si>
    <t>https://docs.google.com/spreadsheets/d/1xWc4p5Nf02UiiAy35MPCv0Ms6mM_-8oo-Ys0KipSbhs/edit?usp=drivesdk</t>
  </si>
  <si>
    <t>I docenti della classe 4H, riunitisi in data 06/02/2026, segnalano le seguenti carenze: Carenze disciplinari 🧮 Matematica insufficienza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</si>
  <si>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silvia.lupotutor1@pietroaldi.com,silvia.lupotutor2@pietroaldi.com</t>
  </si>
  <si>
    <t>SARTONI AURORA</t>
  </si>
  <si>
    <t>03/11/2025 17:39:23</t>
  </si>
  <si>
    <t>1B_D0NlW4SocvWoIi_2U1t2zZV3J_XvaC1fRzBNzaOvE</t>
  </si>
  <si>
    <t>giacomo.marinellitutor1@pietroaldi.com,giacomo.marinellitutor2@pietroaldi.com</t>
  </si>
  <si>
    <t>https://docs.google.com/spreadsheets/d/1B_D0NlW4SocvWoIi_2U1t2zZV3J_XvaC1fRzBNzaOvE/edit?usp=drivesdk</t>
  </si>
  <si>
    <t>09/02/2026 10:13:57</t>
  </si>
  <si>
    <t>SARTORELLI MATTIA</t>
  </si>
  <si>
    <t>I docenti della classe 4H, riunitisi in data 06/02/2026, segnalano le seguenti carenze: Carenze disciplinari 🧠 Filosofia lieve insufficienza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</si>
  <si>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pietro.piccinitutor1@pietroaldi.com,pietro.piccinitutor2@pietroaldi.com</t>
  </si>
  <si>
    <t>mattia.sartorelli@pietroaldi.com</t>
  </si>
  <si>
    <t>03/11/2025 17:44:20</t>
  </si>
  <si>
    <t>ALTERNANZA S.L. - 3D - 2025-2026</t>
  </si>
  <si>
    <t>1dld_iESbCd6PDkPi1jB8lg88xV-BQrrSe-5znvwUpwI</t>
  </si>
  <si>
    <t>I docenti della classe 4H, riunitisi in data 06/02/2026, segnalano le seguenti carenze: Carenze disciplinari 🧠 Filosofia insufficienza grave 🧮 Matematica insufficienza grave ⚛️ Fisica lieve insufficienza 🧪 Scienze naturali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</si>
  <si>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https://docs.google.com/spreadsheets/d/1dld_iESbCd6PDkPi1jB8lg88xV-BQrrSe-5znvwUpwI/edit?usp=drivesdk</t>
  </si>
  <si>
    <t>arianna.rrumbullakututor1@pietroaldi.com,arianna.rrumbullakututor2@pietroaldi.com</t>
  </si>
  <si>
    <t>SARTORI MARGHERITA</t>
  </si>
  <si>
    <t>karim.zeidantutor1@pietroaldi.com,karim.zeidantutor2@pietroaldi.com</t>
  </si>
  <si>
    <t>03/11/2025 17:44:36</t>
  </si>
  <si>
    <t>ALTERNANZA S.L. - 3G - 2025-2026</t>
  </si>
  <si>
    <t>SARTORIO LISA</t>
  </si>
  <si>
    <t>lisa.sartorio@pietroaldi.com</t>
  </si>
  <si>
    <t>I docenti della classe 4H, riunitisi in data 06/02/2026, segnalano le seguenti carenze: Carenze disciplinari 📚 Lingua e letteratura italiana lieve insufficienza 🧠 Filosofia lieve insufficienza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</si>
  <si>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1k5ObjmCZx-WkdVFY8E9A-muywOCEU9WaEwjQA-N28ME</t>
  </si>
  <si>
    <t>matilde.bronchinitutor1@pietroaldi.com,matilde.bronchinitutor2@pietroaldi.com</t>
  </si>
  <si>
    <t>https://docs.google.com/spreadsheets/d/1k5ObjmCZx-WkdVFY8E9A-muywOCEU9WaEwjQA-N28ME/edit?usp=drivesdk</t>
  </si>
  <si>
    <t>09/02/2026 10:14:03</t>
  </si>
  <si>
    <t>SASSETTI MARIAANDREA</t>
  </si>
  <si>
    <t>I docenti della classe 5E, riunitisi in data 03/02/2026, segnalano le seguenti carenze: Assenze oltre il 25% Carenze disciplinari 📚 Lingua e letteratura italiana lieve insufficienza 📅 Storia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</si>
  <si>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03/11/2025 17:44:57</t>
  </si>
  <si>
    <t>riccardo.cognatatutor1@pietroaldi.com,riccardo.cognatatutor2@pietroaldi.com</t>
  </si>
  <si>
    <t>ALTERNANZA S.L. - 5C - 2025-2026</t>
  </si>
  <si>
    <t>16Sn-kh3U6wWH7ZNof3n0YKcEkcMlLkA4cXVGCZj3_ww</t>
  </si>
  <si>
    <t>https://docs.google.com/spreadsheets/d/16Sn-kh3U6wWH7ZNof3n0YKcEkcMlLkA4cXVGCZj3_ww/edit?usp=drivesdk</t>
  </si>
  <si>
    <t>SAVARESE ALICE</t>
  </si>
  <si>
    <t>I docenti della classe 5E, riunitisi in data 03/02/2026, segnalano le seguenti carenze: Carenze disciplinari 📚 Lingua e letteratura italiana lieve insufficienza 📅 Storia insufficienza 💻 Informatica insufficienza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</si>
  <si>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karolmaria.coluccitutor1@pietroaldi.com,karolmaria.coluccitutor2@pietroaldi.com</t>
  </si>
  <si>
    <t>16/02/2026 10:16:58</t>
  </si>
  <si>
    <t>I docenti della classe 5E, riunitisi in data 03/02/2026, segnalano le seguenti carenze: Carenze disciplinari 📚 Lingua e letteratura italiana insufficienza 📅 Storia insufficienza 🧠 Filosofia insufficienza grave 🧮 Matematica insufficienza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</si>
  <si>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bilal.khribechtutor1@pietroaldi.com,bilal.khribechtutor2@pietroaldi.com</t>
  </si>
  <si>
    <t>SAVELLI SEBASTIAN</t>
  </si>
  <si>
    <t>sebastian.savelli@pietroaldi.com</t>
  </si>
  <si>
    <t>03/11/2025 17:45:15</t>
  </si>
  <si>
    <t>ALTERNANZA S.L. - 5G - 2025-2026</t>
  </si>
  <si>
    <t>I docenti della classe 5E, riunitisi in data 03/02/2026, segnalano le seguenti carenze: Assenze vicine al 25%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</si>
  <si>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federico.peccitutor1@pietroaldi.com,federico.peccitutor2@pietroaldi.com</t>
  </si>
  <si>
    <t>1BQk4gMlkfDAh3SgwFawcojAyMbNBqohBSs9R9ytql7g</t>
  </si>
  <si>
    <t>https://docs.google.com/spreadsheets/d/1BQk4gMlkfDAh3SgwFawcojAyMbNBqohBSs9R9ytql7g/edit?usp=drivesdk</t>
  </si>
  <si>
    <t>16/02/2026 10:16:59</t>
  </si>
  <si>
    <t>03/11/2025 17:45:29</t>
  </si>
  <si>
    <t>matteo.petronitutor1@pietroaldi.com,matteo.petronitutor2@pietroaldi.com</t>
  </si>
  <si>
    <t>ALTERNANZA S.L. - 5H - 2025-2026</t>
  </si>
  <si>
    <t>SCHEGGI ALICE</t>
  </si>
  <si>
    <t>09/02/2026 10:14:09</t>
  </si>
  <si>
    <t>1Iz9eF--RRd2xk1NparVFkQ_vKeOMyBUom1A-Jjllz5A</t>
  </si>
  <si>
    <t>https://docs.google.com/spreadsheets/d/1Iz9eF--RRd2xk1NparVFkQ_vKeOMyBUom1A-Jjllz5A/edit?usp=drivesdk</t>
  </si>
  <si>
    <t>I docenti della classe 5E, riunitisi in data 03/02/2026, segnalano le seguenti carenze: Carenze disciplinari 💻 Informatica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</si>
  <si>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chiara.sardellatutor1@pietroaldi.com,chiara.sardellatutor2@pietroaldi.com</t>
  </si>
  <si>
    <t>SCHIAVONI CRISTINA</t>
  </si>
  <si>
    <t>03/11/2025 17:45:47</t>
  </si>
  <si>
    <t>1ALC - Segnalatore CARENZE di NOVEMBRE - 2025-2026</t>
  </si>
  <si>
    <t>I docenti della classe 5E, riunitisi in data 03/02/2026, segnalano le seguenti carenze: Assenze oltre il 25% Carenze disciplinari 📅 Storia insufficienza grave 🧪 Scienze naturali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</si>
  <si>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mirko.tronconitutor1@pietroaldi.com,mirko.tronconitutor2@pietroaldi.com</t>
  </si>
  <si>
    <t>1LzhIAgTn12ogpHhy9HfSByOtQReuyXIMhkMycXbzMy8</t>
  </si>
  <si>
    <t>SCHILIRO BIAGIO</t>
  </si>
  <si>
    <t>https://docs.google.com/spreadsheets/d/1LzhIAgTn12ogpHhy9HfSByOtQReuyXIMhkMycXbzMy8/edit?usp=drivesdk</t>
  </si>
  <si>
    <t>BRUCHI TANIA</t>
  </si>
  <si>
    <t>I docenti della classe 5E, riunitisi in data 03/02/2026, segnalano le seguenti carenze: Carenze disciplinari 💻 Informatica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</si>
  <si>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davide.zappalatutor1@pietroaldi.com,davide.zappalatutor2@pietroaldi.com</t>
  </si>
  <si>
    <t>SCHIRINZI ALESSIO</t>
  </si>
  <si>
    <t>14/11/2025 19:39:23</t>
  </si>
  <si>
    <t>1ALS - Segnalatore CARENZE di NOVEMBRE - 2025-2026</t>
  </si>
  <si>
    <t>I docenti della classe 5E, riunitisi in data 03/02/2026, segnalano le seguenti carenze: Carenze disciplinari 📅 Storia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</si>
  <si>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sofia.zigolitutor1@pietroaldi.com,sofia.zigolitutor2@pietroaldi.com</t>
  </si>
  <si>
    <t>1fyvkdQJ-TVhIbgb_WJt2RN_7sMFlDNM5gt-OuC2NibA</t>
  </si>
  <si>
    <t>https://docs.google.com/spreadsheets/d/1fyvkdQJ-TVhIbgb_WJt2RN_7sMFlDNM5gt-OuC2NibA/edit?usp=drivesdk</t>
  </si>
  <si>
    <t>alessandro.attiliotutor1@pietroaldi.com,alessandro.attiliotutor2@pietroaldi.com</t>
  </si>
  <si>
    <t>09/02/2026 10:14:15</t>
  </si>
  <si>
    <t>SCLANO SAYMON</t>
  </si>
  <si>
    <t>I docenti della classe 5F, riunitisi in data 04/02/2026, segnalano le seguenti carenze: Carenze disciplinari 📚 Lingua e letteratura italiana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</si>
  <si>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stella.avaglianotutor1@pietroaldi.com,stella.avaglianotutor2@pietroaldi.com</t>
  </si>
  <si>
    <t>I docenti della classe 5F, riunitisi in data 04/02/2026, segnalano le seguenti carenze: Assenze vicine al 25% Carenze disciplinari 🧮 Matematica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</si>
  <si>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14/11/2025 19:39:40</t>
  </si>
  <si>
    <t>camilla.cardalesitutor1@pietroaldi.com,camilla.cardalesitutor2@pietroaldi.com</t>
  </si>
  <si>
    <t>SCORZA GAIA</t>
  </si>
  <si>
    <t>1BLC - Segnalatore CARENZE di NOVEMBRE - 2025-2026</t>
  </si>
  <si>
    <t>16/02/2026 10:17:00</t>
  </si>
  <si>
    <t>1wj25cM_eXTalEdfJnpj3BPjkomPWN81cE0g09DgXEGg</t>
  </si>
  <si>
    <t>https://docs.google.com/spreadsheets/d/1wj25cM_eXTalEdfJnpj3BPjkomPWN81cE0g09DgXEGg/edit?usp=drivesdk</t>
  </si>
  <si>
    <t>I docenti della classe 5F, riunitisi in data 04/02/2026, segnalano le seguenti carenze: Carenze disciplinari 🧠 Filosofia lieve insufficienza 🧮 Matematica lieve insufficienza ⚛️ Fisica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</si>
  <si>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franco.fututor1@pietroaldi.com,franco.fututor2@pietroaldi.com</t>
  </si>
  <si>
    <t>09/02/2026 10:14:19</t>
  </si>
  <si>
    <t>SECCIA LEONARDO</t>
  </si>
  <si>
    <t>14/11/2025 19:40:04</t>
  </si>
  <si>
    <t>I docenti della classe 5F, riunitisi in data 04/02/2026, segnalano le seguenti carenze: Carenze disciplinari 📚 Lingua e letteratura italiana lieve insufficienza 📅 Storia insufficienza 🧠 Filosofia insufficienza ⚛️ Fisica lieve insufficienza Note dei docenti del Consiglio di Classe Si consiglia la frequenza del corso di recupero di matematica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</si>
  <si>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1BLS - Segnalatore CARENZE di NOVEMBRE - 2025-2026</t>
  </si>
  <si>
    <t>riccardo.gabbriellitutor1@pietroaldi.com,riccardo.gabbriellitutor2@pietroaldi.com</t>
  </si>
  <si>
    <t>1x0dNleweq1E9Ic_tbJx37DI9j18D6zSlnw-7coCZ3CY</t>
  </si>
  <si>
    <t>https://docs.google.com/spreadsheets/d/1x0dNleweq1E9Ic_tbJx37DI9j18D6zSlnw-7coCZ3CY/edit?usp=drivesdk</t>
  </si>
  <si>
    <t>SECCIANI ALESSIO</t>
  </si>
  <si>
    <t>alessio.secciani@pietroaldi.com</t>
  </si>
  <si>
    <t>I docenti della classe 5F, riunitisi in data 04/02/2026, segnalano le seguenti carenze: Assenze vicine al 25% Carenze disciplinari 🧠 Filosofia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</si>
  <si>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filippo.gallonitutor1@pietroaldi.com,filippo.gallonitutor2@pietroaldi.com</t>
  </si>
  <si>
    <t>14/11/2025 19:40:24</t>
  </si>
  <si>
    <t>1D - Segnalatore CARENZE di NOVEMBRE - 2025-2026</t>
  </si>
  <si>
    <t>I docenti della classe 5F, riunitisi in data 04/02/2026, segnalano le seguenti carenze: Assenze vicine al 25% Carenze disciplinari 📚 Lingua e letteratura italiana lieve insufficienza 🧠 Filosofia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</si>
  <si>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SEGHI ANNA</t>
  </si>
  <si>
    <t>vladsorin.jurcatutor1@pietroaldi.com,vladsorin.jurcatutor2@pietroaldi.com</t>
  </si>
  <si>
    <t>https://docs.google.com/spreadsheets/d/1-8rFV3LO2JCLqYRG-We8dJSX8lM1jjCDBAFuPuc5N_0/edit?usp=drivesdk</t>
  </si>
  <si>
    <t>16/02/2026 10:17:02</t>
  </si>
  <si>
    <t>I docenti della classe 5F, riunitisi in data 04/02/2026, segnalano le seguenti carenze: Carenze disciplinari 📚 Lingua e letteratura italiana lieve insufficienza 🧠 Filosofia insufficienza 🧮 Matematica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</si>
  <si>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SEMENTILLI GABRIELE</t>
  </si>
  <si>
    <t>diego.nataletutor1@pietroaldi.com,diego.nataletutor2@pietroaldi.com</t>
  </si>
  <si>
    <t>14/11/2025 19:40:47</t>
  </si>
  <si>
    <t>09/02/2026 10:14:24</t>
  </si>
  <si>
    <t>1E - Segnalatore CARENZE di NOVEMBRE - 2025-2026</t>
  </si>
  <si>
    <t>1Eg7VoNrcZuQAvlhFEgdywRQMWHJQvD5e5i1QFIy0-bc</t>
  </si>
  <si>
    <t>https://docs.google.com/spreadsheets/d/1Eg7VoNrcZuQAvlhFEgdywRQMWHJQvD5e5i1QFIy0-bc/edit?usp=drivesdk</t>
  </si>
  <si>
    <t>I docenti della classe 5F, riunitisi in data 04/02/2026, segnalano le seguenti carenze: Assenze oltre il 25% Carenze disciplinari 📚 Lingua e letteratura italiana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</si>
  <si>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alessandrogabriel.popovicitutor1@pietroaldi.com,alessandrogabriel.popovicitutor2@pietroaldi.com</t>
  </si>
  <si>
    <t>SEMPLICI EMMA</t>
  </si>
  <si>
    <t>emma.semplici@pietroaldi.com</t>
  </si>
  <si>
    <t>14/11/2025 19:41:05</t>
  </si>
  <si>
    <t>1F - Segnalatore CARENZE di NOVEMBRE - 2025-2026</t>
  </si>
  <si>
    <t>I docenti della classe 5F, riunitisi in data 04/02/2026, segnalano le seguenti carenze: Carenze disciplinari 📚 Lingua e letteratura italiana lieve insufficienza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</si>
  <si>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17a_Bf4GC11e_zi1L7YcIYoTlArrZ9Uq6b0-yrLGRO5g</t>
  </si>
  <si>
    <t>francesco.rosatitutor1@pietroaldi.com,francesco.rosatitutor2@pietroaldi.com</t>
  </si>
  <si>
    <t>https://docs.google.com/spreadsheets/d/17a_Bf4GC11e_zi1L7YcIYoTlArrZ9Uq6b0-yrLGRO5g/edit?usp=drivesdk</t>
  </si>
  <si>
    <t>SERINO NICOLA</t>
  </si>
  <si>
    <t>I docenti della classe 5F, riunitisi in data 04/02/2026, segnalano le seguenti carenze: Carenze disciplinari 🧮 Matematica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</si>
  <si>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14/11/2025 19:41:24</t>
  </si>
  <si>
    <t>tommaso.saccoccitutor1@pietroaldi.com,tommaso.saccoccitutor2@pietroaldi.com</t>
  </si>
  <si>
    <t>1G - Segnalatore CARENZE di NOVEMBRE - 2025-2026</t>
  </si>
  <si>
    <t>09/02/2026 10:14:28</t>
  </si>
  <si>
    <t>https://docs.google.com/spreadsheets/d/14Qc8PZibZwcHF8Lc1XMS-xf831F1FeFyCz7oCEvHZSQ/edit?usp=drivesdk</t>
  </si>
  <si>
    <t>I docenti della classe 5F, riunitisi in data 04/02/2026, segnalano le seguenti carenze: Carenze disciplinari 📚 Lingua e letteratura italiana lieve insufficienza 🧠 Filosofia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</si>
  <si>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imma.salsanotutor1@pietroaldi.com,imma.salsanotutor2@pietroaldi.com</t>
  </si>
  <si>
    <t>14/11/2025 19:41:39</t>
  </si>
  <si>
    <t>alessandro.serra@pietroaldi.com</t>
  </si>
  <si>
    <t>1L - Segnalatore CARENZE di NOVEMBRE - 2025-2026</t>
  </si>
  <si>
    <t>LENTINI SABRINA</t>
  </si>
  <si>
    <t>I docenti della classe 5F, riunitisi in data 04/02/2026, segnalano le seguenti carenze: Assenze vicine al 25%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</si>
  <si>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fulvio.svibentutor1@pietroaldi.com,fulvio.svibentutor2@pietroaldi.com</t>
  </si>
  <si>
    <t>1_kNBEs-T_4nqVfU6fJ1Agysd2nf1UCycZ8PEfz9a8nQ</t>
  </si>
  <si>
    <t>https://docs.google.com/spreadsheets/d/1_kNBEs-T_4nqVfU6fJ1Agysd2nf1UCycZ8PEfz9a8nQ/edit?usp=drivesdk</t>
  </si>
  <si>
    <t>SERROTTI MELISSA</t>
  </si>
  <si>
    <t>vanessa.banchitutor1@pietroaldi.com,vanessa.banchitutor2@pietroaldi.com</t>
  </si>
  <si>
    <t>14/11/2025 19:42:00</t>
  </si>
  <si>
    <t>2ALC - Segnalatore CARENZE di NOVEMBRE - 2025-2026</t>
  </si>
  <si>
    <t>SERSANTI LEONARDO</t>
  </si>
  <si>
    <t>1BmF2Ur5Oaoh9IlFChCmy-KCWRU6bMy9yeW4rz4RCnqA</t>
  </si>
  <si>
    <t>https://docs.google.com/spreadsheets/d/1BmF2Ur5Oaoh9IlFChCmy-KCWRU6bMy9yeW4rz4RCnqA/edit?usp=drivesdk</t>
  </si>
  <si>
    <t>I docenti della classe 5G, riunitisi in data 05/02/2026, segnalano le seguenti carenze: Carenze disciplinari ⚛️ Fisica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</si>
  <si>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jael.barreratutor1@pietroaldi.com,jael.barreratutor2@pietroaldi.com</t>
  </si>
  <si>
    <t>09/02/2026 10:14:33</t>
  </si>
  <si>
    <t>SEVERI SARA</t>
  </si>
  <si>
    <t>14/11/2025 19:42:20</t>
  </si>
  <si>
    <t>2ALS - Segnalatore CARENZE di NOVEMBRE - 2025-2026</t>
  </si>
  <si>
    <t>I docenti della classe 5G, riunitisi in data 05/02/2026, segnalano le seguenti carenze: Carenze disciplinari 🌐 Lingua e cultura straniera lieve insufficienza 🧮 Matematica lieve insufficienza ⚛️ Fisica insufficienza grave 🧪 Scienze naturali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</si>
  <si>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1YxEPaEtuF5EulhUFuXN3OAjyQolyaOuTKq-FihDPy1E</t>
  </si>
  <si>
    <t>https://docs.google.com/spreadsheets/d/1YxEPaEtuF5EulhUFuXN3OAjyQolyaOuTKq-FihDPy1E/edit?usp=drivesdk</t>
  </si>
  <si>
    <t>giacomo.dettitutor1@pietroaldi.com,giacomo.dettitutor2@pietroaldi.com</t>
  </si>
  <si>
    <t>SFORZI FLAMINIA</t>
  </si>
  <si>
    <t>14/11/2025 19:42:39</t>
  </si>
  <si>
    <t>I docenti della classe 5G, riunitisi in data 05/02/2026, segnalano le seguenti carenze: Carenze disciplinari 🧪 Scienze naturali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</si>
  <si>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2BLC - Segnalatore CARENZE di NOVEMBRE - 2025-2026</t>
  </si>
  <si>
    <t>16/02/2026 10:17:03</t>
  </si>
  <si>
    <t>matteo.gallitutor1@pietroaldi.com,matteo.gallitutor2@pietroaldi.com</t>
  </si>
  <si>
    <t>SGHERRI ELEONORA</t>
  </si>
  <si>
    <t>1rV8wlWDU7yUAxnqA_iWmfUHsWDF9lQkNr-4bdYwCeBw</t>
  </si>
  <si>
    <t>https://docs.google.com/spreadsheets/d/1rV8wlWDU7yUAxnqA_iWmfUHsWDF9lQkNr-4bdYwCeBw/edit?usp=drivesdk</t>
  </si>
  <si>
    <t>I docenti della classe 5G, riunitisi in data 05/02/2026, segnalano le seguenti carenze: Carenze disciplinari 🌐 Lingua e cultura straniera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</si>
  <si>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14/11/2025 19:42:56</t>
  </si>
  <si>
    <t>niccolo.gallotutor1@pietroaldi.com,niccolo.gallotutor2@pietroaldi.com</t>
  </si>
  <si>
    <t>2BLS - Segnalatore CARENZE di NOVEMBRE - 2025-2026</t>
  </si>
  <si>
    <t>1kpTfLobAHnjqIZJrY1QqOAXtdQDD_iMb3BHC9WGVtNc</t>
  </si>
  <si>
    <t>https://docs.google.com/spreadsheets/d/1kpTfLobAHnjqIZJrY1QqOAXtdQDD_iMb3BHC9WGVtNc/edit?usp=drivesdk</t>
  </si>
  <si>
    <t>SHARMA ANMOL</t>
  </si>
  <si>
    <t>I docenti della classe 5G, riunitisi in data 05/02/2026, segnalano le seguenti carenze: Carenze disciplinari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</si>
  <si>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leonardo.giovannettitutor1@pietroaldi.com,leonardo.giovannettitutor2@pietroaldi.com</t>
  </si>
  <si>
    <t>14/11/2025 19:43:13</t>
  </si>
  <si>
    <t>2C - Segnalatore CARENZE di NOVEMBRE - 2025-2026</t>
  </si>
  <si>
    <t>SIGNORINI LEONARDO</t>
  </si>
  <si>
    <t>1iP7UZMbTC_CBcZHG0CwCASwBunpckUSRQfyPokkUrvo</t>
  </si>
  <si>
    <t>I docenti della classe 5G, riunitisi in data 05/02/2026, segnalano le seguenti carenze: Carenze disciplinari 🧮 Matematica insufficienza ⚛️ Fisica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</si>
  <si>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https://docs.google.com/spreadsheets/d/1iP7UZMbTC_CBcZHG0CwCASwBunpckUSRQfyPokkUrvo/edit?usp=drivesdk</t>
  </si>
  <si>
    <t>manuel.granatotutor1@pietroaldi.com,manuel.granatotutor2@pietroaldi.com</t>
  </si>
  <si>
    <t>09/02/2026 10:14:39</t>
  </si>
  <si>
    <t>SILENZI FLAVIO</t>
  </si>
  <si>
    <t>14/11/2025 19:43:31</t>
  </si>
  <si>
    <t>I docenti della classe 5G, riunitisi in data 05/02/2026, segnalano le seguenti carenze: Carenze disciplinari 🌐 Lingua e cultura straniera lieve insufficienza ⚛️ Fisica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</si>
  <si>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2D - Segnalatore CARENZE di NOVEMBRE - 2025-2026</t>
  </si>
  <si>
    <t>filippo.mariottinitutor1@pietroaldi.com,filippo.mariottinitutor2@pietroaldi.com</t>
  </si>
  <si>
    <t>https://docs.google.com/spreadsheets/d/1TOMNnLVd_bm6cKHPW5yZod9Qpu8HLtGkFLfZprapLYk/edit?usp=drivesdk</t>
  </si>
  <si>
    <t>I docenti della classe 5G, riunitisi in data 05/02/2026, segnalano le seguenti carenze: Carenze disciplinari 🌐 Lingua e cultura straniera insufficienza 🧮 Matematica insufficienza grave ⚛️ Fisica insufficienza grave 🧪 Scienze naturali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</si>
  <si>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giuseppe.morellotutor1@pietroaldi.com,giuseppe.morellotutor2@pietroaldi.com</t>
  </si>
  <si>
    <t>SILVESTRI GIADA</t>
  </si>
  <si>
    <t>14/11/2025 19:43:47</t>
  </si>
  <si>
    <t>I docenti della classe 5G, riunitisi in data 05/02/2026, segnalano le seguenti carenze: Carenze disciplinari 🧮 Matematica lieve insufficienza ⚛️ Fisica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</si>
  <si>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2E - Segnalatore CARENZE di NOVEMBRE - 2025-2026</t>
  </si>
  <si>
    <t>simone.pieritutor1@pietroaldi.com,simone.pieritutor2@pietroaldi.com</t>
  </si>
  <si>
    <t>1bIJPuCt_vGy8795szzIykVPJnmQwAnnfPNcQYWCIk08</t>
  </si>
  <si>
    <t>https://docs.google.com/spreadsheets/d/1bIJPuCt_vGy8795szzIykVPJnmQwAnnfPNcQYWCIk08/edit?usp=drivesdk</t>
  </si>
  <si>
    <t>cristian.pizitutor1@pietroaldi.com,cristian.pizitutor2@pietroaldi.com</t>
  </si>
  <si>
    <t>SIMIANI LORENZO</t>
  </si>
  <si>
    <t>lorenzo.simiani@pietroaldi.com</t>
  </si>
  <si>
    <t>14/11/2025 19:44:07</t>
  </si>
  <si>
    <t>tommaso.santolinitutor1@pietroaldi.com,tommaso.santolinitutor2@pietroaldi.com</t>
  </si>
  <si>
    <t>2F - Segnalatore CARENZE di NOVEMBRE - 2025-2026</t>
  </si>
  <si>
    <t>09/02/2026 10:14:45</t>
  </si>
  <si>
    <t>SIMONE GRETA</t>
  </si>
  <si>
    <t>1qtsSO7DoTCZg7BH8M0UPpvrqLoFL4dITxqiaNG8ZBgY</t>
  </si>
  <si>
    <t>https://docs.google.com/spreadsheets/d/1qtsSO7DoTCZg7BH8M0UPpvrqLoFL4dITxqiaNG8ZBgY/edit?usp=drivesdk</t>
  </si>
  <si>
    <t>I docenti della classe 5G, riunitisi in data 05/02/2026, segnalano le seguenti carenze: Carenze disciplinari 🌐 Lingua e cultura straniera insufficienza 🧪 Scienze naturali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</si>
  <si>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giacomo.tirocchitutor1@pietroaldi.com,giacomo.tirocchitutor2@pietroaldi.com</t>
  </si>
  <si>
    <t>I docenti della classe 5G, riunitisi in data 05/02/2026, segnalano le seguenti carenze: Carenze disciplinari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</si>
  <si>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niccolo.tortoratutor1@pietroaldi.com,niccolo.tortoratutor2@pietroaldi.com</t>
  </si>
  <si>
    <t>SIMONE PETRA</t>
  </si>
  <si>
    <t>09/02/2026 10:14:48</t>
  </si>
  <si>
    <t>14/11/2025 19:44:23</t>
  </si>
  <si>
    <t>petra.simone@pietroaldi.com</t>
  </si>
  <si>
    <t>2G - Segnalatore CARENZE di NOVEMBRE - 2025-2026</t>
  </si>
  <si>
    <t>achille.zellatutor1@pietroaldi.com,achille.zellatutor2@pietroaldi.com</t>
  </si>
  <si>
    <t>1YOdOV-sAFeoini9knyGDnpbQ7pc1NQHNX5ZvEN0wGxE</t>
  </si>
  <si>
    <t>https://docs.google.com/spreadsheets/d/1YOdOV-sAFeoini9knyGDnpbQ7pc1NQHNX5ZvEN0wGxE/edit?usp=drivesdk</t>
  </si>
  <si>
    <t>SIMONELLI MARIASOLE</t>
  </si>
  <si>
    <t>I docenti della classe 5G, riunitisi in data 05/02/2026, segnalano le seguenti carenze: Carenze disciplinari 🌐 Lingua e cultura straniera insufficienza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</si>
  <si>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giorgiana.brustureanututor1@pietroaldi.com,giorgiana.brustureanututor2@pietroaldi.com</t>
  </si>
  <si>
    <t>maria.topi@pietroaldi.com</t>
  </si>
  <si>
    <t>09/02/2026 10:14:51</t>
  </si>
  <si>
    <t>I docenti della classe 5H, riunitisi in data 06/02/2026, segnalano le seguenti carenze: Carenze disciplinari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</si>
  <si>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14/11/2025 19:44:39</t>
  </si>
  <si>
    <t>angelo.cassettatutor1@pietroaldi.com,angelo.cassettatutor2@pietroaldi.com</t>
  </si>
  <si>
    <t>SINIGAGLIA LUCE</t>
  </si>
  <si>
    <t>2H - Segnalatore CARENZE di NOVEMBRE - 2025-2026</t>
  </si>
  <si>
    <t>1fgb64TU5j28oOdmolOuRqpw5nh6MztDKXEU878ygLzI</t>
  </si>
  <si>
    <t>I docenti della classe 5H, riunitisi in data 06/02/2026, segnalano le seguenti carenze: Carenze disciplinari 🌐 Lingua e cultura straniera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</si>
  <si>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https://docs.google.com/spreadsheets/d/1fgb64TU5j28oOdmolOuRqpw5nh6MztDKXEU878ygLzI/edit?usp=drivesdk</t>
  </si>
  <si>
    <t>daniele.haivaztutor1@pietroaldi.com,daniele.haivaztutor2@pietroaldi.com</t>
  </si>
  <si>
    <t>09/02/2026 10:15:54</t>
  </si>
  <si>
    <t>marta.torriti@pietroaldi.com</t>
  </si>
  <si>
    <t>alessandro.catalanotutor1@pietroaldi.com,alessandro.catalanotutor2@pietroaldi.com</t>
  </si>
  <si>
    <t>SNADER ELMAHDI</t>
  </si>
  <si>
    <t>16/02/2026 10:17:04</t>
  </si>
  <si>
    <t>I docenti della classe 1ALC, riunitisi in data 09/02/2026, segnalano le seguenti carenze: Carenze disciplinari 📚 Lingua e letteratura italiana insufficienza 📜 Lingua e cultura latina lieve insufficienza 🏛️ Lingua e cultura greca insufficienza grave 🌐 Lingua e cultura straniera insufficienza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</si>
  <si>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matilde.civilinitutor1@pietroaldi.com,matilde.civilinitutor2@pietroaldi.com</t>
  </si>
  <si>
    <t>14/11/2025 19:45:04</t>
  </si>
  <si>
    <t>16/02/2026 10:16:31</t>
  </si>
  <si>
    <t>3ALC - Segnalatore CARENZE di NOVEMBRE - 2025-2026</t>
  </si>
  <si>
    <t>SOLDANO ALESSANDRO</t>
  </si>
  <si>
    <t>1l8SaQ478-xU4qK6bAcl_qIbPV4G6AvGViNIgpYjeiwM</t>
  </si>
  <si>
    <t>alessandro.soldano@pietroaldi.com</t>
  </si>
  <si>
    <t>I docenti della classe 1ALC, riunitisi in data 09/02/2026, segnalano le seguenti carenze: Carenze disciplinari 🏛️ Lingua e cultura greca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</si>
  <si>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https://docs.google.com/spreadsheets/d/1l8SaQ478-xU4qK6bAcl_qIbPV4G6AvGViNIgpYjeiwM/edit?usp=drivesdk</t>
  </si>
  <si>
    <t>matteo.zecchini@pietroaldi.com</t>
  </si>
  <si>
    <t>viola.maurizitutor1@pietroaldi.com,viola.maurizitutor2@pietroaldi.com</t>
  </si>
  <si>
    <t>16/02/2026 10:16:33</t>
  </si>
  <si>
    <t>I docenti della classe 1ALC, riunitisi in data 09/02/2026, segnalano le seguenti carenze: Carenze disciplinari 📜 Lingua e cultura latina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</si>
  <si>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rebecca.corridoritutor1@pietroaldi.com,rebecca.corridoritutor2@pietroaldi.com</t>
  </si>
  <si>
    <t>14/11/2025 19:45:27</t>
  </si>
  <si>
    <t>SOLDATESCHI FRANCESCO</t>
  </si>
  <si>
    <t>3ALS - Segnalatore CARENZE di NOVEMBRE - 2025-2026</t>
  </si>
  <si>
    <t>I docenti della classe 1ALS, riunitisi in data 11/02/2026, segnalano le seguenti carenze: Carenze disciplinari 📜 Lingua e cultura latina insufficienza 🧮 Matematica insufficienza ⚛️ Fisica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</si>
  <si>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annaclara.defelicetutor1@pietroaldi.com,annaclara.defelicetutor2@pietroaldi.com</t>
  </si>
  <si>
    <t>1fY_5Ka3-gBCQVcAqe8JeDQBcD-ai3Flkd4VbPW60SRw</t>
  </si>
  <si>
    <t>https://docs.google.com/spreadsheets/d/1fY_5Ka3-gBCQVcAqe8JeDQBcD-ai3Flkd4VbPW60SRw/edit?usp=drivesdk</t>
  </si>
  <si>
    <t>I docenti della classe 1ALS, riunitisi in data 11/02/2026, segnalano le seguenti carenze: Carenze disciplinari 🌐 Lingua e cultura straniera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</si>
  <si>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abdelrahmanayoubmohamedibrahim.eltantawitutor1@pietroaldi.com,abdelrahmanayoubmohamedibrahim.eltantawitutor2@pietroaldi.com</t>
  </si>
  <si>
    <t>14/11/2025 19:45:46</t>
  </si>
  <si>
    <t>dario.soldati@pietroaldi.com</t>
  </si>
  <si>
    <t>CULICCHI VALENTINA</t>
  </si>
  <si>
    <t>3BLC - Segnalatore CARENZE di NOVEMBRE - 2025-2026</t>
  </si>
  <si>
    <t>I docenti della classe 1ALS, riunitisi in data 11/02/2026, segnalano le seguenti carenze: Carenze disciplinari 📚 Lingua e letteratura italiana insufficienza 📜 Lingua e cultura latina insufficienza grave 🌐 Lingua e cultura straniera insufficienza grave 🧮 Matematica insufficienza grave ⚛️ Fisica lieve insufficienza 🧪 Scienze naturali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</si>
  <si>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martina.galganitutor1@pietroaldi.com,martina.galganitutor2@pietroaldi.com</t>
  </si>
  <si>
    <t>1OmQKHboYx20HgnIUZNAz9K-5vJlo2UDScaZXuyc0qaA</t>
  </si>
  <si>
    <t>https://docs.google.com/spreadsheets/d/1OmQKHboYx20HgnIUZNAz9K-5vJlo2UDScaZXuyc0qaA/edit?usp=drivesdk</t>
  </si>
  <si>
    <t>I docenti della classe 1ALS, riunitisi in data 11/02/2026, segnalano le seguenti carenze: Carenze disciplinari 📜 Lingua e cultura latina insufficienza 🌐 Lingua e cultura straniera insufficienza 🧮 Matematica insufficienza grave ⚛️ Fisica insufficienza 🧪 Scienze naturali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</si>
  <si>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SONNINI NICCOLO</t>
  </si>
  <si>
    <t>16/02/2026 10:17:05</t>
  </si>
  <si>
    <t>emily.kocitutor1@pietroaldi.com,emily.kocitutor2@pietroaldi.com</t>
  </si>
  <si>
    <t>16/02/2026 10:16:40</t>
  </si>
  <si>
    <t>I docenti della classe 1ALS, riunitisi in data 11/02/2026, segnalano le seguenti carenze: Carenze disciplinari 📚 Lingua e letteratura italiana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</si>
  <si>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14/11/2025 19:46:05</t>
  </si>
  <si>
    <t>giorgia.marettitutor1@pietroaldi.com,giorgia.marettitutor2@pietroaldi.com</t>
  </si>
  <si>
    <t>3BLS - Segnalatore CARENZE di NOVEMBRE - 2025-2026</t>
  </si>
  <si>
    <t>alessandro.sorace@pietroaldi.com</t>
  </si>
  <si>
    <t>14pkK3_mqcSqOuOpyGbriOMbM3iYLsI0pNZMQR3hOUwE</t>
  </si>
  <si>
    <t>I docenti della classe 1ALS, riunitisi in data 11/02/2026, segnalano le seguenti carenze: Carenze disciplinari 📚 Lingua e letteratura italiana insufficienza 📜 Lingua e cultura latina insufficienza 📅 Storia e Geografia lieve insufficienza 🧮 Matematica insufficienza grave ⚛️ Fisica insufficienza grave 🧪 Scienze naturali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</si>
  <si>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https://docs.google.com/spreadsheets/d/14pkK3_mqcSqOuOpyGbriOMbM3iYLsI0pNZMQR3hOUwE/edit?usp=drivesdk</t>
  </si>
  <si>
    <t>cristian.rentutor1@pietroaldi.com,cristian.rentutor2@pietroaldi.com</t>
  </si>
  <si>
    <t>16/02/2026 10:17:07</t>
  </si>
  <si>
    <t>SORACE IRENE</t>
  </si>
  <si>
    <t>flavio.silenzitutor1@pietroaldi.com,flavio.silenzitutor2@pietroaldi.com</t>
  </si>
  <si>
    <t>irene.sorace@pietroaldi.com</t>
  </si>
  <si>
    <t>16/02/2026 10:16:44</t>
  </si>
  <si>
    <t>14/11/2025 19:46:28</t>
  </si>
  <si>
    <t>3C - Segnalatore CARENZE di NOVEMBRE - 2025-2026</t>
  </si>
  <si>
    <t>I docenti della classe 1ALS, riunitisi in data 11/02/2026, segnalano le seguenti carenze: Carenze disciplinari 📚 Lingua e letteratura italiana insufficienza 📜 Lingua e cultura latina insufficienza 🌐 Lingua e cultura straniera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</si>
  <si>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1PXDYD75a0Ja151dLT66cf4OJ8Pap2mMAZs2Evjp7y_Y</t>
  </si>
  <si>
    <t>elena.abatetutor1@pietroaldi.com,elena.abatetutor2@pietroaldi.com</t>
  </si>
  <si>
    <t>SORRENTINO MATTEO</t>
  </si>
  <si>
    <t>https://docs.google.com/spreadsheets/d/1PXDYD75a0Ja151dLT66cf4OJ8Pap2mMAZs2Evjp7y_Y/edit?usp=drivesdk</t>
  </si>
  <si>
    <t>16/02/2026 10:17:08</t>
  </si>
  <si>
    <t>I docenti della classe 1BLC, riunitisi in data 10/02/2026, segnalano le seguenti carenze: Carenze disciplinari 📚 Lingua e letteratura italiana lieve insufficienza 📜 Lingua e cultura latina insufficienza grave 🏛️ Lingua e cultura greca lieve insufficienza 🌐 Lingua e cultura straniera insufficienza grave 🌍 Geografia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</si>
  <si>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elisa.gallettatutor1@pietroaldi.com,elisa.gallettatutor2@pietroaldi.com</t>
  </si>
  <si>
    <t>14/11/2025 19:46:47</t>
  </si>
  <si>
    <t>I docenti della classe 1BLC, riunitisi in data 10/02/2026, segnalano le seguenti carenze: Assenze vicine al 25% Carenze disciplinari 📜 Lingua e cultura latina insufficienza grave 🌍 Geografia insufficienza 🧮 Matematica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</si>
  <si>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milena.grippatutor1@pietroaldi.com,milena.grippatutor2@pietroaldi.com</t>
  </si>
  <si>
    <t>SORRENTINO RAFFAELE</t>
  </si>
  <si>
    <t>3D - Segnalatore CARENZE di NOVEMBRE - 2025-2026</t>
  </si>
  <si>
    <t>https://docs.google.com/spreadsheets/d/1saWb1FIklA2UO7fNcezJ5TfHOIKa1dtT9zItw3U7Pqk/edit?usp=drivesdk</t>
  </si>
  <si>
    <t>I docenti della classe 1BLC, riunitisi in data 10/02/2026, segnalano le seguenti carenze: Carenze disciplinari 🌍 Geografia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</si>
  <si>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salvatore.lamilzatutor1@pietroaldi.com,salvatore.lamilzatutor2@pietroaldi.com</t>
  </si>
  <si>
    <t>SPADI FAUSTO</t>
  </si>
  <si>
    <t>16/02/2026 10:16:49</t>
  </si>
  <si>
    <t>I docenti della classe 1BLC, riunitisi in data 10/02/2026, segnalano le seguenti carenze: Carenze disciplinari 📚 Lingua e letteratura italiana lieve insufficienza 🌍 Geografia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</si>
  <si>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14/11/2025 19:47:09</t>
  </si>
  <si>
    <t>alice.palminteritutor1@pietroaldi.com,alice.palminteritutor2@pietroaldi.com</t>
  </si>
  <si>
    <t>3E - Segnalatore CARENZE di NOVEMBRE - 2025-2026</t>
  </si>
  <si>
    <t>SPAGNOLO FRANCESCO</t>
  </si>
  <si>
    <t>1YfaPtiR5rIar-UyrQH6uOou5lR-qNV5VqPL9-ts4zsg</t>
  </si>
  <si>
    <t>https://docs.google.com/spreadsheets/d/1YfaPtiR5rIar-UyrQH6uOou5lR-qNV5VqPL9-ts4zsg/edit?usp=drivesdk</t>
  </si>
  <si>
    <t>I docenti della classe 1BLC, riunitisi in data 10/02/2026, segnalano le seguenti carenze: Carenze disciplinari 🌍 Geografia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</si>
  <si>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mariaelena.saracenotutor1@pietroaldi.com,mariaelena.saracenotutor2@pietroaldi.com</t>
  </si>
  <si>
    <t>I docenti della classe 1BLC, riunitisi in data 10/02/2026, segnalano le seguenti carenze: Carenze disciplinari 📚 Lingua e letteratura italiana insufficienza 📜 Lingua e cultura latina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</si>
  <si>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asia.tedonetutor1@pietroaldi.com,asia.tedonetutor2@pietroaldi.com</t>
  </si>
  <si>
    <t>SPORTELLI MELISSA</t>
  </si>
  <si>
    <t>16/02/2026 10:16:53</t>
  </si>
  <si>
    <t>14/11/2025 19:47:31</t>
  </si>
  <si>
    <t>I docenti della classe 1BLC, riunitisi in data 10/02/2026, segnalano le seguenti carenze: Assenze vicine al 25% Carenze disciplinari 🌍 Geografia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</si>
  <si>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camilla.zantitutor1@pietroaldi.com,camilla.zantitutor2@pietroaldi.com</t>
  </si>
  <si>
    <t>3F - Segnalatore CARENZE di NOVEMBRE - 2025-2026</t>
  </si>
  <si>
    <t>1_9tC3b_3n1mLhskknOd75lq7zBCOuiYcmqgGv3aTddw</t>
  </si>
  <si>
    <t>https://docs.google.com/spreadsheets/d/1_9tC3b_3n1mLhskknOd75lq7zBCOuiYcmqgGv3aTddw/edit?usp=drivesdk</t>
  </si>
  <si>
    <t>STACALIUC MAXIM</t>
  </si>
  <si>
    <t>I docenti della classe 1BLC, riunitisi in data 10/02/2026, segnalano le seguenti carenze: Carenze disciplinari 📚 Lingua e letteratura italiana lieve insufficienza 🌐 Lingua e cultura straniera insufficienza grave 🌍 Geografia insufficienza 🧮 Matematica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</si>
  <si>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sofia.bariccitutor1@pietroaldi.com,sofia.bariccitutor2@pietroaldi.com</t>
  </si>
  <si>
    <t>16/02/2026 10:16:56</t>
  </si>
  <si>
    <t>I docenti della classe 1BLS, riunitisi in data 12/02/2026, segnalano le seguenti carenze: Carenze disciplinari 📜 Lingua e cultura latina insufficienza 🌐 Lingua e cultura straniera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</si>
  <si>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vittoria.capuccinitutor1@pietroaldi.com,vittoria.capuccinitutor2@pietroaldi.com</t>
  </si>
  <si>
    <t>14/11/2025 19:47:50</t>
  </si>
  <si>
    <t>STASI ANTONIO</t>
  </si>
  <si>
    <t>3G - Segnalatore CARENZE di NOVEMBRE - 2025-2026</t>
  </si>
  <si>
    <t>ACAMPORA ANTONELLA</t>
  </si>
  <si>
    <t>I docenti della classe 1BLS, riunitisi in data 12/02/2026, segnalano le seguenti carenze: Carenze disciplinari 📚 Lingua e letteratura italiana insufficienza 📜 Lingua e cultura latina insufficienza ⚛️ Fisica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</si>
  <si>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sofia.carduccitutor1@pietroaldi.com,sofia.carduccitutor2@pietroaldi.com</t>
  </si>
  <si>
    <t>1Ys8K0hej5eQKU30O2xHqiJj3mskFaLUNnW5PY_6rfpo</t>
  </si>
  <si>
    <t>https://docs.google.com/spreadsheets/d/1Ys8K0hej5eQKU30O2xHqiJj3mskFaLUNnW5PY_6rfpo/edit?usp=drivesdk</t>
  </si>
  <si>
    <t>I docenti della classe 1BLS, riunitisi in data 12/02/2026, segnalano le seguenti carenze: Carenze disciplinari 📜 Lingua e cultura latina insufficienza 🌐 Lingua e cultura straniera insufficienza ⚛️ Fisica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</si>
  <si>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emma.fabbritutor1@pietroaldi.com,emma.fabbritutor2@pietroaldi.com</t>
  </si>
  <si>
    <t>16/02/2026 10:17:09</t>
  </si>
  <si>
    <t>14/11/2025 19:48:09</t>
  </si>
  <si>
    <t>4ALC - Segnalatore CARENZE di NOVEMBRE - 2025-2026</t>
  </si>
  <si>
    <t>I docenti della classe 1BLS, riunitisi in data 12/02/2026, segnalano le seguenti carenze: Carenze disciplinari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</si>
  <si>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elena.giacobbetutor1@pietroaldi.com,elena.giacobbetutor2@pietroaldi.com</t>
  </si>
  <si>
    <t>1meM_r7CPj84aP_3EpI71adM5jwQr6jVpxeD8LWzixcc</t>
  </si>
  <si>
    <t>16/02/2026 10:17:01</t>
  </si>
  <si>
    <t>https://docs.google.com/spreadsheets/d/1meM_r7CPj84aP_3EpI71adM5jwQr6jVpxeD8LWzixcc/edit?usp=drivesdk</t>
  </si>
  <si>
    <t>STRUGARIU MARIAANTONIA</t>
  </si>
  <si>
    <t>mariaantonia.strugariu@pietroaldi.com</t>
  </si>
  <si>
    <t>I docenti della classe 1BLS, riunitisi in data 12/02/2026, segnalano le seguenti carenze: Carenze disciplinari 📜 Lingua e cultura latina insufficienza grave 🌐 Lingua e cultura straniera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</si>
  <si>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edoardo.politutor1@pietroaldi.com,edoardo.politutor2@pietroaldi.com</t>
  </si>
  <si>
    <t>16/02/2026 10:17:11</t>
  </si>
  <si>
    <t>14/11/2025 19:48:30</t>
  </si>
  <si>
    <t>I docenti della classe 1BLS, riunitisi in data 12/02/2026, segnalano le seguenti carenze: Carenze disciplinari 📚 Lingua e letteratura italiana insufficienza grave 📜 Lingua e cultura latina insufficienza grave 📅 Storia e Geografia insufficienza grave 🧮 Matematica insufficienza grave ⚛️ Fisica insufficienza grave 🧪 Scienze naturali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</si>
  <si>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4ALS - Segnalatore CARENZE di NOVEMBRE - 2025-2026</t>
  </si>
  <si>
    <t>marta.torrititutor1@pietroaldi.com,marta.torrititutor2@pietroaldi.com</t>
  </si>
  <si>
    <t>SUBASHI DILAN</t>
  </si>
  <si>
    <t>1K1V7zAQAcO9F7_jk4L7xpP4Ha8i4ywSAdXgDBkKyIZc</t>
  </si>
  <si>
    <t>https://docs.google.com/spreadsheets/d/1K1V7zAQAcO9F7_jk4L7xpP4Ha8i4ywSAdXgDBkKyIZc/edit?usp=drivesdk</t>
  </si>
  <si>
    <t>I docenti della classe 1BLS, riunitisi in data 12/02/2026, segnalano le seguenti carenze: Carenze disciplinari 🌐 Lingua e cultura straniera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</si>
  <si>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bianca.addonisiotutor1@pietroaldi.com,bianca.addonisiotutor2@pietroaldi.com</t>
  </si>
  <si>
    <t>SUBASHI RAJAN</t>
  </si>
  <si>
    <t>14/11/2025 19:48:49</t>
  </si>
  <si>
    <t>I docenti della classe 2ALC, riunitisi in data 09/02/2026, segnalano le seguenti carenze: Carenze disciplinari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</si>
  <si>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4BLC - Segnalatore CARENZE di NOVEMBRE - 2025-2026</t>
  </si>
  <si>
    <t>matilde.arientitutor1@pietroaldi.com,matilde.arientitutor2@pietroaldi.com</t>
  </si>
  <si>
    <t>16/02/2026 10:17:06</t>
  </si>
  <si>
    <t>10Irab3pXspzXqkmJvG0B-h7w80W4cYJ8dE8wJ8p_VV8</t>
  </si>
  <si>
    <t>16/02/2026 10:17:12</t>
  </si>
  <si>
    <t>https://docs.google.com/spreadsheets/d/10Irab3pXspzXqkmJvG0B-h7w80W4cYJ8dE8wJ8p_VV8/edit?usp=drivesdk</t>
  </si>
  <si>
    <t>I docenti della classe 2ALC, riunitisi in data 09/02/2026, segnalano le seguenti carenze: Carenze disciplinari 📜 Lingua e cultura latina lieve insufficienza 🏛️ Lingua e cultura greca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</si>
  <si>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SUKE KERIM</t>
  </si>
  <si>
    <t>aurora.boccutitutor1@pietroaldi.com,aurora.boccutitutor2@pietroaldi.com</t>
  </si>
  <si>
    <t>14/11/2025 19:49:11</t>
  </si>
  <si>
    <t>4BLS - Segnalatore CARENZE di NOVEMBRE - 2025-2026</t>
  </si>
  <si>
    <t>I docenti della classe 2ALC, riunitisi in data 09/02/2026, segnalano le seguenti carenze: Carenze disciplinari 📚 Lingua e letteratura italiana insufficienza 🏛️ Lingua e cultura greca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</si>
  <si>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filippo.casangelitutor1@pietroaldi.com,filippo.casangelitutor2@pietroaldi.com</t>
  </si>
  <si>
    <t>SVIBEN FULVIO</t>
  </si>
  <si>
    <t>1H96zOL6_xnIsigyaK36DIKkRw1PlUJx6FnWNnPsuyUo</t>
  </si>
  <si>
    <t>https://docs.google.com/spreadsheets/d/1H96zOL6_xnIsigyaK36DIKkRw1PlUJx6FnWNnPsuyUo/edit?usp=drivesdk</t>
  </si>
  <si>
    <t>I docenti della classe 2ALC, riunitisi in data 09/02/2026, segnalano le seguenti carenze: Carenze disciplinari 🌐 Lingua e cultura straniera lieve insufficienza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</si>
  <si>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mattia.casellitutor1@pietroaldi.com,mattia.casellitutor2@pietroaldi.com</t>
  </si>
  <si>
    <t>16/02/2026 10:17:10</t>
  </si>
  <si>
    <t>14/11/2025 19:49:28</t>
  </si>
  <si>
    <t>TAGLIAFERRI ALESSIA</t>
  </si>
  <si>
    <t>4C - Segnalatore CARENZE di NOVEMBRE - 2025-2026</t>
  </si>
  <si>
    <t>I docenti della classe 3ALC, riunitisi in data 09/02/2026, segnalano le seguenti carenze: Assenze oltre il 25%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</si>
  <si>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chiara.corridoritutor1@pietroaldi.com,chiara.corridoritutor2@pietroaldi.com</t>
  </si>
  <si>
    <t>1-xwfItjd9zhcz6n3f3wUE2QzXZZ94krYUqbC1aPkb-Y</t>
  </si>
  <si>
    <t>https://docs.google.com/spreadsheets/d/1-xwfItjd9zhcz6n3f3wUE2QzXZZ94krYUqbC1aPkb-Y/edit?usp=drivesdk</t>
  </si>
  <si>
    <t>TALENTI LORENZO</t>
  </si>
  <si>
    <t>I docenti della classe 2ALC, riunitisi in data 09/02/2026, segnalano le seguenti carenze: Carenze disciplinari 🏛️ Lingua e cultura greca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</si>
  <si>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lorenzo.talenti@pietroaldi.com</t>
  </si>
  <si>
    <t>martino.fronzarolitutor1@pietroaldi.com,martino.fronzarolitutor2@pietroaldi.com</t>
  </si>
  <si>
    <t>14/11/2025 19:49:46</t>
  </si>
  <si>
    <t>16/02/2026 10:18:14</t>
  </si>
  <si>
    <t>4D - Segnalatore CARENZE di NOVEMBRE - 2025-2026</t>
  </si>
  <si>
    <t>I docenti della classe 2ALC, riunitisi in data 09/02/2026, segnalano le seguenti carenze: Carenze disciplinari 🏛️ Lingua e cultura greca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</si>
  <si>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petra.gangemitutor1@pietroaldi.com,petra.gangemitutor2@pietroaldi.com</t>
  </si>
  <si>
    <t>https://docs.google.com/spreadsheets/d/1_2B7sAJKvkVGCixwS-foWhOM_dIDFA_7J9dtS9dY7Y4/edit?usp=drivesdk</t>
  </si>
  <si>
    <t>16/02/2026 10:18:15</t>
  </si>
  <si>
    <t>camilla.montianitutor1@pietroaldi.com,camilla.montianitutor2@pietroaldi.com</t>
  </si>
  <si>
    <t>16/02/2026 10:18:17</t>
  </si>
  <si>
    <t>TARANTINO CHIARA</t>
  </si>
  <si>
    <t>14/11/2025 19:50:11</t>
  </si>
  <si>
    <t>I docenti della classe 2ALC, riunitisi in data 09/02/2026, segnalano le seguenti carenze: Assenze oltre il 25% Carenze disciplinari 🏛️ Lingua e cultura greca insufficienza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</si>
  <si>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4E - Segnalatore CARENZE di NOVEMBRE - 2025-2026</t>
  </si>
  <si>
    <t>agata.polidoritutor1@pietroaldi.com,agata.polidoritutor2@pietroaldi.com</t>
  </si>
  <si>
    <t>16/02/2026 10:18:18</t>
  </si>
  <si>
    <t>1zC5AKWTO5wUnbSPH10ULBeC3WCBi7wVoXKPQqGNP6Oc</t>
  </si>
  <si>
    <t>https://docs.google.com/spreadsheets/d/1zC5AKWTO5wUnbSPH10ULBeC3WCBi7wVoXKPQqGNP6Oc/edit?usp=drivesdk</t>
  </si>
  <si>
    <t>TARLARINI EMMA</t>
  </si>
  <si>
    <t>I docenti della classe 2ALC, riunitisi in data 09/02/2026, segnalano le seguenti carenze: Carenze disciplinari 📜 Lingua e cultura latina lieve insufficienza 🏛️ Lingua e cultura greca insufficienza 📅 Storia e Geografia insufficienza grave 🧮 Matematica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</si>
  <si>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emma.tarlarini@pietroaldi.com</t>
  </si>
  <si>
    <t>luca.andreanitutor1@pietroaldi.com,luca.andreanitutor2@pietroaldi.com</t>
  </si>
  <si>
    <t>16/02/2026 10:18:20</t>
  </si>
  <si>
    <t>14/11/2025 19:50:33</t>
  </si>
  <si>
    <t>I docenti della classe 2ALS, riunitisi in data 11/02/2026, segnalano le seguenti carenze: Carenze disciplinari 📜 Lingua e cultura latina insufficienza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</si>
  <si>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TASSI LORENZO</t>
  </si>
  <si>
    <t>vittoria.bundonetutor1@pietroaldi.com,vittoria.bundonetutor2@pietroaldi.com</t>
  </si>
  <si>
    <t>4F - Segnalatore CARENZE di NOVEMBRE - 2025-2026</t>
  </si>
  <si>
    <t>16/02/2026 10:18:21</t>
  </si>
  <si>
    <t>GIORGI FRANCESCA</t>
  </si>
  <si>
    <t>1XqelGq7G7ZQjbDLJxDdEOJ8bGqjZTDvQSXdpaFl9NcM</t>
  </si>
  <si>
    <t>https://docs.google.com/spreadsheets/d/1XqelGq7G7ZQjbDLJxDdEOJ8bGqjZTDvQSXdpaFl9NcM/edit?usp=drivesdk</t>
  </si>
  <si>
    <t>I docenti della classe 2ALS, riunitisi in data 11/02/2026, segnalano le seguenti carenze: Carenze disciplinari 📚 Lingua e letteratura italiana lieve insufficienza 📜 Lingua e cultura latina insufficienza grave 🧮 Matematica insufficienza 🧪 Scienze naturali lieve insufficienza 🎨 Disegno e storia dell'arte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</si>
  <si>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leonardo.convertitimanntutor1@pietroaldi.com,leonardo.convertitimanntutor2@pietroaldi.com</t>
  </si>
  <si>
    <t>16/02/2026 10:18:23</t>
  </si>
  <si>
    <t>TAVIANI ELIO</t>
  </si>
  <si>
    <t>14/11/2025 19:50:57</t>
  </si>
  <si>
    <t>16/02/2026 10:18:16</t>
  </si>
  <si>
    <t>4G - Segnalatore CARENZE di NOVEMBRE - 2025-2026</t>
  </si>
  <si>
    <t>I docenti della classe 2ALS, riunitisi in data 11/02/2026, segnalano le seguenti carenze: Carenze disciplinari 📚 Lingua e letteratura italiana lieve insufficienza 📜 Lingua e cultura latina insufficienza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</si>
  <si>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daniele.fontitutor1@pietroaldi.com,daniele.fontitutor2@pietroaldi.com</t>
  </si>
  <si>
    <t>16/02/2026 10:18:24</t>
  </si>
  <si>
    <t>18JZRc5TomLBzO7vfLohv5mHPekR7ZbwsmRVfcDgODWA</t>
  </si>
  <si>
    <t>https://docs.google.com/spreadsheets/d/18JZRc5TomLBzO7vfLohv5mHPekR7ZbwsmRVfcDgODWA/edit?usp=drivesdk</t>
  </si>
  <si>
    <t>I docenti della classe 2ALS, riunitisi in data 11/02/2026, segnalano le seguenti carenze: Carenze disciplinari 📜 Lingua e cultura latina lieve insufficienza 🧮 Matematica insufficienza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</si>
  <si>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adele.ghinitutor1@pietroaldi.com,adele.ghinitutor2@pietroaldi.com</t>
  </si>
  <si>
    <t>TEDONE ASIA</t>
  </si>
  <si>
    <t>16/02/2026 10:18:26</t>
  </si>
  <si>
    <t>14/11/2025 19:51:16</t>
  </si>
  <si>
    <t>4H - Segnalatore CARENZE di NOVEMBRE - 2025-2026</t>
  </si>
  <si>
    <t>I docenti della classe 2ALS, riunitisi in data 11/02/2026, segnalano le seguenti carenze: Carenze disciplinari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</si>
  <si>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francesco.giacobbetutor1@pietroaldi.com,francesco.giacobbetutor2@pietroaldi.com</t>
  </si>
  <si>
    <t>1vC_iQjWJ5RQ8nkjAG8aafTE7F9oRba4iSTBQl9qqpb8</t>
  </si>
  <si>
    <t>16/02/2026 10:18:27</t>
  </si>
  <si>
    <t>https://docs.google.com/spreadsheets/d/1vC_iQjWJ5RQ8nkjAG8aafTE7F9oRba4iSTBQl9qqpb8/edit?usp=drivesdk</t>
  </si>
  <si>
    <t>TEDONE RICCARDO</t>
  </si>
  <si>
    <t>I docenti della classe 2ALS, riunitisi in data 11/02/2026, segnalano le seguenti carenze: Carenze disciplinari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</si>
  <si>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davide.pratesitutor1@pietroaldi.com,davide.pratesitutor2@pietroaldi.com</t>
  </si>
  <si>
    <t>14/11/2025 19:51:33</t>
  </si>
  <si>
    <t>16/02/2026 10:18:29</t>
  </si>
  <si>
    <t>4I - Segnalatore CARENZE di NOVEMBRE - 2025-2026</t>
  </si>
  <si>
    <t>1jAr7NIfVKie8AEZxkEtcVYHsKYUCvijaBkWkdS4BLC4</t>
  </si>
  <si>
    <t>I docenti della classe 2ALS, riunitisi in data 11/02/2026, segnalano le seguenti carenze: Carenze disciplinari 🧮 Matematica lieve insufficienza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</si>
  <si>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https://docs.google.com/spreadsheets/d/1jAr7NIfVKie8AEZxkEtcVYHsKYUCvijaBkWkdS4BLC4/edit?usp=drivesdk</t>
  </si>
  <si>
    <t>greta.riccitutor1@pietroaldi.com,greta.riccitutor2@pietroaldi.com</t>
  </si>
  <si>
    <t>TENUCCI MATTIA</t>
  </si>
  <si>
    <t>16/02/2026 10:18:30</t>
  </si>
  <si>
    <t>14/11/2025 19:51:51</t>
  </si>
  <si>
    <t>lorenzo.talentitutor1@pietroaldi.com,lorenzo.talentitutor2@pietroaldi.com</t>
  </si>
  <si>
    <t>5ALC - Segnalatore CARENZE di NOVEMBRE - 2025-2026</t>
  </si>
  <si>
    <t>16/02/2026 10:18:32</t>
  </si>
  <si>
    <t>TERRACCIANO LIBERO</t>
  </si>
  <si>
    <t>1rVisS6ApadloU4hLoYdox4Fs-Pl62Xr9-5Lir0usAt4</t>
  </si>
  <si>
    <t>https://docs.google.com/spreadsheets/d/1rVisS6ApadloU4hLoYdox4Fs-Pl62Xr9-5Lir0usAt4/edit?usp=drivesdk</t>
  </si>
  <si>
    <t>I docenti della classe 2ALS, riunitisi in data 11/02/2026, segnalano le seguenti carenze: Carenze disciplinari 🧮 Matematica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</si>
  <si>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flaminia.biagitutor1@pietroaldi.com,flaminia.biagitutor2@pietroaldi.com</t>
  </si>
  <si>
    <t>16/02/2026 10:18:33</t>
  </si>
  <si>
    <t>TERRANZANI PIETRO</t>
  </si>
  <si>
    <t>I docenti della classe 2BLC, riunitisi in data 10/02/2026, segnalano le seguenti carenze: Carenze disciplinari 📜 Lingua e cultura latina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</si>
  <si>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virginia.bonaritutor1@pietroaldi.com,virginia.bonaritutor2@pietroaldi.com</t>
  </si>
  <si>
    <t>14/11/2025 19:52:11</t>
  </si>
  <si>
    <t>5ALS - Segnalatore CARENZE di NOVEMBRE - 2025-2026</t>
  </si>
  <si>
    <t>16/02/2026 10:18:34</t>
  </si>
  <si>
    <t>1guWBKX9cLMuQQVxfm6c71_cpaK-m96UOdAkZt0Ozz8I</t>
  </si>
  <si>
    <t>https://docs.google.com/spreadsheets/d/1guWBKX9cLMuQQVxfm6c71_cpaK-m96UOdAkZt0Ozz8I/edit?usp=drivesdk</t>
  </si>
  <si>
    <t>I docenti della classe 2BLC, riunitisi in data 10/02/2026, segnalano le seguenti carenze: Carenze disciplinari 📜 Lingua e cultura latina insufficienza 🏛️ Lingua e cultura greca lieve insufficienza 📅 Storia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</si>
  <si>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16/02/2026 10:18:19</t>
  </si>
  <si>
    <t>jonathan.cappellinitutor1@pietroaldi.com,jonathan.cappellinitutor2@pietroaldi.com</t>
  </si>
  <si>
    <t>16/02/2026 10:18:35</t>
  </si>
  <si>
    <t>I docenti della classe 2BLC, riunitisi in data 10/02/2026, segnalano le seguenti carenze: Carenze disciplinari 📜 Lingua e cultura latina lieve insufficienza 🧮 Matematica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</si>
  <si>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flavio.gianninitutor1@pietroaldi.com,flavio.gianninitutor2@pietroaldi.com</t>
  </si>
  <si>
    <t>16/02/2026 10:18:37</t>
  </si>
  <si>
    <t>TESIO FLORA SOLAR</t>
  </si>
  <si>
    <t>14/11/2025 19:52:29</t>
  </si>
  <si>
    <t>5BLC - Segnalatore CARENZE di NOVEMBRE - 2025-2026</t>
  </si>
  <si>
    <t>I docenti della classe 2BLC, riunitisi in data 10/02/2026, segnalano le seguenti carenze: Carenze disciplinari 🧮 Matematica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</si>
  <si>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matilde.romagnolitutor1@pietroaldi.com,matilde.romagnolitutor2@pietroaldi.com</t>
  </si>
  <si>
    <t>1OpXtbMFQ4PFmwB6DdJfB5yZRWAgK9faX7gNhXK1E--k</t>
  </si>
  <si>
    <t>16/02/2026 10:18:38</t>
  </si>
  <si>
    <t>https://docs.google.com/spreadsheets/d/1OpXtbMFQ4PFmwB6DdJfB5yZRWAgK9faX7gNhXK1E--k/edit?usp=drivesdk</t>
  </si>
  <si>
    <t>I docenti della classe 2BLC, riunitisi in data 10/02/2026, segnalano le seguenti carenze: Carenze disciplinari 📜 Lingua e cultura latina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</si>
  <si>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tizianoleon.tesio@pietroaldi.com</t>
  </si>
  <si>
    <t>cecilia.amorositutor1@pietroaldi.com,cecilia.amorositutor2@pietroaldi.com</t>
  </si>
  <si>
    <t>16/02/2026 10:18:40</t>
  </si>
  <si>
    <t>14/11/2025 19:52:50</t>
  </si>
  <si>
    <t>5BLS - Segnalatore CARENZE di NOVEMBRE - 2025-2026</t>
  </si>
  <si>
    <t>I docenti della classe 2BLS, riunitisi in data 10/02/2026, segnalano le seguenti carenze: Carenze disciplinari 🧮 Matematica insufficienza ⚛️ Fisica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</si>
  <si>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dario.andreonitutor1@pietroaldi.com,dario.andreonitutor2@pietroaldi.com</t>
  </si>
  <si>
    <t>https://docs.google.com/spreadsheets/d/1Qb6GcEybJpwqD370q1nb9hAqVPZPLOPuIxbNDMG3reM/edit?usp=drivesdk</t>
  </si>
  <si>
    <t>16/02/2026 10:18:41</t>
  </si>
  <si>
    <t>THIBAU JULES</t>
  </si>
  <si>
    <t>I docenti della classe 2BLS, riunitisi in data 10/02/2026, segnalano le seguenti carenze: Carenze disciplinari 📜 Lingua e cultura latina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</si>
  <si>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romina.boschitutor1@pietroaldi.com,romina.boschitutor2@pietroaldi.com</t>
  </si>
  <si>
    <t>14/11/2025 19:53:09</t>
  </si>
  <si>
    <t>16/02/2026 10:18:43</t>
  </si>
  <si>
    <t>5C - Segnalatore CARENZE di NOVEMBRE - 2025-2026</t>
  </si>
  <si>
    <t>TICCI FRANCESCO</t>
  </si>
  <si>
    <t>I docenti della classe 2BLS, riunitisi in data 10/02/2026, segnalano le seguenti carenze: Carenze disciplinari 🧮 Matematica insufficienza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</si>
  <si>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lorenzo.cappuccinitutor1@pietroaldi.com,lorenzo.cappuccinitutor2@pietroaldi.com</t>
  </si>
  <si>
    <t>1wrbFVuyXmZsFi2aFpxqZsIe0bNK1_s0v2pcNVxpxeEw</t>
  </si>
  <si>
    <t>https://docs.google.com/spreadsheets/d/1wrbFVuyXmZsFi2aFpxqZsIe0bNK1_s0v2pcNVxpxeEw/edit?usp=drivesdk</t>
  </si>
  <si>
    <t>16/02/2026 10:18:44</t>
  </si>
  <si>
    <t>14/11/2025 19:53:26</t>
  </si>
  <si>
    <t>5D - Segnalatore CARENZE di NOVEMBRE - 2025-2026</t>
  </si>
  <si>
    <t>I docenti della classe 2BLS, riunitisi in data 10/02/2026, segnalano le seguenti carenze: Carenze disciplinari 📜 Lingua e cultura latina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</si>
  <si>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elisa.delmazzatutor1@pietroaldi.com,elisa.delmazzatutor2@pietroaldi.com</t>
  </si>
  <si>
    <t>16/02/2026 10:18:45</t>
  </si>
  <si>
    <t>https://docs.google.com/spreadsheets/d/1-3Jbzv6XNvXoW0C0wxmnziH5H8RL44f-xeT7PgqMtyc/edit?usp=drivesdk</t>
  </si>
  <si>
    <t>TIROCCHI GIACOMO</t>
  </si>
  <si>
    <t>ettore.diroccotutor1@pietroaldi.com,ettore.diroccotutor2@pietroaldi.com</t>
  </si>
  <si>
    <t>16/02/2026 10:18:47</t>
  </si>
  <si>
    <t>14/11/2025 19:53:50</t>
  </si>
  <si>
    <t>5E - Segnalatore CARENZE di NOVEMBRE - 2025-2026</t>
  </si>
  <si>
    <t>1ojLsdYw9p9kpkP_pkba_sRIMz_sL8mkQAnHx2xwoNG8</t>
  </si>
  <si>
    <t>TIROCCHI THIAGO</t>
  </si>
  <si>
    <t>https://docs.google.com/spreadsheets/d/1ojLsdYw9p9kpkP_pkba_sRIMz_sL8mkQAnHx2xwoNG8/edit?usp=drivesdk</t>
  </si>
  <si>
    <t>I docenti della classe 2BLS, riunitisi in data 10/02/2026, segnalano le seguenti carenze: Carenze disciplinari 📜 Lingua e cultura latina insufficienza 🧮 Matematica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</si>
  <si>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alessandro.loverdetutor1@pietroaldi.com,alessandro.loverdetutor2@pietroaldi.com</t>
  </si>
  <si>
    <t>16/02/2026 10:18:48</t>
  </si>
  <si>
    <t>edoardo.tizzi@pietroaldi.com</t>
  </si>
  <si>
    <t>14/11/2025 19:54:10</t>
  </si>
  <si>
    <t>5F - Segnalatore CARENZE di NOVEMBRE - 2025-2026</t>
  </si>
  <si>
    <t>luismattia.priamitutor1@pietroaldi.com,luismattia.priamitutor2@pietroaldi.com</t>
  </si>
  <si>
    <t>Trasferito ad altro istituto il 17/01/2026</t>
  </si>
  <si>
    <t>1riIA4eA2Pk3LDHIqzf3lKnlU3Ndf5l32Clfv0V3-uaY</t>
  </si>
  <si>
    <t>https://docs.google.com/spreadsheets/d/1riIA4eA2Pk3LDHIqzf3lKnlU3Ndf5l32Clfv0V3-uaY/edit?usp=drivesdk</t>
  </si>
  <si>
    <t>16/02/2026 10:18:50</t>
  </si>
  <si>
    <t>TOCCHI FILIPPO</t>
  </si>
  <si>
    <t>I docenti della classe 2BLS, riunitisi in data 10/02/2026, segnalano le seguenti carenze: Carenze disciplinari 🧮 Matematica lieve insufficienza ⚛️ Fisica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</si>
  <si>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14/11/2025 19:54:28</t>
  </si>
  <si>
    <t>dario.soldatitutor1@pietroaldi.com,dario.soldatitutor2@pietroaldi.com</t>
  </si>
  <si>
    <t>5G - Segnalatore CARENZE di NOVEMBRE - 2025-2026</t>
  </si>
  <si>
    <t>16/02/2026 10:18:51</t>
  </si>
  <si>
    <t>1bOmtJg5tJESe8vbE13HL1iL8NY_dxs28tlntEpsE7Fo</t>
  </si>
  <si>
    <t>TOCCI ANDREA</t>
  </si>
  <si>
    <t>https://docs.google.com/spreadsheets/d/1bOmtJg5tJESe8vbE13HL1iL8NY_dxs28tlntEpsE7Fo/edit?usp=drivesdk</t>
  </si>
  <si>
    <t>I docenti della classe 2BLS, riunitisi in data 10/02/2026, segnalano le seguenti carenze: Carenze disciplinari 📜 Lingua e cultura latina lieve insufficienza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</si>
  <si>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serse.benellitutor1@pietroaldi.com,serse.benellitutor2@pietroaldi.com</t>
  </si>
  <si>
    <t>16/02/2026 10:18:53</t>
  </si>
  <si>
    <t>14/11/2025 19:54:48</t>
  </si>
  <si>
    <t>TOCCI DIEGO</t>
  </si>
  <si>
    <t>5H - Segnalatore CARENZE di NOVEMBRE - 2025-2026</t>
  </si>
  <si>
    <t>BIANCHI CLAUDIA</t>
  </si>
  <si>
    <t>I docenti della classe 2BLS, riunitisi in data 10/02/2026, segnalano le seguenti carenze: Carenze disciplinari 🧮 Matematica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</si>
  <si>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18dKP7Qpljcked7CYubcIs9YlTasFCxpcIjyspST-PMc</t>
  </si>
  <si>
    <t>raffaele.caravagliostutor1@pietroaldi.com,raffaele.caravagliostutor2@pietroaldi.com</t>
  </si>
  <si>
    <t>https://docs.google.com/spreadsheets/d/18dKP7Qpljcked7CYubcIs9YlTasFCxpcIjyspST-PMc/edit?usp=drivesdk</t>
  </si>
  <si>
    <t>16/02/2026 10:18:54</t>
  </si>
  <si>
    <t>I docenti della classe 2C, riunitisi in data 13/02/2026, segnalano le seguenti carenze: Carenze disciplinari 🌐 Lingua e cultura straniera lieve insufficienza ⚛️ Fisica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</si>
  <si>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TODISCO MATTIA</t>
  </si>
  <si>
    <t>ludovica.casinitutor1@pietroaldi.com,ludovica.casinitutor2@pietroaldi.com</t>
  </si>
  <si>
    <t>16/02/2026 10:18:56</t>
  </si>
  <si>
    <t>14/11/2025 19:55:05</t>
  </si>
  <si>
    <t>FORMAZIONE S.L. - 3G - 2025-2026</t>
  </si>
  <si>
    <t>I docenti della classe 2C, riunitisi in data 13/02/2026, segnalano le seguenti carenze: Carenze disciplinari 📅 Storia e Geografia lieve insufficienza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</si>
  <si>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andrea.colicchiotutor1@pietroaldi.com,andrea.colicchiotutor2@pietroaldi.com</t>
  </si>
  <si>
    <t>1Yf8c0C47vYBwSLaLWXmSbQEKuGjfmYsPILedYnoFzpg</t>
  </si>
  <si>
    <t>16/02/2026 10:18:57</t>
  </si>
  <si>
    <t>https://docs.google.com/spreadsheets/d/1Yf8c0C47vYBwSLaLWXmSbQEKuGjfmYsPILedYnoFzpg/edit?usp=drivesdk</t>
  </si>
  <si>
    <t>I docenti della classe 2C, riunitisi in data 13/02/2026, segnalano le seguenti carenze: Carenze disciplinari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</si>
  <si>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viola.degennarotutor1@pietroaldi.com,viola.degennarotutor2@pietroaldi.com</t>
  </si>
  <si>
    <t>14/11/2025 20:03:14</t>
  </si>
  <si>
    <t>TOMEI RITA</t>
  </si>
  <si>
    <t>FORMAZIONE S.L. - 5G - 2025-2026</t>
  </si>
  <si>
    <t>16/02/2026 10:18:59</t>
  </si>
  <si>
    <t>1ZgKg1aj1ErpFLpBRSBdAL-zDB6f-clXIO_teg4hkVKk</t>
  </si>
  <si>
    <t>https://docs.google.com/spreadsheets/d/1ZgKg1aj1ErpFLpBRSBdAL-zDB6f-clXIO_teg4hkVKk/edit?usp=drivesdk</t>
  </si>
  <si>
    <t>lorenzo.fralassitutor1@pietroaldi.com,lorenzo.fralassitutor2@pietroaldi.com</t>
  </si>
  <si>
    <t>16/02/2026 10:19:00</t>
  </si>
  <si>
    <t>TOMMASI ALICE</t>
  </si>
  <si>
    <t>14/11/2025 20:03:29</t>
  </si>
  <si>
    <t>I docenti della classe 2C, riunitisi in data 13/02/2026, segnalano le seguenti carenze: Carenze disciplinari 🌐 Lingua e cultura straniera lieve insufficienza 📅 Storia e Geografia lieve insufficienza 🧮 Matematica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</si>
  <si>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elena.gambinitutor1@pietroaldi.com,elena.gambinitutor2@pietroaldi.com</t>
  </si>
  <si>
    <t>FORMAZIONE S.L. - 5H - 2025-2026</t>
  </si>
  <si>
    <t>16/02/2026 10:19:01</t>
  </si>
  <si>
    <t>TONCELLI GAIA</t>
  </si>
  <si>
    <t>16/02/2026 10:18:22</t>
  </si>
  <si>
    <t>1DMih5bqYTmtTjoRGiQEoAT1Bu_Su_iLI3QRQ9QdA148</t>
  </si>
  <si>
    <t>https://docs.google.com/spreadsheets/d/1DMih5bqYTmtTjoRGiQEoAT1Bu_Su_iLI3QRQ9QdA148/edit?usp=drivesdk</t>
  </si>
  <si>
    <t>I docenti della classe 2C, riunitisi in data 13/02/2026, segnalano le seguenti carenze: Carenze disciplinari 🧮 Matematica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</si>
  <si>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edoardo.grocciatutor1@pietroaldi.com,edoardo.grocciatutor2@pietroaldi.com</t>
  </si>
  <si>
    <t>16/02/2026 10:19:03</t>
  </si>
  <si>
    <t>TONELLI VANESSA</t>
  </si>
  <si>
    <t>14/11/2025 20:03:43</t>
  </si>
  <si>
    <t>FORMAZIONE S.L. - 5C - 2025-2026</t>
  </si>
  <si>
    <t>I docenti della classe 2C, riunitisi in data 13/02/2026, segnalano le seguenti carenze: Carenze disciplinari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</si>
  <si>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alessandro.albonettitutor1@pietroaldi.com,alessandro.albonettitutor2@pietroaldi.com</t>
  </si>
  <si>
    <t>1i5GCKLahHwLZ0t-F-ZzGSV3oMeHwuGIdyP2K1wdIsxQ</t>
  </si>
  <si>
    <t>https://docs.google.com/spreadsheets/d/1i5GCKLahHwLZ0t-F-ZzGSV3oMeHwuGIdyP2K1wdIsxQ/edit?usp=drivesdk</t>
  </si>
  <si>
    <t>16/02/2026 10:19:04</t>
  </si>
  <si>
    <t>TONIAZZI SARA</t>
  </si>
  <si>
    <t>BRANCA GIULIA</t>
  </si>
  <si>
    <t>I docenti della classe 3ALC, riunitisi in data 09/02/2026, segnalano le seguenti carenze: Carenze disciplinari 📚 Lingua e letteratura italiana lieve insufficienza 📜 Lingua e cultura latina insufficienza 🏛️ Lingua e cultura greca insufficienza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</si>
  <si>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edoardo.angiolinitutor1@pietroaldi.com,edoardo.angiolinitutor2@pietroaldi.com</t>
  </si>
  <si>
    <t>16/02/2026 10:19:05</t>
  </si>
  <si>
    <t>14/11/2025 20:04:08</t>
  </si>
  <si>
    <t>CARDELLI CHIARA - PFP - 2025-2026</t>
  </si>
  <si>
    <t>TONINI NICOLAS</t>
  </si>
  <si>
    <t>I docenti della classe 3ALC, riunitisi in data 09/02/2026, segnalano le seguenti carenze: Carenze disciplinari 📜 Lingua e cultura latina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</si>
  <si>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arianna.bonellitutor1@pietroaldi.com,arianna.bonellitutor2@pietroaldi.com</t>
  </si>
  <si>
    <t>1YDQINh9w67hy0NmVV7cVRDNOkHVaGFPBXAr7Ku0_byo</t>
  </si>
  <si>
    <t>16/02/2026 10:19:07</t>
  </si>
  <si>
    <t>https://docs.google.com/document/d/1YDQINh9w67hy0NmVV7cVRDNOkHVaGFPBXAr7Ku0_byo/edit?usp=drivesdk</t>
  </si>
  <si>
    <t>I docenti della classe 3ALC, riunitisi in data 09/02/2026, segnalano le seguenti carenze: Carenze disciplinari 🏛️ Lingua e cultura greca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</si>
  <si>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giulio.ferrarotutor1@pietroaldi.com,giulio.ferrarotutor2@pietroaldi.com</t>
  </si>
  <si>
    <t>16/02/2026 10:19:08</t>
  </si>
  <si>
    <t>TOPI MARIA</t>
  </si>
  <si>
    <t>15/11/2025 14:27:34</t>
  </si>
  <si>
    <t>I docenti della classe 3ALC, riunitisi in data 09/02/2026, segnalano le seguenti carenze: Carenze disciplinari 📜 Lingua e cultura latina lieve insufficienza 🏛️ Lingua e cultura greca insufficienza 🌐 Lingua e cultura straniera lieve insufficienza 🧮 Matematica lieve insufficienza ⚛️ Fisica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</si>
  <si>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PANTALEI DIEGO - PFP - 2025-2026</t>
  </si>
  <si>
    <t>samuele.garavanitutor1@pietroaldi.com,samuele.garavanitutor2@pietroaldi.com</t>
  </si>
  <si>
    <t>TORRI MATTEO</t>
  </si>
  <si>
    <t>16/02/2026 10:18:25</t>
  </si>
  <si>
    <t>16/02/2026 10:19:09</t>
  </si>
  <si>
    <t>106EgZwh_SdwmjJdibkt8bbuKvKAu9j4L7H0c0DnH7yE</t>
  </si>
  <si>
    <t>https://docs.google.com/document/d/106EgZwh_SdwmjJdibkt8bbuKvKAu9j4L7H0c0DnH7yE/edit?usp=drivesdk</t>
  </si>
  <si>
    <t>TORRI RICCARDO</t>
  </si>
  <si>
    <t>I docenti della classe 3ALC, riunitisi in data 09/02/2026, segnalano le seguenti carenze: Carenze disciplinari 📜 Lingua e cultura latina lieve insufficienza 🏛️ Lingua e cultura greca lieve insufficienza 🌐 Lingua e cultura straniera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</si>
  <si>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yousra.ghayatutor1@pietroaldi.com,yousra.ghayatutor2@pietroaldi.com</t>
  </si>
  <si>
    <t>16/02/2026 10:20:12</t>
  </si>
  <si>
    <t>15/11/2025 14:27:56</t>
  </si>
  <si>
    <t>I docenti della classe 3ALC, riunitisi in data 09/02/2026, segnalano le seguenti carenze: Carenze disciplinari 📜 Lingua e cultura latina insufficienza 🏛️ Lingua e cultura greca insufficienza 🧮 Matematica insufficienza grave ⚛️ Fisica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</si>
  <si>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SANTILLI MATTEO - PFP - 2025-2026</t>
  </si>
  <si>
    <t>cristina.schiavonitutor1@pietroaldi.com,cristina.schiavonitutor2@pietroaldi.com</t>
  </si>
  <si>
    <t>16/02/2026 10:20:13</t>
  </si>
  <si>
    <t>TORRI SARA</t>
  </si>
  <si>
    <t>1lC-VzOH6bhJ9rqDfQzE11YzLGaeNOMZYTJ6vFGaC48w</t>
  </si>
  <si>
    <t>https://docs.google.com/document/d/1lC-VzOH6bhJ9rqDfQzE11YzLGaeNOMZYTJ6vFGaC48w/edit?usp=drivesdk</t>
  </si>
  <si>
    <t>I docenti della classe 3ALC, riunitisi in data 09/02/2026, segnalano le seguenti carenze: Carenze disciplinari 🏛️ Lingua e cultura greca insufficienza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</si>
  <si>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asiyenur.altintutor1@pietroaldi.com,asiyenur.altintutor2@pietroaldi.com</t>
  </si>
  <si>
    <t>CATALDI RITA</t>
  </si>
  <si>
    <t>16/02/2026 10:20:14</t>
  </si>
  <si>
    <t>I docenti della classe 3ALS, riunitisi in data 11/02/2026, segnalano le seguenti carenze: Carenze disciplinari 🧮 Matematica lieve insufficienza ⚛️ Fisica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</si>
  <si>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15/11/2025 14:28:25</t>
  </si>
  <si>
    <t>gabriele.baccitutor1@pietroaldi.com,gabriele.baccitutor2@pietroaldi.com</t>
  </si>
  <si>
    <t>TORRINI MATILDE</t>
  </si>
  <si>
    <t>CASINI GIACOMO - PFP - 2025-2026</t>
  </si>
  <si>
    <t>16/02/2026 10:20:16</t>
  </si>
  <si>
    <t>16/02/2026 10:18:28</t>
  </si>
  <si>
    <t>WALTER SARAH LOUISE</t>
  </si>
  <si>
    <t>1glAQLrRvvYV5bq9vS9LudETZ8E4r4OiVkcZOeTZg8pw</t>
  </si>
  <si>
    <t>https://docs.google.com/document/d/1glAQLrRvvYV5bq9vS9LudETZ8E4r4OiVkcZOeTZg8pw/edit?usp=drivesdk</t>
  </si>
  <si>
    <t>I docenti della classe 3ALS, riunitisi in data 11/02/2026, segnalano le seguenti carenze: Carenze disciplinari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</si>
  <si>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gianluca.borsciatutor1@pietroaldi.com,gianluca.borsciatutor2@pietroaldi.com</t>
  </si>
  <si>
    <t>16/02/2026 10:20:17</t>
  </si>
  <si>
    <t>15/11/2025 14:28:52</t>
  </si>
  <si>
    <t>I docenti della classe 3ALS, riunitisi in data 11/02/2026, segnalano le seguenti carenze: Carenze disciplinari 📚 Lingua e letteratura italiana lieve insufficienza 📜 Lingua e cultura latina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</si>
  <si>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CALVANO MATTEO - PFP - 2025-2026</t>
  </si>
  <si>
    <t>claragiorgia.castellitutor1@pietroaldi.com,claragiorgia.castellitutor2@pietroaldi.com</t>
  </si>
  <si>
    <t>16/02/2026 10:20:18</t>
  </si>
  <si>
    <t>TORRITI ELENA</t>
  </si>
  <si>
    <t>1HFVmtUpxbjzdxmESKlzdSExe2R2cT-VMtqDnOUOWGuo</t>
  </si>
  <si>
    <t>https://docs.google.com/document/d/1HFVmtUpxbjzdxmESKlzdSExe2R2cT-VMtqDnOUOWGuo/edit?usp=drivesdk</t>
  </si>
  <si>
    <t>riccardo.corsitutor1@pietroaldi.com,riccardo.corsitutor2@pietroaldi.com</t>
  </si>
  <si>
    <t>16/02/2026 10:20:19</t>
  </si>
  <si>
    <t>I docenti della classe 3ALS, riunitisi in data 11/02/2026, segnalano le seguenti carenze: Carenze disciplinari 📜 Lingua e cultura latina insufficienza 📅 Storia lieve insufficienza 🧮 Matematica insufficienza grave ⚛️ Fisica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</si>
  <si>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rocco.grillotutor1@pietroaldi.com,rocco.grillotutor2@pietroaldi.com</t>
  </si>
  <si>
    <t>15/11/2025 14:29:19</t>
  </si>
  <si>
    <t>GORELLI FILIPPO - PFP - 2025-2026</t>
  </si>
  <si>
    <t>16/02/2026 10:20:21</t>
  </si>
  <si>
    <t>1F5uuBWLzFamaZScNWj-BUFnIywdXlNBxNdGEqrIbEDY</t>
  </si>
  <si>
    <t>I docenti della classe 3ALS, riunitisi in data 11/02/2026, segnalano le seguenti carenze: Carenze disciplinari 📜 Lingua e cultura latina insufficienza ⚛️ Fisica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</si>
  <si>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beatrice.marcuccitutor1@pietroaldi.com,beatrice.marcuccitutor2@pietroaldi.com</t>
  </si>
  <si>
    <t>https://docs.google.com/document/d/1F5uuBWLzFamaZScNWj-BUFnIywdXlNBxNdGEqrIbEDY/edit?usp=drivesdk</t>
  </si>
  <si>
    <t>16/02/2026 10:20:22</t>
  </si>
  <si>
    <t>I docenti della classe 3ALS, riunitisi in data 11/02/2026, segnalano le seguenti carenze: Carenze disciplinari 🧮 Matematica insufficienza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</si>
  <si>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aurora.nieritutor1@pietroaldi.com,aurora.nieritutor2@pietroaldi.com</t>
  </si>
  <si>
    <t>TORRITI MARTA</t>
  </si>
  <si>
    <t>16/02/2026 10:20:23</t>
  </si>
  <si>
    <t>15/11/2025 14:29:43</t>
  </si>
  <si>
    <t>I docenti della classe 3ALS, riunitisi in data 11/02/2026, segnalano le seguenti carenze: Carenze disciplinari 📚 Lingua e letteratura italiana lieve insufficienza 🌐 Lingua e cultura straniera lieve insufficienza 🧮 Matematica insufficienza grave ⚛️ Fisica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</si>
  <si>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davide.picchitutor1@pietroaldi.com,davide.picchitutor2@pietroaldi.com</t>
  </si>
  <si>
    <t>LOISI DANIELGABRIELE - PFP - 2025-2026</t>
  </si>
  <si>
    <t>16/02/2026 10:20:24</t>
  </si>
  <si>
    <t>1s_FCAtRsw43YSG-atAZqrqfObgugcf3HtzrPPabmteo</t>
  </si>
  <si>
    <t>https://docs.google.com/document/d/1s_FCAtRsw43YSG-atAZqrqfObgugcf3HtzrPPabmteo/edit?usp=drivesdk</t>
  </si>
  <si>
    <t>I docenti della classe 3ALS, riunitisi in data 11/02/2026, segnalano le seguenti carenze: Carenze disciplinari 📜 Lingua e cultura latina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</si>
  <si>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gregorio.pugliesetutor1@pietroaldi.com,gregorio.pugliesetutor2@pietroaldi.com</t>
  </si>
  <si>
    <t>16/02/2026 10:20:26</t>
  </si>
  <si>
    <t>TORTELLI ENEA</t>
  </si>
  <si>
    <t>I docenti della classe 3ALS, riunitisi in data 11/02/2026, segnalano le seguenti carenze: Carenze disciplinari 📚 Lingua e letteratura italiana lieve insufficienza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</si>
  <si>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alice.restantetutor1@pietroaldi.com,alice.restantetutor2@pietroaldi.com</t>
  </si>
  <si>
    <t>16/02/2026 10:20:27</t>
  </si>
  <si>
    <t>15/11/2025 14:30:10</t>
  </si>
  <si>
    <t>I docenti della classe 3ALS, riunitisi in data 11/02/2026, segnalano le seguenti carenze: Carenze disciplinari 🧮 Matematica lieve insufficienza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</si>
  <si>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BREDA FRANCESCO - PFP - 2025-2026</t>
  </si>
  <si>
    <t>stefano.cargiollitutor1@pietroaldi.com,stefano.cargiollitutor2@pietroaldi.com</t>
  </si>
  <si>
    <t>16/02/2026 10:20:28</t>
  </si>
  <si>
    <t>1YuRWO-yBi5ndCx_LAQhlhoE2GJlkcm24RRLHit8dl-g</t>
  </si>
  <si>
    <t>I docenti della classe 3BLC, riunitisi in data 10/02/2026, segnalano le seguenti carenze: Carenze disciplinari 🏛️ Lingua e cultura greca insufficienza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</si>
  <si>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https://docs.google.com/document/d/1YuRWO-yBi5ndCx_LAQhlhoE2GJlkcm24RRLHit8dl-g/edit?usp=drivesdk</t>
  </si>
  <si>
    <t>tancredi.gallotutor1@pietroaldi.com,tancredi.gallotutor2@pietroaldi.com</t>
  </si>
  <si>
    <t>16/02/2026 10:20:30</t>
  </si>
  <si>
    <t>TORTORA NICCOLO</t>
  </si>
  <si>
    <t>I docenti della classe 3BLC, riunitisi in data 10/02/2026, segnalano le seguenti carenze: Carenze disciplinari 🏛️ Lingua e cultura greca insufficienza 📅 Storia insufficienza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</si>
  <si>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thomas.turettatutor1@pietroaldi.com,thomas.turettatutor2@pietroaldi.com</t>
  </si>
  <si>
    <t>16/02/2026 10:20:31</t>
  </si>
  <si>
    <t>16/11/2025 16:31:21</t>
  </si>
  <si>
    <t>1D - VERBALE n.2 - 2025-2026</t>
  </si>
  <si>
    <t>I docenti della classe 3BLC, riunitisi in data 10/02/2026, segnalano le seguenti carenze: Carenze disciplinari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</si>
  <si>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pepeanna.vignolitutor1@pietroaldi.com,pepeanna.vignolitutor2@pietroaldi.com</t>
  </si>
  <si>
    <t>16/02/2026 10:20:32</t>
  </si>
  <si>
    <t>1f3GwF6W7JKm8VBP8eySmkSlqv-IGdf9H8YnuUrP_jhs</t>
  </si>
  <si>
    <t>https://docs.google.com/document/d/1f3GwF6W7JKm8VBP8eySmkSlqv-IGdf9H8YnuUrP_jhs/edit?usp=drivesdk</t>
  </si>
  <si>
    <t>I docenti della classe 3BLC, riunitisi in data 10/02/2026, segnalano le seguenti carenze: Carenze disciplinari 🧮 Matematica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</si>
  <si>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dinorah.agostinitutor1@pietroaldi.com,dinorah.agostinitutor2@pietroaldi.com</t>
  </si>
  <si>
    <t>16/02/2026 10:20:33</t>
  </si>
  <si>
    <t>I docenti della classe 3BLS, riunitisi in data 12/02/2026, segnalano le seguenti carenze: Carenze disciplinari 🧮 Matematica lieve insufficienza 🧪 Scienze naturali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</si>
  <si>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elisanicole.cardullotutor1@pietroaldi.com,elisanicole.cardullotutor2@pietroaldi.com</t>
  </si>
  <si>
    <t>16/02/2026 10:20:35</t>
  </si>
  <si>
    <t>15/11/2025 14:35:37</t>
  </si>
  <si>
    <t>2D - VERBALE n.2 - 2025-2026</t>
  </si>
  <si>
    <t>TOSI MATTEO</t>
  </si>
  <si>
    <t>I docenti della classe 3BLS, riunitisi in data 12/02/2026, segnalano le seguenti carenze: Carenze disciplinari 📜 Lingua e cultura latina lieve insufficienza 🧮 Matematica lieve insufficienza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</si>
  <si>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aurora.cesarinitutor1@pietroaldi.com,aurora.cesarinitutor2@pietroaldi.com</t>
  </si>
  <si>
    <t>1SMmaLnl0S19c3LeULGEKFs8UtvOTln4nwubeqGhrq2U</t>
  </si>
  <si>
    <t>16/02/2026 10:20:36</t>
  </si>
  <si>
    <t>https://docs.google.com/document/d/1SMmaLnl0S19c3LeULGEKFs8UtvOTln4nwubeqGhrq2U/edit?usp=drivesdk</t>
  </si>
  <si>
    <t>I docenti della classe 3BLS, riunitisi in data 12/02/2026, segnalano le seguenti carenze: Carenze disciplinari 📜 Lingua e cultura latina insufficienza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</si>
  <si>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martina.deltongotutor1@pietroaldi.com,martina.deltongotutor2@pietroaldi.com</t>
  </si>
  <si>
    <t>16/02/2026 10:20:37</t>
  </si>
  <si>
    <t>giovanni.vasconi@pietroaldi.com</t>
  </si>
  <si>
    <t>I docenti della classe 3BLS, riunitisi in data 12/02/2026, segnalano le seguenti carenze: Carenze disciplinari 📜 Lingua e cultura latina insufficienza 🧮 Matematica insufficienza 🧪 Scienze naturali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</si>
  <si>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ludovico.diligentitutor1@pietroaldi.com,ludovico.diligentitutor2@pietroaldi.com</t>
  </si>
  <si>
    <t>16/02/2026 10:20:38</t>
  </si>
  <si>
    <t>15/11/2025 14:35:51</t>
  </si>
  <si>
    <t>3D - VERBALE n.2 - 2025-2026</t>
  </si>
  <si>
    <t>I docenti della classe 3BLS, riunitisi in data 12/02/2026, segnalano le seguenti carenze: Carenze disciplinari 🧪 Scienze naturali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</si>
  <si>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francesco.ghinitutor1@pietroaldi.com,francesco.ghinitutor2@pietroaldi.com</t>
  </si>
  <si>
    <t>16/02/2026 10:20:40</t>
  </si>
  <si>
    <t>TRIPODI VITTORIA</t>
  </si>
  <si>
    <t>1pfh_abJoZseqBYYhDixdk_trkea-Z-AlG3KDfwkFCI4</t>
  </si>
  <si>
    <t>https://docs.google.com/document/d/1pfh_abJoZseqBYYhDixdk_trkea-Z-AlG3KDfwkFCI4/edit?usp=drivesdk</t>
  </si>
  <si>
    <t>I docenti della classe 3BLS, riunitisi in data 12/02/2026, segnalano le seguenti carenze: Carenze disciplinari 📜 Lingua e cultura latina insufficienza grave 🧮 Matematica insufficienza grave 🧪 Scienze naturali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</si>
  <si>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adele.verni@pietroaldi.com</t>
  </si>
  <si>
    <t>victorio.montanellitutor1@pietroaldi.com,victorio.montanellitutor2@pietroaldi.com</t>
  </si>
  <si>
    <t>16/02/2026 10:20:41</t>
  </si>
  <si>
    <t>I docenti della classe 3BLS, riunitisi in data 12/02/2026, segnalano le seguenti carenze: Carenze disciplinari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</si>
  <si>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15/11/2025 14:36:04</t>
  </si>
  <si>
    <t>niccolo.monticinitutor1@pietroaldi.com,niccolo.monticinitutor2@pietroaldi.com</t>
  </si>
  <si>
    <t>TRONCONI MIRKO</t>
  </si>
  <si>
    <t>16/02/2026 10:20:42</t>
  </si>
  <si>
    <t>4D - VERBALE n.2 - 2025-2026</t>
  </si>
  <si>
    <t>I docenti della classe 3BLS, riunitisi in data 12/02/2026, segnalano le seguenti carenze: Carenze disciplinari 📜 Lingua e cultura latina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</si>
  <si>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elga.potinitutor1@pietroaldi.com,elga.potinitutor2@pietroaldi.com</t>
  </si>
  <si>
    <t>1i3tSBT8wHECns0tUR_65rpJ_90hasNzU2xdo0Vxd144</t>
  </si>
  <si>
    <t>16/02/2026 10:20:44</t>
  </si>
  <si>
    <t>https://docs.google.com/document/d/1i3tSBT8wHECns0tUR_65rpJ_90hasNzU2xdo0Vxd144/edit?usp=drivesdk</t>
  </si>
  <si>
    <t>laura.zanaboni@pietroaldi.com</t>
  </si>
  <si>
    <t>TROPLINI ALEKSANDER</t>
  </si>
  <si>
    <t>emanuele.puccinellitutor1@pietroaldi.com,emanuele.puccinellitutor2@pietroaldi.com</t>
  </si>
  <si>
    <t>16/02/2026 10:20:45</t>
  </si>
  <si>
    <t>15/11/2025 14:36:15</t>
  </si>
  <si>
    <t>I docenti della classe 3BLS, riunitisi in data 12/02/2026, segnalano le seguenti carenze: Carenze disciplinari 📜 Lingua e cultura latina insufficienza 🧪 Scienze naturali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</si>
  <si>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5D - VERBALE n.2 - 2025-2026</t>
  </si>
  <si>
    <t>ettore.rastellitutor1@pietroaldi.com,ettore.rastellitutor2@pietroaldi.com</t>
  </si>
  <si>
    <t>gjesika.zefi@pietroaldi.com</t>
  </si>
  <si>
    <t>16/02/2026 10:20:46</t>
  </si>
  <si>
    <t>10MDObTUIt-3lkLjQ0EiGq-HHoY_nro3DXPo3k7o7j8o</t>
  </si>
  <si>
    <t>https://docs.google.com/document/d/10MDObTUIt-3lkLjQ0EiGq-HHoY_nro3DXPo3k7o7j8o/edit?usp=drivesdk</t>
  </si>
  <si>
    <t>TURCO FRANCESCO</t>
  </si>
  <si>
    <t>I docenti della classe 3BLS, riunitisi in data 12/02/2026, segnalano le seguenti carenze: Carenze disciplinari 📜 Lingua e cultura latina lieve insufficienza 🧮 Matematica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</si>
  <si>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francesco.turco@pietroaldi.com</t>
  </si>
  <si>
    <t>riccardo.risicotutor1@pietroaldi.com,riccardo.risicotutor2@pietroaldi.com</t>
  </si>
  <si>
    <t>16/02/2026 10:20:48</t>
  </si>
  <si>
    <t>gjesika.zefitutor1@pietroaldi.com</t>
  </si>
  <si>
    <t>alice.tommasitutor1@pietroaldi.com,alice.tommasitutor2@pietroaldi.com</t>
  </si>
  <si>
    <t>15/11/2025 14:36:28</t>
  </si>
  <si>
    <t>MORELLO GIUSEPPE - PFP - 2025-2026</t>
  </si>
  <si>
    <t>TURETTA THOMAS</t>
  </si>
  <si>
    <t>16/02/2026 10:20:49</t>
  </si>
  <si>
    <t>15uqYD0vfhvdsfxBuQC-CJKnrnvC0ZjCF7muXX0MSGJ8</t>
  </si>
  <si>
    <t>I docenti della classe 3BLS, riunitisi in data 12/02/2026, segnalano le seguenti carenze: Carenze disciplinari 📜 Lingua e cultura latina lieve insufficienza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</si>
  <si>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https://docs.google.com/document/d/15uqYD0vfhvdsfxBuQC-CJKnrnvC0ZjCF7muXX0MSGJ8/edit?usp=drivesdk</t>
  </si>
  <si>
    <t>antonio.cupolinotutor1@pietroaldi.com,antonio.cupolinotutor2@pietroaldi.com</t>
  </si>
  <si>
    <t>16/02/2026 10:20:51</t>
  </si>
  <si>
    <t>I docenti della classe 3C, riunitisi in data 13/02/2026, segnalano le seguenti carenze: Carenze disciplinari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</si>
  <si>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alessandro.dallacostatutor1@pietroaldi.com,alessandro.dallacostatutor2@pietroaldi.com</t>
  </si>
  <si>
    <t>16/02/2026 10:20:52</t>
  </si>
  <si>
    <t>UBERTI ALESSANDRO</t>
  </si>
  <si>
    <t>16/11/2025 16:32:55</t>
  </si>
  <si>
    <t>I docenti della classe 3C, riunitisi in data 13/02/2026, segnalano le seguenti carenze: Carenze disciplinari 🧠 Filosofia insufficienza grave 🧮 Matematica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</si>
  <si>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sara.gambinitutor1@pietroaldi.com,sara.gambinitutor2@pietroaldi.com</t>
  </si>
  <si>
    <t>16/02/2026 10:20:53</t>
  </si>
  <si>
    <t>CIVILINI DAVIDE - PFP - 2025-2026</t>
  </si>
  <si>
    <t>I docenti della classe 3C, riunitisi in data 13/02/2026, segnalano le seguenti carenze: Carenze disciplinari 🧮 Matematica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</si>
  <si>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dearebecca.iftimietutor1@pietroaldi.com,dearebecca.iftimietutor2@pietroaldi.com</t>
  </si>
  <si>
    <t>16/02/2026 10:20:55</t>
  </si>
  <si>
    <t>1sdY6CMVY9vR3KXLJtIUhfk5eEzy18YaHfWUf2WCjsP0</t>
  </si>
  <si>
    <t>https://docs.google.com/document/d/1sdY6CMVY9vR3KXLJtIUhfk5eEzy18YaHfWUf2WCjsP0/edit?usp=drivesdk</t>
  </si>
  <si>
    <t>UKA MANUEL</t>
  </si>
  <si>
    <t>I docenti della classe 3C, riunitisi in data 13/02/2026, segnalano le seguenti carenze: Carenze disciplinari 📅 Storia insufficienza grave 🧮 Matematica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</si>
  <si>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lorenzo.maionetutor1@pietroaldi.com,lorenzo.maionetutor2@pietroaldi.com</t>
  </si>
  <si>
    <t>16/02/2026 10:20:56</t>
  </si>
  <si>
    <t>17/11/2025 09:08:36</t>
  </si>
  <si>
    <t>maia.petrellatutor1@pietroaldi.com,maia.petrellatutor2@pietroaldi.com</t>
  </si>
  <si>
    <t>16/02/2026 10:20:57</t>
  </si>
  <si>
    <t>VAGAGGINI GRETA</t>
  </si>
  <si>
    <t>16/11/2025 16:33:13</t>
  </si>
  <si>
    <t>I docenti della classe 3C, riunitisi in data 13/02/2026, segnalano le seguenti carenze: Carenze disciplinari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</si>
  <si>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BALDUCCI NICHOLAS - PFP - 2025-2026</t>
  </si>
  <si>
    <t>leonardo.salonitutor1@pietroaldi.com,leonardo.salonitutor2@pietroaldi.com</t>
  </si>
  <si>
    <t>16/02/2026 10:20:59</t>
  </si>
  <si>
    <t>1-WnARLqFpsx_qmCCJYBnyqVUsPPaiWpXqHzlvO2clB4</t>
  </si>
  <si>
    <t>https://docs.google.com/document/d/1-WnARLqFpsx_qmCCJYBnyqVUsPPaiWpXqHzlvO2clB4/edit?usp=drivesdk</t>
  </si>
  <si>
    <t>I docenti della classe 3C, riunitisi in data 13/02/2026, segnalano le seguenti carenze: Carenze disciplinari 📚 Lingua e letteratura italiana lieve insufficienza 🧠 Filosofia insufficienza 🧮 Matematica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</si>
  <si>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antonio.stasitutor1@pietroaldi.com,antonio.stasitutor2@pietroaldi.com</t>
  </si>
  <si>
    <t>16/02/2026 10:21:00</t>
  </si>
  <si>
    <t>VAGHEGGINI ALESSANDRO</t>
  </si>
  <si>
    <t>davide.veneziatutor1@pietroaldi.com,davide.veneziatutor2@pietroaldi.com</t>
  </si>
  <si>
    <t>16/02/2026 10:21:01</t>
  </si>
  <si>
    <t>16/11/2025 16:33:34</t>
  </si>
  <si>
    <t>TRIMBOLI GABRIELEPASQUALE - PFP - 2025-2026</t>
  </si>
  <si>
    <t>I docenti della classe 3C, riunitisi in data 13/02/2026, segnalano le seguenti carenze: Carenze disciplinari 📚 Lingua e letteratura italiana insufficienza grave 📅 Storia insufficienza grave 🧠 Filosofia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</si>
  <si>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greta.barbieratutor1@pietroaldi.com,greta.barbieratutor2@pietroaldi.com</t>
  </si>
  <si>
    <t>1kb6p4Ou77_MWq5l08gQ10HLc6fHaRwcQ60gd8KtFwEM</t>
  </si>
  <si>
    <t>https://docs.google.com/document/d/1kb6p4Ou77_MWq5l08gQ10HLc6fHaRwcQ60gd8KtFwEM/edit?usp=drivesdk</t>
  </si>
  <si>
    <t>16/02/2026 10:21:02</t>
  </si>
  <si>
    <t>VAGHEGGINI CARLO</t>
  </si>
  <si>
    <t>I docenti della classe 4ALC, riunitisi in data 09/02/2026, segnalano le seguenti carenze: Carenze disciplinari 🏛️ Lingua e cultura greca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</si>
  <si>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riccardo.brillitutor1@pietroaldi.com,riccardo.brillitutor2@pietroaldi.com</t>
  </si>
  <si>
    <t>16/02/2026 10:18:36</t>
  </si>
  <si>
    <t>16/02/2026 10:21:04</t>
  </si>
  <si>
    <t>16/11/2025 16:33:55</t>
  </si>
  <si>
    <t>I docenti della classe 4ALC, riunitisi in data 09/02/2026, segnalano le seguenti carenze: Carenze disciplinari 📜 Lingua e cultura latina lieve insufficienza 🏛️ Lingua e cultura greca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</si>
  <si>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DIFELICE GABRIELE - PFP - 2025-2026</t>
  </si>
  <si>
    <t>giulia.cappellitutor1@pietroaldi.com,giulia.cappellitutor2@pietroaldi.com</t>
  </si>
  <si>
    <t>16/02/2026 10:21:05</t>
  </si>
  <si>
    <t>VAGLIO VITTORIO</t>
  </si>
  <si>
    <t>1HI55PqAH_36V_v1lUEum12XyUC4Phg607kahEVAw_Ow</t>
  </si>
  <si>
    <t>https://docs.google.com/document/d/1HI55PqAH_36V_v1lUEum12XyUC4Phg607kahEVAw_Ow/edit?usp=drivesdk</t>
  </si>
  <si>
    <t>I docenti della classe 4ALC, riunitisi in data 09/02/2026, segnalano le seguenti carenze: Carenze disciplinari 📜 Lingua e cultura latina insufficienza 🏛️ Lingua e cultura greca insufficienza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</si>
  <si>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flavio.carlettitutor1@pietroaldi.com,flavio.carlettitutor2@pietroaldi.com</t>
  </si>
  <si>
    <t>16/02/2026 10:21:06</t>
  </si>
  <si>
    <t>16/11/2025 16:34:14</t>
  </si>
  <si>
    <t>I docenti della classe 4ALC, riunitisi in data 09/02/2026, segnalano le seguenti carenze: Carenze disciplinari 📜 Lingua e cultura latina insufficienza 🏛️ Lingua e cultura greca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</si>
  <si>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giulio.duchitutor1@pietroaldi.com,giulio.duchitutor2@pietroaldi.com</t>
  </si>
  <si>
    <t>GIALLINI LORENZO - PFP - 2025-2026</t>
  </si>
  <si>
    <t>16/02/2026 10:21:07</t>
  </si>
  <si>
    <t>alessandro.valenti@pietroaldi.com</t>
  </si>
  <si>
    <t>I docenti della classe 4ALC, riunitisi in data 09/02/2026, segnalano le seguenti carenze: Carenze disciplinari 📜 Lingua e cultura latina insufficienza 🏛️ Lingua e cultura greca lieve insufficienza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</si>
  <si>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1zw3i-YAC6-tsJI70Pv6SWx4hy5Xpxznoj9O8pBT12xs</t>
  </si>
  <si>
    <t>lavinia.fiorenzanotutor1@pietroaldi.com,lavinia.fiorenzanotutor2@pietroaldi.com</t>
  </si>
  <si>
    <t>https://docs.google.com/document/d/1zw3i-YAC6-tsJI70Pv6SWx4hy5Xpxznoj9O8pBT12xs/edit?usp=drivesdk</t>
  </si>
  <si>
    <t>trasferito</t>
  </si>
  <si>
    <t>16/02/2026 10:22:10</t>
  </si>
  <si>
    <t>I docenti della classe 4ALC, riunitisi in data 09/02/2026, segnalano le seguenti carenze: Carenze disciplinari 📜 Lingua e cultura latina insufficienza 🏛️ Lingua e cultura greca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</si>
  <si>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VALENTI MARIAGIULIA</t>
  </si>
  <si>
    <t>lorenzo.furlanitutor1@pietroaldi.com,lorenzo.furlanitutor2@pietroaldi.com</t>
  </si>
  <si>
    <t>16/02/2026 10:22:12</t>
  </si>
  <si>
    <t>16/11/2025 16:34:37</t>
  </si>
  <si>
    <t>VALENTI SALVATORE</t>
  </si>
  <si>
    <t>I docenti della classe 4ALC, riunitisi in data 09/02/2026, segnalano le seguenti carenze: Carenze disciplinari 📜 Lingua e cultura latina insufficienza 🧮 Matematica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</si>
  <si>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COCCI ETTORE - PFP - 2025-2026</t>
  </si>
  <si>
    <t>emanuela.gaudierotutor1@pietroaldi.com,emanuela.gaudierotutor2@pietroaldi.com</t>
  </si>
  <si>
    <t>16/02/2026 10:22:13</t>
  </si>
  <si>
    <t>1tAMYO2XdJCC1reiVT0IIHc3ptPARXUuhudUmQWEzDRw</t>
  </si>
  <si>
    <t>https://docs.google.com/document/d/1tAMYO2XdJCC1reiVT0IIHc3ptPARXUuhudUmQWEzDRw/edit?usp=drivesdk</t>
  </si>
  <si>
    <t>iago.marsanatutor1@pietroaldi.com,iago.marsanatutor2@pietroaldi.com</t>
  </si>
  <si>
    <t>VALENTINI LORENZOFRANCESCO</t>
  </si>
  <si>
    <t>16/02/2026 10:22:15</t>
  </si>
  <si>
    <t>I docenti della classe 4ALC, riunitisi in data 09/02/2026, segnalano le seguenti carenze: Carenze disciplinari 📜 Lingua e cultura latina lieve insufficienza 🏛️ Lingua e cultura greca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</si>
  <si>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16/11/2025 16:34:56</t>
  </si>
  <si>
    <t>lorenzo.pacetutor1@pietroaldi.com,lorenzo.pacetutor2@pietroaldi.com</t>
  </si>
  <si>
    <t>COLOMBINI MATTEO - PFP - 2025-2026</t>
  </si>
  <si>
    <t>16/02/2026 10:22:16</t>
  </si>
  <si>
    <t>1-gFP9MxsOTJ09o15sn9JVc09ZepbkDEyWOSN4PcCOVQ</t>
  </si>
  <si>
    <t>https://docs.google.com/document/d/1-gFP9MxsOTJ09o15sn9JVc09ZepbkDEyWOSN4PcCOVQ/edit?usp=drivesdk</t>
  </si>
  <si>
    <t>I docenti della classe 4ALC, riunitisi in data 09/02/2026, segnalano le seguenti carenze: Carenze disciplinari 📜 Lingua e cultura latina insufficienza 🏛️ Lingua e cultura greca insufficienza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</si>
  <si>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zoe.pierinitutor1@pietroaldi.com,zoe.pierinitutor2@pietroaldi.com</t>
  </si>
  <si>
    <t>VALISERRA FILIPPO</t>
  </si>
  <si>
    <t>16/02/2026 10:22:17</t>
  </si>
  <si>
    <t>16/11/2025 16:35:18</t>
  </si>
  <si>
    <t>I docenti della classe 4ALC, riunitisi in data 09/02/2026, segnalano le seguenti carenze: Carenze disciplinari 📜 Lingua e cultura latina insufficienza 🏛️ Lingua e cultura greca insufficienza 🌐 Lingua e cultura straniera insufficienza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</si>
  <si>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viviana.rissottitutor1@pietroaldi.com,viviana.rissottitutor2@pietroaldi.com</t>
  </si>
  <si>
    <t>NICCOLINI ROCCO - PFP - 2025-2026</t>
  </si>
  <si>
    <t>16/02/2026 10:22:19</t>
  </si>
  <si>
    <t>1x8zgyIKko_mwzL197dRyjuTeXzPQNWeKOAjpwnGqBvw</t>
  </si>
  <si>
    <t>https://docs.google.com/document/d/1x8zgyIKko_mwzL197dRyjuTeXzPQNWeKOAjpwnGqBvw/edit?usp=drivesdk</t>
  </si>
  <si>
    <t>anna.seghitutor1@pietroaldi.com,anna.seghitutor2@pietroaldi.com</t>
  </si>
  <si>
    <t>francesco.vallerani@pietroaldi.com</t>
  </si>
  <si>
    <t>16/02/2026 10:22:20</t>
  </si>
  <si>
    <t>I docenti della classe 4ALC, riunitisi in data 09/02/2026, segnalano le seguenti carenze: Carenze disciplinari 🏛️ Lingua e cultura greca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</si>
  <si>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Trasf. ingresso scuola il 13/11/25</t>
  </si>
  <si>
    <t>francesco.soldateschitutor1@pietroaldi.com,francesco.soldateschitutor2@pietroaldi.com</t>
  </si>
  <si>
    <t>16/02/2026 10:22:21</t>
  </si>
  <si>
    <t>VALTERONI BERNARDO</t>
  </si>
  <si>
    <t>I docenti della classe 4ALC, riunitisi in data 09/02/2026, segnalano le seguenti carenze: Carenze disciplinari 🏛️ Lingua e cultura greca lieve insufficienza 🧮 Matematica insufficienza ⚛️ Fisica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</si>
  <si>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16/11/2025 16:35:41</t>
  </si>
  <si>
    <t>sara.toniazzitutor1@pietroaldi.com,sara.toniazzitutor2@pietroaldi.com</t>
  </si>
  <si>
    <t>16/02/2026 10:22:23</t>
  </si>
  <si>
    <t>MARGIACCHI NICCOLO - PFP - 2025-2026</t>
  </si>
  <si>
    <t>iriavittoriapaloma.ventotutor1@pietroaldi.com,iriavittoriapaloma.ventotutor2@pietroaldi.com</t>
  </si>
  <si>
    <t>1rKiFlEwcyfdK1U0sBI32X_P9kIEHFZNeTmCLYGNMYKA</t>
  </si>
  <si>
    <t>https://docs.google.com/document/d/1rKiFlEwcyfdK1U0sBI32X_P9kIEHFZNeTmCLYGNMYKA/edit?usp=drivesdk</t>
  </si>
  <si>
    <t>16/02/2026 10:22:24</t>
  </si>
  <si>
    <t>VALURTA EMMA</t>
  </si>
  <si>
    <t>dorianrocky.angelinitutor1@pietroaldi.com,dorianrocky.angelinitutor2@pietroaldi.com</t>
  </si>
  <si>
    <t>16/02/2026 10:22:25</t>
  </si>
  <si>
    <t>16/11/2025 16:36:03</t>
  </si>
  <si>
    <t>I docenti della classe 4ALS, riunitisi in data 11/02/2026, segnalano le seguenti carenze: Carenze disciplinari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</si>
  <si>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francesco.contitutor1@pietroaldi.com,francesco.contitutor2@pietroaldi.com</t>
  </si>
  <si>
    <t>BONELLI ALESSANDRO - PFP - 2025-2026</t>
  </si>
  <si>
    <t>16/02/2026 10:22:27</t>
  </si>
  <si>
    <t>VANELLI CATERINA</t>
  </si>
  <si>
    <t>I docenti della classe 4ALS, riunitisi in data 11/02/2026, segnalano le seguenti carenze: Carenze disciplinari 🧠 Filosofia insufficienza ⚛️ Fisica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</si>
  <si>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1lXZtTqRreXCJpdA9q2YVGS2F9uOKtu6Sejv4hdAME5Q</t>
  </si>
  <si>
    <t>rachele.liontitutor1@pietroaldi.com,rachele.liontitutor2@pietroaldi.com</t>
  </si>
  <si>
    <t>https://docs.google.com/document/d/1lXZtTqRreXCJpdA9q2YVGS2F9uOKtu6Sejv4hdAME5Q/edit?usp=drivesdk</t>
  </si>
  <si>
    <t>16/02/2026 10:22:28</t>
  </si>
  <si>
    <t>alice.morsellitutor1@pietroaldi.com,alice.morsellitutor2@pietroaldi.com</t>
  </si>
  <si>
    <t>16/02/2026 10:22:30</t>
  </si>
  <si>
    <t>VANNOZZI BRENDA</t>
  </si>
  <si>
    <t>I docenti della classe 4ALS, riunitisi in data 11/02/2026, segnalano le seguenti carenze: Carenze disciplinari 🧠 Filosofia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</si>
  <si>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mariagiulia.riccitutor1@pietroaldi.com,mariagiulia.riccitutor2@pietroaldi.com</t>
  </si>
  <si>
    <t>16/02/2026 10:22:31</t>
  </si>
  <si>
    <t>16/11/2025 16:36:24</t>
  </si>
  <si>
    <t>CIAMPANA DAMIANO - PFP - 2025-2026</t>
  </si>
  <si>
    <t>I docenti della classe 4ALS, riunitisi in data 11/02/2026, segnalano le seguenti carenze: Carenze disciplinari 🧠 Filosofia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</si>
  <si>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marco.roggiapanetutor1@pietroaldi.com,marco.roggiapanetutor2@pietroaldi.com</t>
  </si>
  <si>
    <t>16/02/2026 10:22:33</t>
  </si>
  <si>
    <t>VANNUCCHI ANNA</t>
  </si>
  <si>
    <t>15z_AktzjfS49S6rT5ZSoQ_dq1tdJUKscnH5i2RfteDU</t>
  </si>
  <si>
    <t>https://docs.google.com/document/d/15z_AktzjfS49S6rT5ZSoQ_dq1tdJUKscnH5i2RfteDU/edit?usp=drivesdk</t>
  </si>
  <si>
    <t>I docenti della classe 4ALS, riunitisi in data 11/02/2026, segnalano le seguenti carenze: Carenze disciplinari ⚛️ Fisica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</si>
  <si>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giulio.bartolettitutor1@pietroaldi.com,giulio.bartolettitutor2@pietroaldi.com</t>
  </si>
  <si>
    <t>16/02/2026 10:22:34</t>
  </si>
  <si>
    <t>I docenti della classe 4BLC, riunitisi in data 10/02/2026, segnalano le seguenti carenze: Carenze disciplinari 📚 Lingua e letteratura italiana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</si>
  <si>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brando.bardinitutor1@pietroaldi.com,brando.bardinitutor2@pietroaldi.com</t>
  </si>
  <si>
    <t>16/02/2026 10:22:36</t>
  </si>
  <si>
    <t>VANNUCCHI BIANCA</t>
  </si>
  <si>
    <t>I docenti della classe 4BLS, riunitisi in data 12/02/2026, segnalano le seguenti carenze: Carenze disciplinari 📅 Storia lieve insufficienza 🧠 Filosofia lieve insufficienza 🧮 Matematica lieve insufficienza ⚛️ Fisica insufficienza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</si>
  <si>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16/11/2025 16:36:46</t>
  </si>
  <si>
    <t>giulio.grascellitutor1@pietroaldi.com,giulio.grascellitutor2@pietroaldi.com</t>
  </si>
  <si>
    <t>16/02/2026 10:22:39</t>
  </si>
  <si>
    <t>BETTI GIACOMO - PFP - 2025-2026</t>
  </si>
  <si>
    <t>I docenti della classe 4BLS, riunitisi in data 12/02/2026, segnalano le seguenti carenze: Assenze vicine al 25% Carenze disciplinari 📅 Storia insufficienza 🧮 Matematica insufficienza ⚛️ Fisica insufficienza grave 🧪 Scienze naturali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</si>
  <si>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daniele.laritutor1@pietroaldi.com,daniele.laritutor2@pietroaldi.com</t>
  </si>
  <si>
    <t>VANTASSEL NINA</t>
  </si>
  <si>
    <t>1hxiJDQQ4BsyQnO4o6dSYgoK1BRbohPQk_fBbuAWtYhA</t>
  </si>
  <si>
    <t>16/02/2026 10:22:40</t>
  </si>
  <si>
    <t>https://docs.google.com/document/d/1hxiJDQQ4BsyQnO4o6dSYgoK1BRbohPQk_fBbuAWtYhA/edit?usp=drivesdk</t>
  </si>
  <si>
    <t>I docenti della classe 4BLS, riunitisi in data 12/02/2026, segnalano le seguenti carenze: Assenze oltre il 25%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</si>
  <si>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ludovica.mercuriotutor1@pietroaldi.com,ludovica.mercuriotutor2@pietroaldi.com</t>
  </si>
  <si>
    <t>16/02/2026 10:22:41</t>
  </si>
  <si>
    <t>16/11/2025 16:37:06</t>
  </si>
  <si>
    <t>I docenti della classe 4BLS, riunitisi in data 12/02/2026, segnalano le seguenti carenze: Carenze disciplinari 🧮 Matematica lieve insufficienza ⚛️ Fisica lieve insufficienza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</si>
  <si>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VASCONI GIOVANNI</t>
  </si>
  <si>
    <t>margherita.picchiottitutor1@pietroaldi.com,margherita.picchiottitutor2@pietroaldi.com</t>
  </si>
  <si>
    <t>NATALE STEFANO - PFP - 2025-2026</t>
  </si>
  <si>
    <t>16/02/2026 10:22:43</t>
  </si>
  <si>
    <t>1q6YOmQobiUoWcg0OVaL-pEjGT1cXlY1ny5HWB6u73wg</t>
  </si>
  <si>
    <t>https://docs.google.com/document/d/1q6YOmQobiUoWcg0OVaL-pEjGT1cXlY1ny5HWB6u73wg/edit?usp=drivesdk</t>
  </si>
  <si>
    <t>I docenti della classe 4BLS, riunitisi in data 12/02/2026, segnalano le seguenti carenze: Carenze disciplinari 🧮 Matematica insufficienza ⚛️ Fisica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</si>
  <si>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giorgia.rossitutor1@pietroaldi.com,giorgia.rossitutor2@pietroaldi.com</t>
  </si>
  <si>
    <t>16/02/2026 10:22:44</t>
  </si>
  <si>
    <t>VEDELE ELIA</t>
  </si>
  <si>
    <t>I docenti della classe 4BLS, riunitisi in data 12/02/2026, segnalano le seguenti carenze: Carenze disciplinari 🧠 Filosofia lieve insufficienza 🧮 Matematica insufficienza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</si>
  <si>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marco.ruggierotutor1@pietroaldi.com,marco.ruggierotutor2@pietroaldi.com</t>
  </si>
  <si>
    <t>16/02/2026 10:22:45</t>
  </si>
  <si>
    <t>16/11/2025 16:37:28</t>
  </si>
  <si>
    <t>I docenti della classe 4BLS, riunitisi in data 12/02/2026, segnalano le seguenti carenze: Carenze disciplinari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</si>
  <si>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FERRARI LEONARDO - PFP - 2025-2026</t>
  </si>
  <si>
    <t>francesco.ticcitutor1@pietroaldi.com,francesco.ticcitutor2@pietroaldi.com</t>
  </si>
  <si>
    <t>16/02/2026 10:22:47</t>
  </si>
  <si>
    <t>VEGNI FRANCESCO</t>
  </si>
  <si>
    <t>1bYnmgj4Wy8a8wydwWP8yofpkKwMSisCgzsOFdahcIEc</t>
  </si>
  <si>
    <t>https://docs.google.com/document/d/1bYnmgj4Wy8a8wydwWP8yofpkKwMSisCgzsOFdahcIEc/edit?usp=drivesdk</t>
  </si>
  <si>
    <t>lorenzo.ciattagliatutor1@pietroaldi.com,lorenzo.ciattagliatutor2@pietroaldi.com</t>
  </si>
  <si>
    <t>16/02/2026 10:22:48</t>
  </si>
  <si>
    <t>I docenti della classe 4C, riunitisi in data 13/02/2026, segnalano le seguenti carenze: Carenze disciplinari 📅 Storia insufficienza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</si>
  <si>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16/02/2026 10:18:39</t>
  </si>
  <si>
    <t>matteo.dragonitutor1@pietroaldi.com,matteo.dragonitutor2@pietroaldi.com</t>
  </si>
  <si>
    <t>16/02/2026 10:22:49</t>
  </si>
  <si>
    <t>VELIAJ BOIKEN</t>
  </si>
  <si>
    <t>16/11/2025 16:37:49</t>
  </si>
  <si>
    <t>boiken.veliaj@pietroaldi.com</t>
  </si>
  <si>
    <t>I docenti della classe 4C, riunitisi in data 13/02/2026, segnalano le seguenti carenze: Carenze disciplinari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</si>
  <si>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sara.febrottotutor1@pietroaldi.com,sara.febrottotutor2@pietroaldi.com</t>
  </si>
  <si>
    <t>GALLI MATTEO - PFP - 2025-2026</t>
  </si>
  <si>
    <t>16/02/2026 10:22:51</t>
  </si>
  <si>
    <t>1l3tEP04ifrZb2ewJ3gPwH5vAOVMlW_gbPzUCzsPNjjo</t>
  </si>
  <si>
    <t>https://docs.google.com/document/d/1l3tEP04ifrZb2ewJ3gPwH5vAOVMlW_gbPzUCzsPNjjo/edit?usp=drivesdk</t>
  </si>
  <si>
    <t>I docenti della classe 4C, riunitisi in data 13/02/2026, segnalano le seguenti carenze: Carenze disciplinari 🌐 Lingua e cultura straniera lieve insufficienza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</si>
  <si>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luca.lombrichitutor1@pietroaldi.com,luca.lombrichitutor2@pietroaldi.com</t>
  </si>
  <si>
    <t>16/02/2026 10:22:52</t>
  </si>
  <si>
    <t>VELIU IGLI</t>
  </si>
  <si>
    <t>I docenti della classe 4C, riunitisi in data 13/02/2026, segnalano le seguenti carenze: Assenze vicine al 25% Carenze disciplinari 📜 Lingua e cultura latina lieve insufficienza 📅 Storia insufficienza 🧠 Filosofia insufficienza 🧮 Matematica insufficienza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</si>
  <si>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16/11/2025 16:38:10</t>
  </si>
  <si>
    <t>lorenzo.paolitutor1@pietroaldi.com,lorenzo.paolitutor2@pietroaldi.com</t>
  </si>
  <si>
    <t>16/02/2026 10:22:54</t>
  </si>
  <si>
    <t>FABRIZZI FLAVIA - PFP - 2025-2026</t>
  </si>
  <si>
    <t>1tHjaDy_r1SAOhImiIDiESpFZS5jNxQ5olyHso3z-3Mw</t>
  </si>
  <si>
    <t>I docenti della classe 4C, riunitisi in data 13/02/2026, segnalano le seguenti carenze: Carenze disciplinari 🌐 Lingua e cultura straniera lieve insufficienza 🧮 Matematica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</si>
  <si>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https://docs.google.com/document/d/1tHjaDy_r1SAOhImiIDiESpFZS5jNxQ5olyHso3z-3Mw/edit?usp=drivesdk</t>
  </si>
  <si>
    <t>greta.simonetutor1@pietroaldi.com,greta.simonetutor2@pietroaldi.com</t>
  </si>
  <si>
    <t>16/02/2026 10:22:55</t>
  </si>
  <si>
    <t>VENEZIA DAVIDE</t>
  </si>
  <si>
    <t>I docenti della classe 4C, riunitisi in data 13/02/2026, segnalano le seguenti carenze: Carenze disciplinari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</si>
  <si>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mattia.becaglitutor1@pietroaldi.com,mattia.becaglitutor2@pietroaldi.com</t>
  </si>
  <si>
    <t>16/02/2026 10:22:56</t>
  </si>
  <si>
    <t>16/11/2025 16:38:33</t>
  </si>
  <si>
    <t>STERI ALESSANDRO - PFP - 2025-2026</t>
  </si>
  <si>
    <t>15nlpe1v3ovvwww_HZ-RNr4sFLttiQppxie0W7jKCS2c</t>
  </si>
  <si>
    <t>I docenti della classe 4D, riunitisi in data 02/02/2026, segnalano le seguenti carenze: Carenze disciplinari 💻 Informatica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</si>
  <si>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https://docs.google.com/document/d/15nlpe1v3ovvwww_HZ-RNr4sFLttiQppxie0W7jKCS2c/edit?usp=drivesdk</t>
  </si>
  <si>
    <t>edoardofranco.bonarditutor1@pietroaldi.com,edoardofranco.bonarditutor2@pietroaldi.com</t>
  </si>
  <si>
    <t>VENTO IRIAVITTORIAPALOMA</t>
  </si>
  <si>
    <t>16/02/2026 10:22:58</t>
  </si>
  <si>
    <t>I docenti della classe 4D, riunitisi in data 02/02/2026, segnalano le seguenti carenze: Carenze disciplinari 📚 Lingua e letteratura italiana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</si>
  <si>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giacomo.casinitutor1@pietroaldi.com,giacomo.casinitutor2@pietroaldi.com</t>
  </si>
  <si>
    <t>16/02/2026 10:22:59</t>
  </si>
  <si>
    <t>16/11/2025 16:38:51</t>
  </si>
  <si>
    <t>BANINI LORENZO - PFP - 2025-2026</t>
  </si>
  <si>
    <t>I docenti della classe 4D, riunitisi in data 02/02/2026, segnalano le seguenti carenze: Carenze disciplinari 📚 Lingua e letteratura italiana lieve insufficienza 🌐 Lingua e cultura straniera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</si>
  <si>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marco.chentutor1@pietroaldi.com,marco.chentutor2@pietroaldi.com</t>
  </si>
  <si>
    <t>VENTOLA ELISA</t>
  </si>
  <si>
    <t>13TkUS-g_StnH6KZlssVlTOicO15r2rGdUrL2pX-u5m8</t>
  </si>
  <si>
    <t>16/02/2026 10:23:01</t>
  </si>
  <si>
    <t>https://docs.google.com/document/d/13TkUS-g_StnH6KZlssVlTOicO15r2rGdUrL2pX-u5m8/edit?usp=drivesdk</t>
  </si>
  <si>
    <t>I docenti della classe 4D, riunitisi in data 02/02/2026, segnalano le seguenti carenze: Carenze disciplinari 📚 Lingua e letteratura italiana insufficienza grave ⚛️ Fisica insufficienza 💻 Informatica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</si>
  <si>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andreialberto.gheorghetutor1@pietroaldi.com,andreialberto.gheorghetutor2@pietroaldi.com</t>
  </si>
  <si>
    <t>16/02/2026 10:23:02</t>
  </si>
  <si>
    <t>16/11/2025 16:39:11</t>
  </si>
  <si>
    <t>VERGARI BRANDO</t>
  </si>
  <si>
    <t>CECCARELLI ALESSIA - PFP - 2025-2026</t>
  </si>
  <si>
    <t>I docenti della classe 4D, riunitisi in data 02/02/2026, segnalano le seguenti carenze: Carenze disciplinari 🌐 Lingua e cultura straniera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</si>
  <si>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CUPANI ELENA</t>
  </si>
  <si>
    <t>sebastiano.gualdanitutor1@pietroaldi.com,sebastiano.gualdanitutor2@pietroaldi.com</t>
  </si>
  <si>
    <t>1zeHtQqdmXhDgtBh8V2P-4yHsh4NmC0AdhbApkIS2rhE</t>
  </si>
  <si>
    <t>16/02/2026 10:23:03</t>
  </si>
  <si>
    <t>https://docs.google.com/document/d/1zeHtQqdmXhDgtBh8V2P-4yHsh4NmC0AdhbApkIS2rhE/edit?usp=drivesdk</t>
  </si>
  <si>
    <t>I docenti della classe 4D, riunitisi in data 02/02/2026, segnalano le seguenti carenze: Carenze disciplinari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</si>
  <si>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VERNI ADELE</t>
  </si>
  <si>
    <t>giulio.maginitutor1@pietroaldi.com,giulio.maginitutor2@pietroaldi.com</t>
  </si>
  <si>
    <t>16/02/2026 10:23:04</t>
  </si>
  <si>
    <t>I docenti della classe 4D, riunitisi in data 02/02/2026, segnalano le seguenti carenze: Carenze disciplinari ⚛️ Fisica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</si>
  <si>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16/11/2025 16:39:31</t>
  </si>
  <si>
    <t>gabrielealfonso.perezpancellinitutor1@pietroaldi.com,gabrielealfonso.perezpancellinitutor2@pietroaldi.com</t>
  </si>
  <si>
    <t>16/02/2026 10:23:06</t>
  </si>
  <si>
    <t>BIANCHI DAVID - PFP - 2025-2026</t>
  </si>
  <si>
    <t>VERNI CAROLINA</t>
  </si>
  <si>
    <t>I docenti della classe 4D, riunitisi in data 02/02/2026, segnalano le seguenti carenze: Carenze disciplinari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</si>
  <si>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1w2-g0tu94mtnp0WaK4v28wOWrLp7XSfT1lxLUFjLVro</t>
  </si>
  <si>
    <t>emma.rapisardatutor1@pietroaldi.com,emma.rapisardatutor2@pietroaldi.com</t>
  </si>
  <si>
    <t>https://docs.google.com/document/d/1w2-g0tu94mtnp0WaK4v28wOWrLp7XSfT1lxLUFjLVro/edit?usp=drivesdk</t>
  </si>
  <si>
    <t>16/02/2026 10:23:07</t>
  </si>
  <si>
    <t>VERNI NICOLAS</t>
  </si>
  <si>
    <t>giulia.bartolinitutor1@pietroaldi.com,giulia.bartolinitutor2@pietroaldi.com</t>
  </si>
  <si>
    <t>16/02/2026 10:23:09</t>
  </si>
  <si>
    <t>BARBORINI AMALIA</t>
  </si>
  <si>
    <t>I docenti della classe 4E, riunitisi in data 03/02/2026, segnalano le seguenti carenze: Carenze disciplinari 🌐 Lingua e cultura straniera lieve insufficienza 📅 Storia insufficienza 🧮 Matematica insufficienza ⚛️ Fisica lieve insufficienza 🧪 Scienze naturali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</si>
  <si>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luigi.d'ambrosiotutor1@pietroaldi.com,luigi.d'ambrosiotutor2@pietroaldi.com</t>
  </si>
  <si>
    <t>16/11/2025 16:39:48</t>
  </si>
  <si>
    <t>16/02/2026 10:23:10</t>
  </si>
  <si>
    <t>VERZUCOLI NOEMI</t>
  </si>
  <si>
    <t>noemi.verzucoli@pietroaldi.com</t>
  </si>
  <si>
    <t>DOGANIC DUMITRU - PFP - 2025-2026</t>
  </si>
  <si>
    <t>I docenti della classe 4E, riunitisi in data 03/02/2026, segnalano le seguenti carenze: Assenze oltre il 25% Carenze disciplinari 🧠 Filosofia lieve insufficienza 🧮 Matematica insufficienza grave ⚛️ Fisica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</si>
  <si>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vincenzo.devitatutor1@pietroaldi.com,vincenzo.devitatutor2@pietroaldi.com</t>
  </si>
  <si>
    <t>16/02/2026 10:23:11</t>
  </si>
  <si>
    <t>1KnIZzj65ExdkstA61UJCmkFJZEhk1sutUMIV9jGOZhY</t>
  </si>
  <si>
    <t>https://docs.google.com/document/d/1KnIZzj65ExdkstA61UJCmkFJZEhk1sutUMIV9jGOZhY/edit?usp=drivesdk</t>
  </si>
  <si>
    <t>I docenti della classe 4E, riunitisi in data 03/02/2026, segnalano le seguenti carenze: Carenze disciplinari 📅 Storia insufficienza 🧮 Matematica lieve insufficienza ⚛️ Fisica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</si>
  <si>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VETROMILE LORENZO</t>
  </si>
  <si>
    <t>alessandro.gentilitutor1@pietroaldi.com,alessandro.gentilitutor2@pietroaldi.com</t>
  </si>
  <si>
    <t>16/02/2026 10:24:13</t>
  </si>
  <si>
    <t>I docenti della classe 4E, riunitisi in data 03/02/2026, segnalano le seguenti carenze: Carenze disciplinari ⚛️ Fisica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</si>
  <si>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16/02/2026 10:18:46</t>
  </si>
  <si>
    <t>raffaele.margiotutor1@pietroaldi.com,raffaele.margiotutor2@pietroaldi.com</t>
  </si>
  <si>
    <t>16/02/2026 10:24:14</t>
  </si>
  <si>
    <t>VICHI GIULIA</t>
  </si>
  <si>
    <t>16/11/2025 16:40:08</t>
  </si>
  <si>
    <t>riccardo.rombolitutor1@pietroaldi.com,riccardo.rombolitutor2@pietroaldi.com</t>
  </si>
  <si>
    <t>BROCCA ALESSANDRO - PFP - 2025-2026</t>
  </si>
  <si>
    <t>16/02/2026 10:24:16</t>
  </si>
  <si>
    <t>10haVnQ5Ro6A8NFzhQwVPGXknBdamXMf8dCKBSJaqFr4</t>
  </si>
  <si>
    <t>VICIDOMINI KEVIN</t>
  </si>
  <si>
    <t>elmahdi.snadertutor1@pietroaldi.com,elmahdi.snadertutor2@pietroaldi.com</t>
  </si>
  <si>
    <t>https://docs.google.com/document/d/10haVnQ5Ro6A8NFzhQwVPGXknBdamXMf8dCKBSJaqFr4/edit?usp=drivesdk</t>
  </si>
  <si>
    <t>16/02/2026 10:24:17</t>
  </si>
  <si>
    <t>I docenti della classe 4E, riunitisi in data 03/02/2026, segnalano le seguenti carenze: Carenze disciplinari 🧮 Matematica insufficienza ⚛️ Fisica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</si>
  <si>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manuel.ukatutor1@pietroaldi.com,manuel.ukatutor2@pietroaldi.com</t>
  </si>
  <si>
    <t>16/02/2026 10:24:18</t>
  </si>
  <si>
    <t>I docenti della classe 4E, riunitisi in data 03/02/2026, segnalano le seguenti carenze: Assenze oltre il 25% Carenze disciplinari 🧮 Matematica insufficienza grave ⚛️ Fisica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</si>
  <si>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giusy.viggianitutor1@pietroaldi.com,giusy.viggianitutor2@pietroaldi.com</t>
  </si>
  <si>
    <t>16/02/2026 10:18:49</t>
  </si>
  <si>
    <t>16/02/2026 10:24:20</t>
  </si>
  <si>
    <t>16/11/2025 16:40:27</t>
  </si>
  <si>
    <t>VIGNOLI MARTINA</t>
  </si>
  <si>
    <t>DONNINI TOMMASO - PFP - 2025-2026</t>
  </si>
  <si>
    <t>I docenti della classe 4E, riunitisi in data 03/02/2026, segnalano le seguenti carenze: Carenze disciplinari 🌐 Lingua e cultura straniera lieve insufficienza 🧮 Matematica insufficienza ⚛️ Fisica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</si>
  <si>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mariem.bantitutor1@pietroaldi.com,mariem.bantitutor2@pietroaldi.com</t>
  </si>
  <si>
    <t>16/02/2026 10:24:21</t>
  </si>
  <si>
    <t>1eNxMWVICEN9YQx6u_hvE_b2fU0iuBbDoXjSr0oPQf7w</t>
  </si>
  <si>
    <t>I docenti della classe 4F, riunitisi in data 04/02/2026, segnalano le seguenti carenze: Assenze oltre il 25% Carenze disciplinari 📚 Lingua e letteratura italiana insufficienza 🌐 Lingua e cultura straniera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</si>
  <si>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https://docs.google.com/document/d/1eNxMWVICEN9YQx6u_hvE_b2fU0iuBbDoXjSr0oPQf7w/edit?usp=drivesdk</t>
  </si>
  <si>
    <t>luca.bonarditutor1@pietroaldi.com,luca.bonarditutor2@pietroaldi.com</t>
  </si>
  <si>
    <t>VIGNOLI PEPEANNA</t>
  </si>
  <si>
    <t>16/02/2026 10:24:23</t>
  </si>
  <si>
    <t>I docenti della classe 4F, riunitisi in data 04/02/2026, segnalano le seguenti carenze: Carenze disciplinari 📚 Lingua e letteratura italiana insufficienza grave 🧠 Filosofia insufficienza 🧮 Matematica insufficienza 🧪 Scienze naturali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</si>
  <si>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rayan.bouhmalatutor1@pietroaldi.com,rayan.bouhmalatutor2@pietroaldi.com</t>
  </si>
  <si>
    <t>16/02/2026 10:24:24</t>
  </si>
  <si>
    <t>VIGNOLI SAMIRA</t>
  </si>
  <si>
    <t>16/11/2025 16:40:46</t>
  </si>
  <si>
    <t>I docenti della classe 4F, riunitisi in data 04/02/2026, segnalano le seguenti carenze: Carenze disciplinari 📚 Lingua e letteratura italiana insufficienza 🧠 Filosofia insufficienza grave 🧮 Matematica lieve insufficienza 🧪 Scienze naturali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</si>
  <si>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16/02/2026 10:18:52</t>
  </si>
  <si>
    <t>gabriele.burgassitutor1@pietroaldi.com,gabriele.burgassitutor2@pietroaldi.com</t>
  </si>
  <si>
    <t>GAMBELLI SARA - PFP - 2025-2026</t>
  </si>
  <si>
    <t>16/02/2026 10:24:25</t>
  </si>
  <si>
    <t>18aeo7a5Si4jBEzQbF8anwgn1EbOEhi55pp7yaMVKosY</t>
  </si>
  <si>
    <t>I docenti della classe 4F, riunitisi in data 04/02/2026, segnalano le seguenti carenze: Carenze disciplinari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</si>
  <si>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https://docs.google.com/document/d/18aeo7a5Si4jBEzQbF8anwgn1EbOEhi55pp7yaMVKosY/edit?usp=drivesdk</t>
  </si>
  <si>
    <t>mariglen.daiututor1@pietroaldi.com,mariglen.daiututor2@pietroaldi.com</t>
  </si>
  <si>
    <t>VISENTIN CARLOTTA</t>
  </si>
  <si>
    <t>16/02/2026 10:24:27</t>
  </si>
  <si>
    <t>I docenti della classe 4F, riunitisi in data 04/02/2026, segnalano le seguenti carenze: Carenze disciplinari 📚 Lingua e letteratura italiana insufficienza 🧠 Filosofia insufficienza 🧮 Matematica lieve insufficienza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</si>
  <si>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pierluigi.galditutor1@pietroaldi.com,pierluigi.galditutor2@pietroaldi.com</t>
  </si>
  <si>
    <t>16/02/2026 10:24:28</t>
  </si>
  <si>
    <t>16/11/2025 16:41:08</t>
  </si>
  <si>
    <t>I docenti della classe 4F, riunitisi in data 04/02/2026, segnalano le seguenti carenze: Carenze disciplinari 🧪 Scienze naturali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</si>
  <si>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FORTI YURI - PFP - 2025-2026</t>
  </si>
  <si>
    <t>mattia.lauccitutor1@pietroaldi.com,mattia.lauccitutor2@pietroaldi.com</t>
  </si>
  <si>
    <t>16/02/2026 10:24:29</t>
  </si>
  <si>
    <t>VITARIELLO ISABEL</t>
  </si>
  <si>
    <t>https://docs.google.com/document/d/1Xmr9JIFiSpNDnyJnN1N1Oeq9X20lu9lx5aorGR4vyQ0/edit?usp=drivesdk</t>
  </si>
  <si>
    <t>PAOLETTI ALBA</t>
  </si>
  <si>
    <t>I docenti della classe 4F, riunitisi in data 04/02/2026, segnalano le seguenti carenze: Carenze disciplinari 📚 Lingua e letteratura italiana lieve insufficienza 🧮 Matematica insufficienza grave ⚛️ Fisica insufficienza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</si>
  <si>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riccardo.martitutor1@pietroaldi.com,riccardo.martitutor2@pietroaldi.com</t>
  </si>
  <si>
    <t>16/02/2026 10:24:31</t>
  </si>
  <si>
    <t>I docenti della classe 4F, riunitisi in data 04/02/2026, segnalano le seguenti carenze: Carenze disciplinari 📚 Lingua e letteratura italiana lieve insufficienza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</si>
  <si>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17/11/2025 09:08:28</t>
  </si>
  <si>
    <t>alessandro.mussiotutor1@pietroaldi.com,alessandro.mussiotutor2@pietroaldi.com</t>
  </si>
  <si>
    <t>16/02/2026 10:24:32</t>
  </si>
  <si>
    <t>VITI BENEDETTA</t>
  </si>
  <si>
    <t>16/11/2025 16:41:30</t>
  </si>
  <si>
    <t>MUSCIO MATTIA - PFP - 2025-2026</t>
  </si>
  <si>
    <t>I docenti della classe 4F, riunitisi in data 04/02/2026, segnalano le seguenti carenze: Carenze disciplinari 🎨 Disegno e storia dell'arte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</si>
  <si>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nicolaovidio.negescututor1@pietroaldi.com,nicolaovidio.negescututor2@pietroaldi.com</t>
  </si>
  <si>
    <t>16/02/2026 10:24:34</t>
  </si>
  <si>
    <t>1VKb3SNbp7U0Hx6X1Di23h9NgZDmX0Obg8tuC2Wx6h9U</t>
  </si>
  <si>
    <t>https://docs.google.com/document/d/1VKb3SNbp7U0Hx6X1Di23h9NgZDmX0Obg8tuC2Wx6h9U/edit?usp=drivesdk</t>
  </si>
  <si>
    <t>I docenti della classe 4F, riunitisi in data 04/02/2026, segnalano le seguenti carenze: Assenze vicine al 25%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</si>
  <si>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andrea.romanitutor1@pietroaldi.com,andrea.romanitutor2@pietroaldi.com</t>
  </si>
  <si>
    <t>VOGLI EMIN</t>
  </si>
  <si>
    <t>16/02/2026 10:24:35</t>
  </si>
  <si>
    <t>I docenti della classe 4F, riunitisi in data 04/02/2026, segnalano le seguenti carenze: Carenze disciplinari ⚛️ Fisica insufficienza grave 🧪 Scienze naturali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</si>
  <si>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niccolo.sonninitutor1@pietroaldi.com,niccolo.sonninitutor2@pietroaldi.com</t>
  </si>
  <si>
    <t>16/11/2025 16:41:54</t>
  </si>
  <si>
    <t>16/02/2026 10:24:36</t>
  </si>
  <si>
    <t>LENZINI SAMUEL - PFP - 2025-2026</t>
  </si>
  <si>
    <t>VOLPE MATILDE</t>
  </si>
  <si>
    <t>I docenti della classe 4F, riunitisi in data 04/02/2026, segnalano le seguenti carenze: Carenze disciplinari 📚 Lingua e letteratura italiana lieve insufficienza 🧪 Scienze naturali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</si>
  <si>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lorenzo.baninitutor1@pietroaldi.com,lorenzo.baninitutor2@pietroaldi.com</t>
  </si>
  <si>
    <t>1h7T4ZdHvIeyael0LnNW4N0fzDEDorp1cAB9Tm5_mtO0</t>
  </si>
  <si>
    <t>https://docs.google.com/document/d/1h7T4ZdHvIeyael0LnNW4N0fzDEDorp1cAB9Tm5_mtO0/edit?usp=drivesdk</t>
  </si>
  <si>
    <t>16/02/2026 10:24:38</t>
  </si>
  <si>
    <t>16/02/2026 10:18:55</t>
  </si>
  <si>
    <t>I docenti della classe 4G, riunitisi in data 05/02/2026, segnalano le seguenti carenze: Carenze disciplinari 🌐 Lingua e cultura straniera insufficienza ⚛️ Fisica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</si>
  <si>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damiano.bernardinitutor1@pietroaldi.com,damiano.bernardinitutor2@pietroaldi.com</t>
  </si>
  <si>
    <t>16/02/2026 10:24:39</t>
  </si>
  <si>
    <t>YE YIPING</t>
  </si>
  <si>
    <t>16/11/2025 16:42:14</t>
  </si>
  <si>
    <t>I docenti della classe 4G, riunitisi in data 05/02/2026, segnalano le seguenti carenze: Carenze disciplinari 🌐 Lingua e cultura straniera lieve insufficienza 🧮 Matematica insufficienza ⚛️ Fisica insufficienza 🧪 Scienze naturali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</si>
  <si>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alessandro.bionditutor1@pietroaldi.com,alessandro.bionditutor2@pietroaldi.com</t>
  </si>
  <si>
    <t>AVAGLIANO STELLA - PFP - 2025-2026</t>
  </si>
  <si>
    <t>16/02/2026 10:24:40</t>
  </si>
  <si>
    <t>1IzNV0fQsBd1NOK_zzFreNEBuhnTTX8qijXV19fCKRss</t>
  </si>
  <si>
    <t>https://docs.google.com/document/d/1IzNV0fQsBd1NOK_zzFreNEBuhnTTX8qijXV19fCKRss/edit?usp=drivesdk</t>
  </si>
  <si>
    <t>I docenti della classe 4G, riunitisi in data 05/02/2026, segnalano le seguenti carenze: Carenze disciplinari 🧮 Matematica lieve insufficienza ⚛️ Fisica insufficienza 🧪 Scienze naturali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</si>
  <si>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alessandro.broccatutor1@pietroaldi.com,alessandro.broccatutor2@pietroaldi.com</t>
  </si>
  <si>
    <t>ZACCARIA ELISABETTA</t>
  </si>
  <si>
    <t>16/02/2026 10:24:41</t>
  </si>
  <si>
    <t>I docenti della classe 4G, riunitisi in data 05/02/2026, segnalano le seguenti carenze: Carenze disciplinari 🌐 Lingua e cultura straniera insufficienza 🧮 Matematica insufficienza ⚛️ Fisica insufficienza 🧪 Scienze naturali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</si>
  <si>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alessandra.capecetutor1@pietroaldi.com,alessandra.capecetutor2@pietroaldi.com</t>
  </si>
  <si>
    <t>16/02/2026 10:24:43</t>
  </si>
  <si>
    <t>16/11/2025 16:42:37</t>
  </si>
  <si>
    <t>MUSSIO ALESSANDRO - PFP - 2025-2026</t>
  </si>
  <si>
    <t>ZAGHETTI PAOLO</t>
  </si>
  <si>
    <t>I docenti della classe 4G, riunitisi in data 05/02/2026, segnalano le seguenti carenze: Carenze disciplinari 🌐 Lingua e cultura straniera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</si>
  <si>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tommaso.donninitutor1@pietroaldi.com,tommaso.donninitutor2@pietroaldi.com</t>
  </si>
  <si>
    <t>16/02/2026 10:24:44</t>
  </si>
  <si>
    <t>1ipKGq5mJHNuX9vhm94oI4HAUf3sUvV8vm4-MNZHBg1k</t>
  </si>
  <si>
    <t>https://docs.google.com/document/d/1ipKGq5mJHNuX9vhm94oI4HAUf3sUvV8vm4-MNZHBg1k/edit?usp=drivesdk</t>
  </si>
  <si>
    <t>asia.faucitutor1@pietroaldi.com,asia.faucitutor2@pietroaldi.com</t>
  </si>
  <si>
    <t>16/02/2026 10:24:45</t>
  </si>
  <si>
    <t>16/11/2025 16:42:59</t>
  </si>
  <si>
    <t>alessia.leonitutor1@pietroaldi.com,alessia.leonitutor2@pietroaldi.com</t>
  </si>
  <si>
    <t>TINTI CLOE - PFP - 2025-2026</t>
  </si>
  <si>
    <t>16/02/2026 10:24:47</t>
  </si>
  <si>
    <t>1JwdXuQ_m5QBEnZRgKDGJW7enRGuPDszgTu9k-ZOC8Us</t>
  </si>
  <si>
    <t>https://docs.google.com/document/d/1JwdXuQ_m5QBEnZRgKDGJW7enRGuPDszgTu9k-ZOC8Us/edit?usp=drivesdk</t>
  </si>
  <si>
    <t>ZANABONI LAURA</t>
  </si>
  <si>
    <t>rocco.niccolinitutor1@pietroaldi.com,rocco.niccolinitutor2@pietroaldi.com</t>
  </si>
  <si>
    <t>16/02/2026 10:24:48</t>
  </si>
  <si>
    <t>I docenti della classe 4G, riunitisi in data 05/02/2026, segnalano le seguenti carenze: Carenze disciplinari 🌐 Lingua e cultura straniera insufficienza 🧮 Matematica insufficienza grave ⚛️ Fisica insufficienza grave 🧪 Scienze naturali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</si>
  <si>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lorenzo.orlandinitutor1@pietroaldi.com,lorenzo.orlandinitutor2@pietroaldi.com</t>
  </si>
  <si>
    <t>16/11/2025 16:43:21</t>
  </si>
  <si>
    <t>16/02/2026 10:24:49</t>
  </si>
  <si>
    <t>GRASSI MASSIMILIANO - PFP - 2025-2026</t>
  </si>
  <si>
    <t>ZANARDI FRANCESCO</t>
  </si>
  <si>
    <t>I docenti della classe 4G, riunitisi in data 05/02/2026, segnalano le seguenti carenze: Carenze disciplinari 🧮 Matematica insufficienza grave ⚛️ Fisica lieve insufficienza 🧪 Scienze naturali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</si>
  <si>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francesco.valleranitutor1@pietroaldi.com,francesco.valleranitutor2@pietroaldi.com</t>
  </si>
  <si>
    <t>1XBoHMWP2shKfb4sEnkxphUrC4zQCrHCR-QXQkwJcqqY</t>
  </si>
  <si>
    <t>16/02/2026 10:24:51</t>
  </si>
  <si>
    <t>https://docs.google.com/document/d/1XBoHMWP2shKfb4sEnkxphUrC4zQCrHCR-QXQkwJcqqY/edit?usp=drivesdk</t>
  </si>
  <si>
    <t>I docenti della classe 4G, riunitisi in data 05/02/2026, segnalano le seguenti carenze: Carenze disciplinari 🧮 Matematica insufficienza grave 🧪 Scienze naturali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</si>
  <si>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elia.vedeletutor1@pietroaldi.com,elia.vedeletutor2@pietroaldi.com</t>
  </si>
  <si>
    <t>ZANTI CAMILLA</t>
  </si>
  <si>
    <t>16/02/2026 10:24:52</t>
  </si>
  <si>
    <t>16/11/2025 16:43:44</t>
  </si>
  <si>
    <t>I docenti della classe 4G, riunitisi in data 05/02/2026, segnalano le seguenti carenze: Carenze disciplinari 🧮 Matematica lieve insufficienza ⚛️ Fisica lieve insufficienza 🧪 Scienze naturali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</si>
  <si>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matteo.bevilacquatutor1@pietroaldi.com,matteo.bevilacquatutor2@pietroaldi.com</t>
  </si>
  <si>
    <t>SERIPA RICCARDO - PFP - 2025-2026</t>
  </si>
  <si>
    <t>16/02/2026 10:24:53</t>
  </si>
  <si>
    <t>15QbbGv1BIzKwvSoNHWkzgEF6V7NdWYMHXaUq7DxTzGA</t>
  </si>
  <si>
    <t>https://docs.google.com/document/d/15QbbGv1BIzKwvSoNHWkzgEF6V7NdWYMHXaUq7DxTzGA/edit?usp=drivesdk</t>
  </si>
  <si>
    <t>I docenti della classe 4I, riunitisi in data 06/02/2026, segnalano le seguenti carenze: Carenze disciplinari 🧮 Matematica lieve insufficienza ⚛️ Fisica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</si>
  <si>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giulia.biscionitutor1@pietroaldi.com,giulia.biscionitutor2@pietroaldi.com</t>
  </si>
  <si>
    <t>16/02/2026 10:24:54</t>
  </si>
  <si>
    <t>I docenti della classe 4I, riunitisi in data 06/02/2026, segnalano le seguenti carenze: Carenze disciplinari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</si>
  <si>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andrea.cericolatutor1@pietroaldi.com,andrea.cericolatutor2@pietroaldi.com</t>
  </si>
  <si>
    <t>16/11/2025 16:44:06</t>
  </si>
  <si>
    <t>16/02/2026 10:24:56</t>
  </si>
  <si>
    <t>ZECCHINI MATTEO</t>
  </si>
  <si>
    <t>GIGI FRANCESCO - PFP - 2025-2026</t>
  </si>
  <si>
    <t>I docenti della classe 4I, riunitisi in data 06/02/2026, segnalano le seguenti carenze: Carenze disciplinari 📚 Lingua e letteratura italiana lieve insufficienza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</si>
  <si>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alessandro.dragonitutor1@pietroaldi.com,alessandro.dragonitutor2@pietroaldi.com</t>
  </si>
  <si>
    <t>1Fm3kPTomhkLoJYYP40UpUAbl0q3vATL6rxbxVggUG04</t>
  </si>
  <si>
    <t>16/02/2026 10:24:57</t>
  </si>
  <si>
    <t>https://docs.google.com/document/d/1Fm3kPTomhkLoJYYP40UpUAbl0q3vATL6rxbxVggUG04/edit?usp=drivesdk</t>
  </si>
  <si>
    <t>I docenti della classe 4I, riunitisi in data 06/02/2026, segnalano le seguenti carenze: Carenze disciplinari 🧮 Matematica insufficienza grave ⚛️ Fisica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</si>
  <si>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nilo.ebolitutor1@pietroaldi.com,nilo.ebolitutor2@pietroaldi.com</t>
  </si>
  <si>
    <t>ZEFI GJESIKA</t>
  </si>
  <si>
    <t>16/02/2026 10:24:58</t>
  </si>
  <si>
    <t>16/11/2025 16:44:28</t>
  </si>
  <si>
    <t>I docenti della classe 4I, riunitisi in data 06/02/2026, segnalano le seguenti carenze: Carenze disciplinari 🧮 Matematica insufficienza ⚛️ Fisica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</si>
  <si>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miriam.iabanjitutor1@pietroaldi.com,miriam.iabanjitutor2@pietroaldi.com</t>
  </si>
  <si>
    <t>SERRA ALESSANDRO - PFP - 2025-2026</t>
  </si>
  <si>
    <t>16/02/2026 10:25:00</t>
  </si>
  <si>
    <t>ZEFITUTOR1 GJESIKA</t>
  </si>
  <si>
    <t>1_G2w4RAFHhxjvp6kmBvu3Epj2HxdiSr3ysqMsTOGl0Y</t>
  </si>
  <si>
    <t>https://docs.google.com/document/d/1_G2w4RAFHhxjvp6kmBvu3Epj2HxdiSr3ysqMsTOGl0Y/edit?usp=drivesdk</t>
  </si>
  <si>
    <t>ambra.machettitutor1@pietroaldi.com,ambra.machettitutor2@pietroaldi.com</t>
  </si>
  <si>
    <t>16/02/2026 10:25:01</t>
  </si>
  <si>
    <t>I docenti della classe 4I, riunitisi in data 06/02/2026, segnalano le seguenti carenze: Carenze disciplinari ⚛️ Fisica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</si>
  <si>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giovanni.puccitutor1@pietroaldi.com,giovanni.puccitutor2@pietroaldi.com</t>
  </si>
  <si>
    <t>17/11/2025 09:06:29</t>
  </si>
  <si>
    <t>16/02/2026 10:25:02</t>
  </si>
  <si>
    <t>16/11/2025 16:44:50</t>
  </si>
  <si>
    <t>CONVERTITIMANN LEONARDO - PFP - 2025-2026</t>
  </si>
  <si>
    <t>luciagiuseppa.ferorellitutor1@pietroaldi.com,luciagiuseppa.ferorellitutor2@pietroaldi.com</t>
  </si>
  <si>
    <t>16/02/2026 10:25:04</t>
  </si>
  <si>
    <t>16/02/2026 10:19:02</t>
  </si>
  <si>
    <t>1PpbzhB6bkGSdSV7QHtpmiejoQUj_4UC3SizWdyOoVwI</t>
  </si>
  <si>
    <t>https://docs.google.com/document/d/1PpbzhB6bkGSdSV7QHtpmiejoQUj_4UC3SizWdyOoVwI/edit?usp=drivesdk</t>
  </si>
  <si>
    <t>I docenti della classe 5ALC, riunitisi in data 09/02/2026, segnalano le seguenti carenze: Carenze disciplinari 🏛️ Lingua e cultura greca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</si>
  <si>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mariagiulia.valentitutor1@pietroaldi.com,mariagiulia.valentitutor2@pietroaldi.com</t>
  </si>
  <si>
    <t>ZELLA ACHILLE</t>
  </si>
  <si>
    <t>16/02/2026 10:25:05</t>
  </si>
  <si>
    <t>chiara.calabresetutor1@pietroaldi.com,chiara.calabresetutor2@pietroaldi.com</t>
  </si>
  <si>
    <t>16/11/2025 16:45:10</t>
  </si>
  <si>
    <t>16/02/2026 10:25:07</t>
  </si>
  <si>
    <t>TOSI FRANCESCO - PFP - 2025-2026</t>
  </si>
  <si>
    <t>ZIGOLI SOFIA</t>
  </si>
  <si>
    <t>I docenti della classe 5ALS, riunitisi in data 09/02/2026, segnalano le seguenti carenze: Carenze disciplinari 🧪 Scienze naturali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</si>
  <si>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1fnts3ETC90EBuGK1fOJPSog2TsPKs7lwBdiAVAs5KI8</t>
  </si>
  <si>
    <t>alessio.francavillatutor1@pietroaldi.com,alessio.francavillatutor2@pietroaldi.com</t>
  </si>
  <si>
    <t>https://docs.google.com/document/d/1fnts3ETC90EBuGK1fOJPSog2TsPKs7lwBdiAVAs5KI8/edit?usp=drivesdk</t>
  </si>
  <si>
    <t>16/02/2026 10:25:08</t>
  </si>
  <si>
    <t>giovanni.marettitutor1@pietroaldi.com,giovanni.marettitutor2@pietroaldi.com</t>
  </si>
  <si>
    <t>16/02/2026 10:26:10</t>
  </si>
  <si>
    <t>BIANCUCCI RICCARDO</t>
  </si>
  <si>
    <t>16/11/2025 16:45:29</t>
  </si>
  <si>
    <t>MORSELLI ALICE - PFP - 2025-2026</t>
  </si>
  <si>
    <t>elisa.armellinitutor1@pietroaldi.com,elisa.armellinitutor2@pietroaldi.com</t>
  </si>
  <si>
    <t>16/02/2026 10:26:11</t>
  </si>
  <si>
    <t>https://docs.google.com/document/d/17WztJaNO8Ao2C6lLBuzg3Ga985TOH2m5EJY4Lq-gjkw/edit?usp=drivesdk</t>
  </si>
  <si>
    <t>I docenti della classe 5BLS, riunitisi in data 12/02/2026, segnalano le seguenti carenze: Assenze oltre il 25% Carenze disciplinari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</si>
  <si>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cristian.pernazzatutor1@pietroaldi.com,cristian.pernazzatutor2@pietroaldi.com</t>
  </si>
  <si>
    <t>16/02/2026 10:26:12</t>
  </si>
  <si>
    <t>I docenti della classe 5BLS, riunitisi in data 12/02/2026, segnalano le seguenti carenze: Assenze vicine al 25% Carenze disciplinari ⚛️ Fisica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</si>
  <si>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giulia.roggiapanetutor1@pietroaldi.com,giulia.roggiapanetutor2@pietroaldi.com</t>
  </si>
  <si>
    <t>16/02/2026 10:26:14</t>
  </si>
  <si>
    <t>17/11/2025 09:05:59</t>
  </si>
  <si>
    <t>I docenti della classe 5BLS, riunitisi in data 12/02/2026, segnalano le seguenti carenze: Carenze disciplinari 🧮 Matematica lieve insufficienza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</si>
  <si>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florasolar.tesiotutor1@pietroaldi.com,florasolar.tesiotutor2@pietroaldi.com</t>
  </si>
  <si>
    <t>16/11/2025 16:45:50</t>
  </si>
  <si>
    <t>16/02/2026 10:26:15</t>
  </si>
  <si>
    <t>FIORIN RACHELE - PFP - 2025-2026</t>
  </si>
  <si>
    <t>I docenti della classe 5BLS, riunitisi in data 12/02/2026, segnalano le seguenti carenze: Assenze vicine al 25%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</si>
  <si>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cristian.gianninitutor1@pietroaldi.com,cristian.gianninitutor2@pietroaldi.com</t>
  </si>
  <si>
    <t>1G34XB7s9sYkIFY-AgpKwuPqNWQ_0sioP6fjzOoNSiJQ</t>
  </si>
  <si>
    <t>https://docs.google.com/document/d/1G34XB7s9sYkIFY-AgpKwuPqNWQ_0sioP6fjzOoNSiJQ/edit?usp=drivesdk</t>
  </si>
  <si>
    <t>16/02/2026 10:26:16</t>
  </si>
  <si>
    <t>I docenti della classe 5C, riunitisi in data 13/02/2026, segnalano le seguenti carenze: Assenze oltre il 25% Carenze disciplinari 📜 Lingua e cultura latina lieve insufficienza 🧮 Matematica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</si>
  <si>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ludovico.niccolinitutor1@pietroaldi.com,ludovico.niccolinitutor2@pietroaldi.com</t>
  </si>
  <si>
    <t>16/02/2026 10:26:18</t>
  </si>
  <si>
    <t>16/11/2025 16:46:11</t>
  </si>
  <si>
    <t>I docenti della classe 5C, riunitisi in data 13/02/2026, segnalano le seguenti carenze: Carenze disciplinari 🧮 Matematica insufficienza grave Si ricorda che la scuola offre i seguenti servizi gratuiti per il supporto degli studenti in difficoltà: CORSI DI RECUPERO in presenza da parte dei docenti dell'Istituto; SPORTELLO DIDATTICO online da parte dei docenti dell'Istituto; PEER EDUCATION AID (classi prime e seconde) online da parte degli studenti più meritevoli delle classi quarte e quinte. Si invitano gli studenti e le famiglie a usufruire il più possibile di tutti i servizi offerti. Si suggerisce inoltre di prenotare un colloquio coi docenti delle materie interessate e/o con il coordinatore della classe.</t>
  </si>
  <si>
    <t>MASALA VITTORIA - PFP - 2025-2026</t>
  </si>
  <si>
    <t>23/02/2026 15:06:28</t>
  </si>
  <si>
    <t>1tpHEy1v-WF4xGcPQJOSPOEfrG4OQnC9doHxt0GpvTSw,1PoVncHH2Q8Df3E_oVH_IwqYPBdo2WtwTLMc6v9t8lR0,1YDQINh9w67hy0NmVV7cVRDNOkHVaGFPBXAr7Ku0_byo</t>
  </si>
  <si>
    <t>si comunica che sono stati predisposti i seguenti PIANI PERSONALIZZATI per gli alunni delle classi di cui sei coordinatore o momentaneo referente. Per praticità, qualora presenti, ti inviamo anche i documenti già precedentemente notificati. Piani personalizzati DA REDIGERE 📄 ZAGHETTI VALERIO - PDP BES - 2025-2026 Piani personalizzati PRECEDENTEMENTE INVIATI HOPHAN OLIVER - PDP STRANIERI - 2025-2026 CARDELLI CHIARA - PFP - 2025-2026 Ciao e buon lavoro! L'Animatore Digitale prof. LEUCI GIULIO, per conto del Dirigente Scolastico prof.ssa RICCI GIORGIA.</t>
  </si>
  <si>
    <t>https://docs.google.com/document/d/1_vCgGEEDR7_SDXVQq_LxiHpYjbt94m3W2Gna-4Xj-nY/edit?usp=drivesdk</t>
  </si>
  <si>
    <t>10/03/2026 11:12:53</t>
  </si>
  <si>
    <t>1XYRrXcEIWJo9eN_haJEWtvWYP1-QNYX296iyatl_kAA,1eGNTkw7KhNfzfbgrC_GGvVrQcbZoJzHxcyi2yaNV4ic,1oOX9LTrnXe5SScR0o5-8xBjUCxCGh5dXMQ00Spin84E</t>
  </si>
  <si>
    <t>si comunica che sono stati predisposti i seguenti PIANI PERSONALIZZATI per gli alunni delle classi di cui sei coordinatore o momentaneo referente. Per praticità, qualora presenti, ti inviamo anche i documenti già precedentemente notificati. Piani personalizzati DA REDIGERE 📄 PASQUALE GIULIA - PDP BES - 2025-2026 Piani personalizzati PRECEDENTEMENTE INVIATI FUSA&amp;#39; GIULIA - PDP BES - 2025-2026 ZEIDAN KARIM - PDP BES - 2025-2026 Ciao e buon lavoro! L'Animatore Digitale prof. LEUCI GIULIO, per conto del Dirigente Scolastico prof.ssa RICCI GIORGIA.</t>
  </si>
  <si>
    <t>31/03/2026 15:06:16</t>
  </si>
  <si>
    <t>1m0-DL5p4H2fqLWMNJjv8VKtCkln9DMoD5gq7MwIJW-M,1G34XB7s9sYkIFY-AgpKwuPqNWQ_0sioP6fjzOoNSiJQ,1YbwbqUJWKqjplVw6px0lYUS50Sn3jLAbYH-XCTfD9Is</t>
  </si>
  <si>
    <t>18/12/2025 15:58:21</t>
  </si>
  <si>
    <t>si comunica che sono stati predisposti i seguenti PIANI PERSONALIZZATI per gli alunni delle classi di cui sei coordinatore o momentaneo referente. Per praticità, qualora presenti, ti inviamo anche i documenti già precedentemente notificati. Piani personalizzati DA REDIGERE 📄 MARETTI GIORGIA - PDP BES - 2025-2026 Piani personalizzati PRECEDENTEMENTE INVIATI FIORIN RACHELE - PFP - 2025-2026 CIPOLLONI MATTIA - PFP - 2025-2026 Ciao e buon lavoro! L'Animatore Digitale prof. LEUCI GIULIO, per conto del Dirigente Scolastico prof.ssa RICCI GIORGIA.</t>
  </si>
  <si>
    <t>07/04/2026 15:25:57</t>
  </si>
  <si>
    <t>16/11/2025 16:46:35</t>
  </si>
  <si>
    <t>1MjvL7mslhZjaK7RRvYDiFJq75CQp_XbdpPLwbcQ7TEA</t>
  </si>
  <si>
    <t>PETRUCCI MATILDE - PFP - 2025-2026</t>
  </si>
  <si>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3C - VERBALI CDC - 2025-2026 Documenti di segnalazione PEA 2D - Segnalatore PEA di aprile - 2025-2026 Ciao e buon lavoro! L'Animatore Digitale prof. LEUCI GIULIO, per conto del Dirigente Scolastico prof.ssa RICCI GIORGIA.</t>
  </si>
  <si>
    <t>07/04/2026 15:25:58</t>
  </si>
  <si>
    <t>1yFa26KA-N7x1U1yN5DfKQ06O25GDj3cmUgBxf9roBgc</t>
  </si>
  <si>
    <t>https://docs.google.com/document/d/1yFa26KA-N7x1U1yN5DfKQ06O25GDj3cmUgBxf9roBgc/edit?usp=drivesdk</t>
  </si>
  <si>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4ALC - VERBALI CDC - 2025-2026 Ciao e buon lavoro! L'Animatore Digitale prof. LEUCI GIULIO, per conto del Dirigente Scolastico prof.ssa RICCI GIORGIA.</t>
  </si>
  <si>
    <t>07/04/2026 15:26:00</t>
  </si>
  <si>
    <t>1Afj77Fy_RpKN6yogYfx6W3IL5g1yfaUHgQPar0XdfRg,13fKINEEiobmIl-2lkrwIf2WgyDHlads_855hem9oJMc,1JAlgW4pNB8jZOFcZF4r5epj9749aF5n03NYU4Cuytww,1yxLITEvsOA8B7nXUac4sjewMu6wcumhxuIQWu0mvW2k</t>
  </si>
  <si>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3F - VERBALI CDC - 2025-2026 Documenti di segnalazione PEA 1F - Segnalatore PEA di aprile - 2025-2026 2C - Segnalatore PEA di aprile - 2025-2026 2F - Segnalatore PEA di aprile - 2025-2026 2H - Segnalatore PEA di aprile - 2025-2026 Ciao e buon lavoro! L'Animatore Digitale prof. LEUCI GIULIO, per conto del Dirigente Scolastico prof.ssa RICCI GIORGIA.</t>
  </si>
  <si>
    <t>07/04/2026 15:26:01</t>
  </si>
  <si>
    <t>1tny9e1PzA7PXoZFlKnDPzqOwHQoVk3ffiQv8qDVgaxU,1Nbl5--Ce_vayoQIhqSV6Lf9bV3cUQ9Up7l6baDeLjmM,1zSYJ1_d2VD5PmoxyYFMp03COULc9Op7QmnHBtKwlwRM,1z40H5qDwJp7NGkkgoFT6RiN4yfv60LXWvDWZ3aJZVc4</t>
  </si>
  <si>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1BLC - VERBALI CDC - 2025-2026 Documenti di segnalazione PEA 1ALC - Segnalatore PEA di aprile - 2025-2026 1BLC - Segnalatore PEA di aprile - 2025-2026 2ALC - Segnalatore PEA di aprile - 2025-2026 2BLC - Segnalatore PEA di aprile - 2025-2026 Ciao e buon lavoro! L'Animatore Digitale prof. LEUCI GIULIO, per conto del Dirigente Scolastico prof.ssa RICCI GIORGIA.</t>
  </si>
  <si>
    <t>16/11/2025 16:46:56</t>
  </si>
  <si>
    <t>07/04/2026 15:26:03</t>
  </si>
  <si>
    <t>BIANCO CAROLINA - PFP - 2025-2026</t>
  </si>
  <si>
    <t>1T8-lv1lAC4e1pHu-Yfq2vw2Tr6W7Xucw6c6isD0NPho,1zSYJ1_d2VD5PmoxyYFMp03COULc9Op7QmnHBtKwlwRM</t>
  </si>
  <si>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1BLS - VERBALI CDC - 2025-2026 Documenti di segnalazione PEA 1BLS - Segnalatore PEA di aprile - 2025-2026 2ALC - Segnalatore PEA di aprile - 2025-2026 Ciao e buon lavoro! L'Animatore Digitale prof. LEUCI GIULIO, per conto del Dirigente Scolastico prof.ssa RICCI GIORGIA.</t>
  </si>
  <si>
    <t>07/04/2026 15:26:04</t>
  </si>
  <si>
    <t>1T8-lv1lAC4e1pHu-Yfq2vw2Tr6W7Xucw6c6isD0NPho,1_7tSDcQU4BM72apmrvaScWqE7almb3mCrn4N6T7aHHI,1MjvL7mslhZjaK7RRvYDiFJq75CQp_XbdpPLwbcQ7TEA</t>
  </si>
  <si>
    <t>https://docs.google.com/document/d/1QGRXjlXyqrsGkM2sPQ_8hHWkN8kBDvUVxoMRjLLq3fM/edit?usp=drivesdk</t>
  </si>
  <si>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4D - VERBALI CDC - 2025-2026 Documenti di segnalazione PEA 1BLS - Segnalatore PEA di aprile - 2025-2026 1D - Segnalatore PEA di aprile - 2025-2026 2D - Segnalatore PEA di aprile - 2025-2026 Ciao e buon lavoro! L'Animatore Digitale prof. LEUCI GIULIO, per conto del Dirigente Scolastico prof.ssa RICCI GIORGIA.</t>
  </si>
  <si>
    <t>07/04/2026 15:26:06</t>
  </si>
  <si>
    <t>1_7tSDcQU4BM72apmrvaScWqE7almb3mCrn4N6T7aHHI,1-Z4YqB6d9zCcBm8j0gse3_RYS-UfhYlyzK-AM4JG2yA,1MjvL7mslhZjaK7RRvYDiFJq75CQp_XbdpPLwbcQ7TEA</t>
  </si>
  <si>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2D - VERBALI CDC - 2025-2026 Documenti di segnalazione PEA 1D - Segnalatore PEA di aprile - 2025-2026 1E - Segnalatore PEA di aprile - 2025-2026 2D - Segnalatore PEA di aprile - 2025-2026 Ciao e buon lavoro! L'Animatore Digitale prof. LEUCI GIULIO, per conto del Dirigente Scolastico prof.ssa RICCI GIORGIA.</t>
  </si>
  <si>
    <t>16/11/2025 16:47:17</t>
  </si>
  <si>
    <t>07/04/2026 15:26:07</t>
  </si>
  <si>
    <t>MORROCCHI LORENZO - PFP - 2025-2026</t>
  </si>
  <si>
    <t>1_7tSDcQU4BM72apmrvaScWqE7almb3mCrn4N6T7aHHI,1rcQVp00ROOEjwIuSBCdQjpjt9fwYLV4512PClL3Isy4,13fKINEEiobmIl-2lkrwIf2WgyDHlads_855hem9oJMc</t>
  </si>
  <si>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3E - VERBALI CDC - 2025-2026 Documenti di segnalazione PEA 1D - Segnalatore PEA di aprile - 2025-2026 1G - Segnalatore PEA di aprile - 2025-2026 2C - Segnalatore PEA di aprile - 2025-2026 Ciao e buon lavoro! L'Animatore Digitale prof. LEUCI GIULIO, per conto del Dirigente Scolastico prof.ssa RICCI GIORGIA.</t>
  </si>
  <si>
    <t>1MbqDfcByAtllye0R0L1-v4Vd_bhpmGb4o8TUXss7tM0</t>
  </si>
  <si>
    <t>07/04/2026 15:26:09</t>
  </si>
  <si>
    <t>https://docs.google.com/document/d/1MbqDfcByAtllye0R0L1-v4Vd_bhpmGb4o8TUXss7tM0/edit?usp=drivesdk</t>
  </si>
  <si>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5BLS - VERBALI CDC - 2025-2026 4F - VERBALI CDC - 2025-2026 Ciao e buon lavoro! L'Animatore Digitale prof. LEUCI GIULIO, per conto del Dirigente Scolastico prof.ssa RICCI GIORGIA.</t>
  </si>
  <si>
    <t>07/04/2026 15:26:11</t>
  </si>
  <si>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4ALS - VERBALI CDC - 2025-2026 Ciao e buon lavoro! L'Animatore Digitale prof. LEUCI GIULIO, per conto del Dirigente Scolastico prof.ssa RICCI GIORGIA.</t>
  </si>
  <si>
    <t>07/04/2026 15:26:12</t>
  </si>
  <si>
    <t>16/11/2025 16:47:42</t>
  </si>
  <si>
    <t>1JAlgW4pNB8jZOFcZF4r5epj9749aF5n03NYU4Cuytww,1yxLITEvsOA8B7nXUac4sjewMu6wcumhxuIQWu0mvW2k</t>
  </si>
  <si>
    <t>CAPPUCCINI LORENZO - PFP - 2025-2026</t>
  </si>
  <si>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3BLS - VERBALI CDC - 2025-2026 2F - VERBALI CDC - 2025-2026 Documenti di segnalazione PEA 2F - Segnalatore PEA di aprile - 2025-2026 2H - Segnalatore PEA di aprile - 2025-2026 Ciao e buon lavoro! L'Animatore Digitale prof. LEUCI GIULIO, per conto del Dirigente Scolastico prof.ssa RICCI GIORGIA.</t>
  </si>
  <si>
    <t>1oKTlFfs9gAl7FnYK0gC2RIzXfmUOCGY2_TOiwtNudJ4</t>
  </si>
  <si>
    <t>07/04/2026 15:26:14</t>
  </si>
  <si>
    <t>https://docs.google.com/document/d/1oKTlFfs9gAl7FnYK0gC2RIzXfmUOCGY2_TOiwtNudJ4/edit?usp=drivesdk</t>
  </si>
  <si>
    <t>1tny9e1PzA7PXoZFlKnDPzqOwHQoVk3ffiQv8qDVgaxU,1zSYJ1_d2VD5PmoxyYFMp03COULc9Op7QmnHBtKwlwRM</t>
  </si>
  <si>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3ALC - VERBALI CDC - 2025-2026 Documenti di segnalazione PEA 1ALC - Segnalatore PEA di aprile - 2025-2026 2ALC - Segnalatore PEA di aprile - 2025-2026 Ciao e buon lavoro! L'Animatore Digitale prof. LEUCI GIULIO, per conto del Dirigente Scolastico prof.ssa RICCI GIORGIA.</t>
  </si>
  <si>
    <t>07/04/2026 15:26:15</t>
  </si>
  <si>
    <t>17/11/2025 09:08:11</t>
  </si>
  <si>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5E - VERBALI CDC - 2025-2026 Documenti di segnalazione PEA 2F - Segnalatore PEA di aprile - 2025-2026 2H - Segnalatore PEA di aprile - 2025-2026 Ciao e buon lavoro! L'Animatore Digitale prof. LEUCI GIULIO, per conto del Dirigente Scolastico prof.ssa RICCI GIORGIA.</t>
  </si>
  <si>
    <t>07/04/2026 15:26:17</t>
  </si>
  <si>
    <t>16/11/2025 16:48:05</t>
  </si>
  <si>
    <t>1JAlgW4pNB8jZOFcZF4r5epj9749aF5n03NYU4Cuytww,1cZCB19ncdPP3s0emTH7oSB80vuwP5Fw4oHfHd7xbHa8,1yxLITEvsOA8B7nXUac4sjewMu6wcumhxuIQWu0mvW2k</t>
  </si>
  <si>
    <t>GALLORINI BIANCA - PFP - 2025-2026</t>
  </si>
  <si>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4C - VERBALI CDC - 2025-2026 Documenti di segnalazione PEA 2F - Segnalatore PEA di aprile - 2025-2026 2G - Segnalatore PEA di aprile - 2025-2026 2H - Segnalatore PEA di aprile - 2025-2026 Ciao e buon lavoro! L'Animatore Digitale prof. LEUCI GIULIO, per conto del Dirigente Scolastico prof.ssa RICCI GIORGIA.</t>
  </si>
  <si>
    <t>07/04/2026 15:26:18</t>
  </si>
  <si>
    <t>https://docs.google.com/document/d/1ZtR2Qr4b-Inp_SPcIR8QOzRT-5ffc_5T7Iim7sLu9WE/edit?usp=drivesdk</t>
  </si>
  <si>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2ALC - VERBALI CDC - 2025-2026 Documenti di segnalazione PEA 1ALC - Segnalatore PEA di aprile - 2025-2026 1BLC - Segnalatore PEA di aprile - 2025-2026 2ALC - Segnalatore PEA di aprile - 2025-2026 2BLC - Segnalatore PEA di aprile - 2025-2026 Ciao e buon lavoro! L'Animatore Digitale prof. LEUCI GIULIO, per conto del Dirigente Scolastico prof.ssa RICCI GIORGIA.</t>
  </si>
  <si>
    <t>07/04/2026 15:26:20</t>
  </si>
  <si>
    <t>1IehCVj9154TX6tvhZ0GinTzhlPXUXuZq5nA-0Fc8HOQ,1oV7Z9O9JPEDb-gsUh2d3q7B2KVL9ayLLC9FjlvuS-H8,1fsyezPrzQwqhbhaECJhyWi3NLOQEuvnG8BLCi39rGkg</t>
  </si>
  <si>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2ALS - VERBALI CDC - 2025-2026 Documenti di segnalazione PEA 1ALS - Segnalatore PEA di aprile - 2025-2026 2ALS - Segnalatore PEA di aprile - 2025-2026 2E - Segnalatore PEA di aprile - 2025-2026 Ciao e buon lavoro! L'Animatore Digitale prof. LEUCI GIULIO, per conto del Dirigente Scolastico prof.ssa RICCI GIORGIA.</t>
  </si>
  <si>
    <t>16/11/2025 16:48:26</t>
  </si>
  <si>
    <t>07/04/2026 15:26:21</t>
  </si>
  <si>
    <t>1T8-lv1lAC4e1pHu-Yfq2vw2Tr6W7Xucw6c6isD0NPho,1-Z4YqB6d9zCcBm8j0gse3_RYS-UfhYlyzK-AM4JG2yA</t>
  </si>
  <si>
    <t>CORSINI LUCREZIA - PFP - 2025-2026</t>
  </si>
  <si>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1E - VERBALI CDC - 2025-2026 Documenti di segnalazione PEA 1BLS - Segnalatore PEA di aprile - 2025-2026 1E - Segnalatore PEA di aprile - 2025-2026 Ciao e buon lavoro! L'Animatore Digitale prof. LEUCI GIULIO, per conto del Dirigente Scolastico prof.ssa RICCI GIORGIA.</t>
  </si>
  <si>
    <t>14eRbRPirJfcqfRJFpyQu1-R3uDSz0f0qnJKA3WAyiKU</t>
  </si>
  <si>
    <t>https://docs.google.com/document/d/14eRbRPirJfcqfRJFpyQu1-R3uDSz0f0qnJKA3WAyiKU/edit?usp=drivesdk</t>
  </si>
  <si>
    <t>07/04/2026 15:26:23</t>
  </si>
  <si>
    <t>16/02/2026 10:19:06</t>
  </si>
  <si>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4BLS - VERBALI CDC - 2025-2026 Ciao e buon lavoro! L'Animatore Digitale prof. LEUCI GIULIO, per conto del Dirigente Scolastico prof.ssa RICCI GIORGIA.</t>
  </si>
  <si>
    <t>07/04/2026 15:26:24</t>
  </si>
  <si>
    <t>1T8-lv1lAC4e1pHu-Yfq2vw2Tr6W7Xucw6c6isD0NPho</t>
  </si>
  <si>
    <t>16/11/2025 16:48:47</t>
  </si>
  <si>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5H - VERBALI CDC - 2025-2026 5D - VERBALI CDC - 2025-2026 Documenti di segnalazione PEA 1BLS - Segnalatore PEA di aprile - 2025-2026 Ciao e buon lavoro! L'Animatore Digitale prof. LEUCI GIULIO, per conto del Dirigente Scolastico prof.ssa RICCI GIORGIA.</t>
  </si>
  <si>
    <t>PUCCINELLI EMANUELE - PFP - 2025-2026</t>
  </si>
  <si>
    <t>07/04/2026 15:26:26</t>
  </si>
  <si>
    <t>1_7tSDcQU4BM72apmrvaScWqE7almb3mCrn4N6T7aHHI,1-Z4YqB6d9zCcBm8j0gse3_RYS-UfhYlyzK-AM4JG2yA</t>
  </si>
  <si>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1D - VERBALI CDC - 2025-2026 Documenti di segnalazione PEA 1D - Segnalatore PEA di aprile - 2025-2026 1E - Segnalatore PEA di aprile - 2025-2026 Ciao e buon lavoro! L'Animatore Digitale prof. LEUCI GIULIO, per conto del Dirigente Scolastico prof.ssa RICCI GIORGIA.</t>
  </si>
  <si>
    <t>19uLz_aT8RBrjfaI7hrGeWoOwQqWP869Liu5mmLm8lp4</t>
  </si>
  <si>
    <t>https://docs.google.com/document/d/19uLz_aT8RBrjfaI7hrGeWoOwQqWP869Liu5mmLm8lp4/edit?usp=drivesdk</t>
  </si>
  <si>
    <t>07/04/2026 15:26:27</t>
  </si>
  <si>
    <t>1tny9e1PzA7PXoZFlKnDPzqOwHQoVk3ffiQv8qDVgaxU</t>
  </si>
  <si>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5ALC - VERBALI CDC - 2025-2026 Documenti di segnalazione PEA 1ALC - Segnalatore PEA di aprile - 2025-2026 Ciao e buon lavoro! L'Animatore Digitale prof. LEUCI GIULIO, per conto del Dirigente Scolastico prof.ssa RICCI GIORGIA.</t>
  </si>
  <si>
    <t>07/04/2026 15:26:29</t>
  </si>
  <si>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4E - VERBALI CDC - 2025-2026 3D - VERBALI CDC - 2025-2026 Ciao e buon lavoro! L'Animatore Digitale prof. LEUCI GIULIO, per conto del Dirigente Scolastico prof.ssa RICCI GIORGIA.</t>
  </si>
  <si>
    <t>16/11/2025 16:49:10</t>
  </si>
  <si>
    <t>07/04/2026 15:26:30</t>
  </si>
  <si>
    <t>RISICO RICCARDO - PFP - 2025-2026</t>
  </si>
  <si>
    <t>1IWsKkAkjTkWjMNHm5o3cvuFpils747ldOZWGf2IX2ig</t>
  </si>
  <si>
    <t>1YfmVTe7mSsh4-Pi7kTq4pkqL_kFWdEmtxlaTBve8EyY</t>
  </si>
  <si>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5G - VERBALI CDC - 2025-2026 4G - VERBALI CDC - 2025-2026 3G - VERBALI CDC - 2025-2026 Documenti di segnalazione PEA 1L - Segnalatore PEA di aprile - 2025-2026 Ciao e buon lavoro! L'Animatore Digitale prof. LEUCI GIULIO, per conto del Dirigente Scolastico prof.ssa RICCI GIORGIA.</t>
  </si>
  <si>
    <t>https://docs.google.com/document/d/1YfmVTe7mSsh4-Pi7kTq4pkqL_kFWdEmtxlaTBve8EyY/edit?usp=drivesdk</t>
  </si>
  <si>
    <t>07/04/2026 15:26:32</t>
  </si>
  <si>
    <t>1Nbl5--Ce_vayoQIhqSV6Lf9bV3cUQ9Up7l6baDeLjmM</t>
  </si>
  <si>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3BLC - VERBALI CDC - 2025-2026 Documenti di segnalazione PEA 1BLC - Segnalatore PEA di aprile - 2025-2026 Ciao e buon lavoro! L'Animatore Digitale prof. LEUCI GIULIO, per conto del Dirigente Scolastico prof.ssa RICCI GIORGIA.</t>
  </si>
  <si>
    <t>07/04/2026 15:26:33</t>
  </si>
  <si>
    <t>16/11/2025 16:49:36</t>
  </si>
  <si>
    <t>1IehCVj9154TX6tvhZ0GinTzhlPXUXuZq5nA-0Fc8HOQ,1Afj77Fy_RpKN6yogYfx6W3IL5g1yfaUHgQPar0XdfRg,1JAlgW4pNB8jZOFcZF4r5epj9749aF5n03NYU4Cuytww,1cZCB19ncdPP3s0emTH7oSB80vuwP5Fw4oHfHd7xbHa8,1yxLITEvsOA8B7nXUac4sjewMu6wcumhxuIQWu0mvW2k</t>
  </si>
  <si>
    <t>SOLDATI DARIO - PFP - 2025-2026</t>
  </si>
  <si>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2G - VERBALI CDC - 2025-2026 Documenti di segnalazione PEA 1ALS - Segnalatore PEA di aprile - 2025-2026 1F - Segnalatore PEA di aprile - 2025-2026 2F - Segnalatore PEA di aprile - 2025-2026 2G - Segnalatore PEA di aprile - 2025-2026 2H - Segnalatore PEA di aprile - 2025-2026 Ciao e buon lavoro! L'Animatore Digitale prof. LEUCI GIULIO, per conto del Dirigente Scolastico prof.ssa RICCI GIORGIA.</t>
  </si>
  <si>
    <t>1WbiiIjC43AEePUXq90kgCaeCdbHX9uuIr6CFWSG8mLs</t>
  </si>
  <si>
    <t>https://docs.google.com/document/d/1WbiiIjC43AEePUXq90kgCaeCdbHX9uuIr6CFWSG8mLs/edit?usp=drivesdk</t>
  </si>
  <si>
    <t>07/04/2026 15:26:35</t>
  </si>
  <si>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4I - VERBALI CDC - 2025-2026 Ciao e buon lavoro! L'Animatore Digitale prof. LEUCI GIULIO, per conto del Dirigente Scolastico prof.ssa RICCI GIORGIA.</t>
  </si>
  <si>
    <t>07/04/2026 15:26:36</t>
  </si>
  <si>
    <t>16/11/2025 16:50:01</t>
  </si>
  <si>
    <t>1IehCVj9154TX6tvhZ0GinTzhlPXUXuZq5nA-0Fc8HOQ,1T8-lv1lAC4e1pHu-Yfq2vw2Tr6W7Xucw6c6isD0NPho,13fKINEEiobmIl-2lkrwIf2WgyDHlads_855hem9oJMc</t>
  </si>
  <si>
    <t>CAPUCCINI VITTORIA - PFP - 2025-2026</t>
  </si>
  <si>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5C - VERBALI CDC - 2025-2026 Documenti di segnalazione PEA 1ALS - Segnalatore PEA di aprile - 2025-2026 1BLS - Segnalatore PEA di aprile - 2025-2026 2C - Segnalatore PEA di aprile - 2025-2026 Ciao e buon lavoro! L'Animatore Digitale prof. LEUCI GIULIO, per conto del Dirigente Scolastico prof.ssa RICCI GIORGIA.</t>
  </si>
  <si>
    <t>https://docs.google.com/document/d/1cXWiomtkZgAEB8gmgsjHgwTvUwRG1Qs_TSpbEyuEnOU/edit?usp=drivesdk</t>
  </si>
  <si>
    <t>07/04/2026 15:26:38</t>
  </si>
  <si>
    <t>13fKINEEiobmIl-2lkrwIf2WgyDHlads_855hem9oJMc,1fsyezPrzQwqhbhaECJhyWi3NLOQEuvnG8BLCi39rGkg</t>
  </si>
  <si>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2C - VERBALI CDC - 2025-2026 Documenti di segnalazione PEA 2C - Segnalatore PEA di aprile - 2025-2026 2E - Segnalatore PEA di aprile - 2025-2026 Ciao e buon lavoro! L'Animatore Digitale prof. LEUCI GIULIO, per conto del Dirigente Scolastico prof.ssa RICCI GIORGIA.</t>
  </si>
  <si>
    <t>07/04/2026 15:26:39</t>
  </si>
  <si>
    <t>1Nbl5--Ce_vayoQIhqSV6Lf9bV3cUQ9Up7l6baDeLjmM,1IWsKkAkjTkWjMNHm5o3cvuFpils747ldOZWGf2IX2ig,1z40H5qDwJp7NGkkgoFT6RiN4yfv60LXWvDWZ3aJZVc4</t>
  </si>
  <si>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4BLC - VERBALI CDC - 2025-2026 Documenti di segnalazione PEA 1BLC - Segnalatore PEA di aprile - 2025-2026 1L - Segnalatore PEA di aprile - 2025-2026 2BLC - Segnalatore PEA di aprile - 2025-2026 Ciao e buon lavoro! L'Animatore Digitale prof. LEUCI GIULIO, per conto del Dirigente Scolastico prof.ssa RICCI GIORGIA.</t>
  </si>
  <si>
    <t>16/11/2025 16:50:22</t>
  </si>
  <si>
    <t>CIPOLLONI MATTIA - PFP - 2025-2026</t>
  </si>
  <si>
    <t>07/04/2026 15:26:41</t>
  </si>
  <si>
    <t>1oV7Z9O9JPEDb-gsUh2d3q7B2KVL9ayLLC9FjlvuS-H8,13fKINEEiobmIl-2lkrwIf2WgyDHlads_855hem9oJMc,1MjvL7mslhZjaK7RRvYDiFJq75CQp_XbdpPLwbcQ7TEA</t>
  </si>
  <si>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4H - VERBALI CDC - 2025-2026 Documenti di segnalazione PEA 2ALS - Segnalatore PEA di aprile - 2025-2026 2C - Segnalatore PEA di aprile - 2025-2026 2D - Segnalatore PEA di aprile - 2025-2026 Ciao e buon lavoro! L'Animatore Digitale prof. LEUCI GIULIO, per conto del Dirigente Scolastico prof.ssa RICCI GIORGIA.</t>
  </si>
  <si>
    <t>1YbwbqUJWKqjplVw6px0lYUS50Sn3jLAbYH-XCTfD9Is</t>
  </si>
  <si>
    <t>https://docs.google.com/document/d/1YbwbqUJWKqjplVw6px0lYUS50Sn3jLAbYH-XCTfD9Is/edit?usp=drivesdk</t>
  </si>
  <si>
    <t>07/04/2026 15:26:42</t>
  </si>
  <si>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1ALC - VERBALI CDC - 2025-2026 Documenti di segnalazione PEA 1ALC - Segnalatore PEA di aprile - 2025-2026 1BLC - Segnalatore PEA di aprile - 2025-2026 2ALC - Segnalatore PEA di aprile - 2025-2026 2BLC - Segnalatore PEA di aprile - 2025-2026 Ciao e buon lavoro! L'Animatore Digitale prof. LEUCI GIULIO, per conto del Dirigente Scolastico prof.ssa RICCI GIORGIA.</t>
  </si>
  <si>
    <t>07/04/2026 15:26:43</t>
  </si>
  <si>
    <t>1IehCVj9154TX6tvhZ0GinTzhlPXUXuZq5nA-0Fc8HOQ,1ITQKyRlhsbK36pZ75_xxpM0rrV6CwOWB2AUtDfoZbQY,13fKINEEiobmIl-2lkrwIf2WgyDHlads_855hem9oJMc,1cZCB19ncdPP3s0emTH7oSB80vuwP5Fw4oHfHd7xbHa8</t>
  </si>
  <si>
    <t>16/11/2025 16:50:48</t>
  </si>
  <si>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2BLS - VERBALI CDC - 2025-2026 Documenti di segnalazione PEA 1ALS - Segnalatore PEA di aprile - 2025-2026 2BLS - Segnalatore PEA di aprile - 2025-2026 2C - Segnalatore PEA di aprile - 2025-2026 2G - Segnalatore PEA di aprile - 2025-2026 Ciao e buon lavoro! L'Animatore Digitale prof. LEUCI GIULIO, per conto del Dirigente Scolastico prof.ssa RICCI GIORGIA.</t>
  </si>
  <si>
    <t>BRONCHINI MATILDE - PFP - 2025-2026</t>
  </si>
  <si>
    <t>07/04/2026 15:26:45</t>
  </si>
  <si>
    <t>1IWsKkAkjTkWjMNHm5o3cvuFpils747ldOZWGf2IX2ig,1ITQKyRlhsbK36pZ75_xxpM0rrV6CwOWB2AUtDfoZbQY</t>
  </si>
  <si>
    <t>1awNp0eJA0HESNUkGVmm37GadWjBWgyY-0KpKJQ8u0wg</t>
  </si>
  <si>
    <t>https://docs.google.com/document/d/1awNp0eJA0HESNUkGVmm37GadWjBWgyY-0KpKJQ8u0wg/edit?usp=drivesdk</t>
  </si>
  <si>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3ALS - VERBALI CDC - 2025-2026 Documenti di segnalazione PEA 1L - Segnalatore PEA di aprile - 2025-2026 2BLS - Segnalatore PEA di aprile - 2025-2026 Ciao e buon lavoro! L'Animatore Digitale prof. LEUCI GIULIO, per conto del Dirigente Scolastico prof.ssa RICCI GIORGIA.</t>
  </si>
  <si>
    <t>07/04/2026 15:26:46</t>
  </si>
  <si>
    <t>16/02/2026 10:19:10</t>
  </si>
  <si>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5F - VERBALI CDC - 2025-2026 Ciao e buon lavoro! L'Animatore Digitale prof. LEUCI GIULIO, per conto del Dirigente Scolastico prof.ssa RICCI GIORGIA.</t>
  </si>
  <si>
    <t>07/04/2026 15:26:48</t>
  </si>
  <si>
    <t>1z40H5qDwJp7NGkkgoFT6RiN4yfv60LXWvDWZ3aJZVc4</t>
  </si>
  <si>
    <t>16/11/2025 16:51:12</t>
  </si>
  <si>
    <t>1ZUmwh5ch_w14zzMMj82RL8-kO6m8Vsh3</t>
  </si>
  <si>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2BLC - VERBALI CDC - 2025-2026 Documenti di segnalazione PEA 2BLC - Segnalatore PEA di aprile - 2025-2026 Ciao e buon lavoro! L'Animatore Digitale prof. LEUCI GIULIO, per conto del Dirigente Scolastico prof.ssa RICCI GIORGIA.</t>
  </si>
  <si>
    <t>https://drive.google.com/drive/folders/1ZUmwh5ch_w14zzMMj82RL8-kO6m8Vsh3</t>
  </si>
  <si>
    <t>07/04/2026 15:26:49</t>
  </si>
  <si>
    <t>MARRAS CHRISTIAN - PFP - 2025-2026</t>
  </si>
  <si>
    <t>1tny9e1PzA7PXoZFlKnDPzqOwHQoVk3ffiQv8qDVgaxU,1yxLITEvsOA8B7nXUac4sjewMu6wcumhxuIQWu0mvW2k</t>
  </si>
  <si>
    <t>1lLtBWD5NZqDLzruCYPu9oPO6mRRz5zWHYdTfDDgd7t0</t>
  </si>
  <si>
    <t>https://docs.google.com/document/d/1lLtBWD5NZqDLzruCYPu9oPO6mRRz5zWHYdTfDDgd7t0/edit?usp=drivesdk</t>
  </si>
  <si>
    <t>01/10/2025 16:51:18</t>
  </si>
  <si>
    <t>VERBALE_ASSEMBLEA_CLASSE</t>
  </si>
  <si>
    <t>VERBALE ASSEMBLEMA STUDENTI 1ALC</t>
  </si>
  <si>
    <t>VERBALI ASSEMBLEE DI CLASSE DEGLI STUDENTI/VERBALE ASSEMBLEMA STUDENTI 1ALC</t>
  </si>
  <si>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5ALS - VERBALI CDC - 2025-2026 2H - VERBALI CDC - 2025-2026 Documenti di segnalazione PEA 1ALC - Segnalatore PEA di aprile - 2025-2026 2H - Segnalatore PEA di aprile - 2025-2026 Ciao e buon lavoro! L'Animatore Digitale prof. LEUCI GIULIO, per conto del Dirigente Scolastico prof.ssa RICCI GIORGIA.</t>
  </si>
  <si>
    <t>1oHfRwza-7yXJPV-FtRheqYxWAR_u3Z9R</t>
  </si>
  <si>
    <t>https://drive.google.com/drive/folders/1oHfRwza-7yXJPV-FtRheqYxWAR_u3Z9R</t>
  </si>
  <si>
    <t>07/04/2026 15:26:50</t>
  </si>
  <si>
    <t>1Afj77Fy_RpKN6yogYfx6W3IL5g1yfaUHgQPar0XdfRg,1oV7Z9O9JPEDb-gsUh2d3q7B2KVL9ayLLC9FjlvuS-H8</t>
  </si>
  <si>
    <t>16/11/2025 16:51:35</t>
  </si>
  <si>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1F - VERBALI CDC - 2025-2026 Documenti di segnalazione PEA 1F - Segnalatore PEA di aprile - 2025-2026 2ALS - Segnalatore PEA di aprile - 2025-2026 Ciao e buon lavoro! L'Animatore Digitale prof. LEUCI GIULIO, per conto del Dirigente Scolastico prof.ssa RICCI GIORGIA.</t>
  </si>
  <si>
    <t>LUCARELLI ANDREA - PFP - 2025-2026</t>
  </si>
  <si>
    <t>01/10/2025 16:53:15</t>
  </si>
  <si>
    <t>VERBALE ASSEMBLEMA STUDENTI 1ALS</t>
  </si>
  <si>
    <t>VERBALI ASSEMBLEE DI CLASSE DEGLI STUDENTI/VERBALE ASSEMBLEMA STUDENTI 1ALS</t>
  </si>
  <si>
    <t>07/04/2026 15:26:52</t>
  </si>
  <si>
    <t>1bdKzr9UE79DTkm9VMjxrB2PTWpFZH6Rq</t>
  </si>
  <si>
    <t>https://drive.google.com/drive/folders/1bdKzr9UE79DTkm9VMjxrB2PTWpFZH6Rq</t>
  </si>
  <si>
    <t>1IehCVj9154TX6tvhZ0GinTzhlPXUXuZq5nA-0Fc8HOQ,1Nbl5--Ce_vayoQIhqSV6Lf9bV3cUQ9Up7l6baDeLjmM,1IWsKkAkjTkWjMNHm5o3cvuFpils747ldOZWGf2IX2ig,1MjvL7mslhZjaK7RRvYDiFJq75CQp_XbdpPLwbcQ7TEA</t>
  </si>
  <si>
    <t>1GTtIhbQJTfzQXEcBVlvzEpT4YC6WY1IQt6KZ5Zz9aUU</t>
  </si>
  <si>
    <t>https://docs.google.com/document/d/1GTtIhbQJTfzQXEcBVlvzEpT4YC6WY1IQt6KZ5Zz9aUU/edit?usp=drivesdk</t>
  </si>
  <si>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1L - VERBALI CDC - 2025-2026 1ALS - VERBALI CDC - 2025-2026 Documenti di segnalazione PEA 1ALS - Segnalatore PEA di aprile - 2025-2026 1BLC - Segnalatore PEA di aprile - 2025-2026 1L - Segnalatore PEA di aprile - 2025-2026 2D - Segnalatore PEA di aprile - 2025-2026 Ciao e buon lavoro! L'Animatore Digitale prof. LEUCI GIULIO, per conto del Dirigente Scolastico prof.ssa RICCI GIORGIA.</t>
  </si>
  <si>
    <t>07/04/2026 15:26:53</t>
  </si>
  <si>
    <t>1T8-lv1lAC4e1pHu-Yfq2vw2Tr6W7Xucw6c6isD0NPho,1fsyezPrzQwqhbhaECJhyWi3NLOQEuvnG8BLCi39rGkg</t>
  </si>
  <si>
    <t>01/10/2025 16:53:16</t>
  </si>
  <si>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5BLC - VERBALI CDC - 2025-2026 2E - VERBALI CDC - 2025-2026 Documenti di segnalazione PEA 1BLS - Segnalatore PEA di aprile - 2025-2026 2E - Segnalatore PEA di aprile - 2025-2026 Ciao e buon lavoro! L'Animatore Digitale prof. LEUCI GIULIO, per conto del Dirigente Scolastico prof.ssa RICCI GIORGIA.</t>
  </si>
  <si>
    <t>VERBALE ASSEMBLEMA STUDENTI 1BLC</t>
  </si>
  <si>
    <t>VERBALI ASSEMBLEE DI CLASSE DEGLI STUDENTI/VERBALE ASSEMBLEMA STUDENTI 1BLC</t>
  </si>
  <si>
    <t>134hTGPNrasNyO0kfrYgSbJDGH8W02d8K</t>
  </si>
  <si>
    <t>https://drive.google.com/drive/folders/134hTGPNrasNyO0kfrYgSbJDGH8W02d8K</t>
  </si>
  <si>
    <t>07/04/2026 15:26:55</t>
  </si>
  <si>
    <t>1rcQVp00ROOEjwIuSBCdQjpjt9fwYLV4512PClL3Isy4,1oV7Z9O9JPEDb-gsUh2d3q7B2KVL9ayLLC9FjlvuS-H8</t>
  </si>
  <si>
    <t>16/11/2025 16:51:58</t>
  </si>
  <si>
    <t>si comunica che sono stati generati e resi disponibili i MODELLI di VERBALI dei CdC di APRILE (si precisa che nei VERBALI sono presenti unicamente i piani personalizzati noti alla data di generazione del verbale stesso) e i FOGLI PER LE SEGNALAZIONI DELLA PEA delle classi da te coordinate. Per l'elenco delle carenze già segnalate a FEBBRAIO trovi il link al file segnalatore nell'email ricevuta a FEBBRAIO. Di seguito i materiali per questo CdC: Cartelle dei Verbali dei CdC 1G - VERBALI CDC - 2025-2026 Documenti di segnalazione PEA 1G - Segnalatore PEA di aprile - 2025-2026 2ALS - Segnalatore PEA di aprile - 2025-2026 Ciao e buon lavoro! L'Animatore Digitale prof. LEUCI GIULIO, per conto del Dirigente Scolastico prof.ssa RICCI GIORGIA.</t>
  </si>
  <si>
    <t>MERLINI SAMUEL - PFP - 2025-2026</t>
  </si>
  <si>
    <t>08/04/2026 14:04:12</t>
  </si>
  <si>
    <t>01/10/2025 16:53:17</t>
  </si>
  <si>
    <t>VERBALE ASSEMBLEMA STUDENTI 1BLS</t>
  </si>
  <si>
    <t>1YwZvLYGAyQ0joYIiw-Lanw86_MzJGBdjGg_MjY2htw4,1l1bxjdRL0fzJKqBjb93GvqU7XNy2PwSLzmrs67cYZfo,1VmzMwCZHIyVhVAFOOgm7ci-8FieHpow15Bfx7iIQHOg,1If6jLHKZNWBG6J8iObY3cYAfhRw2bW19XWgnc-T4_aA,1kSBnnwW7gaVpRcu6JU1rc3F2MSqG79sK1sh-7Fs9Ja0,1sr1ZWrMt2HsiAsRaFhi0u1xcuo2M9L66oxOQKQFWDUE</t>
  </si>
  <si>
    <t>VERBALI ASSEMBLEE DI CLASSE DEGLI STUDENTI/VERBALE ASSEMBLEMA STUDENTI 1BLS</t>
  </si>
  <si>
    <t>13S8w4AbeEjJrgt6QkepSzj-Cqrlo-EOEacqmg5po6Kc</t>
  </si>
  <si>
    <t>1DBcYvrXeEdXPh0xOPFFyScw6bVAQcrgl</t>
  </si>
  <si>
    <t>https://docs.google.com/document/d/13S8w4AbeEjJrgt6QkepSzj-Cqrlo-EOEacqmg5po6Kc/edit?usp=drivesdk</t>
  </si>
  <si>
    <t>https://drive.google.com/drive/folders/1DBcYvrXeEdXPh0xOPFFyScw6bVAQcrgl</t>
  </si>
  <si>
    <t>si comunica che sono stati predisposti i seguenti PIANI PERSONALIZZATI per gli alunni delle classi di cui sei coordinatore o momentaneo referente. Per praticità, qualora presenti, ti inviamo anche i documenti già precedentemente notificati. Piani personalizzati DA REDIGERE 📄 BEVILACQUA MATTEO - PDP BES - 2025-2026 ↳ Per riferimento, si allega anche il documento redatto lo scorso A.S. Piani personalizzati PRECEDENTEMENTE INVIATI BENDINELLI ZENO - PDP DSA - 2025-2026 DRAGONI ALESSANDRO - PFP - 2025-2026 RIZZI FEDERICO - PFP - 2025-2026 PUCCI GIOVANNI - PFP - 2025-2026 CERICOLA ANDREA - PFP - 2025-2026 Ciao e buon lavoro! L'Animatore Digitale prof. LEUCI GIULIO, per conto del Dirigente Scolastico prof.ssa RICCI GIORGIA.</t>
  </si>
  <si>
    <t>09/04/2026 13:32:30</t>
  </si>
  <si>
    <t>1t_LOjMzIZplGIYkav7QymgxKqILD18uxbl_qLASHt3M,1O3YIFxhFs-RW0SET0n9VBoph3z3-2MDWM-vGlZBHrcw</t>
  </si>
  <si>
    <t>01/10/2025 16:53:18</t>
  </si>
  <si>
    <t>si comunica che sono stati predisposti i seguenti PIANI PERSONALIZZATI per gli alunni delle classi di cui sei coordinatore o momentaneo referente. Per praticità, qualora presenti, ti inviamo anche i documenti già precedentemente notificati. Piani personalizzati DA REDIGERE 📄 MONTIANI CAMILLA - PDP BES - 2025-2026 Piani personalizzati PRECEDENTEMENTE INVIATI CARDONE SAMUELE - - 2025-2026 Ciao e buon lavoro! L'Animatore Digitale prof. LEUCI GIULIO, per conto del Dirigente Scolastico prof.ssa RICCI GIORGIA.</t>
  </si>
  <si>
    <t>VERBALE ASSEMBLEMA STUDENTI 1D</t>
  </si>
  <si>
    <t>VERBALI ASSEMBLEE DI CLASSE DEGLI STUDENTI/VERBALE ASSEMBLEMA STUDENTI 1D</t>
  </si>
  <si>
    <t>1BtzFRoOOOkPWEu3-o2u-M8qaNQhKNljh</t>
  </si>
  <si>
    <t>10/04/2026 15:56:57</t>
  </si>
  <si>
    <t>https://drive.google.com/drive/folders/1BtzFRoOOOkPWEu3-o2u-M8qaNQhKNljh</t>
  </si>
  <si>
    <t>16/11/2025 16:52:22</t>
  </si>
  <si>
    <t>1bRRu7TiTV75XV4EZ7baXuue_jTIFg5CU28_Qyn30pRk,1YffDywORcf7a7IlQc7mGYD2f2DljOHnPmp9pR666rCA,1kSx8Z3K5SlJiSdwYFB-A04XOxqskH-6sYnCdhNeZik8,1lC-VzOH6bhJ9rqDfQzE11YzLGaeNOMZYTJ6vFGaC48w,1GTtIhbQJTfzQXEcBVlvzEpT4YC6WY1IQt6KZ5Zz9aUU,1zNM80Gb9NPI1aJvsB0hvgPTvGFt20hpny8wuE7t6NJ0,1GT0SueWEZfIZp2iIHLUXLy6JY-Ycb05FxP1NsdC6OJ4,18anEoWhm6cZ-3mu_9fMautHC2XsGgtdDd39mEEpHV9g</t>
  </si>
  <si>
    <t>PALARCHI EDOARDO - PFP - 2025-2026</t>
  </si>
  <si>
    <t>si comunica che sono stati predisposti i seguenti PIANI PERSONALIZZATI per gli alunni delle classi di cui sei coordinatore o momentaneo referente. Per praticità, qualora presenti, ti inviamo anche i documenti già precedentemente notificati. Piani personalizzati DA REDIGERE 📄 MACHETTI CATERINA - PDP BES - 2025-2026 Piani personalizzati PRECEDENTEMENTE INVIATI CRISALLI MATTIA - PDP DSA - 2025-2026 SAVOI PIETRO - PDP DSA - 2025-2026 SANTILLI MATTEO - PFP - 2025-2026 LUCARELLI ANDREA - PFP - 2025-2026 DEVITA VINCENZO - PFP - 2025-2026 VIGGIANI GIUSY - PDP BES - 2025-2026 D&amp;#39;AMBROSIO LUIGI - PDP BES - 2025-2026 Ciao e buon lavoro! L'Animatore Digitale prof. LEUCI GIULIO, per conto del Dirigente Scolastico prof.ssa RICCI GIORGIA.</t>
  </si>
  <si>
    <t>23/04/2026 10:12:56</t>
  </si>
  <si>
    <t>1wp7B0GnumUvj0AlrtW16gJ586ipMZq13CtGB4H-79wc</t>
  </si>
  <si>
    <t>01/10/2025 16:53:19</t>
  </si>
  <si>
    <t>https://docs.google.com/document/d/1wp7B0GnumUvj0AlrtW16gJ586ipMZq13CtGB4H-79wc/edit?usp=drivesdk</t>
  </si>
  <si>
    <t>1iSFzsXa9HSL9ogSDvm_0vawSWhPryoFlvfB11klP8AA,1kCGMRs87htydwzLE9ETlefxX-pC2VQpbBb4LqTVf6b0,1mfmzL4EVpREilOhOHVk-MTdvc1WtrI6h36LeL7wtz8Q,1fnts3ETC90EBuGK1fOJPSog2TsPKs7lwBdiAVAs5KI8</t>
  </si>
  <si>
    <t>VERBALE ASSEMBLEMA STUDENTI 1E</t>
  </si>
  <si>
    <t>si comunica che sono stati predisposti i seguenti PIANI PERSONALIZZATI per gli alunni delle classi di cui sei coordinatore o momentaneo referente. Per praticità, qualora presenti, ti inviamo anche i documenti già precedentemente notificati. Piani personalizzati DA REDIGERE 📄 TOFANELLI BEATRICE - PDP BES - 2025-2026 📄 LAURETANO ELENA - PDP BES - 2025-2026 Piani personalizzati PRECEDENTEMENTE INVIATI FARAGLI GIULIA - PDP DSA - 2025-2026 TOSI FRANCESCO - PFP - 2025-2026 Ciao e buon lavoro! L'Animatore Digitale prof. LEUCI GIULIO, per conto del Dirigente Scolastico prof.ssa RICCI GIORGIA.</t>
  </si>
  <si>
    <t>VERBALI ASSEMBLEE DI CLASSE DEGLI STUDENTI/VERBALE ASSEMBLEMA STUDENTI 1E</t>
  </si>
  <si>
    <t>03/05/2026 10:13:17</t>
  </si>
  <si>
    <t>13_Ihn0HOSFhBFHYBI0l-RGdMUhEAu9sH</t>
  </si>
  <si>
    <t>https://drive.google.com/drive/folders/13_Ihn0HOSFhBFHYBI0l-RGdMUhEAu9sH</t>
  </si>
  <si>
    <t>si comunica che sono stati generati e resi disponibili i MODELLI di VERBALI dei CdC di MAGGIO (si precisa che qualora le adozioni dei testi non fossero all'unanimità è ovviamente possibile modificare i verbali, con opportuna motivazione): Cartelle dei Verbali dei CdC 3C - VERBALI CDC - 2025-2026 Ciao e buon lavoro! L'Animatore Digitale prof. LEUCI GIULIO, per conto del Dirigente Scolastico prof.ssa RICCI GIORGIA.</t>
  </si>
  <si>
    <t>03/05/2026 10:13:18</t>
  </si>
  <si>
    <t>16/11/2025 16:52:45</t>
  </si>
  <si>
    <t>01/10/2025 16:53:20</t>
  </si>
  <si>
    <t>NOCCIOLINI GIANLUCA - PFP - 2025-2026</t>
  </si>
  <si>
    <t>VERBALE ASSEMBLEMA STUDENTI 1F</t>
  </si>
  <si>
    <t>si comunica che sono stati generati e resi disponibili i MODELLI di VERBALI dei CdC di MAGGIO (si precisa che qualora le adozioni dei testi non fossero all'unanimità è ovviamente possibile modificare i verbali, con opportuna motivazione): Cartelle dei Verbali dei CdC 4ALC - VERBALI CDC - 2025-2026 Ciao e buon lavoro! L'Animatore Digitale prof. LEUCI GIULIO, per conto del Dirigente Scolastico prof.ssa RICCI GIORGIA.</t>
  </si>
  <si>
    <t>VERBALI ASSEMBLEE DI CLASSE DEGLI STUDENTI/VERBALE ASSEMBLEMA STUDENTI 1F</t>
  </si>
  <si>
    <t>1o0EmeJEinnHo3JGZrxTxeJg83vfn3Qmi</t>
  </si>
  <si>
    <t>https://drive.google.com/drive/folders/1o0EmeJEinnHo3JGZrxTxeJg83vfn3Qmi</t>
  </si>
  <si>
    <t>03/05/2026 10:13:20</t>
  </si>
  <si>
    <t>1sSmOm_32rI5CRCqmZLUNzMASJF2k_tbvwbO0_TWcIus</t>
  </si>
  <si>
    <t>https://docs.google.com/document/d/1sSmOm_32rI5CRCqmZLUNzMASJF2k_tbvwbO0_TWcIus/edit?usp=drivesdk</t>
  </si>
  <si>
    <t>si comunica che sono stati generati e resi disponibili i MODELLI di VERBALI dei CdC di MAGGIO (si precisa che qualora le adozioni dei testi non fossero all'unanimità è ovviamente possibile modificare i verbali, con opportuna motivazione): Cartelle dei Verbali dei CdC 3F - VERBALI CDC - 2025-2026 Ciao e buon lavoro! L'Animatore Digitale prof. LEUCI GIULIO, per conto del Dirigente Scolastico prof.ssa RICCI GIORGIA.</t>
  </si>
  <si>
    <t>03/05/2026 10:13:22</t>
  </si>
  <si>
    <t>01/10/2025 16:53:21</t>
  </si>
  <si>
    <t>VERBALE ASSEMBLEMA STUDENTI 1G</t>
  </si>
  <si>
    <t>VERBALI ASSEMBLEE DI CLASSE DEGLI STUDENTI/VERBALE ASSEMBLEMA STUDENTI 1G</t>
  </si>
  <si>
    <t>1I08cCI3H76fNoivjAdweOkXJqGezAplE</t>
  </si>
  <si>
    <t>si comunica che sono stati generati e resi disponibili i MODELLI di VERBALI dei CdC di MAGGIO (si precisa che qualora le adozioni dei testi non fossero all'unanimità è ovviamente possibile modificare i verbali, con opportuna motivazione): Cartelle dei Verbali dei CdC 1BLC - VERBALI CDC - 2025-2026 Ciao e buon lavoro! L'Animatore Digitale prof. LEUCI GIULIO, per conto del Dirigente Scolastico prof.ssa RICCI GIORGIA.</t>
  </si>
  <si>
    <t>https://drive.google.com/drive/folders/1I08cCI3H76fNoivjAdweOkXJqGezAplE</t>
  </si>
  <si>
    <t>03/05/2026 10:13:24</t>
  </si>
  <si>
    <t>si comunica che sono stati generati e resi disponibili i MODELLI di VERBALI dei CdC di MAGGIO (si precisa che qualora le adozioni dei testi non fossero all'unanimità è ovviamente possibile modificare i verbali, con opportuna motivazione): Cartelle dei Verbali dei CdC 1BLS - VERBALI CDC - 2025-2026 Ciao e buon lavoro! L'Animatore Digitale prof. LEUCI GIULIO, per conto del Dirigente Scolastico prof.ssa RICCI GIORGIA.</t>
  </si>
  <si>
    <t>16/11/2025 16:53:11</t>
  </si>
  <si>
    <t>03/05/2026 10:13:25</t>
  </si>
  <si>
    <t>01/10/2025 16:53:22</t>
  </si>
  <si>
    <t>VERBALE ASSEMBLEMA STUDENTI 1L</t>
  </si>
  <si>
    <t>SGHERRI MATTEO - PFP - 2025-2026</t>
  </si>
  <si>
    <t>VERBALI ASSEMBLEE DI CLASSE DEGLI STUDENTI/VERBALE ASSEMBLEMA STUDENTI 1L</t>
  </si>
  <si>
    <t>1XuaPk-DENSpdCilOfrG73DkMBOGHpOJX</t>
  </si>
  <si>
    <t>https://drive.google.com/drive/folders/1XuaPk-DENSpdCilOfrG73DkMBOGHpOJX</t>
  </si>
  <si>
    <t>si comunica che sono stati generati e resi disponibili i MODELLI di VERBALI dei CdC di MAGGIO (si precisa che qualora le adozioni dei testi non fossero all'unanimità è ovviamente possibile modificare i verbali, con opportuna motivazione): Cartelle dei Verbali dei CdC 4D - VERBALI CDC - 2025-2026 Ciao e buon lavoro! L'Animatore Digitale prof. LEUCI GIULIO, per conto del Dirigente Scolastico prof.ssa RICCI GIORGIA.</t>
  </si>
  <si>
    <t>1Rs5KZ-K5KIhjCQgWJmPtUm5ksEuVYvEmWYtF_XjeIcE</t>
  </si>
  <si>
    <t>03/05/2026 10:13:26</t>
  </si>
  <si>
    <t>https://docs.google.com/document/d/1Rs5KZ-K5KIhjCQgWJmPtUm5ksEuVYvEmWYtF_XjeIcE/edit?usp=drivesdk</t>
  </si>
  <si>
    <t>si comunica che sono stati generati e resi disponibili i MODELLI di VERBALI dei CdC di MAGGIO (si precisa che qualora le adozioni dei testi non fossero all'unanimità è ovviamente possibile modificare i verbali, con opportuna motivazione): Cartelle dei Verbali dei CdC 2D - VERBALI CDC - 2025-2026 Ciao e buon lavoro! L'Animatore Digitale prof. LEUCI GIULIO, per conto del Dirigente Scolastico prof.ssa RICCI GIORGIA.</t>
  </si>
  <si>
    <t>01/10/2025 16:53:23</t>
  </si>
  <si>
    <t>03/05/2026 10:13:28</t>
  </si>
  <si>
    <t>VERBALE ASSEMBLEMA STUDENTI 2ALC</t>
  </si>
  <si>
    <t>VERBALI ASSEMBLEE DI CLASSE DEGLI STUDENTI/VERBALE ASSEMBLEMA STUDENTI 2ALC</t>
  </si>
  <si>
    <t>1E2i-nG7mlZYYxIBz2vUt4ldt2zeKf9tV</t>
  </si>
  <si>
    <t>https://drive.google.com/drive/folders/1E2i-nG7mlZYYxIBz2vUt4ldt2zeKf9tV</t>
  </si>
  <si>
    <t>si comunica che sono stati generati e resi disponibili i MODELLI di VERBALI dei CdC di MAGGIO (si precisa che qualora le adozioni dei testi non fossero all'unanimità è ovviamente possibile modificare i verbali, con opportuna motivazione): Cartelle dei Verbali dei CdC 3E - VERBALI CDC - 2025-2026 Ciao e buon lavoro! L'Animatore Digitale prof. LEUCI GIULIO, per conto del Dirigente Scolastico prof.ssa RICCI GIORGIA.</t>
  </si>
  <si>
    <t>03/05/2026 10:13:30</t>
  </si>
  <si>
    <t>16/11/2025 16:53:34</t>
  </si>
  <si>
    <t>DEVITA VINCENZO - PFP - 2025-2026</t>
  </si>
  <si>
    <t>si comunica che sono stati generati e resi disponibili i MODELLI di VERBALI dei CdC di MAGGIO (si precisa che qualora le adozioni dei testi non fossero all'unanimità è ovviamente possibile modificare i verbali, con opportuna motivazione): Cartelle dei Verbali dei CdC 5BLS - VERBALI CDC - 2025-2026 4F - VERBALI CDC - 2025-2026 Ciao e buon lavoro! L'Animatore Digitale prof. LEUCI GIULIO, per conto del Dirigente Scolastico prof.ssa RICCI GIORGIA.</t>
  </si>
  <si>
    <t>01/10/2025 16:53:24</t>
  </si>
  <si>
    <t>VERBALE ASSEMBLEMA STUDENTI 2ALS</t>
  </si>
  <si>
    <t>03/05/2026 10:13:31</t>
  </si>
  <si>
    <t>1zNM80Gb9NPI1aJvsB0hvgPTvGFt20hpny8wuE7t6NJ0</t>
  </si>
  <si>
    <t>VERBALI ASSEMBLEE DI CLASSE DEGLI STUDENTI/VERBALE ASSEMBLEMA STUDENTI 2ALS</t>
  </si>
  <si>
    <t>1jMOhvTE205eEaJmmgrHicynyX0pQEizW</t>
  </si>
  <si>
    <t>https://docs.google.com/document/d/1zNM80Gb9NPI1aJvsB0hvgPTvGFt20hpny8wuE7t6NJ0/edit?usp=drivesdk</t>
  </si>
  <si>
    <t>https://drive.google.com/drive/folders/1jMOhvTE205eEaJmmgrHicynyX0pQEizW</t>
  </si>
  <si>
    <t>si comunica che sono stati generati e resi disponibili i MODELLI di VERBALI dei CdC di MAGGIO (si precisa che qualora le adozioni dei testi non fossero all'unanimità è ovviamente possibile modificare i verbali, con opportuna motivazione): Cartelle dei Verbali dei CdC 4ALS - VERBALI CDC - 2025-2026 Ciao e buon lavoro! L'Animatore Digitale prof. LEUCI GIULIO, per conto del Dirigente Scolastico prof.ssa RICCI GIORGIA.</t>
  </si>
  <si>
    <t>03/05/2026 10:13:33</t>
  </si>
  <si>
    <t>si comunica che sono stati generati e resi disponibili i MODELLI di VERBALI dei CdC di MAGGIO (si precisa che qualora le adozioni dei testi non fossero all'unanimità è ovviamente possibile modificare i verbali, con opportuna motivazione): Cartelle dei Verbali dei CdC 3BLS - VERBALI CDC - 2025-2026 2F - VERBALI CDC - 2025-2026 Ciao e buon lavoro! L'Animatore Digitale prof. LEUCI GIULIO, per conto del Dirigente Scolastico prof.ssa RICCI GIORGIA.</t>
  </si>
  <si>
    <t>01/10/2025 16:53:25</t>
  </si>
  <si>
    <t>VERBALE ASSEMBLEMA STUDENTI 2BLC</t>
  </si>
  <si>
    <t>03/05/2026 10:13:35</t>
  </si>
  <si>
    <t>VERBALI ASSEMBLEE DI CLASSE DEGLI STUDENTI/VERBALE ASSEMBLEMA STUDENTI 2BLC</t>
  </si>
  <si>
    <t>1WwHAOGuxZ9J9lriXzY6X5x7E_WgY1BJN</t>
  </si>
  <si>
    <t>https://drive.google.com/drive/folders/1WwHAOGuxZ9J9lriXzY6X5x7E_WgY1BJN</t>
  </si>
  <si>
    <t>si comunica che sono stati generati e resi disponibili i MODELLI di VERBALI dei CdC di MAGGIO (si precisa che qualora le adozioni dei testi non fossero all'unanimità è ovviamente possibile modificare i verbali, con opportuna motivazione): Cartelle dei Verbali dei CdC 3ALC - VERBALI CDC - 2025-2026 Ciao e buon lavoro! L'Animatore Digitale prof. LEUCI GIULIO, per conto del Dirigente Scolastico prof.ssa RICCI GIORGIA.</t>
  </si>
  <si>
    <t>16/11/2025 16:53:57</t>
  </si>
  <si>
    <t>03/05/2026 10:13:36</t>
  </si>
  <si>
    <t>TESIO TIZIANO LEON - PFP - 2025-2026</t>
  </si>
  <si>
    <t>si comunica che sono stati generati e resi disponibili i MODELLI di VERBALI dei CdC di MAGGIO (si precisa che qualora le adozioni dei testi non fossero all'unanimità è ovviamente possibile modificare i verbali, con opportuna motivazione): Cartelle dei Verbali dei CdC 5E - VERBALI CDC - 2025-2026 Ciao e buon lavoro! L'Animatore Digitale prof. LEUCI GIULIO, per conto del Dirigente Scolastico prof.ssa RICCI GIORGIA.</t>
  </si>
  <si>
    <t>VERBALE ASSEMBLEMA STUDENTI 2BLS</t>
  </si>
  <si>
    <t>03/05/2026 10:13:38</t>
  </si>
  <si>
    <t>VERBALI ASSEMBLEE DI CLASSE DEGLI STUDENTI/VERBALE ASSEMBLEMA STUDENTI 2BLS</t>
  </si>
  <si>
    <t>1CJifIs9IJ3f9Cf-JhRTAry4MlRgQT0FW</t>
  </si>
  <si>
    <t>https://drive.google.com/drive/folders/1CJifIs9IJ3f9Cf-JhRTAry4MlRgQT0FW</t>
  </si>
  <si>
    <t>si comunica che sono stati generati e resi disponibili i MODELLI di VERBALI dei CdC di MAGGIO (si precisa che qualora le adozioni dei testi non fossero all'unanimità è ovviamente possibile modificare i verbali, con opportuna motivazione): Cartelle dei Verbali dei CdC 4C - VERBALI CDC - 2025-2026 Ciao e buon lavoro! L'Animatore Digitale prof. LEUCI GIULIO, per conto del Dirigente Scolastico prof.ssa RICCI GIORGIA.</t>
  </si>
  <si>
    <t>https://docs.google.com/document/d/1PAHv9wV0HutIPdq400e-9P_ooH2T6siWCQ_yCdrjSaU/edit?usp=drivesdk</t>
  </si>
  <si>
    <t>03/05/2026 10:13:39</t>
  </si>
  <si>
    <t>01/10/2025 16:53:26</t>
  </si>
  <si>
    <t>si comunica che sono stati generati e resi disponibili i MODELLI di VERBALI dei CdC di MAGGIO (si precisa che qualora le adozioni dei testi non fossero all'unanimità è ovviamente possibile modificare i verbali, con opportuna motivazione): Cartelle dei Verbali dei CdC 2ALC - VERBALI CDC - 2025-2026 Ciao e buon lavoro! L'Animatore Digitale prof. LEUCI GIULIO, per conto del Dirigente Scolastico prof.ssa RICCI GIORGIA.</t>
  </si>
  <si>
    <t>VERBALE ASSEMBLEMA STUDENTI 2C</t>
  </si>
  <si>
    <t>VERBALI ASSEMBLEE DI CLASSE DEGLI STUDENTI/VERBALE ASSEMBLEMA STUDENTI 2C</t>
  </si>
  <si>
    <t>03/05/2026 10:13:41</t>
  </si>
  <si>
    <t>1ESQUjrb7XcMXl1ctwpUxqo0vAjh0HQWT</t>
  </si>
  <si>
    <t>https://drive.google.com/drive/folders/1ESQUjrb7XcMXl1ctwpUxqo0vAjh0HQWT</t>
  </si>
  <si>
    <t>16/11/2025 16:54:16</t>
  </si>
  <si>
    <t>si comunica che sono stati generati e resi disponibili i MODELLI di VERBALI dei CdC di MAGGIO (si precisa che qualora le adozioni dei testi non fossero all'unanimità è ovviamente possibile modificare i verbali, con opportuna motivazione): Cartelle dei Verbali dei CdC 2ALS - VERBALI CDC - 2025-2026 Ciao e buon lavoro! L'Animatore Digitale prof. LEUCI GIULIO, per conto del Dirigente Scolastico prof.ssa RICCI GIORGIA.</t>
  </si>
  <si>
    <t>DRAGONI ALESSANDRO - PFP - 2025-2026</t>
  </si>
  <si>
    <t>03/05/2026 10:13:42</t>
  </si>
  <si>
    <t>1VmzMwCZHIyVhVAFOOgm7ci-8FieHpow15Bfx7iIQHOg</t>
  </si>
  <si>
    <t>01/10/2025 16:53:27</t>
  </si>
  <si>
    <t>https://docs.google.com/document/d/1VmzMwCZHIyVhVAFOOgm7ci-8FieHpow15Bfx7iIQHOg/edit?usp=drivesdk</t>
  </si>
  <si>
    <t>VERBALE ASSEMBLEMA STUDENTI 2D</t>
  </si>
  <si>
    <t>si comunica che sono stati generati e resi disponibili i MODELLI di VERBALI dei CdC di MAGGIO (si precisa che qualora le adozioni dei testi non fossero all'unanimità è ovviamente possibile modificare i verbali, con opportuna motivazione): Cartelle dei Verbali dei CdC 4BLS - VERBALI CDC - 2025-2026 Ciao e buon lavoro! L'Animatore Digitale prof. LEUCI GIULIO, per conto del Dirigente Scolastico prof.ssa RICCI GIORGIA.</t>
  </si>
  <si>
    <t>VERBALI ASSEMBLEE DI CLASSE DEGLI STUDENTI/VERBALE ASSEMBLEMA STUDENTI 2D</t>
  </si>
  <si>
    <t>1gixtVJgYs69Bw6cHEq5f9dj-ptXF974g</t>
  </si>
  <si>
    <t>https://drive.google.com/drive/folders/1gixtVJgYs69Bw6cHEq5f9dj-ptXF974g</t>
  </si>
  <si>
    <t>03/05/2026 10:13:44</t>
  </si>
  <si>
    <t>si comunica che sono stati generati e resi disponibili i MODELLI di VERBALI dei CdC di MAGGIO (si precisa che qualora le adozioni dei testi non fossero all'unanimità è ovviamente possibile modificare i verbali, con opportuna motivazione): Cartelle dei Verbali dei CdC 5H - VERBALI CDC - 2025-2026 5D - VERBALI CDC - 2025-2026 Ciao e buon lavoro! L'Animatore Digitale prof. LEUCI GIULIO, per conto del Dirigente Scolastico prof.ssa RICCI GIORGIA.</t>
  </si>
  <si>
    <t>16/11/2025 16:54:39</t>
  </si>
  <si>
    <t>03/05/2026 10:13:45</t>
  </si>
  <si>
    <t>01/10/2025 16:53:28</t>
  </si>
  <si>
    <t>RIZZI FEDERICO - PFP - 2025-2026</t>
  </si>
  <si>
    <t>VERBALE ASSEMBLEMA STUDENTI 2E</t>
  </si>
  <si>
    <t>VERBALI ASSEMBLEE DI CLASSE DEGLI STUDENTI/VERBALE ASSEMBLEMA STUDENTI 2E</t>
  </si>
  <si>
    <t>si comunica che sono stati generati e resi disponibili i MODELLI di VERBALI dei CdC di MAGGIO (si precisa che qualora le adozioni dei testi non fossero all'unanimità è ovviamente possibile modificare i verbali, con opportuna motivazione): Cartelle dei Verbali dei CdC 1D - VERBALI CDC - 2025-2026 Ciao e buon lavoro! L'Animatore Digitale prof. LEUCI GIULIO, per conto del Dirigente Scolastico prof.ssa RICCI GIORGIA.</t>
  </si>
  <si>
    <t>1I2L7qVdDvk5JNWO3D5Du1mrmI8PH1vPx</t>
  </si>
  <si>
    <t>https://drive.google.com/drive/folders/1I2L7qVdDvk5JNWO3D5Du1mrmI8PH1vPx</t>
  </si>
  <si>
    <t>03/05/2026 10:13:47</t>
  </si>
  <si>
    <t>1If6jLHKZNWBG6J8iObY3cYAfhRw2bW19XWgnc-T4_aA</t>
  </si>
  <si>
    <t>https://docs.google.com/document/d/1If6jLHKZNWBG6J8iObY3cYAfhRw2bW19XWgnc-T4_aA/edit?usp=drivesdk</t>
  </si>
  <si>
    <t>si comunica che sono stati generati e resi disponibili i MODELLI di VERBALI dei CdC di MAGGIO (si precisa che qualora le adozioni dei testi non fossero all'unanimità è ovviamente possibile modificare i verbali, con opportuna motivazione): Cartelle dei Verbali dei CdC 5ALC - VERBALI CDC - 2025-2026 Ciao e buon lavoro! L'Animatore Digitale prof. LEUCI GIULIO, per conto del Dirigente Scolastico prof.ssa RICCI GIORGIA.</t>
  </si>
  <si>
    <t>03/05/2026 10:13:48</t>
  </si>
  <si>
    <t>01/10/2025 16:53:29</t>
  </si>
  <si>
    <t>VERBALE ASSEMBLEMA STUDENTI 2F</t>
  </si>
  <si>
    <t>si comunica che sono stati generati e resi disponibili i MODELLI di VERBALI dei CdC di MAGGIO (si precisa che qualora le adozioni dei testi non fossero all'unanimità è ovviamente possibile modificare i verbali, con opportuna motivazione): Cartelle dei Verbali dei CdC 4E - VERBALI CDC - 2025-2026 3D - VERBALI CDC - 2025-2026 Ciao e buon lavoro! L'Animatore Digitale prof. LEUCI GIULIO, per conto del Dirigente Scolastico prof.ssa RICCI GIORGIA.</t>
  </si>
  <si>
    <t>VERBALI ASSEMBLEE DI CLASSE DEGLI STUDENTI/VERBALE ASSEMBLEMA STUDENTI 2F</t>
  </si>
  <si>
    <t>1l8ieGzGLf2_JsrjSKGTGrU1ugu_aoLMZ</t>
  </si>
  <si>
    <t>https://drive.google.com/drive/folders/1l8ieGzGLf2_JsrjSKGTGrU1ugu_aoLMZ</t>
  </si>
  <si>
    <t>16/11/2025 16:55:00</t>
  </si>
  <si>
    <t>03/05/2026 10:13:49</t>
  </si>
  <si>
    <t>PUCCI GIOVANNI - PFP - 2025-2026</t>
  </si>
  <si>
    <t>si comunica che sono stati generati e resi disponibili i MODELLI di VERBALI dei CdC di MAGGIO (si precisa che qualora le adozioni dei testi non fossero all'unanimità è ovviamente possibile modificare i verbali, con opportuna motivazione): Cartelle dei Verbali dei CdC 1E - VERBALI CDC - 2025-2026 Ciao e buon lavoro! L'Animatore Digitale prof. LEUCI GIULIO, per conto del Dirigente Scolastico prof.ssa RICCI GIORGIA.</t>
  </si>
  <si>
    <t>1kSBnnwW7gaVpRcu6JU1rc3F2MSqG79sK1sh-7Fs9Ja0</t>
  </si>
  <si>
    <t>03/05/2026 10:13:51</t>
  </si>
  <si>
    <t>01/10/2025 16:53:30</t>
  </si>
  <si>
    <t>https://docs.google.com/document/d/1kSBnnwW7gaVpRcu6JU1rc3F2MSqG79sK1sh-7Fs9Ja0/edit?usp=drivesdk</t>
  </si>
  <si>
    <t>VERBALE ASSEMBLEMA STUDENTI 2G</t>
  </si>
  <si>
    <t>VERBALI ASSEMBLEE DI CLASSE DEGLI STUDENTI/VERBALE ASSEMBLEMA STUDENTI 2G</t>
  </si>
  <si>
    <t>si comunica che sono stati generati e resi disponibili i MODELLI di VERBALI dei CdC di MAGGIO (si precisa che qualora le adozioni dei testi non fossero all'unanimità è ovviamente possibile modificare i verbali, con opportuna motivazione): Cartelle dei Verbali dei CdC 5G - VERBALI CDC - 2025-2026 4G - VERBALI CDC - 2025-2026 3G - VERBALI CDC - 2025-2026 Ciao e buon lavoro! L'Animatore Digitale prof. LEUCI GIULIO, per conto del Dirigente Scolastico prof.ssa RICCI GIORGIA.</t>
  </si>
  <si>
    <t>1Imk3zjfAwJ0xm2kozUY0qPo8FI-VZezI</t>
  </si>
  <si>
    <t>https://drive.google.com/drive/folders/1Imk3zjfAwJ0xm2kozUY0qPo8FI-VZezI</t>
  </si>
  <si>
    <t>03/05/2026 10:13:52</t>
  </si>
  <si>
    <t>16/11/2025 16:55:21</t>
  </si>
  <si>
    <t>01/10/2025 16:53:31</t>
  </si>
  <si>
    <t>si comunica che sono stati generati e resi disponibili i MODELLI di VERBALI dei CdC di MAGGIO (si precisa che qualora le adozioni dei testi non fossero all'unanimità è ovviamente possibile modificare i verbali, con opportuna motivazione): Cartelle dei Verbali dei CdC 3BLC - VERBALI CDC - 2025-2026 Ciao e buon lavoro! L'Animatore Digitale prof. LEUCI GIULIO, per conto del Dirigente Scolastico prof.ssa RICCI GIORGIA.</t>
  </si>
  <si>
    <t>CERICOLA ANDREA - PFP - 2025-2026</t>
  </si>
  <si>
    <t>VERBALE ASSEMBLEMA STUDENTI 2H</t>
  </si>
  <si>
    <t>VERBALI ASSEMBLEE DI CLASSE DEGLI STUDENTI/VERBALE ASSEMBLEMA STUDENTI 2H</t>
  </si>
  <si>
    <t>03/05/2026 10:13:54</t>
  </si>
  <si>
    <t>1D7OBw0xvkxJgo9Q8TOLxfDcDyvFegFN7</t>
  </si>
  <si>
    <t>https://drive.google.com/drive/folders/1D7OBw0xvkxJgo9Q8TOLxfDcDyvFegFN7</t>
  </si>
  <si>
    <t>1sr1ZWrMt2HsiAsRaFhi0u1xcuo2M9L66oxOQKQFWDUE</t>
  </si>
  <si>
    <t>https://docs.google.com/document/d/1sr1ZWrMt2HsiAsRaFhi0u1xcuo2M9L66oxOQKQFWDUE/edit?usp=drivesdk</t>
  </si>
  <si>
    <t>si comunica che sono stati generati e resi disponibili i MODELLI di VERBALI dei CdC di MAGGIO (si precisa che qualora le adozioni dei testi non fossero all'unanimità è ovviamente possibile modificare i verbali, con opportuna motivazione): Cartelle dei Verbali dei CdC 2G - VERBALI CDC - 2025-2026 Ciao e buon lavoro! L'Animatore Digitale prof. LEUCI GIULIO, per conto del Dirigente Scolastico prof.ssa RICCI GIORGIA.</t>
  </si>
  <si>
    <t>03/05/2026 10:13:56</t>
  </si>
  <si>
    <t>si comunica che sono stati generati e resi disponibili i MODELLI di VERBALI dei CdC di MAGGIO (si precisa che qualora le adozioni dei testi non fossero all'unanimità è ovviamente possibile modificare i verbali, con opportuna motivazione): Cartelle dei Verbali dei CdC 4I - VERBALI CDC - 2025-2026 Ciao e buon lavoro! L'Animatore Digitale prof. LEUCI GIULIO, per conto del Dirigente Scolastico prof.ssa RICCI GIORGIA.</t>
  </si>
  <si>
    <t>01/10/2025 16:53:32</t>
  </si>
  <si>
    <t>VERBALE ASSEMBLEMA STUDENTI 3ALC</t>
  </si>
  <si>
    <t>03/05/2026 10:13:57</t>
  </si>
  <si>
    <t>VERBALI ASSEMBLEE DI CLASSE DEGLI STUDENTI/VERBALE ASSEMBLEMA STUDENTI 3ALC</t>
  </si>
  <si>
    <t>1HmjDF07pJBXoJ6UNGt9QO7R9CBK-RkWV</t>
  </si>
  <si>
    <t>https://drive.google.com/drive/folders/1HmjDF07pJBXoJ6UNGt9QO7R9CBK-RkWV</t>
  </si>
  <si>
    <t>16/11/2025 16:55:42</t>
  </si>
  <si>
    <t>si comunica che sono stati generati e resi disponibili i MODELLI di VERBALI dei CdC di MAGGIO (si precisa che qualora le adozioni dei testi non fossero all'unanimità è ovviamente possibile modificare i verbali, con opportuna motivazione): Cartelle dei Verbali dei CdC 5C - VERBALI CDC - 2025-2026 Ciao e buon lavoro! L'Animatore Digitale prof. LEUCI GIULIO, per conto del Dirigente Scolastico prof.ssa RICCI GIORGIA.</t>
  </si>
  <si>
    <t>1ALC - VERBALE n.2 - 2025-2026</t>
  </si>
  <si>
    <t>03/05/2026 10:13:59</t>
  </si>
  <si>
    <t>si comunica che sono stati generati e resi disponibili i MODELLI di VERBALI dei CdC di MAGGIO (si precisa che qualora le adozioni dei testi non fossero all'unanimità è ovviamente possibile modificare i verbali, con opportuna motivazione): Cartelle dei Verbali dei CdC 2C - VERBALI CDC - 2025-2026 Ciao e buon lavoro! L'Animatore Digitale prof. LEUCI GIULIO, per conto del Dirigente Scolastico prof.ssa RICCI GIORGIA.</t>
  </si>
  <si>
    <t>16p0n_N_mPzMl1vVVPCR0fzQ0daSkxyFQJzyp7K95ikM</t>
  </si>
  <si>
    <t>03/05/2026 10:14:00</t>
  </si>
  <si>
    <t>01/10/2025 16:53:33</t>
  </si>
  <si>
    <t>https://docs.google.com/document/d/16p0n_N_mPzMl1vVVPCR0fzQ0daSkxyFQJzyp7K95ikM/edit?usp=drivesdk</t>
  </si>
  <si>
    <t>VERBALE ASSEMBLEMA STUDENTI 3ALS</t>
  </si>
  <si>
    <t>VERBALI ASSEMBLEE DI CLASSE DEGLI STUDENTI/VERBALE ASSEMBLEMA STUDENTI 3ALS</t>
  </si>
  <si>
    <t>1zy20UnwWYh-DYUwLWfXqUWRi5gFutTVU</t>
  </si>
  <si>
    <t>si comunica che sono stati generati e resi disponibili i MODELLI di VERBALI dei CdC di MAGGIO (si precisa che qualora le adozioni dei testi non fossero all'unanimità è ovviamente possibile modificare i verbali, con opportuna motivazione): Cartelle dei Verbali dei CdC 4BLC - VERBALI CDC - 2025-2026 Ciao e buon lavoro! L'Animatore Digitale prof. LEUCI GIULIO, per conto del Dirigente Scolastico prof.ssa RICCI GIORGIA.</t>
  </si>
  <si>
    <t>https://drive.google.com/drive/folders/1zy20UnwWYh-DYUwLWfXqUWRi5gFutTVU</t>
  </si>
  <si>
    <t>03/05/2026 10:14:02</t>
  </si>
  <si>
    <t>si comunica che sono stati generati e resi disponibili i MODELLI di VERBALI dei CdC di MAGGIO (si precisa che qualora le adozioni dei testi non fossero all'unanimità è ovviamente possibile modificare i verbali, con opportuna motivazione): Cartelle dei Verbali dei CdC 4H - VERBALI CDC - 2025-2026 Ciao e buon lavoro! L'Animatore Digitale prof. LEUCI GIULIO, per conto del Dirigente Scolastico prof.ssa RICCI GIORGIA.</t>
  </si>
  <si>
    <t>01/10/2025 16:53:34</t>
  </si>
  <si>
    <t>03/05/2026 10:14:03</t>
  </si>
  <si>
    <t>VERBALE ASSEMBLEMA STUDENTI 3BLC</t>
  </si>
  <si>
    <t>VERBALI ASSEMBLEE DI CLASSE DEGLI STUDENTI/VERBALE ASSEMBLEMA STUDENTI 3BLC</t>
  </si>
  <si>
    <t>16/11/2025 17:02:58</t>
  </si>
  <si>
    <t>17O-QxW_c7fYK3087lUzmEJMQFjr5a4QT</t>
  </si>
  <si>
    <t>https://drive.google.com/drive/folders/17O-QxW_c7fYK3087lUzmEJMQFjr5a4QT</t>
  </si>
  <si>
    <t>si comunica che sono stati generati e resi disponibili i MODELLI di VERBALI dei CdC di MAGGIO (si precisa che qualora le adozioni dei testi non fossero all'unanimità è ovviamente possibile modificare i verbali, con opportuna motivazione): Cartelle dei Verbali dei CdC 1ALC - VERBALI CDC - 2025-2026 Ciao e buon lavoro! L'Animatore Digitale prof. LEUCI GIULIO, per conto del Dirigente Scolastico prof.ssa RICCI GIORGIA.</t>
  </si>
  <si>
    <t>1ALS - VERBALE n.2 - 2025-2026</t>
  </si>
  <si>
    <t>03/05/2026 10:14:05</t>
  </si>
  <si>
    <t>16/02/2026 10:20:20</t>
  </si>
  <si>
    <t>1k6hUIP6qpDb7qPpx6ohUySywUMFtcwrwMcEgRxXVfQk</t>
  </si>
  <si>
    <t>si comunica che sono stati generati e resi disponibili i MODELLI di VERBALI dei CdC di MAGGIO (si precisa che qualora le adozioni dei testi non fossero all'unanimità è ovviamente possibile modificare i verbali, con opportuna motivazione): Cartelle dei Verbali dei CdC 2BLS - VERBALI CDC - 2025-2026 Ciao e buon lavoro! L'Animatore Digitale prof. LEUCI GIULIO, per conto del Dirigente Scolastico prof.ssa RICCI GIORGIA.</t>
  </si>
  <si>
    <t>https://docs.google.com/document/d/1k6hUIP6qpDb7qPpx6ohUySywUMFtcwrwMcEgRxXVfQk/edit?usp=drivesdk</t>
  </si>
  <si>
    <t>01/10/2025 16:53:35</t>
  </si>
  <si>
    <t>03/05/2026 10:14:07</t>
  </si>
  <si>
    <t>VERBALE ASSEMBLEMA STUDENTI 3BLS</t>
  </si>
  <si>
    <t>VERBALI ASSEMBLEE DI CLASSE DEGLI STUDENTI/VERBALE ASSEMBLEMA STUDENTI 3BLS</t>
  </si>
  <si>
    <t>1DJh7CcW9pFrbyATM1n_uz6IKdQ0Awp9y</t>
  </si>
  <si>
    <t>https://drive.google.com/drive/folders/1DJh7CcW9pFrbyATM1n_uz6IKdQ0Awp9y</t>
  </si>
  <si>
    <t>si comunica che sono stati generati e resi disponibili i MODELLI di VERBALI dei CdC di MAGGIO (si precisa che qualora le adozioni dei testi non fossero all'unanimità è ovviamente possibile modificare i verbali, con opportuna motivazione): Cartelle dei Verbali dei CdC 3ALS - VERBALI CDC - 2025-2026 Ciao e buon lavoro! L'Animatore Digitale prof. LEUCI GIULIO, per conto del Dirigente Scolastico prof.ssa RICCI GIORGIA.</t>
  </si>
  <si>
    <t>03/05/2026 10:14:08</t>
  </si>
  <si>
    <t>16/11/2025 17:03:06</t>
  </si>
  <si>
    <t>si comunica che sono stati generati e resi disponibili i MODELLI di VERBALI dei CdC di MAGGIO (si precisa che qualora le adozioni dei testi non fossero all'unanimità è ovviamente possibile modificare i verbali, con opportuna motivazione): Cartelle dei Verbali dei CdC 5F - VERBALI CDC - 2025-2026 Ciao e buon lavoro! L'Animatore Digitale prof. LEUCI GIULIO, per conto del Dirigente Scolastico prof.ssa RICCI GIORGIA.</t>
  </si>
  <si>
    <t>01/10/2025 16:53:36</t>
  </si>
  <si>
    <t>1BLC - VERBALE n.2 - 2025-2026</t>
  </si>
  <si>
    <t>VERBALE ASSEMBLEMA STUDENTI 3C</t>
  </si>
  <si>
    <t>03/05/2026 10:14:10</t>
  </si>
  <si>
    <t>VERBALI ASSEMBLEE DI CLASSE DEGLI STUDENTI/VERBALE ASSEMBLEMA STUDENTI 3C</t>
  </si>
  <si>
    <t>1H-7nnnFMScw0_AP9hw9gFdQJJ6GQR9EA</t>
  </si>
  <si>
    <t>https://drive.google.com/drive/folders/1H-7nnnFMScw0_AP9hw9gFdQJJ6GQR9EA</t>
  </si>
  <si>
    <t>si comunica che sono stati generati e resi disponibili i MODELLI di VERBALI dei CdC di MAGGIO (si precisa che qualora le adozioni dei testi non fossero all'unanimità è ovviamente possibile modificare i verbali, con opportuna motivazione): Cartelle dei Verbali dei CdC 2BLC - VERBALI CDC - 2025-2026 Ciao e buon lavoro! L'Animatore Digitale prof. LEUCI GIULIO, per conto del Dirigente Scolastico prof.ssa RICCI GIORGIA.</t>
  </si>
  <si>
    <t>14ML9FnKqVInoonSZRCVWR4l9u-9XjniXjppaII-eIbM</t>
  </si>
  <si>
    <t>https://docs.google.com/document/d/14ML9FnKqVInoonSZRCVWR4l9u-9XjniXjppaII-eIbM/edit?usp=drivesdk</t>
  </si>
  <si>
    <t>03/05/2026 10:14:11</t>
  </si>
  <si>
    <t>si comunica che sono stati generati e resi disponibili i MODELLI di VERBALI dei CdC di MAGGIO (si precisa che qualora le adozioni dei testi non fossero all'unanimità è ovviamente possibile modificare i verbali, con opportuna motivazione): Cartelle dei Verbali dei CdC 5ALS - VERBALI CDC - 2025-2026 2H - VERBALI CDC - 2025-2026 Ciao e buon lavoro! L'Animatore Digitale prof. LEUCI GIULIO, per conto del Dirigente Scolastico prof.ssa RICCI GIORGIA.</t>
  </si>
  <si>
    <t>01/10/2025 16:53:38</t>
  </si>
  <si>
    <t>VERBALE ASSEMBLEMA STUDENTI 3D</t>
  </si>
  <si>
    <t>VERBALI ASSEMBLEE DI CLASSE DEGLI STUDENTI/VERBALE ASSEMBLEMA STUDENTI 3D</t>
  </si>
  <si>
    <t>03/05/2026 10:14:13</t>
  </si>
  <si>
    <t>1pKqnjX0k_pDTarqwNb1Y8byvlss0kd6H</t>
  </si>
  <si>
    <t>https://drive.google.com/drive/folders/1pKqnjX0k_pDTarqwNb1Y8byvlss0kd6H</t>
  </si>
  <si>
    <t>16/11/2025 17:03:15</t>
  </si>
  <si>
    <t>si comunica che sono stati generati e resi disponibili i MODELLI di VERBALI dei CdC di MAGGIO (si precisa che qualora le adozioni dei testi non fossero all'unanimità è ovviamente possibile modificare i verbali, con opportuna motivazione): Cartelle dei Verbali dei CdC 1F - VERBALI CDC - 2025-2026 Ciao e buon lavoro! L'Animatore Digitale prof. LEUCI GIULIO, per conto del Dirigente Scolastico prof.ssa RICCI GIORGIA.</t>
  </si>
  <si>
    <t>1BLS - VERBALE n.2 - 2025-2026</t>
  </si>
  <si>
    <t>03/05/2026 10:14:14</t>
  </si>
  <si>
    <t>01/10/2025 16:53:39</t>
  </si>
  <si>
    <t>VERBALE ASSEMBLEMA STUDENTI 3E</t>
  </si>
  <si>
    <t>153aUSYtmJD5LqRP0HUGm3d_Rw7YMV4CNr05t9WKNMKM</t>
  </si>
  <si>
    <t>VERBALI ASSEMBLEE DI CLASSE DEGLI STUDENTI/VERBALE ASSEMBLEMA STUDENTI 3E</t>
  </si>
  <si>
    <t>https://docs.google.com/document/d/153aUSYtmJD5LqRP0HUGm3d_Rw7YMV4CNr05t9WKNMKM/edit?usp=drivesdk</t>
  </si>
  <si>
    <t>si comunica che sono stati generati e resi disponibili i MODELLI di VERBALI dei CdC di MAGGIO (si precisa che qualora le adozioni dei testi non fossero all'unanimità è ovviamente possibile modificare i verbali, con opportuna motivazione): Cartelle dei Verbali dei CdC 1L - VERBALI CDC - 2025-2026 1ALS - VERBALI CDC - 2025-2026 Ciao e buon lavoro! L'Animatore Digitale prof. LEUCI GIULIO, per conto del Dirigente Scolastico prof.ssa RICCI GIORGIA.</t>
  </si>
  <si>
    <t>1MjVuHIpXdRWLpw_r8T2IF-J751yKzAUv</t>
  </si>
  <si>
    <t>https://drive.google.com/drive/folders/1MjVuHIpXdRWLpw_r8T2IF-J751yKzAUv</t>
  </si>
  <si>
    <t>03/05/2026 10:14:15</t>
  </si>
  <si>
    <t>si comunica che sono stati generati e resi disponibili i MODELLI di VERBALI dei CdC di MAGGIO (si precisa che qualora le adozioni dei testi non fossero all'unanimità è ovviamente possibile modificare i verbali, con opportuna motivazione): Cartelle dei Verbali dei CdC 5BLC - VERBALI CDC - 2025-2026 2E - VERBALI CDC - 2025-2026 Ciao e buon lavoro! L'Animatore Digitale prof. LEUCI GIULIO, per conto del Dirigente Scolastico prof.ssa RICCI GIORGIA.</t>
  </si>
  <si>
    <t>01/10/2025 16:53:40</t>
  </si>
  <si>
    <t>16/11/2025 17:03:23</t>
  </si>
  <si>
    <t>VERBALE ASSEMBLEMA STUDENTI 3F</t>
  </si>
  <si>
    <t>03/05/2026 10:14:17</t>
  </si>
  <si>
    <t>VERBALI ASSEMBLEE DI CLASSE DEGLI STUDENTI/VERBALE ASSEMBLEMA STUDENTI 3F</t>
  </si>
  <si>
    <t>1E - VERBALE n.2 - 2025-2026</t>
  </si>
  <si>
    <t>1lfq6oz2JMAD6vzXZCF-4yNHrGceStOVF</t>
  </si>
  <si>
    <t>https://drive.google.com/drive/folders/1lfq6oz2JMAD6vzXZCF-4yNHrGceStOVF</t>
  </si>
  <si>
    <t>si comunica che sono stati generati e resi disponibili i MODELLI di VERBALI dei CdC di MAGGIO (si precisa che qualora le adozioni dei testi non fossero all'unanimità è ovviamente possibile modificare i verbali, con opportuna motivazione): Cartelle dei Verbali dei CdC 1G - VERBALI CDC - 2025-2026 Ciao e buon lavoro! L'Animatore Digitale prof. LEUCI GIULIO, per conto del Dirigente Scolastico prof.ssa RICCI GIORGIA.</t>
  </si>
  <si>
    <t>05/05/2026 10:35:10</t>
  </si>
  <si>
    <t>1mcaFvopafoi45i4v62He7jjD6ICR530nMgWCyQOsX_I</t>
  </si>
  <si>
    <t>1culMqiHbwj7Soq-KsZVMfZTHnRZjBzSA</t>
  </si>
  <si>
    <t>https://docs.google.com/document/d/1mcaFvopafoi45i4v62He7jjD6ICR530nMgWCyQOsX_I/edit?usp=drivesdk</t>
  </si>
  <si>
    <t>01/10/2025 16:53:41</t>
  </si>
  <si>
    <t>si comunica che sono stati generati e resi disponibili i materiali per il Documento del 15 maggio come da circolare precedentemente inviati. Di seguito i link alle cartelle condivise per le tue classi: Cartelle del Documento 15 Maggio 5D - Documento 15 Maggio - 2025-2026 Ciao e buon lavoro! L'Animatore Digitale prof. LEUCI GIULIO, per conto del Dirigente Scolastico prof.ssa RICCI GIORGIA.</t>
  </si>
  <si>
    <t>VERBALE ASSEMBLEMA STUDENTI 3G</t>
  </si>
  <si>
    <t>VERBALI ASSEMBLEE DI CLASSE DEGLI STUDENTI/VERBALE ASSEMBLEMA STUDENTI 3G</t>
  </si>
  <si>
    <t>1jUB3Cb0UKlB8MGOLK4aYiKqaiBISTtUU</t>
  </si>
  <si>
    <t>05/05/2026 10:36:05</t>
  </si>
  <si>
    <t>https://drive.google.com/drive/folders/1jUB3Cb0UKlB8MGOLK4aYiKqaiBISTtUU</t>
  </si>
  <si>
    <t>1zIxI5iM4NKoFVEmuMNdkghPOxrFNWd9s</t>
  </si>
  <si>
    <t>si comunica che sono stati generati e resi disponibili i materiali per il Documento del 15 maggio come da circolare precedentemente inviati. Di seguito i link alle cartelle condivise per le tue classi: Cartelle del Documento 15 Maggio 5F - Documento 15 Maggio - 2025-2026 Ciao e buon lavoro! L'Animatore Digitale prof. LEUCI GIULIO, per conto del Dirigente Scolastico prof.ssa RICCI GIORGIA.</t>
  </si>
  <si>
    <t>05/05/2026 10:36:06</t>
  </si>
  <si>
    <t>01/10/2025 16:53:42</t>
  </si>
  <si>
    <t>16/11/2025 17:03:32</t>
  </si>
  <si>
    <t>1zIxI5iM4NKoFVEmuMNdkghPOxrFNWd9s,1pOne2bhyOBursIYJnlsv2yFmTvLgyxqS</t>
  </si>
  <si>
    <t>VERBALE ASSEMBLEMA STUDENTI 4ALC</t>
  </si>
  <si>
    <t>VERBALI ASSEMBLEE DI CLASSE DEGLI STUDENTI/VERBALE ASSEMBLEMA STUDENTI 4ALC</t>
  </si>
  <si>
    <t>1F - VERBALE n.2 - 2025-2026</t>
  </si>
  <si>
    <t>1XMoxJnjhMyDp2kfS5HFYHOnBA1nNW6nt</t>
  </si>
  <si>
    <t>si comunica che sono stati generati e resi disponibili i materiali per il Documento del 15 maggio come da circolare precedentemente inviati. Di seguito i link alle cartelle condivise per le tue classi: Cartelle del Documento 15 Maggio 5F - Documento 15 Maggio - 2025-2026 5ALC - Documento 15 Maggio - 2025-2026 Ciao e buon lavoro! L'Animatore Digitale prof. LEUCI GIULIO, per conto del Dirigente Scolastico prof.ssa RICCI GIORGIA.</t>
  </si>
  <si>
    <t>https://drive.google.com/drive/folders/1XMoxJnjhMyDp2kfS5HFYHOnBA1nNW6nt</t>
  </si>
  <si>
    <t>05/05/2026 10:36:07</t>
  </si>
  <si>
    <t>1IuXhWmCZ6d3RWbEo6aTUr7CaGzAkB6MxgSodLi-W9ag</t>
  </si>
  <si>
    <t>1n7i4AAPwIlBgZJkZtnomaBPh7ON4HhuQ</t>
  </si>
  <si>
    <t>https://docs.google.com/document/d/1IuXhWmCZ6d3RWbEo6aTUr7CaGzAkB6MxgSodLi-W9ag/edit?usp=drivesdk</t>
  </si>
  <si>
    <t>si comunica che sono stati generati e resi disponibili i materiali per il Documento del 15 maggio come da circolare precedentemente inviati. Di seguito i link alle cartelle condivise per le tue classi: Cartelle del Documento 15 Maggio 5ALS - Documento 15 Maggio - 2025-2026 Ciao e buon lavoro! L'Animatore Digitale prof. LEUCI GIULIO, per conto del Dirigente Scolastico prof.ssa RICCI GIORGIA.</t>
  </si>
  <si>
    <t>01/10/2025 16:53:43</t>
  </si>
  <si>
    <t>05/05/2026 10:36:09</t>
  </si>
  <si>
    <t>VERBALE ASSEMBLEMA STUDENTI 4ALS</t>
  </si>
  <si>
    <t>VERBALI ASSEMBLEE DI CLASSE DEGLI STUDENTI/VERBALE ASSEMBLEMA STUDENTI 4ALS</t>
  </si>
  <si>
    <t>1kr9W_5ux0tl4DK-ifwjarlA2W2GJRS2e</t>
  </si>
  <si>
    <t>https://drive.google.com/drive/folders/1kr9W_5ux0tl4DK-ifwjarlA2W2GJRS2e</t>
  </si>
  <si>
    <t>05/05/2026 10:36:10</t>
  </si>
  <si>
    <t>1VJRtJkLh2ZJDz7tPZXFHRlKlmzQ-S7pF,1pOne2bhyOBursIYJnlsv2yFmTvLgyxqS</t>
  </si>
  <si>
    <t>16/11/2025 17:03:41</t>
  </si>
  <si>
    <t>si comunica che sono stati generati e resi disponibili i materiali per il Documento del 15 maggio come da circolare precedentemente inviati. Di seguito i link alle cartelle condivise per le tue classi: Cartelle del Documento 15 Maggio 5C - Documento 15 Maggio - 2025-2026 5ALC - Documento 15 Maggio - 2025-2026 Ciao e buon lavoro! L'Animatore Digitale prof. LEUCI GIULIO, per conto del Dirigente Scolastico prof.ssa RICCI GIORGIA.</t>
  </si>
  <si>
    <t>01/10/2025 16:53:44</t>
  </si>
  <si>
    <t>1G - VERBALE n.2 - 2025-2026</t>
  </si>
  <si>
    <t>VERBALE ASSEMBLEMA STUDENTI 4BLC</t>
  </si>
  <si>
    <t>05/05/2026 10:36:11</t>
  </si>
  <si>
    <t>VERBALI ASSEMBLEE DI CLASSE DEGLI STUDENTI/VERBALE ASSEMBLEMA STUDENTI 4BLC</t>
  </si>
  <si>
    <t>1XMSuSWmMqGn42ZAlHez6itQE_LyJ3LKE</t>
  </si>
  <si>
    <t>165HXIQMFncfysXoaUdc-o8x76FAwrMPv</t>
  </si>
  <si>
    <t>11rAFSUgKKeJMWnlrO4i4WJMrywF3ADLRb6VIvRHzE8s</t>
  </si>
  <si>
    <t>https://drive.google.com/drive/folders/165HXIQMFncfysXoaUdc-o8x76FAwrMPv</t>
  </si>
  <si>
    <t>si comunica che sono stati generati e resi disponibili i materiali per il Documento del 15 maggio come da circolare precedentemente inviati. Di seguito i link alle cartelle condivise per le tue classi: Cartelle del Documento 15 Maggio 5E - Documento 15 Maggio - 2025-2026 Ciao e buon lavoro! L'Animatore Digitale prof. LEUCI GIULIO, per conto del Dirigente Scolastico prof.ssa RICCI GIORGIA.</t>
  </si>
  <si>
    <t>https://docs.google.com/document/d/11rAFSUgKKeJMWnlrO4i4WJMrywF3ADLRb6VIvRHzE8s/edit?usp=drivesdk</t>
  </si>
  <si>
    <t>05/05/2026 10:36:13</t>
  </si>
  <si>
    <t>1jd2OXtVx2wYf5KNDO2zpK_daQFPAQAHx,1zIxI5iM4NKoFVEmuMNdkghPOxrFNWd9s,14IagrOxptjH49kHqB7frJqMGbtK9KyZE</t>
  </si>
  <si>
    <t>01/10/2025 16:53:46</t>
  </si>
  <si>
    <t>si comunica che sono stati generati e resi disponibili i materiali per il Documento del 15 maggio come da circolare precedentemente inviati. Di seguito i link alle cartelle condivise per le tue classi: Cartelle del Documento 15 Maggio 5H - Documento 15 Maggio - 2025-2026 5F - Documento 15 Maggio - 2025-2026 5BLS - Documento 15 Maggio - 2025-2026 Ciao e buon lavoro! L'Animatore Digitale prof. LEUCI GIULIO, per conto del Dirigente Scolastico prof.ssa RICCI GIORGIA.</t>
  </si>
  <si>
    <t>VERBALE ASSEMBLEMA STUDENTI 4BLS</t>
  </si>
  <si>
    <t>VERBALI ASSEMBLEE DI CLASSE DEGLI STUDENTI/VERBALE ASSEMBLEMA STUDENTI 4BLS</t>
  </si>
  <si>
    <t>1k7VwA-JAQaRYw4Bwo5i9I6MAK39yFzbK</t>
  </si>
  <si>
    <t>05/05/2026 10:36:14</t>
  </si>
  <si>
    <t>https://drive.google.com/drive/folders/1k7VwA-JAQaRYw4Bwo5i9I6MAK39yFzbK</t>
  </si>
  <si>
    <t>1culMqiHbwj7Soq-KsZVMfZTHnRZjBzSA,1VJRtJkLh2ZJDz7tPZXFHRlKlmzQ-S7pF</t>
  </si>
  <si>
    <t>si comunica che sono stati generati e resi disponibili i materiali per il Documento del 15 maggio come da circolare precedentemente inviati. Di seguito i link alle cartelle condivise per le tue classi: Cartelle del Documento 15 Maggio 5D - Documento 15 Maggio - 2025-2026 5C - Documento 15 Maggio - 2025-2026 Ciao e buon lavoro! L'Animatore Digitale prof. LEUCI GIULIO, per conto del Dirigente Scolastico prof.ssa RICCI GIORGIA.</t>
  </si>
  <si>
    <t>16/11/2025 17:03:50</t>
  </si>
  <si>
    <t>05/05/2026 10:36:15</t>
  </si>
  <si>
    <t>1L - VERBALE n.2 - 2025-2026</t>
  </si>
  <si>
    <t>01/10/2025 16:53:47</t>
  </si>
  <si>
    <t>1rHHYnnLWvm9NSIXkUV-ZOU_j9BNi2myb,1pOne2bhyOBursIYJnlsv2yFmTvLgyxqS</t>
  </si>
  <si>
    <t>VERBALE ASSEMBLEMA STUDENTI 4C</t>
  </si>
  <si>
    <t>si comunica che sono stati generati e resi disponibili i materiali per il Documento del 15 maggio come da circolare precedentemente inviati. Di seguito i link alle cartelle condivise per le tue classi: Cartelle del Documento 15 Maggio 5BLC - Documento 15 Maggio - 2025-2026 5ALC - Documento 15 Maggio - 2025-2026 Ciao e buon lavoro! L'Animatore Digitale prof. LEUCI GIULIO, per conto del Dirigente Scolastico prof.ssa RICCI GIORGIA.</t>
  </si>
  <si>
    <t>VERBALI ASSEMBLEE DI CLASSE DEGLI STUDENTI/VERBALE ASSEMBLEMA STUDENTI 4C</t>
  </si>
  <si>
    <t>1cDtdORic5Fo9IjafMEOEm9qC3K0mnzBd</t>
  </si>
  <si>
    <t>1lmDt5uRMZQN29hrwz4d6sN_So80L-o4PGLs0H3Js-5Y</t>
  </si>
  <si>
    <t>https://drive.google.com/drive/folders/1cDtdORic5Fo9IjafMEOEm9qC3K0mnzBd</t>
  </si>
  <si>
    <t>05/05/2026 10:36:16</t>
  </si>
  <si>
    <t>https://docs.google.com/document/d/1lmDt5uRMZQN29hrwz4d6sN_So80L-o4PGLs0H3Js-5Y/edit?usp=drivesdk</t>
  </si>
  <si>
    <t>1VJRtJkLh2ZJDz7tPZXFHRlKlmzQ-S7pF</t>
  </si>
  <si>
    <t>si comunica che sono stati generati e resi disponibili i materiali per il Documento del 15 maggio come da circolare precedentemente inviati. Di seguito i link alle cartelle condivise per le tue classi: Cartelle del Documento 15 Maggio 5C - Documento 15 Maggio - 2025-2026 Ciao e buon lavoro! L'Animatore Digitale prof. LEUCI GIULIO, per conto del Dirigente Scolastico prof.ssa RICCI GIORGIA.</t>
  </si>
  <si>
    <t>05/05/2026 10:36:17</t>
  </si>
  <si>
    <t>01/10/2025 16:53:48</t>
  </si>
  <si>
    <t>VERBALE ASSEMBLEMA STUDENTI 4D</t>
  </si>
  <si>
    <t>1jd2OXtVx2wYf5KNDO2zpK_daQFPAQAHx</t>
  </si>
  <si>
    <t>VERBALI ASSEMBLEE DI CLASSE DEGLI STUDENTI/VERBALE ASSEMBLEMA STUDENTI 4D</t>
  </si>
  <si>
    <t>1v1aDGOWfIstzZPMKzvN8-SX_a9wj4ZUD</t>
  </si>
  <si>
    <t>si comunica che sono stati generati e resi disponibili i materiali per il Documento del 15 maggio come da circolare precedentemente inviati. Di seguito i link alle cartelle condivise per le tue classi: Cartelle del Documento 15 Maggio 5H - Documento 15 Maggio - 2025-2026 Ciao e buon lavoro! L'Animatore Digitale prof. LEUCI GIULIO, per conto del Dirigente Scolastico prof.ssa RICCI GIORGIA.</t>
  </si>
  <si>
    <t>https://drive.google.com/drive/folders/1v1aDGOWfIstzZPMKzvN8-SX_a9wj4ZUD</t>
  </si>
  <si>
    <t>05/05/2026 10:36:18</t>
  </si>
  <si>
    <t>1culMqiHbwj7Soq-KsZVMfZTHnRZjBzSA,1XMSuSWmMqGn42ZAlHez6itQE_LyJ3LKE</t>
  </si>
  <si>
    <t>16/11/2025 17:04:00</t>
  </si>
  <si>
    <t>si comunica che sono stati generati e resi disponibili i materiali per il Documento del 15 maggio come da circolare precedentemente inviati. Di seguito i link alle cartelle condivise per le tue classi: Cartelle del Documento 15 Maggio 5D - Documento 15 Maggio - 2025-2026 5E - Documento 15 Maggio - 2025-2026 Ciao e buon lavoro! L'Animatore Digitale prof. LEUCI GIULIO, per conto del Dirigente Scolastico prof.ssa RICCI GIORGIA.</t>
  </si>
  <si>
    <t>01/10/2025 16:53:49</t>
  </si>
  <si>
    <t>2ALC - VERBALE n.3 - 2025-2026</t>
  </si>
  <si>
    <t>VERBALE ASSEMBLEMA STUDENTI 4E</t>
  </si>
  <si>
    <t>05/05/2026 10:36:20</t>
  </si>
  <si>
    <t>VERBALI ASSEMBLEE DI CLASSE DEGLI STUDENTI/VERBALE ASSEMBLEMA STUDENTI 4E</t>
  </si>
  <si>
    <t>1es6MXjL3GhjqdmS2fFNLRVoz52wDTvCu</t>
  </si>
  <si>
    <t>https://drive.google.com/drive/folders/1es6MXjL3GhjqdmS2fFNLRVoz52wDTvCu</t>
  </si>
  <si>
    <t>1w4IDYMmtAs9pafBxqTRxVpVoXoCvUm7j</t>
  </si>
  <si>
    <t>1gJ7KP_OundzwsVpC2fQ11odIrDdDwjVI-Rej_kWmvb0</t>
  </si>
  <si>
    <t>si comunica che sono stati generati e resi disponibili i materiali per il Documento del 15 maggio come da circolare precedentemente inviati. Di seguito i link alle cartelle condivise per le tue classi: Cartelle del Documento 15 Maggio 5G - Documento 15 Maggio - 2025-2026 Ciao e buon lavoro! L'Animatore Digitale prof. LEUCI GIULIO, per conto del Dirigente Scolastico prof.ssa RICCI GIORGIA.</t>
  </si>
  <si>
    <t>https://docs.google.com/document/d/1gJ7KP_OundzwsVpC2fQ11odIrDdDwjVI-Rej_kWmvb0/edit?usp=drivesdk</t>
  </si>
  <si>
    <t>05/05/2026 10:36:21</t>
  </si>
  <si>
    <t>01/10/2025 16:53:50</t>
  </si>
  <si>
    <t>1zIxI5iM4NKoFVEmuMNdkghPOxrFNWd9s,1n7i4AAPwIlBgZJkZtnomaBPh7ON4HhuQ</t>
  </si>
  <si>
    <t>VERBALE ASSEMBLEMA STUDENTI 4F</t>
  </si>
  <si>
    <t>VERBALI ASSEMBLEE DI CLASSE DEGLI STUDENTI/VERBALE ASSEMBLEMA STUDENTI 4F</t>
  </si>
  <si>
    <t>si comunica che sono stati generati e resi disponibili i materiali per il Documento del 15 maggio come da circolare precedentemente inviati. Di seguito i link alle cartelle condivise per le tue classi: Cartelle del Documento 15 Maggio 5F - Documento 15 Maggio - 2025-2026 5ALS - Documento 15 Maggio - 2025-2026 Ciao e buon lavoro! L'Animatore Digitale prof. LEUCI GIULIO, per conto del Dirigente Scolastico prof.ssa RICCI GIORGIA.</t>
  </si>
  <si>
    <t>1G_X10n_WznGo-bJ5UELxd7GWyJYVT8ZM</t>
  </si>
  <si>
    <t>https://drive.google.com/drive/folders/1G_X10n_WznGo-bJ5UELxd7GWyJYVT8ZM</t>
  </si>
  <si>
    <t>05/05/2026 10:36:23</t>
  </si>
  <si>
    <t>1w4IDYMmtAs9pafBxqTRxVpVoXoCvUm7j,14IagrOxptjH49kHqB7frJqMGbtK9KyZE</t>
  </si>
  <si>
    <t>si comunica che sono stati generati e resi disponibili i materiali per il Documento del 15 maggio come da circolare precedentemente inviati. Di seguito i link alle cartelle condivise per le tue classi: Cartelle del Documento 15 Maggio 5G - Documento 15 Maggio - 2025-2026 5BLS - Documento 15 Maggio - 2025-2026 Ciao e buon lavoro! L'Animatore Digitale prof. LEUCI GIULIO, per conto del Dirigente Scolastico prof.ssa RICCI GIORGIA.</t>
  </si>
  <si>
    <t>16/11/2025 17:04:09</t>
  </si>
  <si>
    <t>05/05/2026 10:36:24</t>
  </si>
  <si>
    <t>2ALS - VERBALE n.2 - 2025-2026</t>
  </si>
  <si>
    <t>1RsK9tx0RG93lS48k-UoV3c751cw1tInu1qb-1QG_RUg</t>
  </si>
  <si>
    <t>https://docs.google.com/document/d/1RsK9tx0RG93lS48k-UoV3c751cw1tInu1qb-1QG_RUg/edit?usp=drivesdk</t>
  </si>
  <si>
    <t>05/05/2026 10:36:25</t>
  </si>
  <si>
    <t>01/10/2025 16:53:51</t>
  </si>
  <si>
    <t>VERBALE ASSEMBLEMA STUDENTI 4G</t>
  </si>
  <si>
    <t>05/05/2026 10:36:26</t>
  </si>
  <si>
    <t>16/02/2026 10:20:25</t>
  </si>
  <si>
    <t>VERBALI ASSEMBLEE DI CLASSE DEGLI STUDENTI/VERBALE ASSEMBLEMA STUDENTI 4G</t>
  </si>
  <si>
    <t>1pOne2bhyOBursIYJnlsv2yFmTvLgyxqS</t>
  </si>
  <si>
    <t>1mKM4wh5G18pvLfK_rNWygA1hHqFGn9-M</t>
  </si>
  <si>
    <t>si comunica che sono stati generati e resi disponibili i materiali per il Documento del 15 maggio come da circolare precedentemente inviati. Di seguito i link alle cartelle condivise per le tue classi: Cartelle del Documento 15 Maggio 5ALC - Documento 15 Maggio - 2025-2026 Ciao e buon lavoro! L'Animatore Digitale prof. LEUCI GIULIO, per conto del Dirigente Scolastico prof.ssa RICCI GIORGIA.</t>
  </si>
  <si>
    <t>https://drive.google.com/drive/folders/1mKM4wh5G18pvLfK_rNWygA1hHqFGn9-M</t>
  </si>
  <si>
    <t>05/05/2026 10:36:27</t>
  </si>
  <si>
    <t>16/11/2025 17:04:18</t>
  </si>
  <si>
    <t>2BLC - VERBALE n.2 - 2025-2026</t>
  </si>
  <si>
    <t>05/05/2026 10:36:28</t>
  </si>
  <si>
    <t>1jd2OXtVx2wYf5KNDO2zpK_daQFPAQAHx,1w4IDYMmtAs9pafBxqTRxVpVoXoCvUm7j,1XMSuSWmMqGn42ZAlHez6itQE_LyJ3LKE,1VJRtJkLh2ZJDz7tPZXFHRlKlmzQ-S7pF</t>
  </si>
  <si>
    <t>11cFX4P0dAB4-YAVel_sakp95V8mqbpc8pTjSNNIlkgY</t>
  </si>
  <si>
    <t>si comunica che sono stati generati e resi disponibili i materiali per il Documento del 15 maggio come da circolare precedentemente inviati. Di seguito i link alle cartelle condivise per le tue classi: Cartelle del Documento 15 Maggio 5H - Documento 15 Maggio - 2025-2026 5G - Documento 15 Maggio - 2025-2026 5E - Documento 15 Maggio - 2025-2026 5C - Documento 15 Maggio - 2025-2026 Ciao e buon lavoro! L'Animatore Digitale prof. LEUCI GIULIO, per conto del Dirigente Scolastico prof.ssa RICCI GIORGIA.</t>
  </si>
  <si>
    <t>https://docs.google.com/document/d/11cFX4P0dAB4-YAVel_sakp95V8mqbpc8pTjSNNIlkgY/edit?usp=drivesdk</t>
  </si>
  <si>
    <t>05/05/2026 10:36:30</t>
  </si>
  <si>
    <t>01/10/2025 16:53:52</t>
  </si>
  <si>
    <t>VERBALE ASSEMBLEMA STUDENTI 4H</t>
  </si>
  <si>
    <t>VERBALI ASSEMBLEE DI CLASSE DEGLI STUDENTI/VERBALE ASSEMBLEMA STUDENTI 4H</t>
  </si>
  <si>
    <t>1HT68raUW-aAmfurG23jkGAaT6t7xxwEg</t>
  </si>
  <si>
    <t>05/05/2026 10:36:31</t>
  </si>
  <si>
    <t>https://drive.google.com/drive/folders/1HT68raUW-aAmfurG23jkGAaT6t7xxwEg</t>
  </si>
  <si>
    <t>16/11/2025 17:04:28</t>
  </si>
  <si>
    <t>05/05/2026 10:36:32</t>
  </si>
  <si>
    <t>2BLS - VERBALE n.2 - 2025-2026</t>
  </si>
  <si>
    <t>1bqj0zGHk9jMmBivjfqSWGnsyzcsO0wsu_4GVsJB9BTI</t>
  </si>
  <si>
    <t>01/10/2025 16:53:53</t>
  </si>
  <si>
    <t>05/05/2026 10:36:33</t>
  </si>
  <si>
    <t>https://docs.google.com/document/d/1bqj0zGHk9jMmBivjfqSWGnsyzcsO0wsu_4GVsJB9BTI/edit?usp=drivesdk</t>
  </si>
  <si>
    <t>VERBALE ASSEMBLEMA STUDENTI 4I</t>
  </si>
  <si>
    <t>VERBALI ASSEMBLEE DI CLASSE DEGLI STUDENTI/VERBALE ASSEMBLEMA STUDENTI 4I</t>
  </si>
  <si>
    <t>11uDx-f15wPBRMHq4TOuWVUXAZWVFzoZq</t>
  </si>
  <si>
    <t>https://drive.google.com/drive/folders/11uDx-f15wPBRMHq4TOuWVUXAZWVFzoZq</t>
  </si>
  <si>
    <t>05/05/2026 10:36:34</t>
  </si>
  <si>
    <t>01/10/2025 16:53:54</t>
  </si>
  <si>
    <t>05/05/2026 10:36:35</t>
  </si>
  <si>
    <t>16/11/2025 17:04:36</t>
  </si>
  <si>
    <t>VERBALE ASSEMBLEMA STUDENTI 5ALC</t>
  </si>
  <si>
    <t>14IagrOxptjH49kHqB7frJqMGbtK9KyZE</t>
  </si>
  <si>
    <t>2C - VERBALE n.2 - 2025-2026</t>
  </si>
  <si>
    <t>si comunica che sono stati generati e resi disponibili i materiali per il Documento del 15 maggio come da circolare precedentemente inviati. Di seguito i link alle cartelle condivise per le tue classi: Cartelle del Documento 15 Maggio 5BLS - Documento 15 Maggio - 2025-2026 Ciao e buon lavoro! L'Animatore Digitale prof. LEUCI GIULIO, per conto del Dirigente Scolastico prof.ssa RICCI GIORGIA.</t>
  </si>
  <si>
    <t>14VcfxXS1xwHwHwEHffdvF_pU0bHdQo1F67XFDOQknkY</t>
  </si>
  <si>
    <t>VERBALI ASSEMBLEE DI CLASSE DEGLI STUDENTI/VERBALE ASSEMBLEMA STUDENTI 5ALC</t>
  </si>
  <si>
    <t>05/05/2026 10:36:37</t>
  </si>
  <si>
    <t>https://docs.google.com/document/d/14VcfxXS1xwHwHwEHffdvF_pU0bHdQo1F67XFDOQknkY/edit?usp=drivesdk</t>
  </si>
  <si>
    <t>10c2C18ErBos5Tp7glYZtSDIMRLy3A2G4</t>
  </si>
  <si>
    <t>1rHHYnnLWvm9NSIXkUV-ZOU_j9BNi2myb</t>
  </si>
  <si>
    <t>https://drive.google.com/drive/folders/10c2C18ErBos5Tp7glYZtSDIMRLy3A2G4</t>
  </si>
  <si>
    <t>si comunica che sono stati generati e resi disponibili i materiali per il Documento del 15 maggio come da circolare precedentemente inviati. Di seguito i link alle cartelle condivise per le tue classi: Cartelle del Documento 15 Maggio 5BLC - Documento 15 Maggio - 2025-2026 Ciao e buon lavoro! L'Animatore Digitale prof. LEUCI GIULIO, per conto del Dirigente Scolastico prof.ssa RICCI GIORGIA.</t>
  </si>
  <si>
    <t>05/05/2026 10:36:38</t>
  </si>
  <si>
    <t>16/11/2025 17:04:45</t>
  </si>
  <si>
    <t>2E - VERBALE n.2 - 2025-2026</t>
  </si>
  <si>
    <t>05/05/2026 10:36:39</t>
  </si>
  <si>
    <t>01/10/2025 16:53:55</t>
  </si>
  <si>
    <t>1culMqiHbwj7Soq-KsZVMfZTHnRZjBzSA,14IagrOxptjH49kHqB7frJqMGbtK9KyZE,1n7i4AAPwIlBgZJkZtnomaBPh7ON4HhuQ</t>
  </si>
  <si>
    <t>VERBALE ASSEMBLEMA STUDENTI 5ALS</t>
  </si>
  <si>
    <t>17iOG6_c6FrIvVXGhRB-oIuVlV3zI-zsDCQfn2Ca2NEo</t>
  </si>
  <si>
    <t>VERBALI ASSEMBLEE DI CLASSE DEGLI STUDENTI/VERBALE ASSEMBLEMA STUDENTI 5ALS</t>
  </si>
  <si>
    <t>https://docs.google.com/document/d/17iOG6_c6FrIvVXGhRB-oIuVlV3zI-zsDCQfn2Ca2NEo/edit?usp=drivesdk</t>
  </si>
  <si>
    <t>si comunica che sono stati generati e resi disponibili i materiali per il Documento del 15 maggio come da circolare precedentemente inviati. Di seguito i link alle cartelle condivise per le tue classi: Cartelle del Documento 15 Maggio 5D - Documento 15 Maggio - 2025-2026 5BLS - Documento 15 Maggio - 2025-2026 5ALS - Documento 15 Maggio - 2025-2026 Ciao e buon lavoro! L'Animatore Digitale prof. LEUCI GIULIO, per conto del Dirigente Scolastico prof.ssa RICCI GIORGIA.</t>
  </si>
  <si>
    <t>1IyyNoHUiLis8Nd1-z0czBsj2qxxjdsDL</t>
  </si>
  <si>
    <t>https://drive.google.com/drive/folders/1IyyNoHUiLis8Nd1-z0czBsj2qxxjdsDL</t>
  </si>
  <si>
    <t>05/05/2026 10:36:40</t>
  </si>
  <si>
    <t>1culMqiHbwj7Soq-KsZVMfZTHnRZjBzSA,1w4IDYMmtAs9pafBxqTRxVpVoXoCvUm7j</t>
  </si>
  <si>
    <t>si comunica che sono stati generati e resi disponibili i materiali per il Documento del 15 maggio come da circolare precedentemente inviati. Di seguito i link alle cartelle condivise per le tue classi: Cartelle del Documento 15 Maggio 5D - Documento 15 Maggio - 2025-2026 5G - Documento 15 Maggio - 2025-2026 Ciao e buon lavoro! L'Animatore Digitale prof. LEUCI GIULIO, per conto del Dirigente Scolastico prof.ssa RICCI GIORGIA.</t>
  </si>
  <si>
    <t>16/11/2025 17:04:54</t>
  </si>
  <si>
    <t>05/05/2026 10:36:41</t>
  </si>
  <si>
    <t>01/10/2025 16:53:56</t>
  </si>
  <si>
    <t>2F - VERBALE n.2 - 2025-2026</t>
  </si>
  <si>
    <t>1jd2OXtVx2wYf5KNDO2zpK_daQFPAQAHx,1zIxI5iM4NKoFVEmuMNdkghPOxrFNWd9s,1n7i4AAPwIlBgZJkZtnomaBPh7ON4HhuQ</t>
  </si>
  <si>
    <t>VERBALE ASSEMBLEMA STUDENTI 5BLC</t>
  </si>
  <si>
    <t>VERBALI ASSEMBLEE DI CLASSE DEGLI STUDENTI/VERBALE ASSEMBLEMA STUDENTI 5BLC</t>
  </si>
  <si>
    <t>si comunica che sono stati generati e resi disponibili i materiali per il Documento del 15 maggio come da circolare precedentemente inviati. Di seguito i link alle cartelle condivise per le tue classi: Cartelle del Documento 15 Maggio 5H - Documento 15 Maggio - 2025-2026 5F - Documento 15 Maggio - 2025-2026 5ALS - Documento 15 Maggio - 2025-2026 Ciao e buon lavoro! L'Animatore Digitale prof. LEUCI GIULIO, per conto del Dirigente Scolastico prof.ssa RICCI GIORGIA.</t>
  </si>
  <si>
    <t>1T-jNNDrPhwWvUR_78EOeuTIF2L6fS6Jc</t>
  </si>
  <si>
    <t>1SqWXnGYSIwVeo7E2EZi4DuaAXEhqt5HwJIek8pRPAeE</t>
  </si>
  <si>
    <t>https://drive.google.com/drive/folders/1T-jNNDrPhwWvUR_78EOeuTIF2L6fS6Jc</t>
  </si>
  <si>
    <t>05/05/2026 10:36:42</t>
  </si>
  <si>
    <t>https://docs.google.com/document/d/1SqWXnGYSIwVeo7E2EZi4DuaAXEhqt5HwJIek8pRPAeE/edit?usp=drivesdk</t>
  </si>
  <si>
    <t>05/05/2026 10:36:44</t>
  </si>
  <si>
    <t>1culMqiHbwj7Soq-KsZVMfZTHnRZjBzSA,1jd2OXtVx2wYf5KNDO2zpK_daQFPAQAHx</t>
  </si>
  <si>
    <t>01/10/2025 16:53:57</t>
  </si>
  <si>
    <t>si comunica che sono stati generati e resi disponibili i materiali per il Documento del 15 maggio come da circolare precedentemente inviati. Di seguito i link alle cartelle condivise per le tue classi: Cartelle del Documento 15 Maggio 5D - Documento 15 Maggio - 2025-2026 5H - Documento 15 Maggio - 2025-2026 Ciao e buon lavoro! L'Animatore Digitale prof. LEUCI GIULIO, per conto del Dirigente Scolastico prof.ssa RICCI GIORGIA.</t>
  </si>
  <si>
    <t>VERBALE ASSEMBLEMA STUDENTI 5BLS</t>
  </si>
  <si>
    <t>VERBALI ASSEMBLEE DI CLASSE DEGLI STUDENTI/VERBALE ASSEMBLEMA STUDENTI 5BLS</t>
  </si>
  <si>
    <t>1AAEvRkSJiN9g_GT4Xu8W6m4KocNxcMAl</t>
  </si>
  <si>
    <t>05/05/2026 10:36:45</t>
  </si>
  <si>
    <t>https://drive.google.com/drive/folders/1AAEvRkSJiN9g_GT4Xu8W6m4KocNxcMAl</t>
  </si>
  <si>
    <t>16/11/2025 17:05:02</t>
  </si>
  <si>
    <t>2G - VERBALE n.2 - 2025-2026</t>
  </si>
  <si>
    <t>01/10/2025 16:53:58</t>
  </si>
  <si>
    <t>1r6HA8fITOpnXPr-2t3fgsVdY6eLjfDCwmVDw5binQRo</t>
  </si>
  <si>
    <t>VERBALE ASSEMBLEMA STUDENTI 5C</t>
  </si>
  <si>
    <t>https://docs.google.com/document/d/1r6HA8fITOpnXPr-2t3fgsVdY6eLjfDCwmVDw5binQRo/edit?usp=drivesdk</t>
  </si>
  <si>
    <t>VERBALI ASSEMBLEE DI CLASSE DEGLI STUDENTI/VERBALE ASSEMBLEMA STUDENTI 5C</t>
  </si>
  <si>
    <t>1wX5EP78VK8cEvikKaVvHf8FOJGEoy-_I</t>
  </si>
  <si>
    <t>https://drive.google.com/drive/folders/1wX5EP78VK8cEvikKaVvHf8FOJGEoy-_I</t>
  </si>
  <si>
    <t>05/05/2026 10:36:46</t>
  </si>
  <si>
    <t>16/11/2025 17:05:11</t>
  </si>
  <si>
    <t>2H - VERBALE n.2 - 2025-2026</t>
  </si>
  <si>
    <t>05/05/2026 10:36:47</t>
  </si>
  <si>
    <t>01/10/2025 16:53:59</t>
  </si>
  <si>
    <t>VERBALE ASSEMBLEMA STUDENTI 5D</t>
  </si>
  <si>
    <t>VERBALI ASSEMBLEE DI CLASSE DEGLI STUDENTI/VERBALE ASSEMBLEMA STUDENTI 5D</t>
  </si>
  <si>
    <t>1co5bai8zD7ogqzqhbxqepb-EVg6cPR3B</t>
  </si>
  <si>
    <t>https://drive.google.com/drive/folders/1co5bai8zD7ogqzqhbxqepb-EVg6cPR3B</t>
  </si>
  <si>
    <t>1i1HjpwI_VeP3iO9eJ-r_PDBJfILf4I6I_J0ViUcB1BY</t>
  </si>
  <si>
    <t>https://docs.google.com/document/d/1i1HjpwI_VeP3iO9eJ-r_PDBJfILf4I6I_J0ViUcB1BY/edit?usp=drivesdk</t>
  </si>
  <si>
    <t>05/05/2026 10:36:48</t>
  </si>
  <si>
    <t>01/10/2025 16:54:00</t>
  </si>
  <si>
    <t>VERBALE ASSEMBLEMA STUDENTI 5E</t>
  </si>
  <si>
    <t>16/11/2025 17:05:23</t>
  </si>
  <si>
    <t>VERBALI ASSEMBLEE DI CLASSE DEGLI STUDENTI/VERBALE ASSEMBLEMA STUDENTI 5E</t>
  </si>
  <si>
    <t>05/05/2026 10:36:49</t>
  </si>
  <si>
    <t>3ALC - VERBALE n.2 - 2025-2026</t>
  </si>
  <si>
    <t>1Gc4mYYFT0RYI_BjkcPlxCsXLZsdBoohL</t>
  </si>
  <si>
    <t>https://drive.google.com/drive/folders/1Gc4mYYFT0RYI_BjkcPlxCsXLZsdBoohL</t>
  </si>
  <si>
    <t>1rHHYnnLWvm9NSIXkUV-ZOU_j9BNi2myb,1n7i4AAPwIlBgZJkZtnomaBPh7ON4HhuQ</t>
  </si>
  <si>
    <t>si comunica che sono stati generati e resi disponibili i materiali per il Documento del 15 maggio come da circolare precedentemente inviati. Di seguito i link alle cartelle condivise per le tue classi: Cartelle del Documento 15 Maggio 5BLC - Documento 15 Maggio - 2025-2026 5ALS - Documento 15 Maggio - 2025-2026 Ciao e buon lavoro! L'Animatore Digitale prof. LEUCI GIULIO, per conto del Dirigente Scolastico prof.ssa RICCI GIORGIA.</t>
  </si>
  <si>
    <t>1QGCLXQ8ryOQ0b27l_d3EIcB7aHqxi__0FIy8LIPVOr4</t>
  </si>
  <si>
    <t>https://docs.google.com/document/d/1QGCLXQ8ryOQ0b27l_d3EIcB7aHqxi__0FIy8LIPVOr4/edit?usp=drivesdk</t>
  </si>
  <si>
    <t>05/05/2026 10:36:50</t>
  </si>
  <si>
    <t>01/10/2025 16:54:01</t>
  </si>
  <si>
    <t>VERBALE ASSEMBLEMA STUDENTI 5F</t>
  </si>
  <si>
    <t>VERBALI ASSEMBLEE DI CLASSE DEGLI STUDENTI/VERBALE ASSEMBLEMA STUDENTI 5F</t>
  </si>
  <si>
    <t>05/05/2026 10:36:51</t>
  </si>
  <si>
    <t>1VvV9uV5PkwP6IoZCogtvz1WxH1UfwWwG</t>
  </si>
  <si>
    <t>https://drive.google.com/drive/folders/1VvV9uV5PkwP6IoZCogtvz1WxH1UfwWwG</t>
  </si>
  <si>
    <t>16/11/2025 17:05:32</t>
  </si>
  <si>
    <t>3ALS - VERBALE n.2 - 2025-2026</t>
  </si>
  <si>
    <t>05/05/2026 10:36:53</t>
  </si>
  <si>
    <t>01/10/2025 16:54:02</t>
  </si>
  <si>
    <t>1SLtlHUZoO3YVLGKSzrE6UguIO2goXxiKzl5nUmiryS4</t>
  </si>
  <si>
    <t>https://docs.google.com/document/d/1SLtlHUZoO3YVLGKSzrE6UguIO2goXxiKzl5nUmiryS4/edit?usp=drivesdk</t>
  </si>
  <si>
    <t>VERBALE ASSEMBLEMA STUDENTI 5G</t>
  </si>
  <si>
    <t>VERBALI ASSEMBLEE DI CLASSE DEGLI STUDENTI/VERBALE ASSEMBLEMA STUDENTI 5G</t>
  </si>
  <si>
    <t>05/05/2026 10:36:54</t>
  </si>
  <si>
    <t>1Z2r6XfDPiQJLqQviOQHJ3Fk6iiQ_4E6n</t>
  </si>
  <si>
    <t>https://drive.google.com/drive/folders/1Z2r6XfDPiQJLqQviOQHJ3Fk6iiQ_4E6n</t>
  </si>
  <si>
    <t>05/05/2026 10:36:55</t>
  </si>
  <si>
    <t>16/11/2025 17:05:40</t>
  </si>
  <si>
    <t>01/10/2025 16:54:03</t>
  </si>
  <si>
    <t>3BLC - VERBALE n.2 - 2025-2026</t>
  </si>
  <si>
    <t>VERBALE ASSEMBLEMA STUDENTI 5H</t>
  </si>
  <si>
    <t>VERBALI ASSEMBLEE DI CLASSE DEGLI STUDENTI/VERBALE ASSEMBLEMA STUDENTI 5H</t>
  </si>
  <si>
    <t>1eCwpn3bs-ZjKH5wjLeljH9JGW0nFrbva</t>
  </si>
  <si>
    <t>https://drive.google.com/drive/folders/1eCwpn3bs-ZjKH5wjLeljH9JGW0nFrbva</t>
  </si>
  <si>
    <t>16/02/2026 10:20:29</t>
  </si>
  <si>
    <t>1N4mJ_s5Mhq_CM-yEqI9h9IsV3BfiDKI1pDE4fwnuDu4</t>
  </si>
  <si>
    <t>05/05/2026 10:36:56</t>
  </si>
  <si>
    <t>https://docs.google.com/document/d/1N4mJ_s5Mhq_CM-yEqI9h9IsV3BfiDKI1pDE4fwnuDu4/edit?usp=drivesdk</t>
  </si>
  <si>
    <t>01/10/2025 16:54:04</t>
  </si>
  <si>
    <t>1BLC - ASL - 2025-2026</t>
  </si>
  <si>
    <t>PCTO/1BLC - ASL - 2025-2026</t>
  </si>
  <si>
    <t>11vn4Yql7_f0dVGODQlrj3xQOgEpgh-F9</t>
  </si>
  <si>
    <t>05/05/2026 10:36:57</t>
  </si>
  <si>
    <t>https://drive.google.com/drive/folders/11vn4Yql7_f0dVGODQlrj3xQOgEpgh-F9</t>
  </si>
  <si>
    <t>16/11/2025 17:05:49</t>
  </si>
  <si>
    <t>01/10/2025 17:04:14</t>
  </si>
  <si>
    <t>2ALC - ASL - 2025-2026</t>
  </si>
  <si>
    <t>05/05/2026 10:36:59</t>
  </si>
  <si>
    <t>3BLS - VERBALE n.2 - 2025-2026</t>
  </si>
  <si>
    <t>PCTO/2ALC - ASL - 2025-2026</t>
  </si>
  <si>
    <t>10Ewtau8xZaGtW3U6AikD5AUuFLiAgvnE</t>
  </si>
  <si>
    <t>https://drive.google.com/drive/folders/10Ewtau8xZaGtW3U6AikD5AUuFLiAgvnE</t>
  </si>
  <si>
    <t>1XMSuSWmMqGn42ZAlHez6itQE_LyJ3LKE,1VJRtJkLh2ZJDz7tPZXFHRlKlmzQ-S7pF</t>
  </si>
  <si>
    <t>1GDNhY_8f2Bpmo55aKZjzw8wqRaE4EI2ydeRGeWzQroo</t>
  </si>
  <si>
    <t>si comunica che sono stati generati e resi disponibili i materiali per il Documento del 15 maggio come da circolare precedentemente inviati. Di seguito i link alle cartelle condivise per le tue classi: Cartelle del Documento 15 Maggio 5E - Documento 15 Maggio - 2025-2026 5C - Documento 15 Maggio - 2025-2026 Ciao e buon lavoro! L'Animatore Digitale prof. LEUCI GIULIO, per conto del Dirigente Scolastico prof.ssa RICCI GIORGIA.</t>
  </si>
  <si>
    <t>https://docs.google.com/document/d/1GDNhY_8f2Bpmo55aKZjzw8wqRaE4EI2ydeRGeWzQroo/edit?usp=drivesdk</t>
  </si>
  <si>
    <t>01/10/2025 17:04:04</t>
  </si>
  <si>
    <t>1ALC - ASL - 2025-2026</t>
  </si>
  <si>
    <t>16/11/2025 17:05:57</t>
  </si>
  <si>
    <t>05/05/2026 10:37:01</t>
  </si>
  <si>
    <t>3C - VERBALE n.2 - 2025-2026</t>
  </si>
  <si>
    <t>PCTO/1ALC - ASL - 2025-2026</t>
  </si>
  <si>
    <t>1zaFNfEwGla9IlFLdDAQZZhgv1a2nR8gL</t>
  </si>
  <si>
    <t>https://drive.google.com/drive/folders/1zaFNfEwGla9IlFLdDAQZZhgv1a2nR8gL</t>
  </si>
  <si>
    <t>1kvphiStMvEVQkKKkUML-ngJRGOQxZ_9pxYrnfxbV48g</t>
  </si>
  <si>
    <t>https://docs.google.com/document/d/1kvphiStMvEVQkKKkUML-ngJRGOQxZ_9pxYrnfxbV48g/edit?usp=drivesdk</t>
  </si>
  <si>
    <t>05/05/2026 10:37:02</t>
  </si>
  <si>
    <t>1jd2OXtVx2wYf5KNDO2zpK_daQFPAQAHx,1n7i4AAPwIlBgZJkZtnomaBPh7ON4HhuQ</t>
  </si>
  <si>
    <t>si comunica che sono stati generati e resi disponibili i materiali per il Documento del 15 maggio come da circolare precedentemente inviati. Di seguito i link alle cartelle condivise per le tue classi: Cartelle del Documento 15 Maggio 5H - Documento 15 Maggio - 2025-2026 5ALS - Documento 15 Maggio - 2025-2026 Ciao e buon lavoro! L'Animatore Digitale prof. LEUCI GIULIO, per conto del Dirigente Scolastico prof.ssa RICCI GIORGIA.</t>
  </si>
  <si>
    <t>01/10/2025 17:03:50</t>
  </si>
  <si>
    <t>05/05/2026 10:37:03</t>
  </si>
  <si>
    <t>3BLS - ASL - 2025-2026</t>
  </si>
  <si>
    <t>16/11/2025 17:06:06</t>
  </si>
  <si>
    <t>PCTO/3BLS - ASL - 2025-2026</t>
  </si>
  <si>
    <t>1TACV_1MlFpAuxFm00baAj6MYv15GAx2w</t>
  </si>
  <si>
    <t>3E - VERBALE n.3 - 2025-2026</t>
  </si>
  <si>
    <t>https://drive.google.com/drive/folders/1TACV_1MlFpAuxFm00baAj6MYv15GAx2w</t>
  </si>
  <si>
    <t>05/05/2026 10:37:04</t>
  </si>
  <si>
    <t>1_pXgz4oouQxBwvu0FD2pOfdEc8tQDnhibd7wZ_W8qTI</t>
  </si>
  <si>
    <t>https://docs.google.com/document/d/1_pXgz4oouQxBwvu0FD2pOfdEc8tQDnhibd7wZ_W8qTI/edit?usp=drivesdk</t>
  </si>
  <si>
    <t>05/05/2026 10:37:05</t>
  </si>
  <si>
    <t>01/10/2025 17:01:58</t>
  </si>
  <si>
    <t>2D - ASL - 2025-2026</t>
  </si>
  <si>
    <t>PCTO/2D - ASL - 2025-2026</t>
  </si>
  <si>
    <t>16/11/2025 17:06:15</t>
  </si>
  <si>
    <t>1mabeSqNEEwD7jQpXRA95_FvMj_YomDhT</t>
  </si>
  <si>
    <t>05/05/2026 10:37:06</t>
  </si>
  <si>
    <t>3F - VERBALE n.2 - 2025-2026</t>
  </si>
  <si>
    <t>https://drive.google.com/drive/folders/1mabeSqNEEwD7jQpXRA95_FvMj_YomDhT</t>
  </si>
  <si>
    <t>1S2jsbDl3BSxyQQv5uAbZEWXc2RIvCPttK8H7sMz9KnY</t>
  </si>
  <si>
    <t>https://docs.google.com/document/d/1S2jsbDl3BSxyQQv5uAbZEWXc2RIvCPttK8H7sMz9KnY/edit?usp=drivesdk</t>
  </si>
  <si>
    <t>05/05/2026 10:37:07</t>
  </si>
  <si>
    <t>01/10/2025 17:02:32</t>
  </si>
  <si>
    <t>1culMqiHbwj7Soq-KsZVMfZTHnRZjBzSA,1zIxI5iM4NKoFVEmuMNdkghPOxrFNWd9s</t>
  </si>
  <si>
    <t>4I - ASL - 2025-2026</t>
  </si>
  <si>
    <t>PCTO/4I - ASL - 2025-2026</t>
  </si>
  <si>
    <t>si comunica che sono stati generati e resi disponibili i materiali per il Documento del 15 maggio come da circolare precedentemente inviati. Di seguito i link alle cartelle condivise per le tue classi: Cartelle del Documento 15 Maggio 5D - Documento 15 Maggio - 2025-2026 5F - Documento 15 Maggio - 2025-2026 Ciao e buon lavoro! L'Animatore Digitale prof. LEUCI GIULIO, per conto del Dirigente Scolastico prof.ssa RICCI GIORGIA.</t>
  </si>
  <si>
    <t>1n24Xufd8phNDuR-bWBE65p7n8Loj2ke7</t>
  </si>
  <si>
    <t>https://drive.google.com/drive/folders/1n24Xufd8phNDuR-bWBE65p7n8Loj2ke7</t>
  </si>
  <si>
    <t>16/11/2025 17:06:25</t>
  </si>
  <si>
    <t>3G - VERBALE n.2 - 2025-2026</t>
  </si>
  <si>
    <t>05/05/2026 10:37:08</t>
  </si>
  <si>
    <t>1nFVvDbLMbB1dxM1MzsKwCcVm65WMkJW8gEAwuCS9guY</t>
  </si>
  <si>
    <t>https://docs.google.com/document/d/1nFVvDbLMbB1dxM1MzsKwCcVm65WMkJW8gEAwuCS9guY/edit?usp=drivesdk</t>
  </si>
  <si>
    <t>01/10/2025 17:03:57</t>
  </si>
  <si>
    <t>05/05/2026 10:37:10</t>
  </si>
  <si>
    <t>1G - ASL - 2025-2026</t>
  </si>
  <si>
    <t>PCTO/1G - ASL - 2025-2026</t>
  </si>
  <si>
    <t>1VJq1-d-WpJdZzars9ShDuicuo2a2T1Sk</t>
  </si>
  <si>
    <t>https://drive.google.com/drive/folders/1VJq1-d-WpJdZzars9ShDuicuo2a2T1Sk</t>
  </si>
  <si>
    <t>16/11/2025 17:06:35</t>
  </si>
  <si>
    <t>05/05/2026 10:37:11</t>
  </si>
  <si>
    <t>4ALC - VERBALE n.2 - 2025-2026</t>
  </si>
  <si>
    <t>01/10/2025 17:03:51</t>
  </si>
  <si>
    <t>1culMqiHbwj7Soq-KsZVMfZTHnRZjBzSA,1pOne2bhyOBursIYJnlsv2yFmTvLgyxqS</t>
  </si>
  <si>
    <t>4E - ASL - 2025-2026</t>
  </si>
  <si>
    <t>PCTO/4E - ASL - 2025-2026</t>
  </si>
  <si>
    <t>1BiRuUF3cP06JtZ8cV2cG-uCui52N90knGmGFs0l9xYE</t>
  </si>
  <si>
    <t>1Ymow_Qa1QiR1SbEa0vORnEsU5PtattLD</t>
  </si>
  <si>
    <t>si comunica che sono stati generati e resi disponibili i materiali per il Documento del 15 maggio come da circolare precedentemente inviati. Di seguito i link alle cartelle condivise per le tue classi: Cartelle del Documento 15 Maggio 5D - Documento 15 Maggio - 2025-2026 5ALC - Documento 15 Maggio - 2025-2026 Ciao e buon lavoro! L'Animatore Digitale prof. LEUCI GIULIO, per conto del Dirigente Scolastico prof.ssa RICCI GIORGIA.</t>
  </si>
  <si>
    <t>https://docs.google.com/document/d/1BiRuUF3cP06JtZ8cV2cG-uCui52N90knGmGFs0l9xYE/edit?usp=drivesdk</t>
  </si>
  <si>
    <t>https://drive.google.com/drive/folders/1Ymow_Qa1QiR1SbEa0vORnEsU5PtattLD</t>
  </si>
  <si>
    <t>05/05/2026 10:37:12</t>
  </si>
  <si>
    <t>05/05/2026 10:37:13</t>
  </si>
  <si>
    <t>16/11/2025 17:06:47</t>
  </si>
  <si>
    <t>01/10/2025 17:01:51</t>
  </si>
  <si>
    <t>4D - ASL - 2025-2026</t>
  </si>
  <si>
    <t>4ALS - VERBALE n.2 - 2025-2026</t>
  </si>
  <si>
    <t>PCTO/4D - ASL - 2025-2026</t>
  </si>
  <si>
    <t>1W6E3Uh5tDUX7VwnAfm4LE6V8Vf7fcAIN</t>
  </si>
  <si>
    <t>https://drive.google.com/drive/folders/1W6E3Uh5tDUX7VwnAfm4LE6V8Vf7fcAIN</t>
  </si>
  <si>
    <t>05/05/2026 10:37:14</t>
  </si>
  <si>
    <t>1WsEqsMHnyj-jhg2WCLfY9YrCgMAtS-uIxRz_AVn1KHs</t>
  </si>
  <si>
    <t>https://docs.google.com/document/d/1WsEqsMHnyj-jhg2WCLfY9YrCgMAtS-uIxRz_AVn1KHs/edit?usp=drivesdk</t>
  </si>
  <si>
    <t>01/10/2025 17:03:55</t>
  </si>
  <si>
    <t>2E - ASL - 2025-2026</t>
  </si>
  <si>
    <t>05/05/2026 10:37:15</t>
  </si>
  <si>
    <t>PCTO/2E - ASL - 2025-2026</t>
  </si>
  <si>
    <t>1yAmu11lxiHWxq3I8So-VZutQ6aamrvrs</t>
  </si>
  <si>
    <t>https://drive.google.com/drive/folders/1yAmu11lxiHWxq3I8So-VZutQ6aamrvrs</t>
  </si>
  <si>
    <t>1culMqiHbwj7Soq-KsZVMfZTHnRZjBzSA,1w4IDYMmtAs9pafBxqTRxVpVoXoCvUm7j,1XMSuSWmMqGn42ZAlHez6itQE_LyJ3LKE,1VJRtJkLh2ZJDz7tPZXFHRlKlmzQ-S7pF,14IagrOxptjH49kHqB7frJqMGbtK9KyZE</t>
  </si>
  <si>
    <t>si comunica che sono stati generati e resi disponibili i materiali per il Documento del 15 maggio come da circolare precedentemente inviati. Di seguito i link alle cartelle condivise per le tue classi: Cartelle del Documento 15 Maggio 5D - Documento 15 Maggio - 2025-2026 5G - Documento 15 Maggio - 2025-2026 5E - Documento 15 Maggio - 2025-2026 5C - Documento 15 Maggio - 2025-2026 5BLS - Documento 15 Maggio - 2025-2026 Ciao e buon lavoro! L'Animatore Digitale prof. LEUCI GIULIO, per conto del Dirigente Scolastico prof.ssa RICCI GIORGIA.</t>
  </si>
  <si>
    <t>16/11/2025 17:06:55</t>
  </si>
  <si>
    <t>05/05/2026 10:37:17</t>
  </si>
  <si>
    <t>4BLC - VERBALE n.2 - 2025-2026</t>
  </si>
  <si>
    <t>01/10/2025 17:04:05</t>
  </si>
  <si>
    <t>3ALC - ASL - 2025-2026</t>
  </si>
  <si>
    <t>PCTO/3ALC - ASL - 2025-2026</t>
  </si>
  <si>
    <t>05/05/2026 10:37:18</t>
  </si>
  <si>
    <t>1MI8Gs2msfKgexkgM9_SZ6cgdpibiilLG</t>
  </si>
  <si>
    <t>1AzGEHkzCxmpPFT8dX5Z5FkKd951WwoFggxjn4gme7R0</t>
  </si>
  <si>
    <t>https://drive.google.com/drive/folders/1MI8Gs2msfKgexkgM9_SZ6cgdpibiilLG</t>
  </si>
  <si>
    <t>https://docs.google.com/document/d/1AzGEHkzCxmpPFT8dX5Z5FkKd951WwoFggxjn4gme7R0/edit?usp=drivesdk</t>
  </si>
  <si>
    <t>1XMSuSWmMqGn42ZAlHez6itQE_LyJ3LKE,14IagrOxptjH49kHqB7frJqMGbtK9KyZE</t>
  </si>
  <si>
    <t>si comunica che sono stati generati e resi disponibili i materiali per il Documento del 15 maggio come da circolare precedentemente inviati. Di seguito i link alle cartelle condivise per le tue classi: Cartelle del Documento 15 Maggio 5E - Documento 15 Maggio - 2025-2026 5BLS - Documento 15 Maggio - 2025-2026 Ciao e buon lavoro! L'Animatore Digitale prof. LEUCI GIULIO, per conto del Dirigente Scolastico prof.ssa RICCI GIORGIA.</t>
  </si>
  <si>
    <t>05/05/2026 10:37:19</t>
  </si>
  <si>
    <t>01/10/2025 17:02:47</t>
  </si>
  <si>
    <t>2BLS - ASL - 2025-2026</t>
  </si>
  <si>
    <t>PCTO/2BLS - ASL - 2025-2026</t>
  </si>
  <si>
    <t>12hlKR92B1U3xdpXY2fFKztiYGOQxyRum</t>
  </si>
  <si>
    <t>16/11/2025 17:07:04</t>
  </si>
  <si>
    <t>https://drive.google.com/drive/folders/12hlKR92B1U3xdpXY2fFKztiYGOQxyRum</t>
  </si>
  <si>
    <t>4BLS - VERBALE n.2 - 2025-2026</t>
  </si>
  <si>
    <t>05/05/2026 10:37:20</t>
  </si>
  <si>
    <t>1Ek3A1suE2KpxUyncIRGZJNf748hb7O132EcmUwpZoNg</t>
  </si>
  <si>
    <t>https://docs.google.com/document/d/1Ek3A1suE2KpxUyncIRGZJNf748hb7O132EcmUwpZoNg/edit?usp=drivesdk</t>
  </si>
  <si>
    <t>Programmi, relazioni, condotta e competenze</t>
  </si>
  <si>
    <t>01/10/2025 17:03:56</t>
  </si>
  <si>
    <t>04/06/2026 14:10:37</t>
  </si>
  <si>
    <t>4BLS - ASL - 2025-2026</t>
  </si>
  <si>
    <t>PCTO/4BLS - ASL - 2025-2026</t>
  </si>
  <si>
    <t>1nu5SQhtOW44tPgqmSdaXYwN1vTZcVbUGgWPaJPJscD4,1YWUbD8ii4Geb45OCOUsVgC85y_A9r7Ey3WRyxtl_zxo,1lHG5TbJbEZiQD6EibccUbXQW6N_H17pLpBz2OMrC3Q8,1y0EuTFyQsRVA0zg0SLuExgJtwL0BHvuNXjWCBQW4mXI,1HBubLRz_rY-SjBnbOtvt-dUzucrn-zfLbJ5kZtBv3gs,1uaVy8vztoKKiIufTbjaXDxtO0vUjP3n4vGkgnuWikow,1BJ7bfwdTmgZcHgB5WJuicfN-A6zNgjNJPTOLknQDVLo,1fJrzT7pQg9HrnsRvUtL-sen3hclcRR4-erlbPb5MG_g,1orAqtF059JvGMwI0KMyNTSgHbulafRwyqus2bljTNbE,17bRXls7UQffoNYMzpC9dJTwkPLUP3DkcV9aGQ4AjiLU,1CwubQzEf8RHdeCPq0xmjfSHlSaLIxKc9BvEHL_aQeT4,1tJmyr5jrAEuBEXW3POUj1p3mUFeKpWjvzJ56Hs2NV_E,1VyiK8S5hcJQRsGQAC33f-TEBUMCPVuKIMZq0_ajV_u8,1I6UyV8mndBkTyE183t55z4rm-CoHb1vZJUyGftaHWGk,1t4DMopfl3kFmq9yzTU4SA_cxSbA4DY746OHQunFT5wc,1OwFqWYPTv30DoAfRAfMcHRFqtxsThDWQY19wVz35-7U,1TnE6FEmd1xRTFjpTKfLBim8mRdidpL8qHalynL2DPuE,19qkJootnmjgaVd46vzNskkzE7p8pRSHEfMV4ecMi1Uw,1ZfQh1k-c2kym0NyEhYNICpmi8PmTDk8rqhzYGGFM38Q,1FbXSVNMEPxn_1WrdUyYfpkmeiqCjGDBTWAtY8cnCt0Q,13OJlRnPF9TS-RJyItBPvyX-rTWxNE_X-z_e2KP6xysc,1pj01b8r4xSSrCk-jAUUlyAAJGCDWrzkO-PZDuyxAbbA,1pU0X20KLTGgj1ONoXDm71_F08cvP9CDdMyEFGqumLwk,1W78EpiVrghimWV0dp-yBnHVpnx8-5vjXjM28vIW9l9A,12lrfAZrG9pToHgFQFYEQhYBuhUKZryjCH4ppM5TNkQQ,1MeBJ4DHDVKBTC0lQXuvDiumRaEGnHrnnUkZ97vo79gY,1vsEUEoGESQWLgKZmD3izUlNQ4IVZAlPku03-HtVQrHA,1iJ7Ilt9P-kllgZ2bmcX_2PDlc2iqrtnKWr1ptCKHawI,1XBEo-PH3X9_kOGS6_HzsxGw72_6uTGOzoJSFikW398c,1OqBFBwy2MRChBqUSDdPb0Dx-xqT-02hjAKn9TbpNwXA,141fyl6gXRWq6C9oTrPntXBjV7J1aPgG1hVNMP2sGWpg,14JDltArOFRDvi1HwD3zuXi6WJaiO97kGZ7uwqEPyvMA,1nDOtSpwqSQYxbfU1nQuSC2jy3E8DmvN9T1tJfuacZgw,1eOaLExuim2lDmWKSlriXrJ2JkbhmNoTlKAMCEIaNwAY,1zQAf91T8FsU9nFAPLNlUv6jKvnSPRIgxcao2ATLUpco,1jnD3spPwwJrNkWpbmmBbP3bbgrxqBWAQp7ifV2FCzKA,1bE3JqsOy0Rf5ARaBBMAV-haAJm6idZfAelmk9v96xN8,1B6sxRD1B2eMGB8W3rXnKo4PyOI8jsfHcztTGaamaMsw,1KAFmhil2MVE9vkJCVVVKq_Z4DMn6UVbYvdBT8XG9FeU,1dwHKLgdCi00xdhdLc6laghqGJNfyzI77KPrqGqKb8hU,1_zX0orJFCjygN9y8GBPgatTvNWw4LyT0LEB73_iSMK8,19drPBhBkZema381uWgdwcvfsdIaIt0e_xkVt9x5RDxg,1SssFHO_E05tFoBjqqTsIQjIcNOywUI9YJJjzMpGz4Zo,1IMxWivUJsLK0KTtIekxT-QunKgOREwemnhE6XUZ--xE,1w6KcZGv4_fIAT52JeYr509QJNO8Z9Mlyt8inxHip0_g,1q_vHpDnXGChawAq8XSu_zRByhXcCd91pyBMEYqebxHc,1rSW60tKRbrGEg5pxwwh6_g_2WCD9So0yqz6_s5etQTU,16l8lezt2mscNEPRGHGUZaS-z0dek_mi4UQ-ZsTx89Es,1-UFEhBAexo8DPliwh8x5fCNSx5DJz6tj1nF5EvzOxLY,1APNhrv8y865tjcJ9FN-K2dzvYXPfpc-WQVmSlKJUfZY,1w6pBkk5pO553nvKWK1M2qc9_ZE_Ln3yrXvT5v1oZoyc,1GtQHrdWfUY8ScloDbR0hCu5z5LEfaaxf-oQwduH8iWU,1OuIUyN5qX2apOB4Jve1HT2C1DnXmMBtK_ghcH_YQTsI,1qan0PXh3-7BLYs-SoWNyynStCJWer2DUfEC-QG_aNow,1Wjq2gYUHBJQTt_dTk3YNBZiZzk7hk1aSTxZennPcMkQ,1TSAyXIXsbyWes89uN7X0t17wXQPsH-SDgxN-dkbERK0,1oxhDAM-jrZe73YgC5_tRerP667i1QmSfwP5NgMEv7RI,1-jhkHu_vwxoQG2KfrmDyqGaS-esPEIzd1RFcV631Agk,1ybRj6Z5Dql5qMALUjd1E_qDxapGZo-H8NMepKL-nAs4,1ZYc5k4V0S6xq4diLgE6H8QJgI6flxu0VsQloc2oEBnI,1DMaw8lZs9ht4oP4XohICqD4ujrH9YuQaMbP_PvUejrY,15rPICeP1BkmvminNcVoIeFRwKHY80uIDIVArm-FnPJk,1PdG-8EXIo1r4RQKJBa7aEZXKva5tuvKAcau9URTV_w4,15IrGecdpSXzH4lPnMIu3047UJgKVEghEsp93IyoAYFE,1jn8O3hd20HSDvwBPTkINGc7UY8FkopgJXeCORvmXSHY,1IG0mQfsgfQN-zLjZusStlM4GAv9cHGq-8Rve1uUQ8nY,1OxfUX9WlrBa09hNhvLXREPgfqvIdNgIf15bkm5o_ROQ,1pRRIfQyJI4oxM57aw-H8GDPZK0FxOo7c-zYQ2ItS7zQ,13Lt-jK0OKgfjslisCjnothx8Wu_kKeKLLBBPFndodkA,1V0erMC2lin2_976eA9ANxMjEB2sAGFeoO-SrgI1CoTA,1j5zvsUyN7jDqFKrFVYYuKI8oNwYOnenALXjh1zEyTzc,1aRKUrBLq7nGT9aRfyIr34XC8XxXKSIhdYe_SRBD2kb0</t>
  </si>
  <si>
    <t>1zfLQUppawZL1zs_0lYEaqaxROi5jcffW</t>
  </si>
  <si>
    <t>https://drive.google.com/drive/folders/1zfLQUppawZL1zs_0lYEaqaxROi5jcffW</t>
  </si>
  <si>
    <t>si comunica che sono stati generati e resi disponibili i file per la condotta, le competenze, i programmi svolti e le relazioni finali. Di seguito i link ai file condivisi relativi alle sole classi in cui insegni: Programmi svolti Programma - ITA - 2D - 2025-2026 Programma - ING - 2D - 2025-2026 Programma - GST - 2D - 2025-2026 Programma - MAT - 2D - 2025-2026 Programma - FIS - 2D - 2025-2026 Programma - INF - 2D - 2025-2026 Programma - SCIE - 2D - 2025-2026 Programma - DIS - 2D - 2025-2026 Programma - MOT - 2D - 2025-2026 Programma - REL - 2D - 2025-2026 Programma - ITA - 3C - 2025-2026 Programma - LAT - 3C - 2025-2026 Programma - ING - 3C - 2025-2026 Programma - STO - 3C - 2025-2026 Programma - FIL - 3C - 2025-2026 Programma - MAT - 3C - 2025-2026 Programma - FIS - 3C - 2025-2026 Programma - SCIE - 3C - 2025-2026 Programma - DIS - 3C - 2025-2026 Programma - MOT - 3C - 2025-2026 Programma - CIV - 3C - 2025-2026 Programma - REL - 3C - 2025-2026 Programma - ITA - 4I - 2025-2026 Programma - LAT - 4I - 2025-2026 Programma - ING - 4I - 2025-2026 Programma - STO - 4I - 2025-2026 Programma - FIL - 4I - 2025-2026 Programma - MAT - 4I - 2025-2026 Programma - FIS - 4I - 2025-2026 Programma - SCIE - 4I - 2025-2026 Programma - DIS - 4I - 2025-2026 Programma - MOT - 4I - 2025-2026 Programma - CIV - 4I - 2025-2026 Programma - REL - 4I - 2025-2026 Relazioni finali Relazione - ITA - 2D - ACHERONTE TIZIANA - 2025-2026 Relazione - ING - 2D - CAPPARELLI GUIDO - 2025-2026 Relazione - GST - 2D - ACHERONTE TIZIANA - 2025-2026 Relazione - MAT - 2D - SCACCIA GIULIA - 2025-2026 Relazione - FIS - 2D - OLIVIERO ANTONIO - 2025-2026 Relazione - INF - 2D - CARTOCCI GIANNI - 2025-2026 Relazione - SCIE - 2D - BABINI ROBERTA - 2025-2026 Relazione - DIS - 2D - BRESCA ANGELA - 2025-2026 Relazione - MOT - 2D - ROSSI STEFANIA - 2025-2026 Relazione - REL - 2D - GINANNESCHI MARIA STEFANIA - 2025-2026 Relazione - ITA - 3C - ACHERONTE TIZIANA - 2025-2026 Relazione - LAT - 3C - LA MANTIA DAVID - 2025-2026 Relazione - ING - 3C - NEVONI ELENA - 2025-2026 Relazione - STO - 3C - COLLI STEFANO - 2025-2026 Relazione - FIL - 3C - COLLI STEFANO - 2025-2026 Relazione - MAT - 3C - CELLESI ROBERTA - 2025-2026 Relazione - FIS - 3C - STERI STEFANO - 2025-2026 Relazione - SCIE - 3C - MAGINI MARCO - 2025-2026 Relazione - DIS - 3C - BRESCA ANGELA - 2025-2026 Relazione - MOT - 3C - BRUNO LORENZO - 2025-2026 Relazione - CIV - 3C - SAVELLI ROSANNA - 2025-2026 Relazione - REL - 3C - DEL BALIO LAURA - 2025-2026 Relazione - ITA - 4I - ACHERONTE TIZIANA - 2025-2026 Relazione - LAT - 4I - ACHERONTE TIZIANA - 2025-2026 Relazione - ING - 4I - GOVERNI SILVIA - 2025-2026 Relazione - STO - 4I - MAZZETTI MANUEL - 2025-2026 Relazione - FIL - 4I - MAZZETTI MANUEL - 2025-2026 Relazione - MAT - 4I - LOFFREDO GIORGIO - 2025-2026 Relazione - FIS - 4I - LOFFREDO GIORGIO - 2025-2026 Relazione - SCIE - 4I - FATTOROSI LUIGINA - 2025-2026 Relazione - DIS - 4I - SGHERRI BEATRICE - 2025-2026 Relazione - MOT - 4I - MACHERINI MARCO - 2025-2026 Relazione - CIV - 4I - FOMMEI FRANCESCA - 2025-2026 Relazione - REL - 4I - ANTICHI MADDALENA - 2025-2026 Griglie condotta 2D - CONDOTTA - 2025-2026 3C - CONDOTTA - 2025-2026 4I - CONDOTTA - 2025-2026 Griglia competenze 2D - COMPETENZE - 2025-2026 Ciao e buon lavoro! L'Animatore Digitale prof. LEUCI GIULIO, per conto del Dirigente Scolastico prof.ssa RICCI GIORGIA.</t>
  </si>
  <si>
    <t>04/06/2026 14:10:39</t>
  </si>
  <si>
    <t>16/11/2025 17:07:13</t>
  </si>
  <si>
    <t>01/10/2025 16:59:01</t>
  </si>
  <si>
    <t>4C - VERBALE n.2 - 2025-2026</t>
  </si>
  <si>
    <t>1rE1Z_tZMJZ8gnzkD8SEvsjvt681byy6BfH_Rf6fR5so,13scv8igeS1GRyPZVo6-ObT-Rwv7u8awL-syaj6bVsIQ,1mOtX2Gx0O4kpYHdf8zr_kpY2vAk-g668mXIJKvCIqCA,1_TxRbwp1-ZsYj-OTBSog2qKYOMDq6o6_XzE8BFqiKK4,1oS7QT-wxyjUhrzQX0pRly13jX4jkK-gq93upIYQPZyg,1m2PUZeG67I787xAM4915Ow5OCFrjfqwn24qesQoajNM,1n6YTIsyLL8qpYa7a1NYRzomduFbbdmQ9qz4A-iC7Nv8,1VKKZptYYbfFTRzeKPgv0FHiCZPgKFCZ-Gzksmh_6M1U,1kKvbW-sl3Fk1asWot4n22UKot1XR91v7rkUK5LLKO4Y,1rgzWXK5nPWzN1MSDt1zivmbRC_fX1OE6wazo7ZsUXIU,1HYjqBcjJamsm1bbnluqWGjO3Cmbi8Q9JwGcZoVw7ESA,1m1zH9IXpoIKOb9lYsDFwnx3EQP_o7MY4CUM5lS425S8,1rOb-63Kopa1_4tv-3Br89ZGLHSAOzdvMUevAmJM5XTQ,1JYK5zJm4Mwdh2j3RUwQPTWHvdd2XAW8ZvT2akmNSSX0,10epqJrTHpkPE2pOB42UnzOMU4hC2MiHyg_6fxcDum8Y,1pAoNxfn2LTexLleTdOvt7raDMIhOVElw8lUXVM7geWA,1j6yyYRqcDBBqtaF8t0bisPLyNcRvunArxe6TWlVBdik,1hUhP5h9UhQF-8GAxibZGRL86KJ4_U31vA4YnTcVwMSg,1TyoNA92frJv-lNiPd4lw0aYttZGjLcOMqHnbP2nF5yE,1rPKTyvzvxCdboXzj0c-Jau1lrPtLR484JovRu3laaHc,1cyHUl_G3IZCwuV1SEcweTjXwaYjfgctzHH0GAnTJqpM,1Eh_aQ-KhZ4DK62QoAQciI3lXCX2t1SEOmZtOreqdGC0,1WodbO10MiyqmEe7gY1hMowSFlLgrtM4QZcbOQI9VMF4,1_opQBnEECzVI7wrzy0CckB6pEc923hU8V6c_5SC1WTc,10vOzAR42gnj_-3Dq85VK9zcBVmXWlial4B-juO5kw_s,1I1LlN8VdvqMMaNdBMWkYbG064v4N7ITGfV33bXcdnvE,1lC_1E7HKqG61dCZ4_E15lb7AOCpPQ42eNQJKRKmJXnI,1RHprZKHEKiu3J7q3Rms8oqEKC14EeV_CTx_Mc2lvCU4,1y8S8eMGa8vixc4o9wHOKEWPGwjTX4f-EG-ji3hRF9G0,1lbxfDsSYQP_bajD18QmRz2vHOAwGVVtWwwi8S9Qz3tY,1TCfvRPLVXtDk7lVNesMy2jrWJKfhMz67hYdcpSeaV2o,1KtAk0uP4R7Ztq_V3s8M6y-ZxMPc7_bjVqAAreAy2iac,1TtklWT4ngdCzXp5tOD7sDGrRW3GXD5EBMv_xbuaEglg,1ZODPcpDRq8VBxIhGbtWH96l2fRor1WddT94f_sgyU5Y,1NTSDwzlwWJRzM-cOnLRGqCmMVJtq6Tx1G0OOsvJeJ9k,1-Xm_CIzFDOBsGsoXNL6Mk9k--44A4VHohK-pJWujdiA,1ANpmm4ZZV-YMuSTO9Yr_9CzPJiaJuDbz_65sO59xVxQ,13SvK14EYZFe8qPBL0D1SoMoBIdtkDcUUHXjWYsYetu4,1ziB7nJXXNU5bLpwXUaYv65qTO9jngzo_KCARwX8reMc,14thvcmfnzntJWI88UdNZdn9jz4xsaKbvhWtAX8Bl1pc,1nsd2_ztBnDbiCea-lyjJQott8PJAQHQXEQhbVRwERDA,13gmGp4IKbOSvattbKg9UxDwrw2ojlKg1IhMT7ss-Qig,1X2iWaWNXs5ZeKzEzzhD7_V7lG3JXZ4UpuDeBIooLxeI,16e_2KgLXkeOUiZ_vfwDl_Ruu5yCP6TtcZrs7JHsx7A8,1tCts0PHVcrYmH_ULBG3UarwneU4d3uzsOfokefsVvj0,1wNsj_VtRtNV25L5JkdvuVTN146F70I07n4e83hVBPo4,1NEXiEHIie_MbzI7PZVadWtPN7wX-GIxpX-ul8-czyGg,1a6Q35Io5QeG6oAOCo_i_UXs8Piv6-YZsQuom1NYGDZ0,1q4c7Kns0IbXN_JXbTB1IYrS9jxJyw0wZb6IZT7qNGac,1_425Ao9AvVfvbq9pQNu69mVSooANXlK48NOtyyHv2EI,13v95CNiL4iSaYamDVP-749arE5WFsSCowSjqjOsw6Ig,1eifZSlrG3zpyEipku_oCtWA8-Lz42rxS99MAhldfhno,1occ1cJkU3lFC8UXmwOgUdupajJV5xbZO83C6nSa_LUs,1EoUCR0B0R4JNofn-iSmrefO-Q7noPNostVi6FllZ5SQ,17YVPFqfvCYDcu8eUuXIvTk_VQLTGCI98ZwaywzyHxYk,11o9tfQXtYq8G9l3X847j0PD4W9UTvWT2BAnAPgHeQE0,1j5jj1OZgAIcqSUXxW3YfWdOx4Du6r60cwKoGdOSWE6I,1RInmjF5e9ir70YhzVufXcyHxPkEE9sz-TxN4VDSCvTE,1cI11nVUGgPClugNYOiVJjuP31N79GPDwH9tEa3qzcDM,147Fr29YFYHlHZxq8Vy_i6DZmzaOK6AK6dDqQS1S0FF0,12od_Xwucwp1TD68LfyNPDue9SbfIpwjoYJ5iT6e-x5I,1jLX2DpamhdBRmNsksQFqXgpwwM4fJIL5pRGcXrxyiCM,1scA9Od-pPQ8uooA9c5IWbI4KzlI5k-F2uKgadW-EtTs,13d4ppICBTwIz3w074HHl_s8WP_F9f7emw_c70dOPfdE,14fowN327SJWqviwOudbQ3z3c4iLJFII_gPPZVtnkPo0,1Li1IHAs5LMGeFGuzeLX6cDnPdqwV9oswzbcqNtTEn3s,12A2jpxp9AUpwquWQQk_BV5oUk1ZVsgjy-Ky7pH67exw,1NRTJNXLKwb-KnMDXKFuNhT5x1FyMNq4gk2myilXgHg4,1gx8eXaR6bsYy0gWkm3rXWsvldwR8rUnGaALHjZz8I3U,1yB0hOcgY-yn8alR8voH8h3dTWczQ-SYJ1FwIV0tHNU0,1_SeN5iqDd-PzCLD7BfdH05wR3GGXRVty_3X921E4mf0,1YdLHTAC0Xo-IUYxkdMnB8fuZViRO1mk_2ivqk81ZXCU,1qk-1YofAsRTRcAWV9bpH9vlCPg5fHoitzQz63YrsyFA,1Da0qeUfp_jKcKnetoAryBA9duSIhbAGxYtHMBasAk-Q,1VJUfmSHXufEr-yijl2kfW3J4Si-q6OOVgyobRLkouJY,17HXabUFnijXS6dIud6Ut1iSFWt8aVjhT8r9_DaZ69FE,1t6KswEF5f63d_ZYbcqf-Q11aH8zWIJkM4gtb_Y3v_zU,1edy-Pth-fEBNfAkYiXhJT54_O9BBGT0FF5HuRFDOmWw,1b_e8vUrAoCE6GyGG_LFdG6U2jbi6hONCVm2LoaOlV9g,17CKue3lzBzAuZUJb2oVbqJa3yGJk3oXK4q8IDPK2FSY,1NeftwiWoBnTZwjdYpQdNNUmGSrr0HL_zk1bRL6hR2C8,1XGmd3fH_ljjGCJMhSuf1docuzaGSmSFBIjgc1JnF71k,1CZ1yQ8XrljPW4azz8JMMFxjjMFenX9G6EvrrdSvSda8,1eYMzwt93D6TGTl7VhqV2G_cqsG6kzJQvLkQ8CJuZBNM,1cgaK4VxeVa765g8C39tsoxc3ubL2j_5odzxG8aXmxwg,13sw0qNLoNB8GnUScntAtQqJak9BLNduZQcvAezWkYM8,1EUionhP3YorHMsRx1yMKfxyda7PJMuJJDL2NTnU8EYA,1HZZPiPzSqkMiCvoIhq5ArEKwT6UHrLDTaW0MhDqJUPA,1w3Gk_9_Jv5eIItllBxUHDMnsiQJHA5QPaBhEMTA3zgo,1wp7RQBuim9267dVsQmQmiI28l8l_Yj2GaCAnroM3Gug,1zW5nBsXMRR713VjiHi2G7AeOWXXo900pJ92_gTovgas,1S2ovWnluo7lZFf33xRB_0fbKra07tCxqP_DDXY5CRK8,1_uZ6MujaIrDg4jJS-D0aD7QLLD79_kbW5dyYbomqEhU,1uxvYo9Ob6hp7wzdowqQEKrKfeMdW5MnkhKYuvy_xvAQ,11B0LQ6ZHSBbiHhTPzMEALrIZf_H-jVcBWpwxKngOMB8,1aoEHWSgF--GMz6wTgWpsOGPoDwlsHaYI7a47giTrTYM,1dY--zg2t8bMGXUYKQowXJ3kMjWj1Eu2hllZ-jc6D6xw,1YI_KNGkKoXU5w2MITjqgfJQ657sE6Fb5TTurOyYd5wQ,13w0JiBhwn8_vYHuDuXszLyunFherqhqTOVo42ohXuGI,12TFqwUEI0A8alDhHfxRVcSXGDIFKJWGbNcA3yCfk880,1eUTc24jvlbE04OpzLPNLOqDG82KdS3fBY0I0OW4Myy0,1dBJICyAL-k9_XnlcmkKNA96mdcZbvI_DS-Up_AX5eik,1YgiT6nLl5pGMJS3M6h0S432FQzZbpnuFw7YsWyLUzy0,1BpYOsvJx5QOcDVzzNU4BEEnZ6VcSYJG7PJv2HsPcxng,1zenzGaD04HcpdrEd6M45h6NIdC9ib12AR142XxpQnSQ,17jQbkvduQ1T2TYk4kgReO5qcmdSTpNog5rwB9eTZP_A,1umyUM3bTqDOeas_lzgQVvedUK5YG6d0jzJL0VlMRsbo,1hvzb3gcGzo4DlZ0Rc9qxvOEp9rWQ9Tqfa4DC-O-88Ks,1PEbUdAkT0XxxtK8bD-OKW9Tl8dJztXZHLnpBLzkX8_k,10rooBmbQ6rzPh4Ro8Cj-_js3NoFum8q9BOtY1laHUbM,12QYj1qnSk46Z_rJyZ0lSMz8X7DrYUp2V3iwQ4heNewI,1UGqlNbkaDfVz0_ZpI8nrqQbAFeuwIzFs2t0_aZ6ZYvg,14ve3MAhGaDejYDn9Af4QVF2VnUVRSr4jBD5DSohvZAE,1h6h1qD6pyYUQf_OZ94JNXBVslSQ0xsSI-i3XS2EjuLo,1ZTd6gt6IMXGuzZO8A8gQkbDu5Y-Fsmq7uhhyAHFjLos,1go0nFJMz4KjLgbi_Y40J7BHJYg_eJjHedYUNzvLiHIQ,1JHPQHlpef9STudNhy8nnCyPPWgjNz3o8CAMs-G2owxQ,1hIjTISC62harBVoaogc8rfM5-lxlQKWdS9CMlzuc8Hw,1EV_505pD0TEswBE9X122_09zzfMNcE6t72fcxzFyuJ4,1zAQHSmFoX0rki8DJ7n9tZCi-Py9RTCOoEzzJ41OJ2N8,1YHdFBvkXlV28qIzbMtVs01ha_bZs2mFdAABoJPbM3AI,1IM3j-I31XfGsf1uW_l8VlfBPU-J7VPvVy8qnwVRM5tk,13fLTHrQ0MKgFtpliUufPYlEdRxqP8zFP2d7wv69HgN0,1nbxQy8WUzywLbbaoiNLuzqOqA0Tbtv0Q7_4gwXCNiGA,1K4-e0_H0-hJ0SBYCnbHQR-1eunHF7wQBZZsX4Q4BWBY,1xbahxTIYP0WMY6UIYffPeIsuEFwX_W3TH1OAjXPXlOo,1N08eSgi0m1tQARCxZn5hdzihF7QiuLhvgkA3AsXP-Kk,1W9rdqHSRYJ7sx-V7eA52nkv1L9kvuMkPSG7Z-l0ME1Q,1Zd1T5Iuhl5QBEXY8BJ8yFlGOP69ZmlSOK2WQeHB4IqE,1fQDCSIQb1zaEOgLAccUBq2qaP-Tch4BzhS12QRSn4Vo,15ldmrvq1wQlDs3n1MLl_jJ0S-yoKxKF1aLJXrM2s6RE,1AsnuCxJCsJ476Ms7x7sSoNUoPkdn7pI1YNY5bsJtSm8,1BiX_xDzEXvoEsxrJJ2rblYl4oCvXnkbSgsCrxeI0Yxw,19WLA4AyjrXdpcyn-5cm3yHqtQPz4eP_Xa_ZmFlV-WSs,1RfbsPVrulFbzIjoVaaH_LOcFpWi6SskDGA63X5wGbCY,1kQuEV7Q6klRf2NxbwVCoTQ1kp6T2BnKIhcBTMyEs6i0,1oxv8-9YDui0bwSJlSi5RWRnx82opBKqp3Mud1g12qDw,1RaYmDMlU-2bAmt8sEKMOfpP5ZlCPi0d2-t5sBPEs8zA,1ZINeytVCr1yBJkA8YPc2_RL4wI2mTE0kN8mfTGuVqhs,1fpebFnUwgTb-S9RvKYYQlTZUCP308rRzcmL-GX1sQuE,1e7qY-VyCzcTgtU-0RtEc4Pe0KHneqdPch4uJh2unuI0,1P5NqElu7C9bM991gl_5etNpoehE2bmsWfUs8QFzQl7A,1JGt-yD0w5zBeaHESLmV6gKG2nytjgfOxKcFanrV8Ai0,13Bb4up3pqpi3ymgi6aBDK1Sdx05wvhB-Rhst4lBJtac,1e44bZwGQKcPo9YCgs1exYcczGFpkUuMmDd4xTlZCu7s,1aQ5ElDCTblaR5HNwvOBwvoiDbGKF6JF6Ka1L0vNhT2c,1BhXlz7LsvmPUUuuf3rbKsOOf31uFlxIJCYOA-ECaWr4,1fG9YNUdsj0LxM-BGk_0XuPFr0gk6TWj7OF9KCdg1T2E,1gjaCbnvt1wyk4VL3AvjcR47jUNBO5--bI9xmdo20m_U,1U6PPSGobRbcq2GQ3Ang0yNAWie3q8btsSMqHvxi4Crc,1stfKn0GPr5UZ9psekMGuzqJROZv1r2vJ1gNmhtTWdEk,1XMovgWT4by-cFgge_OB4Y3Zgd0V9fPzPdP83zHiEafo,1kUXgog1VqZoLbI6wp4BtDwjq5EQ_2lJLKnP9t3U6QJg,1aVF5_kHXN3cKkDrq-t4vfjg44-X3wILo-Vkv-arZ_tE,1WbLa_zqgXKtIYD5L0k6iqMVBVYG4DZj-Ak2unXJ5QQs,1Le69ML6cHZBKqQnwwLh-Qw96qqZMto2CSxymFmFkEjU,1mrlORh6y2yrBoDcv98koapzxsxYsaRdYcPPamdp99i8,1yOuE2af9NsD8PvS4uLnaTAMCkRFz42mshLwsFIKNHko,1D2HPAhVQi1S4dVjx3_ZAh7tG1aOHyP01L-lvBQKIynU,13rNyrZCD12L6G61pMeM7ZD7kZhPE8GORsPUWgbzVde0,1VLm1WHfEA5spSRdGD2UiV6q8G7YT46UvEO9DzDzoOUA,1JOtptIvaADHl22VRvq2Jn7aJbpwx6suV0YRM6tEJRHE,1eMS3z1LlLqJ12e0ClIaHMuS7b1el0WV7ICit4vEaAOI,1d0FD2iB3TDYWruoFCnJaZxJ-3fcXoyJTywcMPF-FALc,12Y4n0c0NCy28Ar5xRbkNBFItLxaHCBTGvw2qK9n57TA,16h6EsH_bQ9h8m67dDFGlWrR2t_stE0nSn-9uWLtY17I,1u51aTw7f5SxdX26iv9-LtDe-gc2IfCRdzfn7yaEUMBc,1QTogM430K8Nm69rKd86n-7B8xsE3fTXJM5IiApx7cII,10V8vFVHwmOD7l4IF5ieR6oGQxj8i6h5TmO8LqlsB5nw,19y_KFc5TCUYu9ZXptGrDss1vW4SFB-O97JSKIdrCKcc,1hTY61tofvQ6szvZLXYRre1FRh1IHpzojSS1LUWmljDs</t>
  </si>
  <si>
    <t>2C - ASL - 2025-2026</t>
  </si>
  <si>
    <t>PCTO/2C - ASL - 2025-2026</t>
  </si>
  <si>
    <t>1Uh1kh72U6_m2OMiFuWa5opmXvLcpl57x</t>
  </si>
  <si>
    <t>140xCrRXM-WPJhG76UG4RGUyGU2L48jaFvp4PM_VMNDM</t>
  </si>
  <si>
    <t>https://docs.google.com/document/d/140xCrRXM-WPJhG76UG4RGUyGU2L48jaFvp4PM_VMNDM/edit?usp=drivesdk</t>
  </si>
  <si>
    <t>https://drive.google.com/drive/folders/1Uh1kh72U6_m2OMiFuWa5opmXvLcpl57x</t>
  </si>
  <si>
    <t>si comunica che sono stati generati e resi disponibili i file per la condotta, le competenze, i programmi svolti e le relazioni finali. Di seguito i link ai file condivisi relativi alle sole classi in cui insegni: Programmi svolti Programma - ITA - 1F - 2025-2026 Programma - ING - 1F - 2025-2026 Programma - GST - 1F - 2025-2026 Programma - MAT - 1F - 2025-2026 Programma - FIS - 1F - 2025-2026 Programma - INF - 1F - 2025-2026 Programma - SCIE - 1F - 2025-2026 Programma - DIS - 1F - 2025-2026 Programma - MOT - 1F - 2025-2026 Programma - REL - 1F - 2025-2026 Programma - ITA - 1L - 2025-2026 Programma - ING - 1L - 2025-2026 Programma - GEO - 1L - 2025-2026 Programma - STO - 1L - 2025-2026 Programma - MAT - 1L - 2025-2026 Programma - FIS - 1L - 2025-2026 Programma - INF - 1L - 2025-2026 Programma - SCIE - 1L - 2025-2026 Programma - DIS - 1L - 2025-2026 Programma - MOT - 1L - 2025-2026 Programma - REL - 1L - 2025-2026 Programma - ALT - 1L - 2025-2026 Programma - ITA - 2E - 2025-2026 Programma - ING - 2E - 2025-2026 Programma - GEO - 2E - 2025-2026 Programma - STO - 2E - 2025-2026 Programma - MAT - 2E - 2025-2026 Programma - FIS - 2E - 2025-2026 Programma - INF - 2E - 2025-2026 Programma - SCIE - 2E - 2025-2026 Programma - DIS - 2E - 2025-2026 Programma - MOT - 2E - 2025-2026 Programma - REL - 2E - 2025-2026 Programma - ALT - 2E - 2025-2026 Programma - ITA - 2F - 2025-2026 Programma - ING - 2F - 2025-2026 Programma - GST - 2F - 2025-2026 Programma - MAT - 2F - 2025-2026 Programma - FIS - 2F - 2025-2026 Programma - INF - 2F - 2025-2026 Programma - SCIE - 2F - 2025-2026 Programma - DIS - 2F - 2025-2026 Programma - MOT - 2F - 2025-2026 Programma - REL - 2F - 2025-2026 Programma - ITA - 3F - 2025-2026 Programma - ING - 3F - 2025-2026 Programma - STO - 3F - 2025-2026 Programma - FIL - 3F - 2025-2026 Programma - MAT - 3F - 2025-2026 Programma - FIS - 3F - 2025-2026 Programma - INF - 3F - 2025-2026 Programma - SCIE - 3F - 2025-2026 Programma - DIS - 3F - 2025-2026 Programma - MOT - 3F - 2025-2026 Programma - CIV - 3F - 2025-2026 Programma - REL - 3F - 2025-2026 Programma - ITA - 4F - 2025-2026 Programma - ING - 4F - 2025-2026 Programma - STO - 4F - 2025-2026 Programma - FIL - 4F - 2025-2026 Programma - MAT - 4F - 2025-2026 Programma - FIS - 4F - 2025-2026 Programma - INF - 4F - 2025-2026 Programma - SCIE - 4F - 2025-2026 Programma - DIS - 4F - 2025-2026 Programma - MOT - 4F - 2025-2026 Programma - CIV - 4F - 2025-2026 Programma - REL - 4F - 2025-2026 Programma - ALT - 4F - 2025-2026 Programma - ITA - 5F - 2025-2026 Programma - ING - 5F - 2025-2026 Programma - STO - 5F - 2025-2026 Programma - FIL - 5F - 2025-2026 Programma - MAT - 5F - 2025-2026 Programma - FIS - 5F - 2025-2026 Programma - INF - 5F - 2025-2026 Programma - SCIE - 5F - 2025-2026 Programma - DIS - 5F - 2025-2026 Programma - MOT - 5F - 2025-2026 Programma - CIV - 5F - 2025-2026 Programma - REL - 5F - 2025-2026 Relazioni finali Relazione - ITA - 3F - ROTELLI CLELIA - 2025-2026 Relazione - ING - 3F - GOVERNI SILVIA - 2025-2026 Relazione - STO - 3F - TACCIOLI ALICE - 2025-2026 Relazione - FIL - 3F - TACCIOLI ALICE - 2025-2026 Relazione - MAT - 3F - LEUCI GIULIO - 2025-2026 Relazione - FIS - 3F - LEUCI GIULIO - 2025-2026 Relazione - INF - 3F - AGOSTINI LAURA - 2025-2026 Relazione - SCIE - 3F - MAGINI MARCO - 2025-2026 Relazione - DIS - 3F - SGHERRI BEATRICE - 2025-2026 Relazione - MOT - 3F - BRUNO LORENZO - 2025-2026 Relazione - CIV - 3F - FOMMEI FRANCESCA - 2025-2026 Relazione - REL - 3F - ANTICHI MADDALENA - 2025-2026 Relazione - ITA - 1F - SALVESTRONI SERENA - 2025-2026 Relazione - ING - 1F - MATALONI ALESSANDRO - 2025-2026 Relazione - GST - 1F - SALVESTRONI SERENA - 2025-2026 Relazione - MAT - 1F - BRINI LAPO - 2025-2026 Relazione - FIS - 1F - LEUCI GIULIO - 2025-2026 Relazione - INF - 1F - AGOSTINI LAURA - 2025-2026 Relazione - SCIE - 1F - CASAGLI ALESSIO - 2025-2026 Relazione - DIS - 1F - CASERTA FRANCESCO - 2025-2026 Relazione - MOT - 1F - BRUNO LORENZO - 2025-2026 Relazione - REL - 1F - GINANNESCHI MARIA STEFANIA - 2025-2026 Relazione - ITA - 1L - CRUCIANI CATERINA - 2025-2026 Relazione - ING - 1L - NISI PIETRO - 2025-2026 Relazione - GEO - 1L - CRUCIANI CATERINA - 2025-2026 Relazione - STO - 1L - DELLA MONICA PAOLA - 2025-2026 Relazione - MAT - 1L - SCACCIA GIULIA - 2025-2026 Relazione - FIS - 1L - PICCINETTI MARINA - 2025-2026 Relazione - INF - 1L - AGOSTINI LAURA - 2025-2026 Relazione - SCIE - 1L - TERNI ALESSIO - 2025-2026 Relazione - DIS - 1L - CASERTA FRANCESCO - 2025-2026 Relazione - MOT - 1L - MACHERINI MARCO - 2025-2026 Relazione - REL - 1L - DEL BALIO LAURA - 2025-2026 Relazione - ALT - 1L - BAINI ALBERTO - 2025-2026 Relazione - ITA - 2E - FESTEGGIATO ELENA - 2025-2026 Relazione - ING - 2E - NEVONI ELENA - 2025-2026 Relazione - GEO - 2E - FESTEGGIATO ELENA - 2025-2026 Relazione - STO - 2E - GENCHI MARIA ELENA - 2025-2026 Relazione - MAT - 2E - SERPICO LUCIA - 2025-2026 Relazione - FIS - 2E - ZICCARDI ANTONELLA - 2025-2026 Relazione - INF - 2E - AGOSTINI LAURA - 2025-2026 Relazione - SCIE - 2E - MUSTO NAZZARO - 2025-2026 Relazione - DIS - 2E - DESIDERIO FLORIANA - 2025-2026 Relazione - MOT - 2E - COPPOLA CECILIA - 2025-2026 Relazione - REL - 2E - DEL BALIO LAURA - 2025-2026 Relazione - ALT - 2E - BABINI ROBERTA - 2025-2026 Relazione - ITA - 2F - CORDOVANI IRENE - 2025-2026 Relazione - ING - 2F - MATALONI ALESSANDRO - 2025-2026 Relazione - GST - 2F - CORDOVANI IRENE - 2025-2026 Relazione - MAT - 2F - DE LUCIA DOMENICO - 2025-2026 Relazione - FIS - 2F - DINI LAPO - 2025-2026 Relazione - INF - 2F - AGOSTINI LAURA - 2025-2026 Relazione - SCIE - 2F - CASAGLI ALESSIO - 2025-2026 Relazione - DIS - 2F - SGHERRI BEATRICE - 2025-2026 Relazione - MOT - 2F - BRUNO LORENZO - 2025-2026 Relazione - REL - 2F - ANTICHI MADDALENA - 2025-2026 Relazione - ITA - 4F - BASILI CATERINA - 2025-2026 Relazione - ING - 4F - GUIDI CARLA - 2025-2026 Relazione - STO - 4F - MAZZETTI MANUEL - 2025-2026 Relazione - FIL - 4F - MAZZETTI MANUEL - 2025-2026 Relazione - MAT - 4F - CHIMENTI CHIARA - 2025-2026 Relazione - FIS - 4F - DI MEGLIO UGO - 2025-2026 Relazione - INF - 4F - AGOSTINI LAURA - 2025-2026 Relazione - SCIE - 4F - BARRAVECCHIA PAOLA - 2025-2026 Relazione - DIS - 4F - CASERTA FRANCESCO - 2025-2026 Relazione - MOT - 4F - BRUNO LORENZO - 2025-2026 Relazione - CIV - 4F - GRANATO IDELMO - 2025-2026 Relazione - REL - 4F - ANTICHI MADDALENA - 2025-2026 Relazione - ALT - 4F - MILLI ALBERTO - 2025-2026 Relazione - ITA - 5F - SALVESTRONI SERENA - 2025-2026 Relazione - ING - 5F - GUIDI CARLA - 2025-2026 Relazione - STO - 5F - RADI ERIKA - 2025-2026 Relazione - FIL - 5F - RADI ERIKA - 2025-2026 Relazione - MAT - 5F - DRAGONI ROBERTO - 2025-2026 Relazione - FIS - 5F - DRAGONI ROBERTO - 2025-2026 Relazione - INF - 5F - AGOSTINI LAURA - 2025-2026 Relazione - SCIE - 5F - TERNI ALESSIO - 2025-2026 Relazione - DIS - 5F - CASERTA FRANCESCO - 2025-2026 Relazione - MOT - 5F - BONARI SONIA - 2025-2026 Relazione - CIV - 5F - GRANATO IDELMO - 2025-2026 Relazione - REL - 5F - ANTICHI MADDALENA - 2025-2026 Griglie condotta 3F - CONDOTTA - 2025-2026 1F - CONDOTTA - 2025-2026 1L - CONDOTTA - 2025-2026 2E - CONDOTTA - 2025-2026 2F - CONDOTTA - 2025-2026 4F - CONDOTTA - 2025-2026 5F - CONDOTTA - 2025-2026 Griglia competenze 2E - COMPETENZE - 2025-2026 2F - COMPETENZE - 2025-2026 Ciao e buon lavoro! L'Animatore Digitale prof. LEUCI GIULIO, per conto del Dirigente Scolastico prof.ssa RICCI GIORGIA.</t>
  </si>
  <si>
    <t>04/06/2026 14:10:41</t>
  </si>
  <si>
    <t>1rLNTkRucXc-SZWhm5VC5ABOa4RnqzASmoAhhJo2dewQ,1b-EZsfIPqC92_4GNdfYre02YKmybCRlVpDKXbVEvwUs,1YzIlLmAGT5bMcp8H5Kj6LcJCCd96zREfW_SCqeOnm0o,1C5lL5-K0Y5WncQuVzHCLojXmAHwtWMb7qE_cQwP6wHs,1zS3Pu7sIu2h7SGG45jNj4ZOH8gfWsCxypSRjSUf8eVI,11NdNY0h8IcOorcCe40sNQyR3RFHEcmnJakQX4qQ5AbU,1SUghZLyWsj-jQ3XuCHKbgtZ9XjDGJQHKgtwmHiAPYoA,1WC59NFH6VYesrVFAqXa3qeClIPrZdLA3TZtd81DTIdw,1RK88Ps9a7xX59Sc0taNt3I007CEIwN7AT0DJSXjrpH8,1ruIm722va0JAhUkrMfMWuw21F69KbkNJwLSqZ8ILSTQ,1NTSDwzlwWJRzM-cOnLRGqCmMVJtq6Tx1G0OOsvJeJ9k,1-Xm_CIzFDOBsGsoXNL6Mk9k--44A4VHohK-pJWujdiA,1ANpmm4ZZV-YMuSTO9Yr_9CzPJiaJuDbz_65sO59xVxQ,13SvK14EYZFe8qPBL0D1SoMoBIdtkDcUUHXjWYsYetu4,1ziB7nJXXNU5bLpwXUaYv65qTO9jngzo_KCARwX8reMc,14thvcmfnzntJWI88UdNZdn9jz4xsaKbvhWtAX8Bl1pc,1nsd2_ztBnDbiCea-lyjJQott8PJAQHQXEQhbVRwERDA,13gmGp4IKbOSvattbKg9UxDwrw2ojlKg1IhMT7ss-Qig,1X2iWaWNXs5ZeKzEzzhD7_V7lG3JXZ4UpuDeBIooLxeI,16e_2KgLXkeOUiZ_vfwDl_Ruu5yCP6TtcZrs7JHsx7A8,10_NjufN_Bsn6cY5FBJxxRwV6KtEPqg6qjHG-HAZAFu8,1aOBTGAZnQK1vdw9lA-W3JTb6tkJ9ZkfGCN11ouUURMY,13_pPFoIgy8cjAVhkM4nMYX8MeK3uXOGzxYoBPTVtiAA,1Cq1sCJRyNErtyKht3EdMkCn3nhvtzLfDbLmazjcJlaU,1DMtRd7LQOm1NmBftNCnWWrMYYtb5KBdm1qqenF0a_FI,1JIyW1xtPHhaa9xX_Vy88TSvARQYOm-uAGRi2PdC3-WY,1bygnnNtslF7l4AqCu_xAzPfBdA5A6mz91l9ARfgVpO4,1e5_pHZN54PlRkfzhN3phQ7VPb-qYpROKAUDFPNhkFXk,1mM3OwjwpSbgjO_b6By_rdA0eiQssRZcGdI03C3EZdzE,1YK069VDXJ3CbEb-s8ZBK7XEmgtiz55lXCqmiymU5Jag,1BQiZPdbl8eOzLw2yX5R9ljtNy3eo7pOzCTylbXdc5JQ,1hUPnF2Z3xnlIbWxWrF75KiQSafYKc2GVi_eajvgCgfM,1bsRWsUz02vvkAAhBzyEllkAMfistn9jCNCsenn1-b3Y,13b3q6AiXDLc0O0FL4Ei25C14ZjpXE7fPt2BEultTCvY,1Ax4CTcLop24kcNiWUwvaFbagFtBDrjNAbs3TagI7jdM,1VKyo-Zz3AlcpjAjr8ja0m8g5aAWXawwH4MaEDAac4SY,1JFhgRtQxYjM59QzM6XuZc6rZ2TkYF3u3_l340Jz4pHs,1xk9atS-Hl8aldVrz6HH1-22CoR_RQp_Tfwx-rgEKSqY,1tCts0PHVcrYmH_ULBG3UarwneU4d3uzsOfokefsVvj0,1wNsj_VtRtNV25L5JkdvuVTN146F70I07n4e83hVBPo4,1NEXiEHIie_MbzI7PZVadWtPN7wX-GIxpX-ul8-czyGg,1a6Q35Io5QeG6oAOCo_i_UXs8Piv6-YZsQuom1NYGDZ0,1q4c7Kns0IbXN_JXbTB1IYrS9jxJyw0wZb6IZT7qNGac,1_425Ao9AvVfvbq9pQNu69mVSooANXlK48NOtyyHv2EI,13v95CNiL4iSaYamDVP-749arE5WFsSCowSjqjOsw6Ig,1eifZSlrG3zpyEipku_oCtWA8-Lz42rxS99MAhldfhno,1occ1cJkU3lFC8UXmwOgUdupajJV5xbZO83C6nSa_LUs,1EoUCR0B0R4JNofn-iSmrefO-Q7noPNostVi6FllZ5SQ,17YVPFqfvCYDcu8eUuXIvTk_VQLTGCI98ZwaywzyHxYk,11o9tfQXtYq8G9l3X847j0PD4W9UTvWT2BAnAPgHeQE0,13gGPTA3_okqG-vhpH2oFSPjz71aBRe9morgUnVe4ofg,15pAYUACS1msoWI0D6VxZV-krmDay3b5dMJIWC-kXRmI,1HmeByycBnbZx2lNC5bUUoaLIEDIuU6_2K4nz_XVVMAU,15HrIesgsBafAJeq6c21j0Zcv8d986iredueK8DMfZCk,1v9ZydJqkj_Yh9b9v8T2HJemFgpJl7w7wrkD3jY2h1Nk,1y9KNtJfUP0AuGPcYg0wpIewbQyCLIyzkkZ2nAz0S3gw,1urvzLCTXillEXJ8AOpvIgyFNLtOo2ZwqPcZMvad6B2M,1-qchy_ji2vAbxxloaRORirb8sPqsGD_N-Ojxtf9gQic,152TuZJjbqHVGsLV00wYNXh_ghAQUdXqB6xplQWAdqqA,1Kb5qSKkRLgAuUjF3ca6ACufQzK1xCuEv2lUGf9dCzEQ,1D1lNurYfmlomuqH76VwiNadWltqQqOeq0Dky3p9DDw0,1EI1fWP_3tloCY69uLksiH2OfWw0TxPYBozoVq0slVIg,1posJ9dSL-Tt04guRDy2X4ZfKhhOhqpxZxHX1TNZ-N7I,17zajtsJhqChLO_vNQfDfK_jEhvph_oTdDdmBKHnzQEk,1j5jj1OZgAIcqSUXxW3YfWdOx4Du6r60cwKoGdOSWE6I,1RInmjF5e9ir70YhzVufXcyHxPkEE9sz-TxN4VDSCvTE,1cI11nVUGgPClugNYOiVJjuP31N79GPDwH9tEa3qzcDM,147Fr29YFYHlHZxq8Vy_i6DZmzaOK6AK6dDqQS1S0FF0,12od_Xwucwp1TD68LfyNPDue9SbfIpwjoYJ5iT6e-x5I,1jLX2DpamhdBRmNsksQFqXgpwwM4fJIL5pRGcXrxyiCM,1scA9Od-pPQ8uooA9c5IWbI4KzlI5k-F2uKgadW-EtTs,13d4ppICBTwIz3w074HHl_s8WP_F9f7emw_c70dOPfdE,14fowN327SJWqviwOudbQ3z3c4iLJFII_gPPZVtnkPo0,1Li1IHAs5LMGeFGuzeLX6cDnPdqwV9oswzbcqNtTEn3s,12A2jpxp9AUpwquWQQk_BV5oUk1ZVsgjy-Ky7pH67exw,1NRTJNXLKwb-KnMDXKFuNhT5x1FyMNq4gk2myilXgHg4,1gx8eXaR6bsYy0gWkm3rXWsvldwR8rUnGaALHjZz8I3U,1pU0X20KLTGgj1ONoXDm71_F08cvP9CDdMyEFGqumLwk,1W78EpiVrghimWV0dp-yBnHVpnx8-5vjXjM28vIW9l9A,12lrfAZrG9pToHgFQFYEQhYBuhUKZryjCH4ppM5TNkQQ,1MeBJ4DHDVKBTC0lQXuvDiumRaEGnHrnnUkZ97vo79gY,1vsEUEoGESQWLgKZmD3izUlNQ4IVZAlPku03-HtVQrHA,1iJ7Ilt9P-kllgZ2bmcX_2PDlc2iqrtnKWr1ptCKHawI,1XBEo-PH3X9_kOGS6_HzsxGw72_6uTGOzoJSFikW398c,1OqBFBwy2MRChBqUSDdPb0Dx-xqT-02hjAKn9TbpNwXA,141fyl6gXRWq6C9oTrPntXBjV7J1aPgG1hVNMP2sGWpg,14JDltArOFRDvi1HwD3zuXi6WJaiO97kGZ7uwqEPyvMA,1nDOtSpwqSQYxbfU1nQuSC2jy3E8DmvN9T1tJfuacZgw,1eOaLExuim2lDmWKSlriXrJ2JkbhmNoTlKAMCEIaNwAY,1oBN6ccsS7GBlX8mPxBZnCtqGcMDjXkRUAZh4Q_69OSA,1D0ZF9xR995zHh5CBpSjEyIWTtp608IXQr8iFvutAQFQ,1h64rBxs4pYAL72y81eZvQwq--8LZ57LsWPJdI_TSeew,15zRAkyCkLaqA_OnvEZkU9GVn4d63hlJr-MGJmA2A5qQ,13nsbGZyWWiW83o-jL5XkXdbBe9wc-b40kw271lv37N4,1usrMwkJLXjclfXXzR3QmJpPfCXGTKYo6Fcaya5WT6gM,159sv0UWGs4EvCIKA8Ku3Ch_BHqaGKHH7U-A3w79oX4o,1LNaNC60CPGgIldXTl2C0cDIyrq2busB9ENzTU-ObTv4,1k9bFBoVt3-C_dZco1HLVGlhyeBivYc2sWvVkf81hp4c,1CLxOIRqzr0dgO9zQe2OHORrlL633BoBIJjFFPge3eWk,13_iedxUNbf9L95S5AG88hOULN2JLj-q5ksM2xDSL5VI,1c_KtBGagpMonRQrDEDKNSLLIuo59lucaoFliTeqTNqY,1e3Y6UtU449BbUFvNumu5WD3vKxVBPv2EBQBk981X2Po,1yB0hOcgY-yn8alR8voH8h3dTWczQ-SYJ1FwIV0tHNU0,1_SeN5iqDd-PzCLD7BfdH05wR3GGXRVty_3X921E4mf0,1YdLHTAC0Xo-IUYxkdMnB8fuZViRO1mk_2ivqk81ZXCU,1qk-1YofAsRTRcAWV9bpH9vlCPg5fHoitzQz63YrsyFA,1Da0qeUfp_jKcKnetoAryBA9duSIhbAGxYtHMBasAk-Q,1VJUfmSHXufEr-yijl2kfW3J4Si-q6OOVgyobRLkouJY,17HXabUFnijXS6dIud6Ut1iSFWt8aVjhT8r9_DaZ69FE,1t6KswEF5f63d_ZYbcqf-Q11aH8zWIJkM4gtb_Y3v_zU,1edy-Pth-fEBNfAkYiXhJT54_O9BBGT0FF5HuRFDOmWw,1b_e8vUrAoCE6GyGG_LFdG6U2jbi6hONCVm2LoaOlV9g,17CKue3lzBzAuZUJb2oVbqJa3yGJk3oXK4q8IDPK2FSY,1NeftwiWoBnTZwjdYpQdNNUmGSrr0HL_zk1bRL6hR2C8,1XGmd3fH_ljjGCJMhSuf1docuzaGSmSFBIjgc1JnF71k,1CZ1yQ8XrljPW4azz8JMMFxjjMFenX9G6EvrrdSvSda8,1eYMzwt93D6TGTl7VhqV2G_cqsG6kzJQvLkQ8CJuZBNM,1cgaK4VxeVa765g8C39tsoxc3ubL2j_5odzxG8aXmxwg,13sw0qNLoNB8GnUScntAtQqJak9BLNduZQcvAezWkYM8,1EUionhP3YorHMsRx1yMKfxyda7PJMuJJDL2NTnU8EYA,1HZZPiPzSqkMiCvoIhq5ArEKwT6UHrLDTaW0MhDqJUPA,1w3Gk_9_Jv5eIItllBxUHDMnsiQJHA5QPaBhEMTA3zgo,1wp7RQBuim9267dVsQmQmiI28l8l_Yj2GaCAnroM3Gug,1zW5nBsXMRR713VjiHi2G7AeOWXXo900pJ92_gTovgas,1S2ovWnluo7lZFf33xRB_0fbKra07tCxqP_DDXY5CRK8,1_uZ6MujaIrDg4jJS-D0aD7QLLD79_kbW5dyYbomqEhU,1T8428MlAK76sRNHfYzIhNnd2FlrPP8IK8e20rydh3Lw,1FAe_-O2F5uCarYJr0Jgfr_8ffFtde8koG7VjZBEqeZE,1Y54NRDxmjX3hUSUPqH_bMo-lFpaq_Zz1jo3iyuHDhaU,1fjPvMSUko3HSwbf0IiwexQ1SFEjeYV4rAsEhsmleVJo,136UCB4qscPVdIxwos9WHOMnAXnV9ich9Ai2lobRRGUo,1bh7XJBtDqkmS8VB6w3Zc5A5VTBiKbRV7jWuu_BbdYB4,1IJ5UcN1vse-REH4VGacHYzbCi309L16672bn3rU9Aeg,1CMe2yuemuBKsZax2dbeMREkRot_X0gO11UAFkdxf5QQ,1PRYQQ71V14K-fq5e_CS-wpowvRQsf7gKQ73YMeQv_eQ,1gdzLqekVbthiWd6Ze2SsH0ol1L__xD47rRviipERFy8,1W9rdqHSRYJ7sx-V7eA52nkv1L9kvuMkPSG7Z-l0ME1Q,1Zd1T5Iuhl5QBEXY8BJ8yFlGOP69ZmlSOK2WQeHB4IqE,1fQDCSIQb1zaEOgLAccUBq2qaP-Tch4BzhS12QRSn4Vo,15ldmrvq1wQlDs3n1MLl_jJ0S-yoKxKF1aLJXrM2s6RE,1AsnuCxJCsJ476Ms7x7sSoNUoPkdn7pI1YNY5bsJtSm8,1BiX_xDzEXvoEsxrJJ2rblYl4oCvXnkbSgsCrxeI0Yxw,19WLA4AyjrXdpcyn-5cm3yHqtQPz4eP_Xa_ZmFlV-WSs,1RfbsPVrulFbzIjoVaaH_LOcFpWi6SskDGA63X5wGbCY,1kQuEV7Q6klRf2NxbwVCoTQ1kp6T2BnKIhcBTMyEs6i0,1oxv8-9YDui0bwSJlSi5RWRnx82opBKqp3Mud1g12qDw,1Oj3BolTrwdxMM0k3jT6-ZYiMsfZcrVJ7j66HVkjGg2s,1IQJ_mshH2X1OXP0Q5E-SgrgfMuBBLTk23ZDqO3If0JU,19mFc2p8EpxKkdV0qIv6XYcg0Zg1JJHyXw-EbZNpdc78,1gcBlWMPxPgKTP7FhQXus59oIeniNZVSSVUE_aJutdPs,1uiof6-It1tzrOStrIB5xDmbDul1LY3rfI0Hl56AOLF8,1zCsgBWmFajvcZ7GN7ljR-JPDYnfF2XHFUj0ZEsJp3Dk,1s3t-QrnRFqWwkI3GyaYRdVBz3moF7yDEUVpSpKDUor0,1s1mUziLm6g0_9TCyGLHpNBMH7f4BYNnoFXRU31sS_bc,1V_41pYv3I91F6kQYV9h_0J7a_rhj4pJumEUS4zBCU5o,1D4Xl3zetIwc5vbNGVsfcoWMNNh9zYmVThZb_hMCFOgk,1DU6pfnKh01olwQl-8B3secB34HepR1uWSRD858vPOcU,1b_VtsCgeTRJTWQJvsPCVH2RQUKT0EgHG_ti5N-ndbLE,1Q9QMQzp57cF3fnQB6YbLZX5E1AjDXR8shhxO302eTcg,1wOrjQtfwF19vUB1Zbtdqu81DqHAwm8tMAz3ltyb1nOk,1JupFj85ZND9eFYtuwahjorvCBnPSZeokh8hzvSoOod0,1LbcNIUgDIleSCM_N9MtwWmjJt0vvPb1EupkxWCcDRAg,1SmB2uo-QQ5-uzQ6TDWO_0O5kTXbsjVcM8CMv3M7jiGc,1qJZWoAgNxmkzw1JfcTSQw5RpKwKAtSwQiC0TcOmk3g0,18eekdBASY7ZAS0ecrCsb0XQvuRR6CwpXcLaHPueuHqY,1MGWTuG-0gABmvAWFWnlnYbMkG_fn_AYYZpr8IJqsYls,1JYNtjy7QRoo-KEHyx3uZ6c3LNY5UZy3NTOHnGUqy-i4,13xgPP7t2f5gh_quwkffBIc3vBcFHRCCdpj5CUDT0XlM,19LxksIqtpDNugNMi6ET8I2puYMYc7Qan4vvrP3AfkgE,1sY0gaOyJcruvD9Nqsf8U6ihG-9b9QRuz6HGTUwrXx80,1aPHhlulzlBvP3AL7mnqabQyrlV5_zdJmgGDAKhbtjEw,15d24UmCoxlRtr3-t3RbCa_kY5pNScpKSKHuJFZ4pc7A,1nmPCJHMVPfrMPyWupEpysokNUmYFCo22BXAWcogEUhI,18k9BKQjp2iHCd76p09yfygN9XnejqFeVZKYhE0_yiVw,1YocnD2oabGcQJFw-be9dTvkBAmHQtw3I6xDMXxFK5PE,1RF_4pPkGuwEdn9mF8mP46ZcK5g6OsI3ezMWTThsypig,1okirjyS3c325M04xFIoO8lVrAE-t8dE3mqxbYZVik5I,1Ig0ejBpLDazlFAFrH9WaKUl48aBuRMaDaldvBQ-GAlg,1RaYmDMlU-2bAmt8sEKMOfpP5ZlCPi0d2-t5sBPEs8zA,1ZINeytVCr1yBJkA8YPc2_RL4wI2mTE0kN8mfTGuVqhs,1fpebFnUwgTb-S9RvKYYQlTZUCP308rRzcmL-GX1sQuE,1e7qY-VyCzcTgtU-0RtEc4Pe0KHneqdPch4uJh2unuI0,1P5NqElu7C9bM991gl_5etNpoehE2bmsWfUs8QFzQl7A,1JGt-yD0w5zBeaHESLmV6gKG2nytjgfOxKcFanrV8Ai0,13Bb4up3pqpi3ymgi6aBDK1Sdx05wvhB-Rhst4lBJtac,1e44bZwGQKcPo9YCgs1exYcczGFpkUuMmDd4xTlZCu7s,1aQ5ElDCTblaR5HNwvOBwvoiDbGKF6JF6Ka1L0vNhT2c,1BhXlz7LsvmPUUuuf3rbKsOOf31uFlxIJCYOA-ECaWr4,1fG9YNUdsj0LxM-BGk_0XuPFr0gk6TWj7OF9KCdg1T2E,1gjaCbnvt1wyk4VL3AvjcR47jUNBO5--bI9xmdo20m_U,1U6PPSGobRbcq2GQ3Ang0yNAWie3q8btsSMqHvxi4Crc,1oxhDAM-jrZe73YgC5_tRerP667i1QmSfwP5NgMEv7RI,1-jhkHu_vwxoQG2KfrmDyqGaS-esPEIzd1RFcV631Agk,1ybRj6Z5Dql5qMALUjd1E_qDxapGZo-H8NMepKL-nAs4,1ZYc5k4V0S6xq4diLgE6H8QJgI6flxu0VsQloc2oEBnI,1DMaw8lZs9ht4oP4XohICqD4ujrH9YuQaMbP_PvUejrY,15rPICeP1BkmvminNcVoIeFRwKHY80uIDIVArm-FnPJk,1PdG-8EXIo1r4RQKJBa7aEZXKva5tuvKAcau9URTV_w4,15IrGecdpSXzH4lPnMIu3047UJgKVEghEsp93IyoAYFE,1jn8O3hd20HSDvwBPTkINGc7UY8FkopgJXeCORvmXSHY,1IG0mQfsgfQN-zLjZusStlM4GAv9cHGq-8Rve1uUQ8nY,1OxfUX9WlrBa09hNhvLXREPgfqvIdNgIf15bkm5o_ROQ,1pRRIfQyJI4oxM57aw-H8GDPZK0FxOo7c-zYQ2ItS7zQ,1W6R05AnO5RqctH6jDYjLztKzusnnqjHMgcd3_j1fbXs,11SDm-ZBS8KNFlhnzVkloyQK6tg8nDa_WpKVjOiAD3J8,1P6BGFM6mCQ9f7I13vvOw8T6FbrFRORdh2nEq-c9WnXk,1fuXC1sXmjSeF6Da3EwT5VThAOUYW86OvJzHYdWCuaPg,1JlFxDvJBJIwxIem-aTYfBDd1JzkjoyCi0sKq_1c1dd4,1H9YH7Ptc3wYBPpINwB8BBWBsIZU8XgogDEsNeMroVZw,1hNjjVxKsgX3gd3piEjsZIAgsqm7g9NJ_jPpDXXQ8Mcw,1VgRtZNbGInu8S_UGA-gnwZYp_S7GSp-TlhTejU1IRKY,1x5oKbHWiJXmVR_nHrvPcmJr0mXbUTkvcdW2AsdPY8Yg,1JC4f3Cdu1rbHSaTf8s9ZblQYXVLoPcDBUEWw3mHJNeg,1V7_Ez9Q7BM7Zc5RmXE9PaDTbAx7Vnf4dPjizFrRDbUI,1m4PsSjS-sdIcqd6ADRvHkidyg7dSBMbp-ueXDPoAWWU,1wkAM9imrRLB8nkODsjKSVIb1Mkm1XPXpUlv98k1dwnQ,1stfKn0GPr5UZ9psekMGuzqJROZv1r2vJ1gNmhtTWdEk,1XMovgWT4by-cFgge_OB4Y3Zgd0V9fPzPdP83zHiEafo,1kUXgog1VqZoLbI6wp4BtDwjq5EQ_2lJLKnP9t3U6QJg,1aVF5_kHXN3cKkDrq-t4vfjg44-X3wILo-Vkv-arZ_tE,1WbLa_zqgXKtIYD5L0k6iqMVBVYG4DZj-Ak2unXJ5QQs,1Le69ML6cHZBKqQnwwLh-Qw96qqZMto2CSxymFmFkEjU,1mrlORh6y2yrBoDcv98koapzxsxYsaRdYcPPamdp99i8,1yOuE2af9NsD8PvS4uLnaTAMCkRFz42mshLwsFIKNHko,1D2HPAhVQi1S4dVjx3_ZAh7tG1aOHyP01L-lvBQKIynU,13rNyrZCD12L6G61pMeM7ZD7kZhPE8GORsPUWgbzVde0,1VLm1WHfEA5spSRdGD2UiV6q8G7YT46UvEO9DzDzoOUA,1JOtptIvaADHl22VRvq2Jn7aJbpwx6suV0YRM6tEJRHE,1eMS3z1LlLqJ12e0ClIaHMuS7b1el0WV7ICit4vEaAOI,1j-87bBP21vCjIdHZ8mS8NUwfJDkmjLwHhLjtUuu3Lrc,1u51aTw7f5SxdX26iv9-LtDe-gc2IfCRdzfn7yaEUMBc,1Bn_9tMfUzE7vcaMA0vqM8Zi8MTgXBUtMhJABm-lBee0,1arUSPkVGZNpzaGW9EL_GI_pYjjtZyUEsxXNwZAbC2Q8,1n0evUN-zE7HZxHsEMs2xSwJGEToTS8_KiAkbUUGB8ss,1QTogM430K8Nm69rKd86n-7B8xsE3fTXJM5IiApx7cII,1j5zvsUyN7jDqFKrFVYYuKI8oNwYOnenALXjh1zEyTzc,1pXCspcQqhFpJ3D3gzZYWhI99aBuV6oBx-CAMqBDIiHc,10V8vFVHwmOD7l4IF5ieR6oGQxj8i6h5TmO8LqlsB5nw,1hTY61tofvQ6szvZLXYRre1FRh1IHpzojSS1LUWmljDs,1lKXctHcQyLX9yAHzmtQJaCl8wzDrkMmgra-ceX8ZNDo,1a3v3jDwDZDkikQw5UAhTVrjDfL8eYaBHZ5O110DXDh0</t>
  </si>
  <si>
    <t>01/10/2025 17:04:01</t>
  </si>
  <si>
    <t>16/11/2025 17:07:23</t>
  </si>
  <si>
    <t>5ALS - ASL - 2025-2026</t>
  </si>
  <si>
    <t>PCTO/5ALS - ASL - 2025-2026</t>
  </si>
  <si>
    <t>4E - VERBALE n.2 - 2025-2026</t>
  </si>
  <si>
    <t>1-5kh2vENOQ_4-JHa4-YpOVcSUi0l8kSf</t>
  </si>
  <si>
    <t>https://drive.google.com/drive/folders/1-5kh2vENOQ_4-JHa4-YpOVcSUi0l8kSf</t>
  </si>
  <si>
    <t>si comunica che sono stati generati e resi disponibili i file per la condotta, le competenze, i programmi svolti e le relazioni finali. Di seguito i link ai file condivisi relativi alle sole classi in cui insegni: Programmi svolti Programma - ITA - 1G - 2025-2026 Programma - ING - 1G - 2025-2026 Programma - GST - 1G - 2025-2026 Programma - MAT - 1G - 2025-2026 Programma - FIS - 1G - 2025-2026 Programma - SCIE - 1G - 2025-2026 Programma - MOT - 1G - 2025-2026 Programma - SPO - 1G - 2025-2026 Programma - REL - 1G - 2025-2026 Programma - ALT - 1G - 2025-2026 Programma - ITA - 2F - 2025-2026 Programma - ING - 2F - 2025-2026 Programma - GST - 2F - 2025-2026 Programma - MAT - 2F - 2025-2026 Programma - FIS - 2F - 2025-2026 Programma - INF - 2F - 2025-2026 Programma - SCIE - 2F - 2025-2026 Programma - DIS - 2F - 2025-2026 Programma - MOT - 2F - 2025-2026 Programma - REL - 2F - 2025-2026 Programma - ITA - 2G - 2025-2026 Programma - ING - 2G - 2025-2026 Programma - GST - 2G - 2025-2026 Programma - MAT - 2G - 2025-2026 Programma - FIS - 2G - 2025-2026 Programma - SCIE - 2G - 2025-2026 Programma - MOT - 2G - 2025-2026 Programma - REL - 2G - 2025-2026 Programma - ITA - 2H - 2025-2026 Programma - LAT - 2H - 2025-2026 Programma - ING - 2H - 2025-2026 Programma - GST - 2H - 2025-2026 Programma - MAT - 2H - 2025-2026 Programma - FIS - 2H - 2025-2026 Programma - SCIE - 2H - 2025-2026 Programma - DIS - 2H - 2025-2026 Programma - MOT - 2H - 2025-2026 Programma - REL - 2H - 2025-2026 Programma - ITA - 3F - 2025-2026 Programma - ING - 3F - 2025-2026 Programma - STO - 3F - 2025-2026 Programma - FIL - 3F - 2025-2026 Programma - MAT - 3F - 2025-2026 Programma - FIS - 3F - 2025-2026 Programma - INF - 3F - 2025-2026 Programma - SCIE - 3F - 2025-2026 Programma - DIS - 3F - 2025-2026 Programma - MOT - 3F - 2025-2026 Programma - CIV - 3F - 2025-2026 Programma - REL - 3F - 2025-2026 Programma - ITA - 4ALC - 2025-2026 Programma - LAT - 4ALC - 2025-2026 Programma - GRE - 4ALC - 2025-2026 Programma - ING - 4ALC - 2025-2026 Programma - STO - 4ALC - 2025-2026 Programma - FIL - 4ALC - 2025-2026 Programma - MAT - 4ALC - 2025-2026 Programma - FIS - 4ALC - 2025-2026 Programma - SCIE - 4ALC - 2025-2026 Programma - ART - 4ALC - 2025-2026 Programma - MOT - 4ALC - 2025-2026 Programma - CIV - 4ALC - 2025-2026 Programma - REL - 4ALC - 2025-2026 Programma - ALT - 4ALC - 2025-2026 Programma - ITA - 4F - 2025-2026 Programma - ING - 4F - 2025-2026 Programma - STO - 4F - 2025-2026 Programma - FIL - 4F - 2025-2026 Programma - MAT - 4F - 2025-2026 Programma - FIS - 4F - 2025-2026 Programma - INF - 4F - 2025-2026 Programma - SCIE - 4F - 2025-2026 Programma - DIS - 4F - 2025-2026 Programma - MOT - 4F - 2025-2026 Programma - CIV - 4F - 2025-2026 Programma - REL - 4F - 2025-2026 Programma - ALT - 4F - 2025-2026 Programma - ITA - 4I - 2025-2026 Programma - LAT - 4I - 2025-2026 Programma - ING - 4I - 2025-2026 Programma - STO - 4I - 2025-2026 Programma - FIL - 4I - 2025-2026 Programma - MAT - 4I - 2025-2026 Programma - FIS - 4I - 2025-2026 Programma - SCIE - 4I - 2025-2026 Programma - DIS - 4I - 2025-2026 Programma - MOT - 4I - 2025-2026 Programma - CIV - 4I - 2025-2026 Programma - REL - 4I - 2025-2026 Programma - ITA - 5ALC - 2025-2026 Programma - LAT - 5ALC - 2025-2026 Programma - GRE - 5ALC - 2025-2026 Programma - ING - 5ALC - 2025-2026 Programma - STO - 5ALC - 2025-2026 Programma - FIL - 5ALC - 2025-2026 Programma - MAT - 5ALC - 2025-2026 Programma - FIS - 5ALC - 2025-2026 Programma - SCIE - 5ALC - 2025-2026 Programma - ART - 5ALC - 2025-2026 Programma - MOT - 5ALC - 2025-2026 Programma - CIV - 5ALC - 2025-2026 Programma - REL - 5ALC - 2025-2026 Programma - ITA - 5F - 2025-2026 Programma - ING - 5F - 2025-2026 Programma - STO - 5F - 2025-2026 Programma - FIL - 5F - 2025-2026 Programma - MAT - 5F - 2025-2026 Programma - FIS - 5F - 2025-2026 Programma - INF - 5F - 2025-2026 Programma - SCIE - 5F - 2025-2026 Programma - DIS - 5F - 2025-2026 Programma - MOT - 5F - 2025-2026 Programma - CIV - 5F - 2025-2026 Programma - REL - 5F - 2025-2026 Relazioni finali Relazione - ITA - 3F - ROTELLI CLELIA - 2025-2026 Relazione - ING - 3F - GOVERNI SILVIA - 2025-2026 Relazione - STO - 3F - TACCIOLI ALICE - 2025-2026 Relazione - FIL - 3F - TACCIOLI ALICE - 2025-2026 Relazione - MAT - 3F - LEUCI GIULIO - 2025-2026 Relazione - FIS - 3F - LEUCI GIULIO - 2025-2026 Relazione - INF - 3F - AGOSTINI LAURA - 2025-2026 Relazione - SCIE - 3F - MAGINI MARCO - 2025-2026 Relazione - DIS - 3F - SGHERRI BEATRICE - 2025-2026 Relazione - MOT - 3F - BRUNO LORENZO - 2025-2026 Relazione - CIV - 3F - FOMMEI FRANCESCA - 2025-2026 Relazione - REL - 3F - ANTICHI MADDALENA - 2025-2026 Relazione - ITA - 1G - DELLA MONICA PAOLA - 2025-2026 Relazione - ING - 1G - CORRADI GIULIA - 2025-2026 Relazione - GST - 1G - DELLA MONICA PAOLA - 2025-2026 Relazione - MAT - 1G - STERI STEFANO - 2025-2026 Relazione - FIS - 1G - STERI STEFANO - 2025-2026 Relazione - SCIE - 1G - FATTOROSI LUIGINA - 2025-2026 Relazione - MOT - 1G - DICIANNI LUCA - 2025-2026 Relazione - SPO - 1G - DICIANNI LUCA - 2025-2026 Relazione - REL - 1G - ANTICHI MADDALENA - 2025-2026 Relazione - ALT - 1G - CELLESI ROBERTA - 2025-2026 Relazione - ITA - 2F - CORDOVANI IRENE - 2025-2026 Relazione - ING - 2F - MATALONI ALESSANDRO - 2025-2026 Relazione - GST - 2F - CORDOVANI IRENE - 2025-2026 Relazione - MAT - 2F - DE LUCIA DOMENICO - 2025-2026 Relazione - FIS - 2F - DINI LAPO - 2025-2026 Relazione - INF - 2F - AGOSTINI LAURA - 2025-2026 Relazione - SCIE - 2F - CASAGLI ALESSIO - 2025-2026 Relazione - DIS - 2F - SGHERRI BEATRICE - 2025-2026 Relazione - MOT - 2F - BRUNO LORENZO - 2025-2026 Relazione - REL - 2F - ANTICHI MADDALENA - 2025-2026 Relazione - ITA - 2G - PETRUCCI ILARIA - 2025-2026 Relazione - ING - 2G - MATALONI ALESSANDRO - 2025-2026 Relazione - GST - 2G - BASILI CATERINA - 2025-2026 Relazione - MAT - 2G - DINI LAPO - 2025-2026 Relazione - FIS - 2G - DINI LAPO - 2025-2026 Relazione - SCIE - 2G - BALESTRI NATALIA - 2025-2026 Relazione - MOT - 2G - COPPOLA CECILIA - 2025-2026 Relazione - REL - 2G - ANTICHI MADDALENA - 2025-2026 Relazione - ITA - 2H - ROTELLI CLELIA - 2025-2026 Relazione - LAT - 2H - CORDOVANI IRENE - 2025-2026 Relazione - ING - 2H - MATALONI ALESSANDRO - 2025-2026 Relazione - GST - 2H - ROTELLI CLELIA - 2025-2026 Relazione - MAT - 2H - DE LUCIA DOMENICO - 2025-2026 Relazione - FIS - 2H - DINI LAPO - 2025-2026 Relazione - SCIE - 2H - CASAGLI ALESSIO - 2025-2026 Relazione - DIS - 2H - DESIDERIO FLORIANA - 2025-2026 Relazione - MOT - 2H - BRUNO LORENZO - 2025-2026 Relazione - REL - 2H - ANTICHI MADDALENA - 2025-2026 Relazione - ITA - 4ALC - SAMMARITANO ANNA RITA - 2025-2026 Relazione - LAT - 4ALC - LIBERATI ROSSANA - 2025-2026 Relazione - GRE - 4ALC - LIBERATI ROSSANA - 2025-2026 Relazione - ING - 4ALC - FRATI ENRICA - 2025-2026 Relazione - STO - 4ALC - RICCI STEFANO - 2025-2026 Relazione - FIL - 4ALC - RICCI STEFANO - 2025-2026 Relazione - MAT - 4ALC - D&amp;#39;ELIA GIOVANNA - 2025-2026 Relazione - FIS - 4ALC - D&amp;#39;ELIA GIOVANNA - 2025-2026 Relazione - SCIE - 4ALC - GALLOTTA ANTONIO - 2025-2026 Relazione - ART - 4ALC - BRIZZI ALESSIO - 2025-2026 Relazione - MOT - 4ALC - ROSSI STEFANIA - 2025-2026 Relazione - CIV - 4ALC - FOMMEI FRANCESCA - 2025-2026 Relazione - REL - 4ALC - ANTICHI MADDALENA - 2025-2026 Relazione - ALT - 4ALC - CORDOVANI IRENE - 2025-2026 Relazione - ITA - 4F - BASILI CATERINA - 2025-2026 Relazione - ING - 4F - GUIDI CARLA - 2025-2026 Relazione - STO - 4F - MAZZETTI MANUEL - 2025-2026 Relazione - FIL - 4F - MAZZETTI MANUEL - 2025-2026 Relazione - MAT - 4F - CHIMENTI CHIARA - 2025-2026 Relazione - FIS - 4F - DI MEGLIO UGO - 2025-2026 Relazione - INF - 4F - AGOSTINI LAURA - 2025-2026 Relazione - SCIE - 4F - BARRAVECCHIA PAOLA - 2025-2026 Relazione - DIS - 4F - CASERTA FRANCESCO - 2025-2026 Relazione - MOT - 4F - BRUNO LORENZO - 2025-2026 Relazione - CIV - 4F - GRANATO IDELMO - 2025-2026 Relazione - REL - 4F - ANTICHI MADDALENA - 2025-2026 Relazione - ALT - 4F - MILLI ALBERTO - 2025-2026 Relazione - ITA - 4I - ACHERONTE TIZIANA - 2025-2026 Relazione - LAT - 4I - ACHERONTE TIZIANA - 2025-2026 Relazione - ING - 4I - GOVERNI SILVIA - 2025-2026 Relazione - STO - 4I - MAZZETTI MANUEL - 2025-2026 Relazione - FIL - 4I - MAZZETTI MANUEL - 2025-2026 Relazione - MAT - 4I - LOFFREDO GIORGIO - 2025-2026 Relazione - FIS - 4I - LOFFREDO GIORGIO - 2025-2026 Relazione - SCIE - 4I - FATTOROSI LUIGINA - 2025-2026 Relazione - DIS - 4I - SGHERRI BEATRICE - 2025-2026 Relazione - MOT - 4I - MACHERINI MARCO - 2025-2026 Relazione - CIV - 4I - FOMMEI FRANCESCA - 2025-2026 Relazione - REL - 4I - ANTICHI MADDALENA - 2025-2026 Relazione - ITA - 5ALC - SAMMARITANO ANNA RITA - 2025-2026 Relazione - LAT - 5ALC - LIBERATI ROSSANA - 2025-2026 Relazione - GRE - 5ALC - LIBERATI ROSSANA - 2025-2026 Relazione - ING - 5ALC - FRATI ENRICA - 2025-2026 Relazione - STO - 5ALC - RICCI STEFANO - 2025-2026 Relazione - FIL - 5ALC - RICCI STEFANO - 2025-2026 Relazione - MAT - 5ALC - D&amp;#39;ELIA GIOVANNA - 2025-2026 Relazione - FIS - 5ALC - D&amp;#39;ELIA GIOVANNA - 2025-2026 Relazione - SCIE - 5ALC - BARRAVECCHIA PAOLA - 2025-2026 Relazione - ART - 5ALC - BRIZZI ALESSIO - 2025-2026 Relazione - MOT - 5ALC - ROSSI STEFANIA - 2025-2026 Relazione - CIV - 5ALC - FOMMEI FRANCESCA - 2025-2026 Relazione - REL - 5ALC - ANTICHI MADDALENA - 2025-2026 Relazione - ITA - 5F - SALVESTRONI SERENA - 2025-2026 Relazione - ING - 5F - GUIDI CARLA - 2025-2026 Relazione - STO - 5F - RADI ERIKA - 2025-2026 Relazione - FIL - 5F - RADI ERIKA - 2025-2026 Relazione - MAT - 5F - DRAGONI ROBERTO - 2025-2026 Relazione - FIS - 5F - DRAGONI ROBERTO - 2025-2026 Relazione - INF - 5F - AGOSTINI LAURA - 2025-2026 Relazione - SCIE - 5F - TERNI ALESSIO - 2025-2026 Relazione - DIS - 5F - CASERTA FRANCESCO - 2025-2026 Relazione - MOT - 5F - BONARI SONIA - 2025-2026 Relazione - CIV - 5F - GRANATO IDELMO - 2025-2026 Relazione - REL - 5F - ANTICHI MADDALENA - 2025-2026 Griglie condotta 3F - CONDOTTA - 2025-2026 1G - CONDOTTA - 2025-2026 2F - CONDOTTA - 2025-2026 2G - CONDOTTA - 2025-2026 2H - CONDOTTA - 2025-2026 4ALC - CONDOTTA - 2025-2026 4F - CONDOTTA - 2025-2026 4I - CONDOTTA - 2025-2026 5ALC - CONDOTTA - 2025-2026 5F - CONDOTTA - 2025-2026 Griglia competenze 2F - COMPETENZE - 2025-2026 2G - COMPETENZE - 2025-2026 2H - COMPETENZE - 2025-2026 Ciao e buon lavoro! L'Animatore Digitale prof. LEUCI GIULIO, per conto del Dirigente Scolastico prof.ssa RICCI GIORGIA.</t>
  </si>
  <si>
    <t>04/06/2026 14:10:43</t>
  </si>
  <si>
    <t>1x972ibTH5XNMT20eQmVe_A5F80JzSfdwaiXEielHJkI</t>
  </si>
  <si>
    <t>https://docs.google.com/document/d/1x972ibTH5XNMT20eQmVe_A5F80JzSfdwaiXEielHJkI/edit?usp=drivesdk</t>
  </si>
  <si>
    <t>5BLC - ASL - 2025-2026</t>
  </si>
  <si>
    <t>1nu5SQhtOW44tPgqmSdaXYwN1vTZcVbUGgWPaJPJscD4,1YWUbD8ii4Geb45OCOUsVgC85y_A9r7Ey3WRyxtl_zxo,1lHG5TbJbEZiQD6EibccUbXQW6N_H17pLpBz2OMrC3Q8,1y0EuTFyQsRVA0zg0SLuExgJtwL0BHvuNXjWCBQW4mXI,1HBubLRz_rY-SjBnbOtvt-dUzucrn-zfLbJ5kZtBv3gs,1uaVy8vztoKKiIufTbjaXDxtO0vUjP3n4vGkgnuWikow,1BJ7bfwdTmgZcHgB5WJuicfN-A6zNgjNJPTOLknQDVLo,1fJrzT7pQg9HrnsRvUtL-sen3hclcRR4-erlbPb5MG_g,1orAqtF059JvGMwI0KMyNTSgHbulafRwyqus2bljTNbE,17bRXls7UQffoNYMzpC9dJTwkPLUP3DkcV9aGQ4AjiLU,1WodbO10MiyqmEe7gY1hMowSFlLgrtM4QZcbOQI9VMF4,1_opQBnEECzVI7wrzy0CckB6pEc923hU8V6c_5SC1WTc,10vOzAR42gnj_-3Dq85VK9zcBVmXWlial4B-juO5kw_s,1I1LlN8VdvqMMaNdBMWkYbG064v4N7ITGfV33bXcdnvE,1lC_1E7HKqG61dCZ4_E15lb7AOCpPQ42eNQJKRKmJXnI,1RHprZKHEKiu3J7q3Rms8oqEKC14EeV_CTx_Mc2lvCU4,1y8S8eMGa8vixc4o9wHOKEWPGwjTX4f-EG-ji3hRF9G0,1lbxfDsSYQP_bajD18QmRz2vHOAwGVVtWwwi8S9Qz3tY,1TCfvRPLVXtDk7lVNesMy2jrWJKfhMz67hYdcpSeaV2o,1KtAk0uP4R7Ztq_V3s8M6y-ZxMPc7_bjVqAAreAy2iac,1TtklWT4ngdCzXp5tOD7sDGrRW3GXD5EBMv_xbuaEglg,1ZODPcpDRq8VBxIhGbtWH96l2fRor1WddT94f_sgyU5Y,1m55CKfDF5HsczW7TEFSpCgztn-8eihQjYE3pNIOtQ2Y,1RADmUo8TzZebNafx8iXKgC95d4_I2ESMB1CAFYKY5hg,1H9Sj4aNow5Pafi2TfXSNV6Bz_i5_reM_ZiP5RGms5NM,1HhgQVKRC2P70QNBSboyoQ-TJe7rvX3_bnR5vEAqt6DM,1sEVSgKVh5NZV1D3U1WkJGUKBDbeDeYe2RQNuS-u8OM4,1ogJBVIesIhg-5K05w53Zj52Qq-NwHvegPAEv2izICAI,1u7ka9h-hRBG_7Hlo0FgpHuqdKcqo5GuuUXpF06QoRu0,1lDZvqa7CvdU1G_8pfJqUAB80y9pGDMh_JUp2Pn2uYtg,1YdhIdmGXxPVmX2vjGv6LdNcx6X127CxwwkH1o9l2UaQ,17RvxgK-6kFYP12w_OF3dG6PN5DCen5sgmu-NBYcQK3I,1wEoENOxQVoBY2JiZpc-kaRhEjSi-267Ckz6WvWVIvJY,1CiqaVoPs7NdXYAUavz8Ws-mfeIzni6mDyXny_HG0afg,1X8Pe5WoAoKYejx5UZluL_1aZ1KOTF2q1o22QKVApQpM,1k-_8aYmHKn0blCywxI48g3Xv3w0LvbZowt1lKcY0m1Q,1jMHMuNJMRNw5ImLYC2HJUY-FWdt_W29QMLtSqG82ULg,1l3yhHm2OAAS3X3R7wH4YLWUpEldIProyZhiyd7qhxp0,179EPpOR0j6U3jsRfhOF_kkUJEsBqogHBswOjk-GFLHI,1KKbMQRDddck-EW0Agd_zCMwP4CBkrVX7wdRbEYccO-I,1gP0feQqol6Is1173xcbybpoNtwnpah3e4IqR3LqizGs,12IYApyYASJaC5509RsyI-ztNx2YC8JsTtP1aVm7-UjI,1JfwSSMJQZQW-4SRRpD3KQ8d6isH2WrABFzCADYLEnRU,18p-JA3fGu-nQav51uJw6AeoVbfL1FbTMJSHXsS0ZjO4,1SypBwAyhtPtueNbxXv8nM0jZfjvyojgHPYmnGRqvey0,1VXRmE0gmrprQoRYVVkOpZYGkmZg2YawR-zjLVPAdFRw,1NAXReYrWFiquvhsQe1NAeu7hZHE9dqNqeV-_nmACr0U,1-aL23nsCTVdjctRWaKxEu56MfUpPzV1nBcZx6FCdez8,1RD12hxMcMusrHuzMoXeVIQzz-h7umx5WmgHgvNGbv7k,198GsaV7DqOEixHJt7Y7hzoCki1XZzommEBOfsA-onEc,1gI2VJUis9GUjUXaRMGz31rdnBPfonXqrnqsv4v8JEew,1tedAYbMdKyCnmJasdJ6txpfQYIWsWA8GOxA3WS1X6As,1u8NM34tDVDbNvnh7n77svRdda-e9USmSMQw_CP62BsE,1P_2W1sOSUgAoumuRZVobToeg-np82NpjLY12UFc_F1A,1VcuoxIhPn402tn7i-uEAtG5P8yMfIT8cj9mD4cTrlQE,100AAG1SqOQBxfzraFQJRFsm8KhJe-xjxqieA8j3IJP0,1_6DEx8Lutv5ZEPnXAXO-_A47RAy_LTTyt6RsRVEXIhY,1GG7CAecvQKlxys10wwwLVy7QpIeieLp6P-qULh-QFWQ,1YV-4yDwnmomg-2BASsk4cK9BExJ1bPQcSUSX15IKhTM,1dl6vw-ln6K1DKg_XtX2E7yibpMmqEbevjWBbFsGhrRI,1hCxFabmXIlvGXXJzcO3ILml20osJciWQKKXQZVUTFDk,1VjMYJAerBCGSxYPkW3ZOYAPCC4oU65AkEMO7ehacCFY,1dmHQnM5ZmOpjNq1xwf5FKrm4wehdcXUICsHCP0SBINM,1P-Ip5iIKKcbR71owXo7WtVWiIwNyGXeTmFQcMbRsTyk,1onNfAYO0DNrPo7iRJvhq0v5qZ6fSMM2kySB-fjpJ2kw,1zmitrkla-w2ARP9-0DCWhs9z3ek7cIfBBLfKKLmBhQ0,1kv0UiJooj9MDC4JVnu8uouVgSzxmuSds0sR6offOd6g,10iHBnIKlIeAd7L225sco2sR3j1kYTGIquFn78V235ME,1hYFTLBb5J1hVietSJY3dq6SNGeudpt1eMsVSEaYgYe8,1uwGgAywO6rCvJaml-U6z4kdvTbGN47HZAWZj3-wH22o,15CG0EXEqQhU4jVqm8hkW42EQRL3kOuKfhHOMgTZC5Cw,1FKyEZ4oufTarnKwOKpAqfkMHO6uOPdAtzXdy7_JXPMM,1zQAf91T8FsU9nFAPLNlUv6jKvnSPRIgxcao2ATLUpco,1jnD3spPwwJrNkWpbmmBbP3bbgrxqBWAQp7ifV2FCzKA,1bE3JqsOy0Rf5ARaBBMAV-haAJm6idZfAelmk9v96xN8,1B6sxRD1B2eMGB8W3rXnKo4PyOI8jsfHcztTGaamaMsw,1KAFmhil2MVE9vkJCVVVKq_Z4DMn6UVbYvdBT8XG9FeU,1dwHKLgdCi00xdhdLc6laghqGJNfyzI77KPrqGqKb8hU,1_zX0orJFCjygN9y8GBPgatTvNWw4LyT0LEB73_iSMK8,19drPBhBkZema381uWgdwcvfsdIaIt0e_xkVt9x5RDxg,1SssFHO_E05tFoBjqqTsIQjIcNOywUI9YJJjzMpGz4Zo,1IMxWivUJsLK0KTtIekxT-QunKgOREwemnhE6XUZ--xE,1go0nFJMz4KjLgbi_Y40J7BHJYg_eJjHedYUNzvLiHIQ,1JHPQHlpef9STudNhy8nnCyPPWgjNz3o8CAMs-G2owxQ,1hIjTISC62harBVoaogc8rfM5-lxlQKWdS9CMlzuc8Hw,1EV_505pD0TEswBE9X122_09zzfMNcE6t72fcxzFyuJ4,1zAQHSmFoX0rki8DJ7n9tZCi-Py9RTCOoEzzJ41OJ2N8,1YHdFBvkXlV28qIzbMtVs01ha_bZs2mFdAABoJPbM3AI,1IM3j-I31XfGsf1uW_l8VlfBPU-J7VPvVy8qnwVRM5tk,13fLTHrQ0MKgFtpliUufPYlEdRxqP8zFP2d7wv69HgN0,1nbxQy8WUzywLbbaoiNLuzqOqA0Tbtv0Q7_4gwXCNiGA,1K4-e0_H0-hJ0SBYCnbHQR-1eunHF7wQBZZsX4Q4BWBY,1xbahxTIYP0WMY6UIYffPeIsuEFwX_W3TH1OAjXPXlOo,1N08eSgi0m1tQARCxZn5hdzihF7QiuLhvgkA3AsXP-Kk,1UptPL4hBmKIp2pWPAn2TrJHlq_fUzLHHYvMsY6Etyh0,1Z_KUC86_Cz4T84PUSduHSxSXsfmj4mHygU9oN4fgQ2o,13VuZjYGwfN2JWv-xjBVnlvGPLb0a_4qVXIzpOrbjLTU,1YuvrJdFG47spkkWmZkjhmtkyeLmaMl2sNFn0z23T5Pc,1aR8Tn3c-n1ULtihDCX3-txS3D4ovWAysV_3iBW6wS8M,175tESxigHCq4FJVXOmeFYXonP62m82-duwPoKu4ImmU,1ak0eqZYf-Ox8mYh5yd2jnWp4lw5i_KMr7veVXn44fbg,1HgAgTvICLw1dgnuPYZBnKkCVVF17mMxK5nE6dftneeA,1eiPLwdLHRnwXV1GppSWi942Fk8yQA0WkatDc5Ded3_0,1tyWdOWMKtt5IMyavq_ERXg1m3gtX9fcQLBb3PAHOu0U,1OSFk6BgzQZV3ZbU8s0nT2Q5RZ3bOSNR0bgz8-Lz-NS8,1fuVc7AAOGrPtm4UAx1G8RuA4jtcHb5-vI1ZM3G2vtoE,1okKg-ihcBX8ehFLYkq83dOM2GZkUJ1I8M34MzWiwvgM,1vl3bdKFaVd9tKZZewYeFCNNw7LgTiz4urUAPBOWOtTg,1yfJ9T6rRP9K__y2ga1S4Hd5v3HHFfFn4jNlBQseu-vE,12JTjexXU43pg8WbOcyodID3QTA3UH4VF9mwIrN5ksH0,1_1sqBe4mlTk4gMcRkmvpjo3hz5LG6hyyYXKJIEUxrz8,1ZNlmQ_FRdus2QDwiCzglEjewc5jKsJgtNRk6d5nb34g,1EgGdCn2A1L7C1nDdhzmgOR8OO_oE8naO5IuqRzNtMZU,1cR4XsEuY6Yg1NLIbB6SHeB8aphvCcb4nQ-e5l4stZBI,1EEgfzqmArZ3R7LXqQ9tuetqBf4VD5WjXunKvBulHGKA,1z2MqnDqeGtx7OfCf9i8Qw4bSzoAcz-toZ8kd9iD7lbs,1Ch1TCgb2V67TaygCghChK_wbRYTU2tAiY2imNJqzON8,1UipmE1tNRp3dFaZ9QkYOoQTJFV3k9fndE-bvAwVfZZM,1IjVNEtwapKqOuX5gAi4dpxNXv-5BvfknI8MKtLnOjg8,1yiW9KkDMj7Ov4oiKl7FvGDZkjHRtHMWQaaMYBYOflo8,1zZBC3x6fAvixn_knrBdc8MXltvq6LDISY82KNuok5s0,1QE9g5TpGAhdPJnS7J6JxwvKlqoSzsIea9uYXkRVS1vc,1dx2ixrKWBHVOyZobgk2X8KOAp1KqaDCD4kLKuqpONgk,1Qu0MIkVm9Dcwr9KvmWHt3VrB1EEQoBKB8mdh2ssnKac,1P6BxoDSSC_yye8wAEDZmyK3csy7RsYsFBmT787JVzFs,132zF9y39ZklGBLVUaCI5LLYriDhZ_V7ye7tian7vRFM,18IYLy_-WuqS1UnnpNqx17MqLsbuDUXqBmYhu32Lv51c,1NO2U6YQMwpqh6UQrQ9kPKX8_BDSymbvy0X4T1xyh4zM,1oeMwP_OYhl-dpgf6cXYBoSt7e6kHYkT7FZjt9ROxNT0,1yDMoMNxL88CmJC7YF2QNjE69tua0LHIRtV8u_m7Qqgc,1lzgZp2QMFkhqFVADKF0V08oQbQ3-vKAnYaXd8IQ_cYE,1ptVjlirGMM_9e1zKfz4lw9epCRwHNmg9XkcrT5QYMAE,1vlaFBvR7dYR_NGaFlgbfS6GZmRbZOLgaO3J9NjXi7F0,191WbhxC8IDqL8het9mq9B-6dP318nMmgxf6NGi48cYc,1oqH1XjH0PJLUzm-bAjL-YOt2805B6cDeRz4A5WxkmLo,1IgnmIJH5VZYOGFkKX3fxRBBtO32WxsfYmXttGBzy7vw,1kzrixTOjZleN8Azb5rWhlAjK6xLh2V21cLWZxsI6z2Q,1nguPvZjejXTZoWUsb04H8_nAXHMtp69pJVH8VluD7I0,1odrdRPGXEc1CLK0EPY8a7MlFErd5oO-GPlXNGmcLU1U,1qrXSCVAkeQqB1Pd0tJr6UjpIskQcVlzX0f07YfXkTF4,11JuAoQC3wIhdJW3n1MXbSClHSlbfNTM8yZIC3Zpw3zo,15YHhiMS92luTK8qqabY6rlSYcpNNL54GztfH3hluYBE,1ycylUEQeAsbaOc5oWGQspKTBidjTzRrhW3f_iJj1cQs,1OTVnsOXxFkuViF9ie8nW-7v_HShQmaHmSmbq64iTUxE,13Lt-jK0OKgfjslisCjnothx8Wu_kKeKLLBBPFndodkA,16h6EsH_bQ9h8m67dDFGlWrR2t_stE0nSn-9uWLtY17I,1aeK9lQ2wt5L_u0p5Nr_B4C8oS8v1mdRtPs6hZJ38fR4,1itliO8gEzdWfJd8dCRrmTRLU9x1AmPR78zISm6XJjr4,1yOe6p7EOFgGO4v4WXc5owJ99pDQiFq7xv3skTopFVVs,1yyp9qQXYy3PW-rTjjgX2T0IA8NsRdIiYtJU3tesNQfA,1aRKUrBLq7nGT9aRfyIr34XC8XxXKSIhdYe_SRBD2kb0,19y_KFc5TCUYu9ZXptGrDss1vW4SFB-O97JSKIdrCKcc</t>
  </si>
  <si>
    <t>PCTO/5BLC - ASL - 2025-2026</t>
  </si>
  <si>
    <t>1J3DMQzJvxTdSs1c4hNEUJ67ciedwfGwI</t>
  </si>
  <si>
    <t>https://drive.google.com/drive/folders/1J3DMQzJvxTdSs1c4hNEUJ67ciedwfGwI</t>
  </si>
  <si>
    <t>si comunica che sono stati generati e resi disponibili i file per la condotta, le competenze, i programmi svolti e le relazioni finali. Di seguito i link ai file condivisi relativi alle sole classi in cui insegni: Programmi svolti Programma - ITA - 2D - 2025-2026 Programma - ING - 2D - 2025-2026 Programma - GST - 2D - 2025-2026 Programma - MAT - 2D - 2025-2026 Programma - FIS - 2D - 2025-2026 Programma - INF - 2D - 2025-2026 Programma - SCIE - 2D - 2025-2026 Programma - DIS - 2D - 2025-2026 Programma - MOT - 2D - 2025-2026 Programma - REL - 2D - 2025-2026 Programma - ITA - 2E - 2025-2026 Programma - ING - 2E - 2025-2026 Programma - GEO - 2E - 2025-2026 Programma - STO - 2E - 2025-2026 Programma - MAT - 2E - 2025-2026 Programma - FIS - 2E - 2025-2026 Programma - INF - 2E - 2025-2026 Programma - SCIE - 2E - 2025-2026 Programma - DIS - 2E - 2025-2026 Programma - MOT - 2E - 2025-2026 Programma - REL - 2E - 2025-2026 Programma - ALT - 2E - 2025-2026 Programma - ITA - 3ALS - 2025-2026 Programma - LAT - 3ALS - 2025-2026 Programma - ING - 3ALS - 2025-2026 Programma - STO - 3ALS - 2025-2026 Programma - FIL - 3ALS - 2025-2026 Programma - MAT - 3ALS - 2025-2026 Programma - FIS - 3ALS - 2025-2026 Programma - SCIE - 3ALS - 2025-2026 Programma - DIS - 3ALS - 2025-2026 Programma - MOT - 3ALS - 2025-2026 Programma - CIV - 3ALS - 2025-2026 Programma - REL - 3ALS - 2025-2026 Programma - ALT - 3ALS - 2025-2026 Programma - ITA - 3BLS - 2025-2026 Programma - LAT - 3BLS - 2025-2026 Programma - ING - 3BLS - 2025-2026 Programma - STO - 3BLS - 2025-2026 Programma - FIL - 3BLS - 2025-2026 Programma - MAT - 3BLS - 2025-2026 Programma - FIS - 3BLS - 2025-2026 Programma - SCIE - 3BLS - 2025-2026 Programma - DIS - 3BLS - 2025-2026 Programma - MOT - 3BLS - 2025-2026 Programma - CIV - 3BLS - 2025-2026 Programma - REL - 3BLS - 2025-2026 Programma - ALT - 3BLS - 2025-2026 Programma - ITA - 4E - 2025-2026 Programma - ING - 4E - 2025-2026 Programma - STO - 4E - 2025-2026 Programma - FIL - 4E - 2025-2026 Programma - MAT - 4E - 2025-2026 Programma - FIS - 4E - 2025-2026 Programma - INF - 4E - 2025-2026 Programma - SCIE - 4E - 2025-2026 Programma - DIS - 4E - 2025-2026 Programma - MOT - 4E - 2025-2026 Programma - CIV - 4E - 2025-2026 Programma - REL - 4E - 2025-2026 Programma - ITA - 5ALS - 2025-2026 Programma - LAT - 5ALS - 2025-2026 Programma - ING - 5ALS - 2025-2026 Programma - STO - 5ALS - 2025-2026 Programma - FIL - 5ALS - 2025-2026 Programma - MAT - 5ALS - 2025-2026 Programma - FIS - 5ALS - 2025-2026 Programma - SCIE - 5ALS - 2025-2026 Programma - DIS - 5ALS - 2025-2026 Programma - MOT - 5ALS - 2025-2026 Programma - CIV - 5ALS - 2025-2026 Programma - REL - 5ALS - 2025-2026 Relazioni finali Relazione - ITA - 2D - ACHERONTE TIZIANA - 2025-2026 Relazione - ING - 2D - CAPPARELLI GUIDO - 2025-2026 Relazione - GST - 2D - ACHERONTE TIZIANA - 2025-2026 Relazione - MAT - 2D - SCACCIA GIULIA - 2025-2026 Relazione - FIS - 2D - OLIVIERO ANTONIO - 2025-2026 Relazione - INF - 2D - CARTOCCI GIANNI - 2025-2026 Relazione - SCIE - 2D - BABINI ROBERTA - 2025-2026 Relazione - DIS - 2D - BRESCA ANGELA - 2025-2026 Relazione - MOT - 2D - ROSSI STEFANIA - 2025-2026 Relazione - REL - 2D - GINANNESCHI MARIA STEFANIA - 2025-2026 Relazione - ITA - 2E - FESTEGGIATO ELENA - 2025-2026 Relazione - ING - 2E - NEVONI ELENA - 2025-2026 Relazione - GEO - 2E - FESTEGGIATO ELENA - 2025-2026 Relazione - STO - 2E - GENCHI MARIA ELENA - 2025-2026 Relazione - MAT - 2E - SERPICO LUCIA - 2025-2026 Relazione - FIS - 2E - ZICCARDI ANTONELLA - 2025-2026 Relazione - INF - 2E - AGOSTINI LAURA - 2025-2026 Relazione - SCIE - 2E - MUSTO NAZZARO - 2025-2026 Relazione - DIS - 2E - DESIDERIO FLORIANA - 2025-2026 Relazione - MOT - 2E - COPPOLA CECILIA - 2025-2026 Relazione - REL - 2E - DEL BALIO LAURA - 2025-2026 Relazione - ALT - 2E - BABINI ROBERTA - 2025-2026 Relazione - ITA - 3ALS - CALDARA CRISTIANA - 2025-2026 Relazione - LAT - 3ALS - CALDARA CRISTIANA - 2025-2026 Relazione - ING - 3ALS - MOSCATELLI SANDRA - 2025-2026 Relazione - STO - 3ALS - GUERRINI SARA - 2025-2026 Relazione - FIL - 3ALS - GUERRINI SARA - 2025-2026 Relazione - MAT - 3ALS - PICCINETTI MARINA - 2025-2026 Relazione - FIS - 3ALS - PICCINETTI MARINA - 2025-2026 Relazione - SCIE - 3ALS - BABINI ROBERTA - 2025-2026 Relazione - DIS - 3ALS - CASERTA FRANCESCO - 2025-2026 Relazione - MOT - 3ALS - MACHETTI SARA - 2025-2026 Relazione - CIV - 3ALS - FOMMEI FRANCESCA - 2025-2026 Relazione - REL - 3ALS - GINANNESCHI MARIA STEFANIA - 2025-2026 Relazione - ALT - 3ALS - SCACCIA GIULIA - 2025-2026 Relazione - ITA - 3BLS - CORDOVANI IRENE - 2025-2026 Relazione - LAT - 3BLS - SALVESTRONI SERENA - 2025-2026 Relazione - ING - 3BLS - BALDINI CARLA - 2025-2026 Relazione - STO - 3BLS - TACCIOLI ALICE - 2025-2026 Relazione - FIL - 3BLS - TACCIOLI ALICE - 2025-2026 Relazione - MAT - 3BLS - SCACCIA GIULIA - 2025-2026 Relazione - FIS - 3BLS - STERI STEFANO - 2025-2026 Relazione - SCIE - 3BLS - CASAGLI ALESSIO - 2025-2026 Relazione - DIS - 3BLS - SGHERRI BEATRICE - 2025-2026 Relazione - MOT - 3BLS - BONARI SONIA - 2025-2026 Relazione - CIV - 3BLS - SAVELLI ROSANNA - 2025-2026 Relazione - REL - 3BLS - GINANNESCHI MARIA STEFANIA - 2025-2026 Relazione - ALT - 3BLS - BABINI ROBERTA - 2025-2026 Relazione - ITA - 4E - LA MANTIA DAVID - 2025-2026 Relazione - ING - 4E - MOSCATELLI SANDRA - 2025-2026 Relazione - STO - 4E - COLLI STEFANO - 2025-2026 Relazione - FIL - 4E - COLLI STEFANO - 2025-2026 Relazione - MAT - 4E - LOFFREDO GIORGIO - 2025-2026 Relazione - FIS - 4E - LOFFREDO GIORGIO - 2025-2026 Relazione - INF - 4E - CARTOCCI GIANNI - 2025-2026 Relazione - SCIE - 4E - BABINI ROBERTA - 2025-2026 Relazione - DIS - 4E - DESIDERIO FLORIANA - 2025-2026 Relazione - MOT - 4E - COPPOLA CECILIA - 2025-2026 Relazione - CIV - 4E - SAVELLI ROSANNA - 2025-2026 Relazione - REL - 4E - DEL BALIO LAURA - 2025-2026 Relazione - ITA - 5ALS - ROTELLI CLELIA - 2025-2026 Relazione - LAT - 5ALS - ROTELLI CLELIA - 2025-2026 Relazione - ING - 5ALS - MATALONI ALESSANDRO - 2025-2026 Relazione - STO - 5ALS - PALMADESSA GIUSEPPE - 2025-2026 Relazione - FIL - 5ALS - PALMADESSA GIUSEPPE - 2025-2026 Relazione - MAT - 5ALS - PACCA NATALINO - 2025-2026 Relazione - FIS - 5ALS - PACCA NATALINO - 2025-2026 Relazione - SCIE - 5ALS - BABINI ROBERTA - 2025-2026 Relazione - DIS - 5ALS - CASERTA FRANCESCO - 2025-2026 Relazione - MOT - 5ALS - MACHETTI SARA - 2025-2026 Relazione - CIV - 5ALS - GRANATO IDELMO - 2025-2026 Relazione - REL - 5ALS - GINANNESCHI MARIA STEFANIA - 2025-2026 Griglie condotta 2D - CONDOTTA - 2025-2026 2E - CONDOTTA - 2025-2026 3ALS - CONDOTTA - 2025-2026 3BLS - CONDOTTA - 2025-2026 4E - CONDOTTA - 2025-2026 5ALS - CONDOTTA - 2025-2026 Griglia competenze 2D - COMPETENZE - 2025-2026 2E - COMPETENZE - 2025-2026 Ciao e buon lavoro! L'Animatore Digitale prof. LEUCI GIULIO, per conto del Dirigente Scolastico prof.ssa RICCI GIORGIA.</t>
  </si>
  <si>
    <t>16/11/2025 17:07:32</t>
  </si>
  <si>
    <t>01/10/2025 17:02:37</t>
  </si>
  <si>
    <t>04/06/2026 14:10:45</t>
  </si>
  <si>
    <t>4F - VERBALE n.2 - 2025-2026</t>
  </si>
  <si>
    <t>1D - ASL - 2025-2026</t>
  </si>
  <si>
    <t>PCTO/1D - ASL - 2025-2026</t>
  </si>
  <si>
    <t>1vAoQcLVSuy878hU5wsqV3MSRJKQRq45J</t>
  </si>
  <si>
    <t>16AevXxizJLWDhFgqySKvePfEiR4i7Jby2IP4l9zsUBE,1BBsaTkiFFC7veNbAS34C_MvGtJ9cg9Esm_y2Z8Z-01E,1s6oEWOgs6a2dEY-OICOKikS6uMFlzRcPUH9ESQMm9RI,1vvTEz5SgdYDt9yC8Tbeq085KQsdYQkIOKNaegd9I0TA,1bQsv3-7gqV3OcktNbTfnNvrGhFbHpFBUh5a7PlUqPJc,16cuA7KQZblVb8OJfDG_rwE0Tv9-qHnY3zsuWlDe7NCg,1w_CEwH-JgI_Lcnn0Rj4kfgw0tFIhM1l2DKPN4BYtwq4,11o06DJNNFElkhfInPBTMaKvaTNkFN-ZhzovXaA6dpwo,1YPh3jRFb0IgQq7IrTir1ErVj87s5aWTbdwYiiHYynxY,1Tsw9UvT6r9-XwdRzmfqRTOUJkcG8Xilo5ILOUlPRxnQ,1TnhMb9uAg8bSIi0IPNNeybjaXZ3JLMA0BXDpJ1lXSSc,1PsIT7V_HDYmGDEHPEJI8iGm1nOm65wrNdQ9oOpc4ziM,1HYjqBcjJamsm1bbnluqWGjO3Cmbi8Q9JwGcZoVw7ESA,1m1zH9IXpoIKOb9lYsDFwnx3EQP_o7MY4CUM5lS425S8,1rOb-63Kopa1_4tv-3Br89ZGLHSAOzdvMUevAmJM5XTQ,1JYK5zJm4Mwdh2j3RUwQPTWHvdd2XAW8ZvT2akmNSSX0,10epqJrTHpkPE2pOB42UnzOMU4hC2MiHyg_6fxcDum8Y,1pAoNxfn2LTexLleTdOvt7raDMIhOVElw8lUXVM7geWA,1j6yyYRqcDBBqtaF8t0bisPLyNcRvunArxe6TWlVBdik,1hUhP5h9UhQF-8GAxibZGRL86KJ4_U31vA4YnTcVwMSg,1TyoNA92frJv-lNiPd4lw0aYttZGjLcOMqHnbP2nF5yE,1rPKTyvzvxCdboXzj0c-Jau1lrPtLR484JovRu3laaHc,1cyHUl_G3IZCwuV1SEcweTjXwaYjfgctzHH0GAnTJqpM,1Eh_aQ-KhZ4DK62QoAQciI3lXCX2t1SEOmZtOreqdGC0,1n2vg0ga_1AhomFGK8REq74JLTg7bWMdPJgsDvU2gK_c,1XyC6v7GmFkTSj8jfN5ztOPHB14Cy2KoT8dmRnyl7eto,1N8UmNdO5nKWTN9u9jQynyCeiMVkfpGGv3Q88bHuzViM,1INAbVD9CnAXFfo9fbZxGfJkRLA2_SRQE-R1tHxSznwo,1UaymsvPfZHRStZJ4X6fRJ8ZEEI0-g3T7HG_bMAMKtRg,1W73DQUYU8ic6dsdwK0zV6lZKvh7wsJdxgE8eKweSv_w,1buFUGcAbmZ19LP2wiqygwi5-dfOx-DVzvQdH5T2Gdwo,1tX11Tlw4ESFekGfQdDQjvn0EeKztXH8_EfEhoIHMCI8,1HLDOvAsuqPvYGCJW0mWoEyN2I8zX4gImMESjKsyC_gc,1R-uAzjtwe4-ppKW92aj9vosSXrNSjoXewAK1bts6hro,14ARLNauSMVKgWHMP3dlEOM7a2eK1_ofnVGa5DtmbLdw,1lV6bRqA3s72oXuC4x2-55euxRJMhN-SypMQeGg07wLc,1WiyBEkEsFvmbAszODePKzM9Di47-6EhOHoZqMe_D6Ws,14MaC52u3-xbzZ3rKO-ODe2hFMPVav0kYabJSbp5EMss,14wGBJQ-VQahoD9rJS8CxDyrJdFsvH2YNEHW7dwVswMA,1jZmQt9mgnWZgWwtvCbqUIMB_G4VejaTol3w2Pq4Q-_w,1Go5-O0qYA8kM26PxE0rCUQxoUCZiRUHkDb0MBOmzdKU,1_5nXYTNc5YPfKTYW9N0eNoBLdjqu8ISXraNx2s4xhEo,1N8qHj-TJB9-CpCGbWiFZ-J7yS1_D-5qXB9_tV7pZUds,1yrOv8zNyCa8Xu4HPANBHEHPevKm02NSsVpiUAjnvLtg,1U7e2M_q6bDWS2vTpGdpk25H2jVy--9W_xjRjMOo8qP4,1eZEVA25OA5xAbPOxvG8ETtPVVkIzIvWJEcj9vYo-I0w,19BI_9EojaQ5y88UKsthqlvrO7BuNvIg2xaj3t-CzjWE,1BpYOsvJx5QOcDVzzNU4BEEnZ6VcSYJG7PJv2HsPcxng,1zenzGaD04HcpdrEd6M45h6NIdC9ib12AR142XxpQnSQ,17jQbkvduQ1T2TYk4kgReO5qcmdSTpNog5rwB9eTZP_A,1umyUM3bTqDOeas_lzgQVvedUK5YG6d0jzJL0VlMRsbo,1hvzb3gcGzo4DlZ0Rc9qxvOEp9rWQ9Tqfa4DC-O-88Ks,1PEbUdAkT0XxxtK8bD-OKW9Tl8dJztXZHLnpBLzkX8_k,10rooBmbQ6rzPh4Ro8Cj-_js3NoFum8q9BOtY1laHUbM,12QYj1qnSk46Z_rJyZ0lSMz8X7DrYUp2V3iwQ4heNewI,1UGqlNbkaDfVz0_ZpI8nrqQbAFeuwIzFs2t0_aZ6ZYvg,14ve3MAhGaDejYDn9Af4QVF2VnUVRSr4jBD5DSohvZAE,1h6h1qD6pyYUQf_OZ94JNXBVslSQ0xsSI-i3XS2EjuLo,1ZTd6gt6IMXGuzZO8A8gQkbDu5Y-Fsmq7uhhyAHFjLos,1hvg8prXWukweJUxTuIfZB5ASjrCbb9zc9HBwCeT1e6g,1hYyHoOMqjH0Uj8Qlz15zf1Xl5L2klx_6vrY9ufPpaJU,16wjMZYcWbcB06A8PpUXGuVWDollszqBrCJixk2buKcQ,1-ieBet_VphY57zfX51XnD72pj5ICVoIYYwIQDBaHDi4,1hbok7mc_pLfzMrHG1iRK2Ffb7V2NRgjQ8y4D2PE5R_Y,1nDP72WjMLguf77gloJIjrVe3_QTad_Dhre4POrNbfXk,1j3RXN-v-oa9VI4qO2n1UmCQEFjcQSW2WG8KSLpgVztA,1JD_sm26o8GVdUF3Y96Radzoq-Ciu2kv1y6DZw4qHOu4,1tAKXbWCD-0oyHHs0jOKM5TizMAs_JpEBcQQd3-IoPrU,1lo0ixncv_HQ8QkoO3kbEy_t_Edt_kZonqobsw_A0ZZw,1z1xtC45RwDZlwjIESqaSxqjoStp9QDkqZeX2qBCNgq8,1GSpfwDgsxlYN4k06c0qbqlzpe5sf9CbxeiTssk5wH50,12Y4n0c0NCy28Ar5xRbkNBFItLxaHCBTGvw2qK9n57TA,1H35YkWJMdIXv-j1iLbhMok67abPeLvzQiIvdbJHYofI,110iLuQw5wDBSYxwh0LkxDuMcJkn0A_Df1qEH3O-VfDU</t>
  </si>
  <si>
    <t>https://drive.google.com/drive/folders/1vAoQcLVSuy878hU5wsqV3MSRJKQRq45J</t>
  </si>
  <si>
    <t>1M50QnFaDLXmTvz7vGzb8rmYyiysftcUD5jQEm9enIAs</t>
  </si>
  <si>
    <t>si comunica che sono stati generati e resi disponibili i file per la condotta, le competenze, i programmi svolti e le relazioni finali. Di seguito i link ai file condivisi relativi alle sole classi in cui insegni: Programmi svolti Programma - ITA - 1D - 2025-2026 Programma - ING - 1D - 2025-2026 Programma - GEO - 1D - 2025-2026 Programma - STO - 1D - 2025-2026 Programma - MAT - 1D - 2025-2026 Programma - FIS - 1D - 2025-2026 Programma - INF - 1D - 2025-2026 Programma - SCIE - 1D - 2025-2026 Programma - DIS - 1D - 2025-2026 Programma - MOT - 1D - 2025-2026 Programma - REL - 1D - 2025-2026 Programma - SOS - 1D - 2025-2026 Programma - ITA - 1L - 2025-2026 Programma - ING - 1L - 2025-2026 Programma - GEO - 1L - 2025-2026 Programma - STO - 1L - 2025-2026 Programma - MAT - 1L - 2025-2026 Programma - FIS - 1L - 2025-2026 Programma - INF - 1L - 2025-2026 Programma - SCIE - 1L - 2025-2026 Programma - DIS - 1L - 2025-2026 Programma - MOT - 1L - 2025-2026 Programma - REL - 1L - 2025-2026 Programma - ALT - 1L - 2025-2026 Programma - ITA - 2BLS - 2025-2026 Programma - LAT - 2BLS - 2025-2026 Programma - ING - 2BLS - 2025-2026 Programma - GST - 2BLS - 2025-2026 Programma - MAT - 2BLS - 2025-2026 Programma - FIS - 2BLS - 2025-2026 Programma - SCIE - 2BLS - 2025-2026 Programma - DIS - 2BLS - 2025-2026 Programma - MOT - 2BLS - 2025-2026 Programma - REL - 2BLS - 2025-2026 Programma - SOS - 2BLS - 2025-2026 Relazioni finali Relazione - ITA - 1D - LANZANO ROSA - 2025-2026 Relazione - ING - 1D - CAPPARELLI GUIDO - 2025-2026 Relazione - GEO - 1D - LANZANO ROSA - 2025-2026 Relazione - STO - 1D - DELLA MONICA PAOLA - 2025-2026 Relazione - MAT - 1D - CELLESI ROBERTA - 2025-2026 Relazione - FIS - 1D - LOZZI CARLOTTA - 2025-2026 Relazione - INF - 1D - CARTOCCI GIANNI - 2025-2026 Relazione - SCIE - 1D - MUSTO NAZZARO - 2025-2026 Relazione - DIS - 1D - BRESCA ANGELA - 2025-2026 Relazione - MOT - 1D - BONARI SONIA - 2025-2026 Relazione - REL - 1D - GINANNESCHI MARIA STEFANIA - 2025-2026 Relazione - SOS - 1D - BAINI ALBERTO BANTI ILARIA - 2025-2026 Relazione - ITA - 1L - CRUCIANI CATERINA - 2025-2026 Relazione - ING - 1L - NISI PIETRO - 2025-2026 Relazione - GEO - 1L - CRUCIANI CATERINA - 2025-2026 Relazione - STO - 1L - DELLA MONICA PAOLA - 2025-2026 Relazione - MAT - 1L - SCACCIA GIULIA - 2025-2026 Relazione - FIS - 1L - PICCINETTI MARINA - 2025-2026 Relazione - INF - 1L - AGOSTINI LAURA - 2025-2026 Relazione - SCIE - 1L - TERNI ALESSIO - 2025-2026 Relazione - DIS - 1L - CASERTA FRANCESCO - 2025-2026 Relazione - MOT - 1L - MACHERINI MARCO - 2025-2026 Relazione - REL - 1L - DEL BALIO LAURA - 2025-2026 Relazione - ALT - 1L - BAINI ALBERTO - 2025-2026 Relazione - ITA - 2BLS - PETRUCCI ILARIA - 2025-2026 Relazione - LAT - 2BLS - CRUCIANI CATERINA - 2025-2026 Relazione - ING - 2BLS - BALDINI CARLA - 2025-2026 Relazione - GST - 2BLS - CRUCIANI CATERINA - 2025-2026 Relazione - MAT - 2BLS - PICCINETTI MARINA - 2025-2026 Relazione - FIS - 2BLS - PICCINETTI MARINA - 2025-2026 Relazione - SCIE - 2BLS - BALESTRI NATALIA - 2025-2026 Relazione - DIS - 2BLS - SGHERRI BEATRICE - 2025-2026 Relazione - MOT - 2BLS - BONARI SONIA - 2025-2026 Relazione - REL - 2BLS - GINANNESCHI MARIA STEFANIA - 2025-2026 Relazione - SOS - 2BLS - BAINI ALBERTO BANTI ILARIA - 2025-2026 Griglie condotta 1D - CONDOTTA - 2025-2026 1L - CONDOTTA - 2025-2026 2BLS - CONDOTTA - 2025-2026 Griglia competenze 2BLS - COMPETENZE - 2025-2026 Ciao e buon lavoro! L'Animatore Digitale prof. LEUCI GIULIO, per conto del Dirigente Scolastico prof.ssa RICCI GIORGIA.</t>
  </si>
  <si>
    <t>https://docs.google.com/document/d/1M50QnFaDLXmTvz7vGzb8rmYyiysftcUD5jQEm9enIAs/edit?usp=drivesdk</t>
  </si>
  <si>
    <t>04/06/2026 14:10:46</t>
  </si>
  <si>
    <t>1n2vg0ga_1AhomFGK8REq74JLTg7bWMdPJgsDvU2gK_c,1XyC6v7GmFkTSj8jfN5ztOPHB14Cy2KoT8dmRnyl7eto,1N8UmNdO5nKWTN9u9jQynyCeiMVkfpGGv3Q88bHuzViM,1INAbVD9CnAXFfo9fbZxGfJkRLA2_SRQE-R1tHxSznwo,1UaymsvPfZHRStZJ4X6fRJ8ZEEI0-g3T7HG_bMAMKtRg,1W73DQUYU8ic6dsdwK0zV6lZKvh7wsJdxgE8eKweSv_w,1buFUGcAbmZ19LP2wiqygwi5-dfOx-DVzvQdH5T2Gdwo,1tX11Tlw4ESFekGfQdDQjvn0EeKztXH8_EfEhoIHMCI8,1HLDOvAsuqPvYGCJW0mWoEyN2I8zX4gImMESjKsyC_gc,1R-uAzjtwe4-ppKW92aj9vosSXrNSjoXewAK1bts6hro,14ARLNauSMVKgWHMP3dlEOM7a2eK1_ofnVGa5DtmbLdw,1k-_8aYmHKn0blCywxI48g3Xv3w0LvbZowt1lKcY0m1Q,1jMHMuNJMRNw5ImLYC2HJUY-FWdt_W29QMLtSqG82ULg,1l3yhHm2OAAS3X3R7wH4YLWUpEldIProyZhiyd7qhxp0,179EPpOR0j6U3jsRfhOF_kkUJEsBqogHBswOjk-GFLHI,1KKbMQRDddck-EW0Agd_zCMwP4CBkrVX7wdRbEYccO-I,1gP0feQqol6Is1173xcbybpoNtwnpah3e4IqR3LqizGs,12IYApyYASJaC5509RsyI-ztNx2YC8JsTtP1aVm7-UjI,1JfwSSMJQZQW-4SRRpD3KQ8d6isH2WrABFzCADYLEnRU,18p-JA3fGu-nQav51uJw6AeoVbfL1FbTMJSHXsS0ZjO4,1SypBwAyhtPtueNbxXv8nM0jZfjvyojgHPYmnGRqvey0,1VXRmE0gmrprQoRYVVkOpZYGkmZg2YawR-zjLVPAdFRw,1NAXReYrWFiquvhsQe1NAeu7hZHE9dqNqeV-_nmACr0U,1-aL23nsCTVdjctRWaKxEu56MfUpPzV1nBcZx6FCdez8,1hvg8prXWukweJUxTuIfZB5ASjrCbb9zc9HBwCeT1e6g,1hYyHoOMqjH0Uj8Qlz15zf1Xl5L2klx_6vrY9ufPpaJU,16wjMZYcWbcB06A8PpUXGuVWDollszqBrCJixk2buKcQ,1-ieBet_VphY57zfX51XnD72pj5ICVoIYYwIQDBaHDi4,1hbok7mc_pLfzMrHG1iRK2Ffb7V2NRgjQ8y4D2PE5R_Y,1nDP72WjMLguf77gloJIjrVe3_QTad_Dhre4POrNbfXk,1j3RXN-v-oa9VI4qO2n1UmCQEFjcQSW2WG8KSLpgVztA,1JD_sm26o8GVdUF3Y96Radzoq-Ciu2kv1y6DZw4qHOu4,1tAKXbWCD-0oyHHs0jOKM5TizMAs_JpEBcQQd3-IoPrU,1lo0ixncv_HQ8QkoO3kbEy_t_Edt_kZonqobsw_A0ZZw,1z1xtC45RwDZlwjIESqaSxqjoStp9QDkqZeX2qBCNgq8,1vl3bdKFaVd9tKZZewYeFCNNw7LgTiz4urUAPBOWOtTg,1yfJ9T6rRP9K__y2ga1S4Hd5v3HHFfFn4jNlBQseu-vE,12JTjexXU43pg8WbOcyodID3QTA3UH4VF9mwIrN5ksH0,1_1sqBe4mlTk4gMcRkmvpjo3hz5LG6hyyYXKJIEUxrz8,1ZNlmQ_FRdus2QDwiCzglEjewc5jKsJgtNRk6d5nb34g,1EgGdCn2A1L7C1nDdhzmgOR8OO_oE8naO5IuqRzNtMZU,1cR4XsEuY6Yg1NLIbB6SHeB8aphvCcb4nQ-e5l4stZBI,1EEgfzqmArZ3R7LXqQ9tuetqBf4VD5WjXunKvBulHGKA,1z2MqnDqeGtx7OfCf9i8Qw4bSzoAcz-toZ8kd9iD7lbs,1Ch1TCgb2V67TaygCghChK_wbRYTU2tAiY2imNJqzON8,1UipmE1tNRp3dFaZ9QkYOoQTJFV3k9fndE-bvAwVfZZM,1IjVNEtwapKqOuX5gAi4dpxNXv-5BvfknI8MKtLnOjg8,1yiW9KkDMj7Ov4oiKl7FvGDZkjHRtHMWQaaMYBYOflo8,1H35YkWJMdIXv-j1iLbhMok67abPeLvzQiIvdbJHYofI,1itliO8gEzdWfJd8dCRrmTRLU9x1AmPR78zISm6XJjr4,110iLuQw5wDBSYxwh0LkxDuMcJkn0A_Df1qEH3O-VfDU</t>
  </si>
  <si>
    <t>01/10/2025 17:03:49</t>
  </si>
  <si>
    <t>2ALS - ASL - 2025-2026</t>
  </si>
  <si>
    <t>si comunica che sono stati generati e resi disponibili i file per la condotta, le competenze, i programmi svolti e le relazioni finali. Di seguito i link ai file condivisi relativi alle sole classi in cui insegni: Programmi svolti Programma - ITA - 2BLS - 2025-2026 Programma - LAT - 2BLS - 2025-2026 Programma - ING - 2BLS - 2025-2026 Programma - GST - 2BLS - 2025-2026 Programma - MAT - 2BLS - 2025-2026 Programma - FIS - 2BLS - 2025-2026 Programma - SCIE - 2BLS - 2025-2026 Programma - DIS - 2BLS - 2025-2026 Programma - MOT - 2BLS - 2025-2026 Programma - REL - 2BLS - 2025-2026 Programma - SOS - 2BLS - 2025-2026 Programma - ITA - 3BLS - 2025-2026 Programma - LAT - 3BLS - 2025-2026 Programma - ING - 3BLS - 2025-2026 Programma - STO - 3BLS - 2025-2026 Programma - FIL - 3BLS - 2025-2026 Programma - MAT - 3BLS - 2025-2026 Programma - FIS - 3BLS - 2025-2026 Programma - SCIE - 3BLS - 2025-2026 Programma - DIS - 3BLS - 2025-2026 Programma - MOT - 3BLS - 2025-2026 Programma - CIV - 3BLS - 2025-2026 Programma - REL - 3BLS - 2025-2026 Programma - ALT - 3BLS - 2025-2026 Relazioni finali Relazione - ITA - 2BLS - PETRUCCI ILARIA - 2025-2026 Relazione - LAT - 2BLS - CRUCIANI CATERINA - 2025-2026 Relazione - ING - 2BLS - BALDINI CARLA - 2025-2026 Relazione - GST - 2BLS - CRUCIANI CATERINA - 2025-2026 Relazione - MAT - 2BLS - PICCINETTI MARINA - 2025-2026 Relazione - FIS - 2BLS - PICCINETTI MARINA - 2025-2026 Relazione - SCIE - 2BLS - BALESTRI NATALIA - 2025-2026 Relazione - DIS - 2BLS - SGHERRI BEATRICE - 2025-2026 Relazione - MOT - 2BLS - BONARI SONIA - 2025-2026 Relazione - REL - 2BLS - GINANNESCHI MARIA STEFANIA - 2025-2026 Relazione - SOS - 2BLS - BAINI ALBERTO BANTI ILARIA - 2025-2026 Relazione - ITA - 3BLS - CORDOVANI IRENE - 2025-2026 Relazione - LAT - 3BLS - SALVESTRONI SERENA - 2025-2026 Relazione - ING - 3BLS - BALDINI CARLA - 2025-2026 Relazione - STO - 3BLS - TACCIOLI ALICE - 2025-2026 Relazione - FIL - 3BLS - TACCIOLI ALICE - 2025-2026 Relazione - MAT - 3BLS - SCACCIA GIULIA - 2025-2026 Relazione - FIS - 3BLS - STERI STEFANO - 2025-2026 Relazione - SCIE - 3BLS - CASAGLI ALESSIO - 2025-2026 Relazione - DIS - 3BLS - SGHERRI BEATRICE - 2025-2026 Relazione - MOT - 3BLS - BONARI SONIA - 2025-2026 Relazione - CIV - 3BLS - SAVELLI ROSANNA - 2025-2026 Relazione - REL - 3BLS - GINANNESCHI MARIA STEFANIA - 2025-2026 Relazione - ALT - 3BLS - BABINI ROBERTA - 2025-2026 Griglie condotta 2BLS - CONDOTTA - 2025-2026 3BLS - CONDOTTA - 2025-2026 Griglia competenze 2BLS - COMPETENZE - 2025-2026 Ciao e buon lavoro! L'Animatore Digitale prof. LEUCI GIULIO, per conto del Dirigente Scolastico prof.ssa RICCI GIORGIA.</t>
  </si>
  <si>
    <t>PCTO/2ALS - ASL - 2025-2026</t>
  </si>
  <si>
    <t>1-BXh-izyKDb2GMKyLGNt7kO8OPSWupfg</t>
  </si>
  <si>
    <t>https://drive.google.com/drive/folders/1-BXh-izyKDb2GMKyLGNt7kO8OPSWupfg</t>
  </si>
  <si>
    <t>04/06/2026 14:10:48</t>
  </si>
  <si>
    <t>16/11/2025 17:07:41</t>
  </si>
  <si>
    <t>1n2vg0ga_1AhomFGK8REq74JLTg7bWMdPJgsDvU2gK_c,1XyC6v7GmFkTSj8jfN5ztOPHB14Cy2KoT8dmRnyl7eto,1N8UmNdO5nKWTN9u9jQynyCeiMVkfpGGv3Q88bHuzViM,1INAbVD9CnAXFfo9fbZxGfJkRLA2_SRQE-R1tHxSznwo,1UaymsvPfZHRStZJ4X6fRJ8ZEEI0-g3T7HG_bMAMKtRg,1W73DQUYU8ic6dsdwK0zV6lZKvh7wsJdxgE8eKweSv_w,1buFUGcAbmZ19LP2wiqygwi5-dfOx-DVzvQdH5T2Gdwo,1tX11Tlw4ESFekGfQdDQjvn0EeKztXH8_EfEhoIHMCI8,1HLDOvAsuqPvYGCJW0mWoEyN2I8zX4gImMESjKsyC_gc,1R-uAzjtwe4-ppKW92aj9vosSXrNSjoXewAK1bts6hro,14ARLNauSMVKgWHMP3dlEOM7a2eK1_ofnVGa5DtmbLdw,10_NjufN_Bsn6cY5FBJxxRwV6KtEPqg6qjHG-HAZAFu8,1aOBTGAZnQK1vdw9lA-W3JTb6tkJ9ZkfGCN11ouUURMY,13_pPFoIgy8cjAVhkM4nMYX8MeK3uXOGzxYoBPTVtiAA,1Cq1sCJRyNErtyKht3EdMkCn3nhvtzLfDbLmazjcJlaU,1DMtRd7LQOm1NmBftNCnWWrMYYtb5KBdm1qqenF0a_FI,1JIyW1xtPHhaa9xX_Vy88TSvARQYOm-uAGRi2PdC3-WY,1bygnnNtslF7l4AqCu_xAzPfBdA5A6mz91l9ARfgVpO4,1e5_pHZN54PlRkfzhN3phQ7VPb-qYpROKAUDFPNhkFXk,1OxsERpcKYTLpfxx7SGuk5DarSqFnmrFQlHDNbaKWLLQ,1vTKq35oKWfc0moM0Umww26A53Q73jIEOz8Iy-u6XZ5U,1Jk5ha6OhlbRd86rzxrqbSL1ETBfGJgy-qcAqQNrnp4A,1ZAkk31pnmlNosZGEVWr2-1D4oqF6q3AambxuHMriq6E,17I3uw2RRNgFUSVRZTfBlGwsM1r_I3qEYbr_UD5X_DSM,1Jx4Bt8TKpVKuk3ahmqmP_FkXtTMpGrdmyPfaASJwWmI,1xMeSrRhyuB3nCXIzd4pVAxeBWpyt1TihYYuKQp13PpE,16UK00ZL1xvR6DZrTbH0mDigT61u8bS1opqoVV7BLLDY,1yh52w-YEFm2dk5leiFkensz1jdLIc2VgNq9-TbgpiDU,1VD52wpJ1SA_WFio7FNK1Lqw5LDdHbX2U-xoQ5dLF_EA,10As5Aaane6gP6d-ey45cMaMVEIj2WY50k7nLKFeMC4w,1mURKcoB1z69hSqa87gg-1m5It6uHktY45SBPhNsk4kE,11NrIo_be1EseeiAOyn8EUpJh8BXfYmyTOC8vFSKxf5A,1hvg8prXWukweJUxTuIfZB5ASjrCbb9zc9HBwCeT1e6g,1hYyHoOMqjH0Uj8Qlz15zf1Xl5L2klx_6vrY9ufPpaJU,16wjMZYcWbcB06A8PpUXGuVWDollszqBrCJixk2buKcQ,1-ieBet_VphY57zfX51XnD72pj5ICVoIYYwIQDBaHDi4,1hbok7mc_pLfzMrHG1iRK2Ffb7V2NRgjQ8y4D2PE5R_Y,1nDP72WjMLguf77gloJIjrVe3_QTad_Dhre4POrNbfXk,1j3RXN-v-oa9VI4qO2n1UmCQEFjcQSW2WG8KSLpgVztA,1JD_sm26o8GVdUF3Y96Radzoq-Ciu2kv1y6DZw4qHOu4,1tAKXbWCD-0oyHHs0jOKM5TizMAs_JpEBcQQd3-IoPrU,1lo0ixncv_HQ8QkoO3kbEy_t_Edt_kZonqobsw_A0ZZw,1z1xtC45RwDZlwjIESqaSxqjoStp9QDkqZeX2qBCNgq8,1Oj3BolTrwdxMM0k3jT6-ZYiMsfZcrVJ7j66HVkjGg2s,1IQJ_mshH2X1OXP0Q5E-SgrgfMuBBLTk23ZDqO3If0JU,19mFc2p8EpxKkdV0qIv6XYcg0Zg1JJHyXw-EbZNpdc78,1gcBlWMPxPgKTP7FhQXus59oIeniNZVSSVUE_aJutdPs,1uiof6-It1tzrOStrIB5xDmbDul1LY3rfI0Hl56AOLF8,1zCsgBWmFajvcZ7GN7ljR-JPDYnfF2XHFUj0ZEsJp3Dk,1s3t-QrnRFqWwkI3GyaYRdVBz3moF7yDEUVpSpKDUor0,1s1mUziLm6g0_9TCyGLHpNBMH7f4BYNnoFXRU31sS_bc,1Qw_1UEwROJ1yGpIMYrLebKYm5txmH1lJi_lbgkWmX34,1rQAvpQT2inAbCQ8o8KHy5UPtdjPQwU4X0TntQvswIKQ,1tBz2dvYFTVLew1SDNq_duyvY8BJRcEqvktXWr0cYHOI,1uKZS9gzgE4TY1I1H6cuNpdvmlVXuV-Y28hwDNTh9H7k,1WuvZKfZBmXuwSIpBWCKXKeOEqrP6RQs0xgjUciwYRFg,14vRqsAXncyPhVdpFGgzK8j2p1vMRoHmGQL70PgKjLIc,1OrxARBHzRjpECrLUze6_xPYbHN_4Pf-OvvlvtBkXG-M,1NUiW1HV4HWLJFaOmVO7NHq7cqVFW7i-itDs7gTbeHlI,1XTgDCRW7O1qWcfW4UulOmX3YuTDyoN5kY4PxmW9Z_hc,1ftOC4vQn5LnmmWepo7-1AFw03jeJlTAYDGXkORZeCd8,1FtkLIlimY39pYONz9_U524_ib08Vwp3e0A8jarxKEco,1fzAA1zqqOK6xY83DpWnguf7TA2KMzG-t_eq_JBV2MJ8,1QA0HkMw2tIKdAQzURjVXSZ_dDYaE_yHSF_VBDwvTT-I,1H35YkWJMdIXv-j1iLbhMok67abPeLvzQiIvdbJHYofI,1Bn_9tMfUzE7vcaMA0vqM8Zi8MTgXBUtMhJABm-lBee0,11dBLajr9btEUmglwup-VUgyQ-BsTOzTt5Hyzerw9cmE,110iLuQw5wDBSYxwh0LkxDuMcJkn0A_Df1qEH3O-VfDU,1lKXctHcQyLX9yAHzmtQJaCl8wzDrkMmgra-ceX8ZNDo</t>
  </si>
  <si>
    <t>4G - VERBALE n.2 - 2025-2026</t>
  </si>
  <si>
    <t>si comunica che sono stati generati e resi disponibili i file per la condotta, le competenze, i programmi svolti e le relazioni finali. Di seguito i link ai file condivisi relativi alle sole classi in cui insegni: Programmi svolti Programma - ITA - 2BLS - 2025-2026 Programma - LAT - 2BLS - 2025-2026 Programma - ING - 2BLS - 2025-2026 Programma - GST - 2BLS - 2025-2026 Programma - MAT - 2BLS - 2025-2026 Programma - FIS - 2BLS - 2025-2026 Programma - SCIE - 2BLS - 2025-2026 Programma - DIS - 2BLS - 2025-2026 Programma - MOT - 2BLS - 2025-2026 Programma - REL - 2BLS - 2025-2026 Programma - SOS - 2BLS - 2025-2026 Programma - ITA - 2G - 2025-2026 Programma - ING - 2G - 2025-2026 Programma - GST - 2G - 2025-2026 Programma - MAT - 2G - 2025-2026 Programma - FIS - 2G - 2025-2026 Programma - SCIE - 2G - 2025-2026 Programma - MOT - 2G - 2025-2026 Programma - REL - 2G - 2025-2026 Programma - ITA - 5D - 2025-2026 Programma - ING - 5D - 2025-2026 Programma - STO - 5D - 2025-2026 Programma - FIL - 5D - 2025-2026 Programma - MAT - 5D - 2025-2026 Programma - FIS - 5D - 2025-2026 Programma - INF - 5D - 2025-2026 Programma - SCIE - 5D - 2025-2026 Programma - DIS - 5D - 2025-2026 Programma - MOT - 5D - 2025-2026 Programma - CIV - 5D - 2025-2026 Programma - REL - 5D - 2025-2026 Programma - ALT - 5D - 2025-2026 Relazioni finali Relazione - ITA - 2BLS - PETRUCCI ILARIA - 2025-2026 Relazione - LAT - 2BLS - CRUCIANI CATERINA - 2025-2026 Relazione - ING - 2BLS - BALDINI CARLA - 2025-2026 Relazione - GST - 2BLS - CRUCIANI CATERINA - 2025-2026 Relazione - MAT - 2BLS - PICCINETTI MARINA - 2025-2026 Relazione - FIS - 2BLS - PICCINETTI MARINA - 2025-2026 Relazione - SCIE - 2BLS - BALESTRI NATALIA - 2025-2026 Relazione - DIS - 2BLS - SGHERRI BEATRICE - 2025-2026 Relazione - MOT - 2BLS - BONARI SONIA - 2025-2026 Relazione - REL - 2BLS - GINANNESCHI MARIA STEFANIA - 2025-2026 Relazione - SOS - 2BLS - BAINI ALBERTO BANTI ILARIA - 2025-2026 Relazione - ITA - 2G - PETRUCCI ILARIA - 2025-2026 Relazione - ING - 2G - MATALONI ALESSANDRO - 2025-2026 Relazione - GST - 2G - BASILI CATERINA - 2025-2026 Relazione - MAT - 2G - DINI LAPO - 2025-2026 Relazione - FIS - 2G - DINI LAPO - 2025-2026 Relazione - SCIE - 2G - BALESTRI NATALIA - 2025-2026 Relazione - MOT - 2G - COPPOLA CECILIA - 2025-2026 Relazione - REL - 2G - ANTICHI MADDALENA - 2025-2026 Relazione - ITA - 5D - LA MANTIA DAVID - 2025-2026 Relazione - ING - 5D - GOVERNI SILVIA - 2025-2026 Relazione - STO - 5D - RADI ERIKA - 2025-2026 Relazione - FIL - 5D - RADI ERIKA - 2025-2026 Relazione - MAT - 5D - LEUCI GIULIO - 2025-2026 Relazione - FIS - 5D - LEUCI GIULIO - 2025-2026 Relazione - INF - 5D - CARTOCCI GIANNI - 2025-2026 Relazione - SCIE - 5D - BALESTRI NATALIA - 2025-2026 Relazione - DIS - 5D - BRESCA ANGELA - 2025-2026 Relazione - MOT - 5D - ROSSI STEFANIA - 2025-2026 Relazione - CIV - 5D - SAVELLI ROSANNA - 2025-2026 Relazione - REL - 5D - GINANNESCHI MARIA STEFANIA - 2025-2026 Relazione - ALT - 5D - MONTONE FRANCESCO - 2025-2026 Griglie condotta 2BLS - CONDOTTA - 2025-2026 2G - CONDOTTA - 2025-2026 5D - CONDOTTA - 2025-2026 Griglia competenze 2BLS - COMPETENZE - 2025-2026 2G - COMPETENZE - 2025-2026 Ciao e buon lavoro! L'Animatore Digitale prof. LEUCI GIULIO, per conto del Dirigente Scolastico prof.ssa RICCI GIORGIA.</t>
  </si>
  <si>
    <t>1ALS - ASL - 2025-2026</t>
  </si>
  <si>
    <t>PCTO/1ALS - ASL - 2025-2026</t>
  </si>
  <si>
    <t>04/06/2026 14:10:49</t>
  </si>
  <si>
    <t>1YRptEXndyRgD5Qi15a48EYNgp_okTBBS</t>
  </si>
  <si>
    <t>1hkQLcJndy6YAQqlQkkQiChx5a80c2cjtUxjcJLzT1mU</t>
  </si>
  <si>
    <t>https://drive.google.com/drive/folders/1YRptEXndyRgD5Qi15a48EYNgp_okTBBS</t>
  </si>
  <si>
    <t>https://docs.google.com/document/d/1hkQLcJndy6YAQqlQkkQiChx5a80c2cjtUxjcJLzT1mU/edit?usp=drivesdk</t>
  </si>
  <si>
    <t>16AevXxizJLWDhFgqySKvePfEiR4i7Jby2IP4l9zsUBE,1BBsaTkiFFC7veNbAS34C_MvGtJ9cg9Esm_y2Z8Z-01E,1s6oEWOgs6a2dEY-OICOKikS6uMFlzRcPUH9ESQMm9RI,1vvTEz5SgdYDt9yC8Tbeq085KQsdYQkIOKNaegd9I0TA,1bQsv3-7gqV3OcktNbTfnNvrGhFbHpFBUh5a7PlUqPJc,16cuA7KQZblVb8OJfDG_rwE0Tv9-qHnY3zsuWlDe7NCg,1w_CEwH-JgI_Lcnn0Rj4kfgw0tFIhM1l2DKPN4BYtwq4,11o06DJNNFElkhfInPBTMaKvaTNkFN-ZhzovXaA6dpwo,1YPh3jRFb0IgQq7IrTir1ErVj87s5aWTbdwYiiHYynxY,1Tsw9UvT6r9-XwdRzmfqRTOUJkcG8Xilo5ILOUlPRxnQ,1TnhMb9uAg8bSIi0IPNNeybjaXZ3JLMA0BXDpJ1lXSSc,1PsIT7V_HDYmGDEHPEJI8iGm1nOm65wrNdQ9oOpc4ziM,1n2vg0ga_1AhomFGK8REq74JLTg7bWMdPJgsDvU2gK_c,1XyC6v7GmFkTSj8jfN5ztOPHB14Cy2KoT8dmRnyl7eto,1N8UmNdO5nKWTN9u9jQynyCeiMVkfpGGv3Q88bHuzViM,1INAbVD9CnAXFfo9fbZxGfJkRLA2_SRQE-R1tHxSznwo,1UaymsvPfZHRStZJ4X6fRJ8ZEEI0-g3T7HG_bMAMKtRg,1W73DQUYU8ic6dsdwK0zV6lZKvh7wsJdxgE8eKweSv_w,1buFUGcAbmZ19LP2wiqygwi5-dfOx-DVzvQdH5T2Gdwo,1tX11Tlw4ESFekGfQdDQjvn0EeKztXH8_EfEhoIHMCI8,1HLDOvAsuqPvYGCJW0mWoEyN2I8zX4gImMESjKsyC_gc,1R-uAzjtwe4-ppKW92aj9vosSXrNSjoXewAK1bts6hro,14ARLNauSMVKgWHMP3dlEOM7a2eK1_ofnVGa5DtmbLdw,1lV6bRqA3s72oXuC4x2-55euxRJMhN-SypMQeGg07wLc,1WiyBEkEsFvmbAszODePKzM9Di47-6EhOHoZqMe_D6Ws,14MaC52u3-xbzZ3rKO-ODe2hFMPVav0kYabJSbp5EMss,14wGBJQ-VQahoD9rJS8CxDyrJdFsvH2YNEHW7dwVswMA,1jZmQt9mgnWZgWwtvCbqUIMB_G4VejaTol3w2Pq4Q-_w,1Go5-O0qYA8kM26PxE0rCUQxoUCZiRUHkDb0MBOmzdKU,1_5nXYTNc5YPfKTYW9N0eNoBLdjqu8ISXraNx2s4xhEo,1N8qHj-TJB9-CpCGbWiFZ-J7yS1_D-5qXB9_tV7pZUds,1yrOv8zNyCa8Xu4HPANBHEHPevKm02NSsVpiUAjnvLtg,1U7e2M_q6bDWS2vTpGdpk25H2jVy--9W_xjRjMOo8qP4,1eZEVA25OA5xAbPOxvG8ETtPVVkIzIvWJEcj9vYo-I0w,19BI_9EojaQ5y88UKsthqlvrO7BuNvIg2xaj3t-CzjWE,1hvg8prXWukweJUxTuIfZB5ASjrCbb9zc9HBwCeT1e6g,1hYyHoOMqjH0Uj8Qlz15zf1Xl5L2klx_6vrY9ufPpaJU,16wjMZYcWbcB06A8PpUXGuVWDollszqBrCJixk2buKcQ,1-ieBet_VphY57zfX51XnD72pj5ICVoIYYwIQDBaHDi4,1hbok7mc_pLfzMrHG1iRK2Ffb7V2NRgjQ8y4D2PE5R_Y,1nDP72WjMLguf77gloJIjrVe3_QTad_Dhre4POrNbfXk,1j3RXN-v-oa9VI4qO2n1UmCQEFjcQSW2WG8KSLpgVztA,1JD_sm26o8GVdUF3Y96Radzoq-Ciu2kv1y6DZw4qHOu4,1tAKXbWCD-0oyHHs0jOKM5TizMAs_JpEBcQQd3-IoPrU,1lo0ixncv_HQ8QkoO3kbEy_t_Edt_kZonqobsw_A0ZZw,1z1xtC45RwDZlwjIESqaSxqjoStp9QDkqZeX2qBCNgq8,1GSpfwDgsxlYN4k06c0qbqlzpe5sf9CbxeiTssk5wH50,1H35YkWJMdIXv-j1iLbhMok67abPeLvzQiIvdbJHYofI,110iLuQw5wDBSYxwh0LkxDuMcJkn0A_Df1qEH3O-VfDU</t>
  </si>
  <si>
    <t>si comunica che sono stati generati e resi disponibili i file per la condotta, le competenze, i programmi svolti e le relazioni finali. Di seguito i link ai file condivisi relativi alle sole classi in cui insegni: Programmi svolti Programma - ITA - 1D - 2025-2026 Programma - ING - 1D - 2025-2026 Programma - GEO - 1D - 2025-2026 Programma - STO - 1D - 2025-2026 Programma - MAT - 1D - 2025-2026 Programma - FIS - 1D - 2025-2026 Programma - INF - 1D - 2025-2026 Programma - SCIE - 1D - 2025-2026 Programma - DIS - 1D - 2025-2026 Programma - MOT - 1D - 2025-2026 Programma - REL - 1D - 2025-2026 Programma - SOS - 1D - 2025-2026 Programma - ITA - 2BLS - 2025-2026 Programma - LAT - 2BLS - 2025-2026 Programma - ING - 2BLS - 2025-2026 Programma - GST - 2BLS - 2025-2026 Programma - MAT - 2BLS - 2025-2026 Programma - FIS - 2BLS - 2025-2026 Programma - SCIE - 2BLS - 2025-2026 Programma - DIS - 2BLS - 2025-2026 Programma - MOT - 2BLS - 2025-2026 Programma - REL - 2BLS - 2025-2026 Programma - SOS - 2BLS - 2025-2026 Relazioni finali Relazione - ITA - 1D - LANZANO ROSA - 2025-2026 Relazione - ING - 1D - CAPPARELLI GUIDO - 2025-2026 Relazione - GEO - 1D - LANZANO ROSA - 2025-2026 Relazione - STO - 1D - DELLA MONICA PAOLA - 2025-2026 Relazione - MAT - 1D - CELLESI ROBERTA - 2025-2026 Relazione - FIS - 1D - LOZZI CARLOTTA - 2025-2026 Relazione - INF - 1D - CARTOCCI GIANNI - 2025-2026 Relazione - SCIE - 1D - MUSTO NAZZARO - 2025-2026 Relazione - DIS - 1D - BRESCA ANGELA - 2025-2026 Relazione - MOT - 1D - BONARI SONIA - 2025-2026 Relazione - REL - 1D - GINANNESCHI MARIA STEFANIA - 2025-2026 Relazione - SOS - 1D - BAINI ALBERTO BANTI ILARIA - 2025-2026 Relazione - ITA - 2BLS - PETRUCCI ILARIA - 2025-2026 Relazione - LAT - 2BLS - CRUCIANI CATERINA - 2025-2026 Relazione - ING - 2BLS - BALDINI CARLA - 2025-2026 Relazione - GST - 2BLS - CRUCIANI CATERINA - 2025-2026 Relazione - MAT - 2BLS - PICCINETTI MARINA - 2025-2026 Relazione - FIS - 2BLS - PICCINETTI MARINA - 2025-2026 Relazione - SCIE - 2BLS - BALESTRI NATALIA - 2025-2026 Relazione - DIS - 2BLS - SGHERRI BEATRICE - 2025-2026 Relazione - MOT - 2BLS - BONARI SONIA - 2025-2026 Relazione - REL - 2BLS - GINANNESCHI MARIA STEFANIA - 2025-2026 Relazione - SOS - 2BLS - BAINI ALBERTO BANTI ILARIA - 2025-2026 Griglie condotta 1D - CONDOTTA - 2025-2026 2BLS - CONDOTTA - 2025-2026 Griglia competenze 2BLS - COMPETENZE - 2025-2026 Ciao e buon lavoro! L'Animatore Digitale prof. LEUCI GIULIO, per conto del Dirigente Scolastico prof.ssa RICCI GIORGIA.</t>
  </si>
  <si>
    <t>04/06/2026 14:10:51</t>
  </si>
  <si>
    <t>01/10/2025 17:04:13</t>
  </si>
  <si>
    <t>3ALS - ASL - 2025-2026</t>
  </si>
  <si>
    <t>PCTO/3ALS - ASL - 2025-2026</t>
  </si>
  <si>
    <t>1j5jj1OZgAIcqSUXxW3YfWdOx4Du6r60cwKoGdOSWE6I,1RInmjF5e9ir70YhzVufXcyHxPkEE9sz-TxN4VDSCvTE,1cI11nVUGgPClugNYOiVJjuP31N79GPDwH9tEa3qzcDM,147Fr29YFYHlHZxq8Vy_i6DZmzaOK6AK6dDqQS1S0FF0,12od_Xwucwp1TD68LfyNPDue9SbfIpwjoYJ5iT6e-x5I,1jLX2DpamhdBRmNsksQFqXgpwwM4fJIL5pRGcXrxyiCM,1scA9Od-pPQ8uooA9c5IWbI4KzlI5k-F2uKgadW-EtTs,13d4ppICBTwIz3w074HHl_s8WP_F9f7emw_c70dOPfdE,14fowN327SJWqviwOudbQ3z3c4iLJFII_gPPZVtnkPo0,1Li1IHAs5LMGeFGuzeLX6cDnPdqwV9oswzbcqNtTEn3s,12A2jpxp9AUpwquWQQk_BV5oUk1ZVsgjy-Ky7pH67exw,1NRTJNXLKwb-KnMDXKFuNhT5x1FyMNq4gk2myilXgHg4,1gx8eXaR6bsYy0gWkm3rXWsvldwR8rUnGaALHjZz8I3U,1WorogonnGONYm4VpBmX92rehceJ7PhkQbjqITPjZUbw,1eIm4ipFf00xsz_tn37S7KcvUE8zkuSpE88zRxX70iXI,1WsGkxJHWeqkMGlJgouv7eGO65slcyCGZCKtAsPd9OlE,1O_MzX1UtEFromUyOtTT5b6hFb_rtxnLdD6FKUIKpz98,1X49mIFiFSvBkeDykM3irPzNxeFyd_-CyprWfuUf0OfI,1N28B-U8BCqYzQ6QuhU6yMQqfLZsRAFl7Lbn00dHvLyw,10BRsfViIS613GhIJuaZYViiiF8UPZXPR5ztiyN7qOHk,1Ty9f0Kfu63Po-dBO8192FCev0gMa0Zr_N1jEIWbkUPE,1ssNkxPX6YmKnjSLwDttcKpcCRAmV0UtzrZTy66kYOGo,1_dLN4FXE4W2Wtc8KeTnOn6wL5gd0VT5KUiL3Ni8aM80,1Yw6zI3ura3WPNmZbluyxAeYloP48lpKRFpFK4eBZ-Go,1kE_VOSGeYxTHU_GZKhhYXaFQi9DW9JJfvBdK09dXjJo,1oBN6ccsS7GBlX8mPxBZnCtqGcMDjXkRUAZh4Q_69OSA,1D0ZF9xR995zHh5CBpSjEyIWTtp608IXQr8iFvutAQFQ,1h64rBxs4pYAL72y81eZvQwq--8LZ57LsWPJdI_TSeew,15zRAkyCkLaqA_OnvEZkU9GVn4d63hlJr-MGJmA2A5qQ,13nsbGZyWWiW83o-jL5XkXdbBe9wc-b40kw271lv37N4,1usrMwkJLXjclfXXzR3QmJpPfCXGTKYo6Fcaya5WT6gM,159sv0UWGs4EvCIKA8Ku3Ch_BHqaGKHH7U-A3w79oX4o,1LNaNC60CPGgIldXTl2C0cDIyrq2busB9ENzTU-ObTv4,1k9bFBoVt3-C_dZco1HLVGlhyeBivYc2sWvVkf81hp4c,1CLxOIRqzr0dgO9zQe2OHORrlL633BoBIJjFFPge3eWk,13_iedxUNbf9L95S5AG88hOULN2JLj-q5ksM2xDSL5VI,1c_KtBGagpMonRQrDEDKNSLLIuo59lucaoFliTeqTNqY,1e3Y6UtU449BbUFvNumu5WD3vKxVBPv2EBQBk981X2Po,1otzogxvfQEcOaOaa8bN-0WIyPtijqBIgoQFi7OsWb4Y,1VLppQeO8P8prUBilXLekLk9tm7Eu3H91R0u3MMdw60o,1tNbWBKWEeqMe_xnaiw63AftBqkeLIykJWNpctoLYH14,1Ky6fBefEz5C8242w4G26MQsYcfNS5T8qvSYY9DHVKS0,1C5qBAylkjEK4PnSd_uhpJjrCus4c1BmdKGC6uaiMPw4,1ndPcdmE9dwdNDfHSzMqkBjJKSS2YoFQZ3wazoVCeLsg,1XoqDmtJl6N1dOGDy4rNkOdjBHBdQEst5DCGkiqbtzts,14gLgKGlrH15ehYHAdpCB78JY4a7sXHWtTH9EII8r8Ic,1QDLMfNK9xnfMcYRqcapS4tN8YBqrK8JmQy2QpQmQluw,1dsHcySydelcEsTBM7lJi3UhcTt1H09vlOz8OENZ1KsY,1_4M5tmvznWK_2cznA3Di2kBCOrAdrCVf50zSdmMxHBk,1l3TPpmULnO5l5AINA1gPMmpLk3z0LfTJV8wiJMd2Lto,1RaYmDMlU-2bAmt8sEKMOfpP5ZlCPi0d2-t5sBPEs8zA,1ZINeytVCr1yBJkA8YPc2_RL4wI2mTE0kN8mfTGuVqhs,1fpebFnUwgTb-S9RvKYYQlTZUCP308rRzcmL-GX1sQuE,1e7qY-VyCzcTgtU-0RtEc4Pe0KHneqdPch4uJh2unuI0,1P5NqElu7C9bM991gl_5etNpoehE2bmsWfUs8QFzQl7A,1JGt-yD0w5zBeaHESLmV6gKG2nytjgfOxKcFanrV8Ai0,13Bb4up3pqpi3ymgi6aBDK1Sdx05wvhB-Rhst4lBJtac,1e44bZwGQKcPo9YCgs1exYcczGFpkUuMmDd4xTlZCu7s,1aQ5ElDCTblaR5HNwvOBwvoiDbGKF6JF6Ka1L0vNhT2c,1BhXlz7LsvmPUUuuf3rbKsOOf31uFlxIJCYOA-ECaWr4,1fG9YNUdsj0LxM-BGk_0XuPFr0gk6TWj7OF9KCdg1T2E,1gjaCbnvt1wyk4VL3AvjcR47jUNBO5--bI9xmdo20m_U,1U6PPSGobRbcq2GQ3Ang0yNAWie3q8btsSMqHvxi4Crc,1FVJjCAivkGTLoyKj2KCIQD4EOo6rZf4aoSx-v8GWXGw,1FA69uGKWPg5tR6aaEflSK-AZ9E_mQBrrr4ET0qdjddM,1KoT8jf_rN4Qw4la9liVa_81DsuJ_QjXVMdEcNjqn0J8,14DmzZp1LcRDEaHmvAhVWHjbRJn02V1BwYpRSEMgRF2k,196FdEMDKHkZN6r8cspMClLl9O3pLHmZfkV-1Cf19sPk,1iBXBhNDiuTHgZ50ZmJom9zk1gSsBaBpAgm1Mg6T53A0,1393I-wDnsMTrsRll79JimuboNGCUtMrg8rP1DaCpBP8,1OSUyMx-yMAmPjmRl-QBTosKuKH-cXMoevkGssFZ0DFA,1ijuWZ_wINkkt1ck909HoLiuyFJrcl13r44CPnXKOdjQ,1vOMBkizvCpWZ5iIoZiXLI9yE9A3BSxLvZMLwXtzX1UM,1pOEVCwR1u__HMCbVEss8Hlh88s61GPHTx-5dWVcLMBs,1uNYazM63Pm9f5Ek1jBLRuvpinEw0TNf1aMUAemsVMnk,1W6R05AnO5RqctH6jDYjLztKzusnnqjHMgcd3_j1fbXs,11SDm-ZBS8KNFlhnzVkloyQK6tg8nDa_WpKVjOiAD3J8,1P6BGFM6mCQ9f7I13vvOw8T6FbrFRORdh2nEq-c9WnXk,1fuXC1sXmjSeF6Da3EwT5VThAOUYW86OvJzHYdWCuaPg,1JlFxDvJBJIwxIem-aTYfBDd1JzkjoyCi0sKq_1c1dd4,1H9YH7Ptc3wYBPpINwB8BBWBsIZU8XgogDEsNeMroVZw,1hNjjVxKsgX3gd3piEjsZIAgsqm7g9NJ_jPpDXXQ8Mcw,1VgRtZNbGInu8S_UGA-gnwZYp_S7GSp-TlhTejU1IRKY,1x5oKbHWiJXmVR_nHrvPcmJr0mXbUTkvcdW2AsdPY8Yg,1JC4f3Cdu1rbHSaTf8s9ZblQYXVLoPcDBUEWw3mHJNeg,1V7_Ez9Q7BM7Zc5RmXE9PaDTbAx7Vnf4dPjizFrRDbUI,1m4PsSjS-sdIcqd6ADRvHkidyg7dSBMbp-ueXDPoAWWU,1wkAM9imrRLB8nkODsjKSVIb1Mkm1XPXpUlv98k1dwnQ,1JCqEgyFOB4c47GhZyFWwmOoJkfcGpnlRXwsv8FxXybQ,10YP3e9YdsuvpuQK0vYADGDaE5BDTUGSFVtTa7ka_t4s,1IHsgkCkT6ZjznniXBrfor-PVbNOFZDbtZpRh23nAkmo,17ry2sGVTQjXVqRZkcoJTPXIDBin880EdcJgM6mO4JLU,1BUEbT_oWyQIOhylAVr4FqNdIw4Tt2fcRKGZaUap0Nj0,1KyPPyo89ENcEVDtlz3jRU5Y58Ugycpeoj_Ua8dtWAXI,1HLMATW1WartsRXf6HTWeDfM2HYrSWjXOiNTgKiVfo-E,1TROAX1ccGhUnz_8_5jcPYAQbveeU3NgwufvIou1gzWQ,1xqIavyPkJW-cywKY7RCTwQRcTdIzeG4ELF4iqjWenT8,19AJQhfJX385SFYlz78ZYESgXS0lqYWswyB5ajzj7jJs,16bbAO1GldycU_HESJanfQ5hzAkwf3WgdOEk713tF5eA,1eYRWtVUsUrEghDGgOpFyTbYABkhk8sUbIew_6s8w3N0,1QTogM430K8Nm69rKd86n-7B8xsE3fTXJM5IiApx7cII,1g2Yq935uvXJaXfuHA-FVjd5X51uxbqZGNfC4wp2q_T4,1pXCspcQqhFpJ3D3gzZYWhI99aBuV6oBx-CAMqBDIiHc,1LRRQeF52uz0Tm4KxvHRF8jOZVf-2GosmTsgvA_I8WAY</t>
  </si>
  <si>
    <t>1sozH9QYZezMeXN9SFS478ZJYqhRrk8qI</t>
  </si>
  <si>
    <t>https://drive.google.com/drive/folders/1sozH9QYZezMeXN9SFS478ZJYqhRrk8qI</t>
  </si>
  <si>
    <t>16/11/2025 17:07:51</t>
  </si>
  <si>
    <t>4H - VERBALE n.2 - 2025-2026</t>
  </si>
  <si>
    <t>si comunica che sono stati generati e resi disponibili i file per la condotta, le competenze, i programmi svolti e le relazioni finali. Di seguito i link ai file condivisi relativi alle sole classi in cui insegni: Programmi svolti Programma - ITA - 4F - 2025-2026 Programma - ING - 4F - 2025-2026 Programma - STO - 4F - 2025-2026 Programma - FIL - 4F - 2025-2026 Programma - MAT - 4F - 2025-2026 Programma - FIS - 4F - 2025-2026 Programma - INF - 4F - 2025-2026 Programma - SCIE - 4F - 2025-2026 Programma - DIS - 4F - 2025-2026 Programma - MOT - 4F - 2025-2026 Programma - CIV - 4F - 2025-2026 Programma - REL - 4F - 2025-2026 Programma - ALT - 4F - 2025-2026 Programma - ITA - 4G - 2025-2026 Programma - ING - 4G - 2025-2026 Programma - STO - 4G - 2025-2026 Programma - FIL - 4G - 2025-2026 Programma - MAT - 4G - 2025-2026 Programma - FIS - 4G - 2025-2026 Programma - SCIE - 4G - 2025-2026 Programma - DIR - 4G - 2025-2026 Programma - MOT - 4G - 2025-2026 Programma - SPO - 4G - 2025-2026 Programma - CIV - 4G - 2025-2026 Programma - REL - 4G - 2025-2026 Programma - ITA - 5ALC - 2025-2026 Programma - LAT - 5ALC - 2025-2026 Programma - GRE - 5ALC - 2025-2026 Programma - ING - 5ALC - 2025-2026 Programma - STO - 5ALC - 2025-2026 Programma - FIL - 5ALC - 2025-2026 Programma - MAT - 5ALC - 2025-2026 Programma - FIS - 5ALC - 2025-2026 Programma - SCIE - 5ALC - 2025-2026 Programma - ART - 5ALC - 2025-2026 Programma - MOT - 5ALC - 2025-2026 Programma - CIV - 5ALC - 2025-2026 Programma - REL - 5ALC - 2025-2026 Programma - ITA - 5C - 2025-2026 Programma - LAT - 5C - 2025-2026 Programma - ING - 5C - 2025-2026 Programma - STO - 5C - 2025-2026 Programma - FIL - 5C - 2025-2026 Programma - MAT - 5C - 2025-2026 Programma - FIS - 5C - 2025-2026 Programma - SCIE - 5C - 2025-2026 Programma - DIS - 5C - 2025-2026 Programma - MOT - 5C - 2025-2026 Programma - CIV - 5C - 2025-2026 Programma - REL - 5C - 2025-2026 Relazioni finali Relazione - ITA - 4F - BASILI CATERINA - 2025-2026 Relazione - ING - 4F - GUIDI CARLA - 2025-2026 Relazione - STO - 4F - MAZZETTI MANUEL - 2025-2026 Relazione - FIL - 4F - MAZZETTI MANUEL - 2025-2026 Relazione - MAT - 4F - CHIMENTI CHIARA - 2025-2026 Relazione - FIS - 4F - DI MEGLIO UGO - 2025-2026 Relazione - INF - 4F - AGOSTINI LAURA - 2025-2026 Relazione - SCIE - 4F - BARRAVECCHIA PAOLA - 2025-2026 Relazione - DIS - 4F - CASERTA FRANCESCO - 2025-2026 Relazione - MOT - 4F - BRUNO LORENZO - 2025-2026 Relazione - CIV - 4F - GRANATO IDELMO - 2025-2026 Relazione - REL - 4F - ANTICHI MADDALENA - 2025-2026 Relazione - ALT - 4F - MILLI ALBERTO - 2025-2026 Relazione - ITA - 4G - CORDOVANI IRENE - 2025-2026 Relazione - ING - 4G - CAPPARELLI GUIDO - 2025-2026 Relazione - STO - 4G - FUCCI ANGELO - 2025-2026 Relazione - FIL - 4G - FUCCI ANGELO - 2025-2026 Relazione - MAT - 4G - CIOLFI CLAUDIA - 2025-2026 Relazione - FIS - 4G - CIOLFI CLAUDIA - 2025-2026 Relazione - SCIE - 4G - BARRAVECCHIA PAOLA - 2025-2026 Relazione - DIR - 4G - GRANATO IDELMO - 2025-2026 Relazione - MOT - 4G - MACHERINI MARCO - 2025-2026 Relazione - SPO - 4G - MACHERINI MARCO - 2025-2026 Relazione - CIV - 4G - GRANATO IDELMO - 2025-2026 Relazione - REL - 4G - DEL BALIO LAURA - 2025-2026 Relazione - ITA - 5ALC - SAMMARITANO ANNA RITA - 2025-2026 Relazione - LAT - 5ALC - LIBERATI ROSSANA - 2025-2026 Relazione - GRE - 5ALC - LIBERATI ROSSANA - 2025-2026 Relazione - ING - 5ALC - FRATI ENRICA - 2025-2026 Relazione - STO - 5ALC - RICCI STEFANO - 2025-2026 Relazione - FIL - 5ALC - RICCI STEFANO - 2025-2026 Relazione - MAT - 5ALC - D&amp;#39;ELIA GIOVANNA - 2025-2026 Relazione - FIS - 5ALC - D&amp;#39;ELIA GIOVANNA - 2025-2026 Relazione - SCIE - 5ALC - BARRAVECCHIA PAOLA - 2025-2026 Relazione - ART - 5ALC - BRIZZI ALESSIO - 2025-2026 Relazione - MOT - 5ALC - ROSSI STEFANIA - 2025-2026 Relazione - CIV - 5ALC - FOMMEI FRANCESCA - 2025-2026 Relazione - REL - 5ALC - ANTICHI MADDALENA - 2025-2026 Relazione - ITA - 5C - MONTONE FRANCESCO - 2025-2026 Relazione - LAT - 5C - MONTONE FRANCESCO - 2025-2026 Relazione - ING - 5C - NEVONI ELENA - 2025-2026 Relazione - STO - 5C - MAZZETTI MANUEL - 2025-2026 Relazione - FIL - 5C - MAZZETTI MANUEL - 2025-2026 Relazione - MAT - 5C - PECCIARINI GRAZIANO - 2025-2026 Relazione - FIS - 5C - PECCIARINI GRAZIANO - 2025-2026 Relazione - SCIE - 5C - BARRAVECCHIA PAOLA - 2025-2026 Relazione - DIS - 5C - BRESCA ANGELA - 2025-2026 Relazione - MOT - 5C - BRUNO LORENZO - 2025-2026 Relazione - CIV - 5C - SAVELLI ROSANNA - 2025-2026 Relazione - REL - 5C - DEL BALIO LAURA - 2025-2026 Griglie condotta 4F - CONDOTTA - 2025-2026 4G - CONDOTTA - 2025-2026 5ALC - CONDOTTA - 2025-2026 5C - CONDOTTA - 2025-2026 Ciao e buon lavoro! L'Animatore Digitale prof. LEUCI GIULIO, per conto del Dirigente Scolastico prof.ssa RICCI GIORGIA.</t>
  </si>
  <si>
    <t>04/06/2026 14:10:53</t>
  </si>
  <si>
    <t>1KLuyDEMB61y0gd6pGLgznCFzffVCXYyT_RV15vNsySE</t>
  </si>
  <si>
    <t>01/10/2025 17:00:58</t>
  </si>
  <si>
    <t>https://docs.google.com/document/d/1KLuyDEMB61y0gd6pGLgznCFzffVCXYyT_RV15vNsySE/edit?usp=drivesdk</t>
  </si>
  <si>
    <t>10_NjufN_Bsn6cY5FBJxxRwV6KtEPqg6qjHG-HAZAFu8,1aOBTGAZnQK1vdw9lA-W3JTb6tkJ9ZkfGCN11ouUURMY,13_pPFoIgy8cjAVhkM4nMYX8MeK3uXOGzxYoBPTVtiAA,1Cq1sCJRyNErtyKht3EdMkCn3nhvtzLfDbLmazjcJlaU,1DMtRd7LQOm1NmBftNCnWWrMYYtb5KBdm1qqenF0a_FI,1JIyW1xtPHhaa9xX_Vy88TSvARQYOm-uAGRi2PdC3-WY,1bygnnNtslF7l4AqCu_xAzPfBdA5A6mz91l9ARfgVpO4,1e5_pHZN54PlRkfzhN3phQ7VPb-qYpROKAUDFPNhkFXk,1E7ZYhkEkwVzUl0nBR-cA2V68m6t7uPVqefGcbu4bB9I,1ma5XedRl-3iBfVnatAykDJMYI5rsgD877Erjab-UUFE,1wfrBMRGI7_07VQe6m7Hq0rLAnWnUGxnh6GdDDkf7NVc,1RR6sPgXFQmPImkg1gdwuFwIRlm7qL9TOP63k8t6L1Cc,14LypOjpuxzk_O1jFAwKhFzxk6gyKNIz0spIt1kpFydk,1W4znjKtNmqdYdGJOZgZJOnkHAt0cEDSXVKIYqCWCgUY,1lv8Aj9Gd6FfM0lGeSqiXS-XXL07VHwHYml4VsBiL7eg,15PHvNCw0Oe_GRPgeH4EQfg_tQoLdXAeE8DsmsSSie6M,1Qmt0dOBJQJ-zJ83zrt4FBuzlYiXKcsjnJ7hJ0baiLuU,1pE2i5jL_3cJ9FIgGe0n37PMadNXpLCp69OqMqOhjvLU,1c8uUEeKZO9-5-eih44y3TPGef_OMJjc6iDIY6i-NWns,1DC7uBdguqhtBMYfLmwpCariSfWAah6iJxggZVjlKOD4,1DjVZcRU3tiszOUdvQO9ozWG-52EjEWm4No9gMjAnAnM,1j5jj1OZgAIcqSUXxW3YfWdOx4Du6r60cwKoGdOSWE6I,1RInmjF5e9ir70YhzVufXcyHxPkEE9sz-TxN4VDSCvTE,1cI11nVUGgPClugNYOiVJjuP31N79GPDwH9tEa3qzcDM,147Fr29YFYHlHZxq8Vy_i6DZmzaOK6AK6dDqQS1S0FF0,12od_Xwucwp1TD68LfyNPDue9SbfIpwjoYJ5iT6e-x5I,1jLX2DpamhdBRmNsksQFqXgpwwM4fJIL5pRGcXrxyiCM,1scA9Od-pPQ8uooA9c5IWbI4KzlI5k-F2uKgadW-EtTs,13d4ppICBTwIz3w074HHl_s8WP_F9f7emw_c70dOPfdE,14fowN327SJWqviwOudbQ3z3c4iLJFII_gPPZVtnkPo0,1Li1IHAs5LMGeFGuzeLX6cDnPdqwV9oswzbcqNtTEn3s,12A2jpxp9AUpwquWQQk_BV5oUk1ZVsgjy-Ky7pH67exw,1NRTJNXLKwb-KnMDXKFuNhT5x1FyMNq4gk2myilXgHg4,1gx8eXaR6bsYy0gWkm3rXWsvldwR8rUnGaALHjZz8I3U,1lWPPl_b3ADoZ_AN6897ISqnx3C_0vkfIIPOlYa00SCQ,1dyl0dpNGeTUBFjFtNGz6wkgxUpsIE0b2ChDKTng-H-4,1JV4S6wSThuuwxuK7sUGx2xANIdBCsgeTm5kvRyqwUNA,1dZZ8IRiDKeprsAFjmmY2pyX5wW41m4DdwteZvEkyF-s,1vBdhFWp7jJIw8k2tjVKdr4xeRnWDQTxz1_1LOxbr-NI,1xxEpwyLlbGH76-uczljxE0IHVBp3AHtuFHlSb5U2I0I,1bdOqNH7EC26QdXDiDl-OkVGZpo6lDV359-lW-I-X8L8,15oGgqL2jNL-MbxvrY8WcaHTsMgeNx39z7OzDW0dYlIk,1eYBBxHSToVxk08HiNHcS51QqmeWfPoPvCHpx2ps6f9I,15hctorK8N75E4w1tz-wTIGig_V6miRwS0riCxjaXbeA,1K_UUVyaoa48luN8soKhR5PolFIlf7-flOHgzu0iC-ws,1okl1i3HwSFuE0T0ACkjk0cM0WTuaa_v3wbZJc9na7pU,1Oj3BolTrwdxMM0k3jT6-ZYiMsfZcrVJ7j66HVkjGg2s,1IQJ_mshH2X1OXP0Q5E-SgrgfMuBBLTk23ZDqO3If0JU,19mFc2p8EpxKkdV0qIv6XYcg0Zg1JJHyXw-EbZNpdc78,1gcBlWMPxPgKTP7FhQXus59oIeniNZVSSVUE_aJutdPs,1uiof6-It1tzrOStrIB5xDmbDul1LY3rfI0Hl56AOLF8,1zCsgBWmFajvcZ7GN7ljR-JPDYnfF2XHFUj0ZEsJp3Dk,1s3t-QrnRFqWwkI3GyaYRdVBz3moF7yDEUVpSpKDUor0,1s1mUziLm6g0_9TCyGLHpNBMH7f4BYNnoFXRU31sS_bc,1S5V8xI3vJHyuNxvNerVTeWshcolBgZ0iIGT6ZBMSOqs,1gKrjPu3QKNeb93j02QV_a3Wv1nZB5x-3RX-dT15ZuJc,1ZHL195GTvxi85rNlffa8eP-f_Cqq1WhiAAojEyCoNGc,1leG6Sn3V8f9SifuBSGHFxXNq36BqQVuIjtDuTt73uQk,1xmTTRF9cOHobkZ8yxifPoTDq6mq5Ix0dNCs7foXtv1Y,1fz3PP28h1TwZXnXiXlkrj4GlO81GeHJtnhR7lBZwocw,1D-Tlnq0UtJFYyB2-HXB8irpY1tmHrKh4-vt5utGpOCg,1Vk9iuk6BEwd2X644PgEqnUqqMxRp9vICl1RIeYMslds,1EDRr0O_8VARpnL-gzCdxvcBkf0JKWtU3qxROMY5Z5_s,1iXimTyi4ZXOuMoNHhBzyrDoItU-ZTTFwLmvIOr7YCiU,1Irzy-2bqewd7wtOC3I4u4CG8jhIUnLAVlp7Gk2IsdXk,1_2QS-kUwhQYXoP6z8mysSTV2Z4j4U_1a1FXNIalOsVc,1_TuWHa2QcehsH_LI5PRSoZzzqCNMNRHczOjSF4uRjOI,1RaYmDMlU-2bAmt8sEKMOfpP5ZlCPi0d2-t5sBPEs8zA,1ZINeytVCr1yBJkA8YPc2_RL4wI2mTE0kN8mfTGuVqhs,1fpebFnUwgTb-S9RvKYYQlTZUCP308rRzcmL-GX1sQuE,1e7qY-VyCzcTgtU-0RtEc4Pe0KHneqdPch4uJh2unuI0,1P5NqElu7C9bM991gl_5etNpoehE2bmsWfUs8QFzQl7A,1JGt-yD0w5zBeaHESLmV6gKG2nytjgfOxKcFanrV8Ai0,13Bb4up3pqpi3ymgi6aBDK1Sdx05wvhB-Rhst4lBJtac,1e44bZwGQKcPo9YCgs1exYcczGFpkUuMmDd4xTlZCu7s,1aQ5ElDCTblaR5HNwvOBwvoiDbGKF6JF6Ka1L0vNhT2c,1BhXlz7LsvmPUUuuf3rbKsOOf31uFlxIJCYOA-ECaWr4,1fG9YNUdsj0LxM-BGk_0XuPFr0gk6TWj7OF9KCdg1T2E,1gjaCbnvt1wyk4VL3AvjcR47jUNBO5--bI9xmdo20m_U,1U6PPSGobRbcq2GQ3Ang0yNAWie3q8btsSMqHvxi4Crc,1LgxUzfskgLVB2VGf0l5mqXS2BPXcRFtMq_gTkGCK-Y4,18ifskRMuOYlTqjGaBA41AijplhT6SPCATJv96kAF0ro,1W6oWDljycRNOGqXdPaQ74GCNaugd0S4kANktTmbC21w,1DRhxGpwyBrbtJq-PHAa30hs9qRsDeflnJShs4mA2vgM,1hFHbJrjhYEU9VjXtkl4uLwnJBq12580fMsb9nuZ_z3g,1q4nYXhIrJM_2Tp5oKGar9yPcZWOCejzm81mMhnWUEqs,1jztOKfrOMvmADQEnOQ1WiSKKJ396G_SK62JsXm_MR-4,1utbitNAj0E3aAGl3TT5A-WkarLhwwRtc8zMsHbCvTeY,1SwaEHj3cfmxnckgixf_r_OwbsupAm28tjmamEKsHNy8,1ASQG1jGwy0gp0nLnutbnfv0_bNlDONLFqoNUheCQRiE,1vYqhgAFbMuCF8jL200lvJAvDcrLAdy-6mZSi6g8qZmA,1AkODIbRclEWfq-2Y14ik3qH6DQH2OzUOVPtuqOOHW80,1Bn_9tMfUzE7vcaMA0vqM8Zi8MTgXBUtMhJABm-lBee0,1Ke21ZOpROXx5ssa6L-19VMjHr9nGnpTKAGP4gaQNa_g,1QTogM430K8Nm69rKd86n-7B8xsE3fTXJM5IiApx7cII,1JIphReFCK4psfJ57Ugq-Fc1FvCmrZETMeMS-y9vQQKg,1lKXctHcQyLX9yAHzmtQJaCl8wzDrkMmgra-ceX8ZNDo</t>
  </si>
  <si>
    <t>2BLC - ASL - 2025-2026</t>
  </si>
  <si>
    <t>PCTO/2BLC - ASL - 2025-2026</t>
  </si>
  <si>
    <t>1v4AJ2-CW4HwYjaY_BIeTBDkG7gpENBWS</t>
  </si>
  <si>
    <t>16/02/2026 10:20:34</t>
  </si>
  <si>
    <t>https://drive.google.com/drive/folders/1v4AJ2-CW4HwYjaY_BIeTBDkG7gpENBWS</t>
  </si>
  <si>
    <t>si comunica che sono stati generati e resi disponibili i file per la condotta, le competenze, i programmi svolti e le relazioni finali. Di seguito i link ai file condivisi relativi alle sole classi in cui insegni: Programmi svolti Programma - ITA - 2G - 2025-2026 Programma - ING - 2G - 2025-2026 Programma - GST - 2G - 2025-2026 Programma - MAT - 2G - 2025-2026 Programma - FIS - 2G - 2025-2026 Programma - SCIE - 2G - 2025-2026 Programma - MOT - 2G - 2025-2026 Programma - REL - 2G - 2025-2026 Programma - ITA - 4C - 2025-2026 Programma - LAT - 4C - 2025-2026 Programma - ING - 4C - 2025-2026 Programma - STO - 4C - 2025-2026 Programma - FIL - 4C - 2025-2026 Programma - MAT - 4C - 2025-2026 Programma - FIS - 4C - 2025-2026 Programma - SCIE - 4C - 2025-2026 Programma - DIS - 4C - 2025-2026 Programma - MOT - 4C - 2025-2026 Programma - CIV - 4C - 2025-2026 Programma - REL - 4C - 2025-2026 Programma - ALT - 4C - 2025-2026 Programma - ITA - 4F - 2025-2026 Programma - ING - 4F - 2025-2026 Programma - STO - 4F - 2025-2026 Programma - FIL - 4F - 2025-2026 Programma - MAT - 4F - 2025-2026 Programma - FIS - 4F - 2025-2026 Programma - INF - 4F - 2025-2026 Programma - SCIE - 4F - 2025-2026 Programma - DIS - 4F - 2025-2026 Programma - MOT - 4F - 2025-2026 Programma - CIV - 4F - 2025-2026 Programma - REL - 4F - 2025-2026 Programma - ALT - 4F - 2025-2026 Programma - ITA - 5E - 2025-2026 Programma - ING - 5E - 2025-2026 Programma - STO - 5E - 2025-2026 Programma - FIL - 5E - 2025-2026 Programma - MAT - 5E - 2025-2026 Programma - FIS - 5E - 2025-2026 Programma - INF - 5E - 2025-2026 Programma - SCIE - 5E - 2025-2026 Programma - DIS - 5E - 2025-2026 Programma - MOT - 5E - 2025-2026 Programma - CIV - 5E - 2025-2026 Programma - REL - 5E - 2025-2026 Relazioni finali Relazione - ITA - 2G - PETRUCCI ILARIA - 2025-2026 Relazione - ING - 2G - MATALONI ALESSANDRO - 2025-2026 Relazione - GST - 2G - BASILI CATERINA - 2025-2026 Relazione - MAT - 2G - DINI LAPO - 2025-2026 Relazione - FIS - 2G - DINI LAPO - 2025-2026 Relazione - SCIE - 2G - BALESTRI NATALIA - 2025-2026 Relazione - MOT - 2G - COPPOLA CECILIA - 2025-2026 Relazione - REL - 2G - ANTICHI MADDALENA - 2025-2026 Relazione - ITA - 4C - BASILI CATERINA - 2025-2026 Relazione - LAT - 4C - BASILI CATERINA - 2025-2026 Relazione - ING - 4C - NEVONI ELENA - 2025-2026 Relazione - STO - 4C - COLLI STEFANO - 2025-2026 Relazione - FIL - 4C - COLLI STEFANO - 2025-2026 Relazione - MAT - 4C - DINI LAPO - 2025-2026 Relazione - FIS - 4C - DINI LAPO - 2025-2026 Relazione - SCIE - 4C - MAGINI MARCO - 2025-2026 Relazione - DIS - 4C - BRESCA ANGELA - 2025-2026 Relazione - MOT - 4C - BRUNO LORENZO - 2025-2026 Relazione - CIV - 4C - SAVELLI ROSANNA - 2025-2026 Relazione - REL - 4C - DEL BALIO LAURA - 2025-2026 Relazione - ALT - 4C - CHIMENTI CHIARA - 2025-2026 Relazione - ITA - 4F - BASILI CATERINA - 2025-2026 Relazione - ING - 4F - GUIDI CARLA - 2025-2026 Relazione - STO - 4F - MAZZETTI MANUEL - 2025-2026 Relazione - FIL - 4F - MAZZETTI MANUEL - 2025-2026 Relazione - MAT - 4F - CHIMENTI CHIARA - 2025-2026 Relazione - FIS - 4F - DI MEGLIO UGO - 2025-2026 Relazione - INF - 4F - AGOSTINI LAURA - 2025-2026 Relazione - SCIE - 4F - BARRAVECCHIA PAOLA - 2025-2026 Relazione - DIS - 4F - CASERTA FRANCESCO - 2025-2026 Relazione - MOT - 4F - BRUNO LORENZO - 2025-2026 Relazione - CIV - 4F - GRANATO IDELMO - 2025-2026 Relazione - REL - 4F - ANTICHI MADDALENA - 2025-2026 Relazione - ALT - 4F - MILLI ALBERTO - 2025-2026 Relazione - ITA - 5E - BASILI CATERINA - 2025-2026 Relazione - ING - 5E - NEVONI ELENA - 2025-2026 Relazione - STO - 5E - COLLI STEFANO - 2025-2026 Relazione - FIL - 5E - COLLI STEFANO - 2025-2026 Relazione - MAT - 5E - DE LUCIA DOMENICO - 2025-2026 Relazione - FIS - 5E - DE LUCIA DOMENICO - 2025-2026 Relazione - INF - 5E - CARTOCCI GIANNI - 2025-2026 Relazione - SCIE - 5E - SOZZI MARCO - 2025-2026 Relazione - DIS - 5E - SGHERRI BEATRICE - 2025-2026 Relazione - MOT - 5E - COPPOLA CECILIA - 2025-2026 Relazione - CIV - 5E - SAVELLI ROSANNA - 2025-2026 Relazione - REL - 5E - DEL BALIO LAURA - 2025-2026 Griglie condotta 2G - CONDOTTA - 2025-2026 4C - CONDOTTA - 2025-2026 4F - CONDOTTA - 2025-2026 5E - CONDOTTA - 2025-2026 Griglia competenze 2G - COMPETENZE - 2025-2026 Ciao e buon lavoro! L'Animatore Digitale prof. LEUCI GIULIO, per conto del Dirigente Scolastico prof.ssa RICCI GIORGIA.</t>
  </si>
  <si>
    <t>04/06/2026 14:10:54</t>
  </si>
  <si>
    <t>16/11/2025 17:08:05</t>
  </si>
  <si>
    <t>1Ev2k_EKOg21FXi0ENoWZLtdoUOrI_vcwOyBwPBYzhng,1k0cRkyO9hKU2_Q_N2qJ7o2QcqMIRYWCRAnz-f5ZP-lE,1r2IxIL-u3nEdnPEJeAcWNuMpBg431EQ7RmItpr4epK4,1ZEcAO2a0o8OQLrNVdQH2hHBybEfTTKdDUdH4QQU6-Us,1XF2sHElef2nbIKm6uVx78LOx50FgrRNAlUGUcbf-Tkc,1DeqpdnYlxXkpmIoFNVfSo6UJk0tKJoRwI-bdVfhDbys,1-a7Zc25wx2un1BdNbAESGtoPZVFbewMp3UKBYSQPwUE,11ghJGXEieM6plp-Vgqu6tE9qCluDTmCymt2yt_kXw90,1GNWAt-MG5TB85XAst5B71NKrrqpafxBGVyuxRCH-GZg,1iqxYWWJptxYkOmW_4bTIOcrelSs6NHi3AHl4WZOE_iQ,1VAYITHemsLre1WhNBsQoRCkkzKQMiXrEgRltSiQrfjA,16AevXxizJLWDhFgqySKvePfEiR4i7Jby2IP4l9zsUBE,1BBsaTkiFFC7veNbAS34C_MvGtJ9cg9Esm_y2Z8Z-01E,1s6oEWOgs6a2dEY-OICOKikS6uMFlzRcPUH9ESQMm9RI,1vvTEz5SgdYDt9yC8Tbeq085KQsdYQkIOKNaegd9I0TA,1bQsv3-7gqV3OcktNbTfnNvrGhFbHpFBUh5a7PlUqPJc,16cuA7KQZblVb8OJfDG_rwE0Tv9-qHnY3zsuWlDe7NCg,1w_CEwH-JgI_Lcnn0Rj4kfgw0tFIhM1l2DKPN4BYtwq4,11o06DJNNFElkhfInPBTMaKvaTNkFN-ZhzovXaA6dpwo,1YPh3jRFb0IgQq7IrTir1ErVj87s5aWTbdwYiiHYynxY,1Tsw9UvT6r9-XwdRzmfqRTOUJkcG8Xilo5ILOUlPRxnQ,1TnhMb9uAg8bSIi0IPNNeybjaXZ3JLMA0BXDpJ1lXSSc,1PsIT7V_HDYmGDEHPEJI8iGm1nOm65wrNdQ9oOpc4ziM,1n2vg0ga_1AhomFGK8REq74JLTg7bWMdPJgsDvU2gK_c,1XyC6v7GmFkTSj8jfN5ztOPHB14Cy2KoT8dmRnyl7eto,1N8UmNdO5nKWTN9u9jQynyCeiMVkfpGGv3Q88bHuzViM,1INAbVD9CnAXFfo9fbZxGfJkRLA2_SRQE-R1tHxSznwo,1UaymsvPfZHRStZJ4X6fRJ8ZEEI0-g3T7HG_bMAMKtRg,1W73DQUYU8ic6dsdwK0zV6lZKvh7wsJdxgE8eKweSv_w,1buFUGcAbmZ19LP2wiqygwi5-dfOx-DVzvQdH5T2Gdwo,1tX11Tlw4ESFekGfQdDQjvn0EeKztXH8_EfEhoIHMCI8,1HLDOvAsuqPvYGCJW0mWoEyN2I8zX4gImMESjKsyC_gc,1R-uAzjtwe4-ppKW92aj9vosSXrNSjoXewAK1bts6hro,14ARLNauSMVKgWHMP3dlEOM7a2eK1_ofnVGa5DtmbLdw,1k-_8aYmHKn0blCywxI48g3Xv3w0LvbZowt1lKcY0m1Q,1jMHMuNJMRNw5ImLYC2HJUY-FWdt_W29QMLtSqG82ULg,1l3yhHm2OAAS3X3R7wH4YLWUpEldIProyZhiyd7qhxp0,179EPpOR0j6U3jsRfhOF_kkUJEsBqogHBswOjk-GFLHI,1KKbMQRDddck-EW0Agd_zCMwP4CBkrVX7wdRbEYccO-I,1gP0feQqol6Is1173xcbybpoNtwnpah3e4IqR3LqizGs,12IYApyYASJaC5509RsyI-ztNx2YC8JsTtP1aVm7-UjI,1JfwSSMJQZQW-4SRRpD3KQ8d6isH2WrABFzCADYLEnRU,18p-JA3fGu-nQav51uJw6AeoVbfL1FbTMJSHXsS0ZjO4,1SypBwAyhtPtueNbxXv8nM0jZfjvyojgHPYmnGRqvey0,1VXRmE0gmrprQoRYVVkOpZYGkmZg2YawR-zjLVPAdFRw,1NAXReYrWFiquvhsQe1NAeu7hZHE9dqNqeV-_nmACr0U,1-aL23nsCTVdjctRWaKxEu56MfUpPzV1nBcZx6FCdez8,1cV8-xlT33AAZYRmUvY7D3aP03F3rz-CF2k0M-TA5VxM,1fjzY7MaS8urFMydblW19ktt1OBjskrv70JUeV0ql8Pc,1qJY2G7IhZPTcif2q88nY_TIViq2xQLMM4-FIPYVoTAY,1d3CJf8yXrodZG1Y2nA8wXZ7CWImCFagK7EL2nrZlVFQ,16CSUHkdHpTqb7UlL45q-yHv7hlDe4I6NHWFrC0d_fV4,1RJYPXJydZjSkL0XDNdzpLr5301m6xx8Yf9VI8ffHPwQ,1sbPMan37tZb25FvF0Jee-CDgKDZYlSt9Yb2olKX6KgY,1EelIO7Vdy66a4hWYgjmdVqcAqMjYxEdOlTPqrwzaDHc,1HG9_wM8i7RzJrOqmhGAOY-968zyTYfP-t-SlnVCq04w,15xHGbSMF1koHsQSld1lC6GLuS17BUSRAuv-Dlc7xtUQ,1ajWgffBo3dgjD-cxVqUWnM00DBbugg8p4ChvMzWR9kU,1JCu0cKR1jTOhOhi7ieH_5T66QeVisGc9sQKvGivimUs,1Rj37y4RxqwcodMoTf-lvQUt0CjDkzXC_ytV9vapYkkI,1i80_gqZWKGrtBy9nWDazsU3tJe_XVTj3WGP7TtauRxA,1zG7y4prlLL_Aqn3C6jq6rLA40ouUcX-wJP4Uu62S9cE,14rWziKImKny33nJaS5l_lN6GcULg2x3xBwZN552-HQ0,1N7vub_hGbRDAXBFUkWLnvc2tOzP3fRnVSUMXfJATSaY,1NWD9jGxoNtyZfKptaA9dycA4Fl9U2KcaXJ-g3OmSnNs,16qkkjfKg5XuGU7BWGhJEyi_EYvBLIRnc3E07uJBFMII,1k7qx1qbkdgnYMYay1vreNbCcv9sigc1sbSiMETEp4Pc,1LeQmi6z4i7gzEDURvqhkQG9mOFOIagpz89ZFPh7b0w0,14PDFkRA9vPPih9fvY7xjPBmb_D5azOFdAi2ePiL43BQ,1ZM2JECSvdMLlODQHVqvhWZqmU6N9Xpbs5es_mshRu5I,18n7za7HzI0O3F0LmAuN5AyXyXPZ6Fc0rxalDXuemmfU,1eDhWDk3bKf-zgsO2igH4_eSN8pUkKVNeyxOON8LXwr8,1k5i7_hFbHSjs7Jm7iDaeW6_UtlGsKHi2R3Tv7Zt9C44,11CL4f8nW6HqxQuz3kGy_uiE-ZAPsKzmSy_LFUParCYI,1w0pgj0k8bGo8dcDYd0CuISn6cdw-VRpchNTGITboyLg,1MVEpHhpebyxsQOXiwTJr8HpPyoet36nuT9tUUdS2FLg,1C9FGWZ8-wA0WcGmdpkvBVR-rUIckxoQWRnGAUq3ZVPA,1lNaPgh2ADtf0REyKJaFSOwb26yJ4vCVBQinqKwj7j-Y,1tYTmB06Jc7Zt-ezILHa-EF2p-92uR6QKkoWikNoaIyI,1RiZLjMnkxW7scNCheKE-9XzcWKuczckv3R6BLg_YsSo,1ONvzU57ZkVv7f1S5vzb0rLtL-a3pm9olvGwNO9sPzvg,1r-FeKFAFrR3GX_BUDqblSSeERP0v9BcEiJorhIhsJlw,1lDJ8adEX1QTt_xbVM4eiGZlajKD5htVTMn3Wyo-hxi8,1A8-wUbYAoxC8e9vMsKqqjNTthLfH5oMMrhOo_92EBzw,1yB0hOcgY-yn8alR8voH8h3dTWczQ-SYJ1FwIV0tHNU0,1_SeN5iqDd-PzCLD7BfdH05wR3GGXRVty_3X921E4mf0,1YdLHTAC0Xo-IUYxkdMnB8fuZViRO1mk_2ivqk81ZXCU,1qk-1YofAsRTRcAWV9bpH9vlCPg5fHoitzQz63YrsyFA,1Da0qeUfp_jKcKnetoAryBA9duSIhbAGxYtHMBasAk-Q,1VJUfmSHXufEr-yijl2kfW3J4Si-q6OOVgyobRLkouJY,17HXabUFnijXS6dIud6Ut1iSFWt8aVjhT8r9_DaZ69FE,1t6KswEF5f63d_ZYbcqf-Q11aH8zWIJkM4gtb_Y3v_zU,1edy-Pth-fEBNfAkYiXhJT54_O9BBGT0FF5HuRFDOmWw,1b_e8vUrAoCE6GyGG_LFdG6U2jbi6hONCVm2LoaOlV9g,17CKue3lzBzAuZUJb2oVbqJa3yGJk3oXK4q8IDPK2FSY,1NeftwiWoBnTZwjdYpQdNNUmGSrr0HL_zk1bRL6hR2C8,1ePBn47BS7_BLRwLXO2b-iC7JlS64NBQlmPQRC1NitFk,1IbdBcWNVuc-q7R9PE4Hmuh35XLE3W1-3W5idalrbt2U,1UWfrr_Z_ivEdVV3oXJWbGXarFHKEL7WGugO61450NH8,12mQxAIu_Mrq-QZ0McWr_CrFbR2pllI18_fQD1meQlHI,1oLUw-dklAyAtUwvlKOsFp6xAIbesvOYb5NQgU72pX_s,1xoByPzqZq5-QTvzeGepmX-W34ocwZfI_Wc50GbSH9GY,1r-InD-28R-7SOOidVzHXxsqE9_WW7Tj6-VdA78ZFNLo,1dTPVAPDNeymFp6H0UEJ-tKwH9uVQygPQPBWV5S5UAAI,19Ceu0HJVXY84VVqfv2kkGEZSL4dYdrq_GtmLZF-k4cY,1J9UjpyDly0WM4MrniVXdW7TT5haweNYcMnSsuzmAM54,1g4ajnarJYkjLGppaBKdTIZTDUtDgdW7ofNVVjrRrWNU,1lV6bRqA3s72oXuC4x2-55euxRJMhN-SypMQeGg07wLc,1WiyBEkEsFvmbAszODePKzM9Di47-6EhOHoZqMe_D6Ws,14MaC52u3-xbzZ3rKO-ODe2hFMPVav0kYabJSbp5EMss,14wGBJQ-VQahoD9rJS8CxDyrJdFsvH2YNEHW7dwVswMA,1jZmQt9mgnWZgWwtvCbqUIMB_G4VejaTol3w2Pq4Q-_w,1Go5-O0qYA8kM26PxE0rCUQxoUCZiRUHkDb0MBOmzdKU,1_5nXYTNc5YPfKTYW9N0eNoBLdjqu8ISXraNx2s4xhEo,1N8qHj-TJB9-CpCGbWiFZ-J7yS1_D-5qXB9_tV7pZUds,1yrOv8zNyCa8Xu4HPANBHEHPevKm02NSsVpiUAjnvLtg,1U7e2M_q6bDWS2vTpGdpk25H2jVy--9W_xjRjMOo8qP4,1eZEVA25OA5xAbPOxvG8ETtPVVkIzIvWJEcj9vYo-I0w,19BI_9EojaQ5y88UKsthqlvrO7BuNvIg2xaj3t-CzjWE,1hvg8prXWukweJUxTuIfZB5ASjrCbb9zc9HBwCeT1e6g,1hYyHoOMqjH0Uj8Qlz15zf1Xl5L2klx_6vrY9ufPpaJU,16wjMZYcWbcB06A8PpUXGuVWDollszqBrCJixk2buKcQ,1-ieBet_VphY57zfX51XnD72pj5ICVoIYYwIQDBaHDi4,1hbok7mc_pLfzMrHG1iRK2Ffb7V2NRgjQ8y4D2PE5R_Y,1nDP72WjMLguf77gloJIjrVe3_QTad_Dhre4POrNbfXk,1j3RXN-v-oa9VI4qO2n1UmCQEFjcQSW2WG8KSLpgVztA,1JD_sm26o8GVdUF3Y96Radzoq-Ciu2kv1y6DZw4qHOu4,1tAKXbWCD-0oyHHs0jOKM5TizMAs_JpEBcQQd3-IoPrU,1lo0ixncv_HQ8QkoO3kbEy_t_Edt_kZonqobsw_A0ZZw,1z1xtC45RwDZlwjIESqaSxqjoStp9QDkqZeX2qBCNgq8,1vl3bdKFaVd9tKZZewYeFCNNw7LgTiz4urUAPBOWOtTg,1yfJ9T6rRP9K__y2ga1S4Hd5v3HHFfFn4jNlBQseu-vE,12JTjexXU43pg8WbOcyodID3QTA3UH4VF9mwIrN5ksH0,1_1sqBe4mlTk4gMcRkmvpjo3hz5LG6hyyYXKJIEUxrz8,1ZNlmQ_FRdus2QDwiCzglEjewc5jKsJgtNRk6d5nb34g,1EgGdCn2A1L7C1nDdhzmgOR8OO_oE8naO5IuqRzNtMZU,1cR4XsEuY6Yg1NLIbB6SHeB8aphvCcb4nQ-e5l4stZBI,1EEgfzqmArZ3R7LXqQ9tuetqBf4VD5WjXunKvBulHGKA,1z2MqnDqeGtx7OfCf9i8Qw4bSzoAcz-toZ8kd9iD7lbs,1Ch1TCgb2V67TaygCghChK_wbRYTU2tAiY2imNJqzON8,1UipmE1tNRp3dFaZ9QkYOoQTJFV3k9fndE-bvAwVfZZM,1IjVNEtwapKqOuX5gAi4dpxNXv-5BvfknI8MKtLnOjg8,1yiW9KkDMj7Ov4oiKl7FvGDZkjHRtHMWQaaMYBYOflo8,16ZHxV1A3rjIfnSLw-XM0CcODP0b04Vi5HoKwZYn7ZuU,1OjCghWrdIFcXJfCBmGEL1xkDxIcOjtjanb6tBIx3wwk,1z4HVpTA1hx9T2o0D9h598blveY8pmraUqaXnFAuDJxE,1lN2YUIFZcncnTFTaQ3OcLkpwTHWCqk3BPLDXeHz9orU,1rofpVKWQM18vCtAAgns_I79IvpapajpRjoFRJ2g1NU8,1OdxfowfS2QBISABCrqropivgzNKvDoezJb-zR4SZ4KU,1E0tSMv-R2gRRVEQyBSRM8feHTF6aGscSFuE4xvH-aqQ,1JHSAPVraBGo9dOcXYkHHzQ3rjQIz4OqN-4Ez2TQhMDc,1GXJV5hX1slC_i7zs6mQk__KBJgZImbOazwUmYHCPp-c,1_FERSF95yNZuyhoS8zAnhVdKw4rwjJlPTRbdHhw9p1g,1krFoBvVB9iV9GY8aylze7u__3zVZFpIevexm5IxL0dk,1QvesXF8srZh1er34bM4RsrYpglipc1EaDVrkR6IdrYY,1kPY1dBr19NBrEjo78yyP5RwNodNoI0qELFGjMB5ZYZk,17ooz2gJIoPZ8RYQ-z6-rQxYn2JPrKFFxEExvbQbNvYE,1Wfo2sT25V845s5KlwA5GL5bcJUNHmblSt59F2d6VYog,1C_Ja9oS4i2UKW8kWas7gBUZ_Kr3dGZEUL9WGKWMsM6A,1Yx2xeg9RhzirhU388POhokT1SWY_rYsdZU1rSOhm1OU,1ZsRVPABz5oRsnUQTDmTAHmy5eBIu4TEmNPuCLW6JAtI,1MwMdoSK4vdnmaoDAGmyu_8fIVKlscPMfasBdqTORbx8,1k18d0vmzUSVtT8fxJR_VL2EX9pi5bDXTARvV2Wxcn5w,1lqJB2_kys7MATy5P9XNnj1XN6oPJOM7krp8RCncIo7s,1HY5QnM03kK-DOYRQRp0QesaGkXB_8IjORmY3V9dpCek,1ZoSnH-D8dxwVV2e_JpqFtD6PjFkFVZwS5kZYCqA8n8A,1eyhAds28v6M9F1QgJvft7UGYZWuCeu0ErkBDpOgOxDg,1lfZmV5iYUoCa7G5rzuNVtIszyQfGWCWExtpl9lZ8-_4,1HGh9NUgQIkX-Gm4qvfltmioNKzxM-bUf5qNLF0GS4X4,1jhNTneQCdLxaprR34ZCbDgPAFVF1JlX6aWq-AVATajk,1tGpDKOuZGDFbwNASXGH-vGs6SkhWnvKUz30YeUExF34,1t7NdLtDzap1fqOpZbOGiNKv3GeoqR3I43akW7A0pUSA,18H4lPqW6C4-G8ttUGvFPVrHe8tXtPj4aOBLB7eay1dE,1708u02o2psI0W3WncZCOxHqT95xsZ14zKxg-fEUyXCY,1A56nebBJYNdHGfpbJPoArQc0prF33_jJhYWpnaUk7Uc,1l_IgEkC9vIiNzH2r66U5cY9imJpmItvkpo3FhVH0P0g,1SpZq7r8dpTnS0-QnXZg3aGeHTd_MztTnVq7rGcmHmuE,1ImwWR3T-tugf5TvaEcT_l3e9pwuaVCMHJVSfMo6wfx0,1si147wHSaS7P4I2s8IPj2H0E9gItV6XZCbZmiDW9OBc,11MyMcfvrp6ERnvzbUTXv-6P_rTkwW5j1_D9ohHwFtbg,1stfKn0GPr5UZ9psekMGuzqJROZv1r2vJ1gNmhtTWdEk,1XMovgWT4by-cFgge_OB4Y3Zgd0V9fPzPdP83zHiEafo,1kUXgog1VqZoLbI6wp4BtDwjq5EQ_2lJLKnP9t3U6QJg,1aVF5_kHXN3cKkDrq-t4vfjg44-X3wILo-Vkv-arZ_tE,1WbLa_zqgXKtIYD5L0k6iqMVBVYG4DZj-Ak2unXJ5QQs,1Le69ML6cHZBKqQnwwLh-Qw96qqZMto2CSxymFmFkEjU,1mrlORh6y2yrBoDcv98koapzxsxYsaRdYcPPamdp99i8,1yOuE2af9NsD8PvS4uLnaTAMCkRFz42mshLwsFIKNHko,1D2HPAhVQi1S4dVjx3_ZAh7tG1aOHyP01L-lvBQKIynU,13rNyrZCD12L6G61pMeM7ZD7kZhPE8GORsPUWgbzVde0,1VLm1WHfEA5spSRdGD2UiV6q8G7YT46UvEO9DzDzoOUA,1JOtptIvaADHl22VRvq2Jn7aJbpwx6suV0YRM6tEJRHE,1gPYfIvLd21Q1ZMW77ApmHo4QGWZ4VmX-98TeDg1V-70,1AHbu61nm50JtslBoPrn5v9z2FDXc70oq_gpnrEjqZ3Q,1eHe8xi1Dmh7KhDiD9bk2AqB4PCca7lQosqgXkZSHexM,13HQgTgv0baygKZ30Kl4Wdv1UlElBA9V1j-4zUI0SIGU,17_AIkDxfBsF0cjy5B6j15iZp5hukN0vkR6XojWmBYFE,1Qsex7aGX5feXVcXAFhYL9PFyd6CzEkADig9E3X2wCik,1VLBHIaVD1mHpuVBpGHYPHKtouIiDZquVyzQWz5jiLZk,1m1VnpKQOGnXP5rwhHbK4qxMjh0x1nAEi904iodHD0Mo,16pcE7YBdHfwWZDnqCXMf_bUjZFMt1YP9C8cHef5ommo,1rDDtQd2DHppvBrsezOxzBG_ZSA70-ucTb07Pbu7eP-w,1gT54y1Wl3DKp987jBTW-vQx2j4b6vEaBFSaL8d4q_9Q,1qoUL9-_FnjU3wHJwDBzw0v24Q82Q0PHOajhSU005CtU,1oehVtPaalmlaG8TR9nbPuGvo-DW8QSs9NFGkRHDOtDE,1GSpfwDgsxlYN4k06c0qbqlzpe5sf9CbxeiTssk5wH50,1H35YkWJMdIXv-j1iLbhMok67abPeLvzQiIvdbJHYofI,1itliO8gEzdWfJd8dCRrmTRLU9x1AmPR78zISm6XJjr4,1QlBXB88vq7UpEm8hvWO9bd5Wp12QIbzHv3Rb_XQ1Dhs,1lkyWaQuSBz_fkCohGcAZBnMwLMXRRf-p1RJYSN0NW0s,1fH6R6wPuJBMy9KbIcVpcsitK7O6BzWrMMyqMZBp0fn4,10V8vFVHwmOD7l4IF5ieR6oGQxj8i6h5TmO8LqlsB5nw,1JIAd_R8btfQpaFKwBxQWOGgsQEQKqXPu09eYGMRVMLM,110iLuQw5wDBSYxwh0LkxDuMcJkn0A_Df1qEH3O-VfDU</t>
  </si>
  <si>
    <t>4I - VERBALE n.2 - 2025-2026</t>
  </si>
  <si>
    <t>3G - ASL - 2025-2026</t>
  </si>
  <si>
    <t>PCTO/3G - ASL - 2025-2026</t>
  </si>
  <si>
    <t>1MrvkdWvUkg94uirTF1IYt3LHxVdmyDf4</t>
  </si>
  <si>
    <t>https://drive.google.com/drive/folders/1MrvkdWvUkg94uirTF1IYt3LHxVdmyDf4</t>
  </si>
  <si>
    <t>1ky8IzE60D2lIO5kOHvdCsv-MZMB1iUWxHehlP5kw9SU</t>
  </si>
  <si>
    <t>si comunica che sono stati generati e resi disponibili i file per la condotta, le competenze, i programmi svolti e le relazioni finali. Di seguito i link ai file condivisi relativi alle sole classi in cui insegni: Programmi svolti Programma - ITA - 1BLS - 2025-2026 Programma - LAT - 1BLS - 2025-2026 Programma - ING - 1BLS - 2025-2026 Programma - GST - 1BLS - 2025-2026 Programma - MAT - 1BLS - 2025-2026 Programma - FIS - 1BLS - 2025-2026 Programma - SCIE - 1BLS - 2025-2026 Programma - DIS - 1BLS - 2025-2026 Programma - MOT - 1BLS - 2025-2026 Programma - REL - 1BLS - 2025-2026 Programma - ALT - 1BLS - 2025-2026 Programma - ITA - 1D - 2025-2026 Programma - ING - 1D - 2025-2026 Programma - GEO - 1D - 2025-2026 Programma - STO - 1D - 2025-2026 Programma - MAT - 1D - 2025-2026 Programma - FIS - 1D - 2025-2026 Programma - INF - 1D - 2025-2026 Programma - SCIE - 1D - 2025-2026 Programma - DIS - 1D - 2025-2026 Programma - MOT - 1D - 2025-2026 Programma - REL - 1D - 2025-2026 Programma - SOS - 1D - 2025-2026 Programma - ITA - 2BLS - 2025-2026 Programma - LAT - 2BLS - 2025-2026 Programma - ING - 2BLS - 2025-2026 Programma - GST - 2BLS - 2025-2026 Programma - MAT - 2BLS - 2025-2026 Programma - FIS - 2BLS - 2025-2026 Programma - SCIE - 2BLS - 2025-2026 Programma - DIS - 2BLS - 2025-2026 Programma - MOT - 2BLS - 2025-2026 Programma - REL - 2BLS - 2025-2026 Programma - SOS - 2BLS - 2025-2026 Programma - ITA - 3BLS - 2025-2026 Programma - LAT - 3BLS - 2025-2026 Programma - ING - 3BLS - 2025-2026 Programma - STO - 3BLS - 2025-2026 Programma - FIL - 3BLS - 2025-2026 Programma - MAT - 3BLS - 2025-2026 Programma - FIS - 3BLS - 2025-2026 Programma - SCIE - 3BLS - 2025-2026 Programma - DIS - 3BLS - 2025-2026 Programma - MOT - 3BLS - 2025-2026 Programma - CIV - 3BLS - 2025-2026 Programma - REL - 3BLS - 2025-2026 Programma - ALT - 3BLS - 2025-2026 Programma - ITA - 4BLS - 2025-2026 Programma - LAT - 4BLS - 2025-2026 Programma - ING - 4BLS - 2025-2026 Programma - STO - 4BLS - 2025-2026 Programma - FIL - 4BLS - 2025-2026 Programma - MAT - 4BLS - 2025-2026 Programma - FIS - 4BLS - 2025-2026 Programma - SCIE - 4BLS - 2025-2026 Programma - DIS - 4BLS - 2025-2026 Programma - MOT - 4BLS - 2025-2026 Programma - CIV - 4BLS - 2025-2026 Programma - REL - 4BLS - 2025-2026 Programma - ITA - 4H - 2025-2026 Programma - LAT - 4H - 2025-2026 Programma - ING - 4H - 2025-2026 Programma - STO - 4H - 2025-2026 Programma - FIL - 4H - 2025-2026 Programma - MAT - 4H - 2025-2026 Programma - FIS - 4H - 2025-2026 Programma - SCIE - 4H - 2025-2026 Programma - DIS - 4H - 2025-2026 Programma - MOT - 4H - 2025-2026 Programma - CIV - 4H - 2025-2026 Programma - REL - 4H - 2025-2026 Programma - ALT - 4H - 2025-2026 Programma - ITA - 5BLS - 2025-2026 Programma - LAT - 5BLS - 2025-2026 Programma - ING - 5BLS - 2025-2026 Programma - STO - 5BLS - 2025-2026 Programma - FIL - 5BLS - 2025-2026 Programma - MAT - 5BLS - 2025-2026 Programma - FIS - 5BLS - 2025-2026 Programma - SCIE - 5BLS - 2025-2026 Programma - DIS - 5BLS - 2025-2026 Programma - MOT - 5BLS - 2025-2026 Programma - CIV - 5BLS - 2025-2026 Programma - REL - 5BLS - 2025-2026 Programma - ITA - 5F - 2025-2026 Programma - ING - 5F - 2025-2026 Programma - STO - 5F - 2025-2026 Programma - FIL - 5F - 2025-2026 Programma - MAT - 5F - 2025-2026 Programma - FIS - 5F - 2025-2026 Programma - INF - 5F - 2025-2026 Programma - SCIE - 5F - 2025-2026 Programma - DIS - 5F - 2025-2026 Programma - MOT - 5F - 2025-2026 Programma - CIV - 5F - 2025-2026 Programma - REL - 5F - 2025-2026 Relazioni finali Relazione - ITA - 1BLS - CALDARA CRISTIANA - 2025-2026 Relazione - LAT - 1BLS - CALDARA CRISTIANA - 2025-2026 Relazione - ING - 1BLS - CAPPARELLI GUIDO - 2025-2026 Relazione - GST - 1BLS - MONTONE FRANCESCO - 2025-2026 Relazione - MAT - 1BLS - SERPICO LUCIA - 2025-2026 Relazione - FIS - 1BLS - GONNELLI FEDERICO - 2025-2026 Relazione - SCIE - 1BLS - TERNI ALESSIO - 2025-2026 Relazione - DIS - 1BLS - SGHERRI BEATRICE - 2025-2026 Relazione - MOT - 1BLS - BONARI SONIA - 2025-2026 Relazione - REL - 1BLS - GINANNESCHI MARIA STEFANIA - 2025-2026 Relazione - ALT - 1BLS - LA MANTIA DAVID - 2025-2026 Relazione - ITA - 1D - LANZANO ROSA - 2025-2026 Relazione - ING - 1D - CAPPARELLI GUIDO - 2025-2026 Relazione - GEO - 1D - LANZANO ROSA - 2025-2026 Relazione - STO - 1D - DELLA MONICA PAOLA - 2025-2026 Relazione - MAT - 1D - CELLESI ROBERTA - 2025-2026 Relazione - FIS - 1D - LOZZI CARLOTTA - 2025-2026 Relazione - INF - 1D - CARTOCCI GIANNI - 2025-2026 Relazione - SCIE - 1D - MUSTO NAZZARO - 2025-2026 Relazione - DIS - 1D - BRESCA ANGELA - 2025-2026 Relazione - MOT - 1D - BONARI SONIA - 2025-2026 Relazione - REL - 1D - GINANNESCHI MARIA STEFANIA - 2025-2026 Relazione - SOS - 1D - BAINI ALBERTO BANTI ILARIA - 2025-2026 Relazione - ITA - 2BLS - PETRUCCI ILARIA - 2025-2026 Relazione - LAT - 2BLS - CRUCIANI CATERINA - 2025-2026 Relazione - ING - 2BLS - BALDINI CARLA - 2025-2026 Relazione - GST - 2BLS - CRUCIANI CATERINA - 2025-2026 Relazione - MAT - 2BLS - PICCINETTI MARINA - 2025-2026 Relazione - FIS - 2BLS - PICCINETTI MARINA - 2025-2026 Relazione - SCIE - 2BLS - BALESTRI NATALIA - 2025-2026 Relazione - DIS - 2BLS - SGHERRI BEATRICE - 2025-2026 Relazione - MOT - 2BLS - BONARI SONIA - 2025-2026 Relazione - REL - 2BLS - GINANNESCHI MARIA STEFANIA - 2025-2026 Relazione - SOS - 2BLS - BAINI ALBERTO BANTI ILARIA - 2025-2026 Relazione - ITA - 3BLS - CORDOVANI IRENE - 2025-2026 Relazione - LAT - 3BLS - SALVESTRONI SERENA - 2025-2026 Relazione - ING - 3BLS - BALDINI CARLA - 2025-2026 Relazione - STO - 3BLS - TACCIOLI ALICE - 2025-2026 Relazione - FIL - 3BLS - TACCIOLI ALICE - 2025-2026 Relazione - MAT - 3BLS - SCACCIA GIULIA - 2025-2026 Relazione - FIS - 3BLS - STERI STEFANO - 2025-2026 Relazione - SCIE - 3BLS - CASAGLI ALESSIO - 2025-2026 Relazione - DIS - 3BLS - SGHERRI BEATRICE - 2025-2026 Relazione - MOT - 3BLS - BONARI SONIA - 2025-2026 Relazione - CIV - 3BLS - SAVELLI ROSANNA - 2025-2026 Relazione - REL - 3BLS - GINANNESCHI MARIA STEFANIA - 2025-2026 Relazione - ALT - 3BLS - BABINI ROBERTA - 2025-2026 Relazione - ITA - 4BLS - GENCHI MARIA ELENA - 2025-2026 Relazione - LAT - 4BLS - GENCHI MARIA ELENA - 2025-2026 Relazione - ING - 4BLS - GOVERNI SILVIA - 2025-2026 Relazione - STO - 4BLS - GUERRINI SARA - 2025-2026 Relazione - FIL - 4BLS - GUERRINI SARA - 2025-2026 Relazione - MAT - 4BLS - DRAGONI ROBERTO - 2025-2026 Relazione - FIS - 4BLS - DRAGONI ROBERTO - 2025-2026 Relazione - SCIE - 4BLS - SOZZI MARCO - 2025-2026 Relazione - DIS - 4BLS - SGHERRI BEATRICE - 2025-2026 Relazione - MOT - 4BLS - BONARI SONIA - 2025-2026 Relazione - CIV - 4BLS - SAVELLI ROSANNA - 2025-2026 Relazione - REL - 4BLS - GINANNESCHI MARIA STEFANIA - 2025-2026 Relazione - ITA - 4H - DELLA MONICA PAOLA - 2025-2026 Relazione - LAT - 4H - DELLA MONICA PAOLA - 2025-2026 Relazione - ING - 4H - GUIDI CARLA - 2025-2026 Relazione - STO - 4H - RADI ERIKA - 2025-2026 Relazione - FIL - 4H - RADI ERIKA - 2025-2026 Relazione - MAT - 4H - OLIVIERO ANTONIO - 2025-2026 Relazione - FIS - 4H - OLIVIERO ANTONIO - 2025-2026 Relazione - SCIE - 4H - PORCELLONI SERENA - 2025-2026 Relazione - DIS - 4H - DESIDERIO FLORIANA - 2025-2026 Relazione - MOT - 4H - BONARI SONIA - 2025-2026 Relazione - CIV - 4H - GRANATO IDELMO - 2025-2026 Relazione - REL - 4H - DEL BALIO LAURA - 2025-2026 Relazione - ALT - 4H - CORDOVANI IRENE - 2025-2026 Relazione - ITA - 5BLS - GENCHI MARIA ELENA - 2025-2026 Relazione - LAT - 5BLS - GENCHI MARIA ELENA - 2025-2026 Relazione - ING - 5BLS - MOSCATELLI SANDRA - 2025-2026 Relazione - STO - 5BLS - FUCCI ANGELO - 2025-2026 Relazione - FIL - 5BLS - FUCCI ANGELO - 2025-2026 Relazione - MAT - 5BLS - CHIMENTI CHIARA - 2025-2026 Relazione - FIS - 5BLS - CHIMENTI CHIARA - 2025-2026 Relazione - SCIE - 5BLS - PORCELLONI SERENA - 2025-2026 Relazione - DIS - 5BLS - SGHERRI BEATRICE - 2025-2026 Relazione - MOT - 5BLS - BONARI SONIA - 2025-2026 Relazione - CIV - 5BLS - SAVELLI ROSANNA - 2025-2026 Relazione - REL - 5BLS - GINANNESCHI MARIA STEFANIA - 2025-2026 Relazione - ITA - 5F - SALVESTRONI SERENA - 2025-2026 Relazione - ING - 5F - GUIDI CARLA - 2025-2026 Relazione - STO - 5F - RADI ERIKA - 2025-2026 Relazione - FIL - 5F - RADI ERIKA - 2025-2026 Relazione - MAT - 5F - DRAGONI ROBERTO - 2025-2026 Relazione - FIS - 5F - DRAGONI ROBERTO - 2025-2026 Relazione - INF - 5F - AGOSTINI LAURA - 2025-2026 Relazione - SCIE - 5F - TERNI ALESSIO - 2025-2026 Relazione - DIS - 5F - CASERTA FRANCESCO - 2025-2026 Relazione - MOT - 5F - BONARI SONIA - 2025-2026 Relazione - CIV - 5F - GRANATO IDELMO - 2025-2026 Relazione - REL - 5F - ANTICHI MADDALENA - 2025-2026 Relazione - ITA - 5H - LA MANTIA DAVID - 2025-2026 Relazione - LAT - 5H - LA MANTIA DAVID - 2025-2026 Relazione - ING - 5H - CAPPARELLI GUIDO - 2025-2026 Relazione - STO - 5H - PALMADESSA GIUSEPPE - 2025-2026 Relazione - FIL - 5H - PALMADESSA GIUSEPPE - 2025-2026 Relazione - MAT - 5H - DI MEGLIO UGO - 2025-2026 Relazione - FIS - 5H - DI MEGLIO UGO - 2025-2026 Relazione - SCIE - 5H - MAGINI MARCO - 2025-2026 Relazione - DIS - 5H - DESIDERIO FLORIANA - 2025-2026 Relazione - MOT - 5H - BONARI SONIA - 2025-2026 Relazione - CIV - 5H - GRANATO IDELMO - 2025-2026 Relazione - REL - 5H - DEL BALIO LAURA - 2025-2026 Griglie condotta 1BLS - CONDOTTA - 2025-2026 1D - CONDOTTA - 2025-2026 2BLS - CONDOTTA - 2025-2026 3BLS - CONDOTTA - 2025-2026 4BLS - CONDOTTA - 2025-2026 4H - CONDOTTA - 2025-2026 5BLS - CONDOTTA - 2025-2026 5F - CONDOTTA - 2025-2026 5H - CONDOTTA - 2025-2026 Griglia competenze 2BLS - COMPETENZE - 2025-2026 Ciao e buon lavoro! L'Animatore Digitale prof. LEUCI GIULIO, per conto del Dirigente Scolastico prof.ssa RICCI GIORGIA.</t>
  </si>
  <si>
    <t>https://docs.google.com/document/d/1ky8IzE60D2lIO5kOHvdCsv-MZMB1iUWxHehlP5kw9SU/edit?usp=drivesdk</t>
  </si>
  <si>
    <t>04/06/2026 14:10:56</t>
  </si>
  <si>
    <t>16AevXxizJLWDhFgqySKvePfEiR4i7Jby2IP4l9zsUBE,1BBsaTkiFFC7veNbAS34C_MvGtJ9cg9Esm_y2Z8Z-01E,1s6oEWOgs6a2dEY-OICOKikS6uMFlzRcPUH9ESQMm9RI,1vvTEz5SgdYDt9yC8Tbeq085KQsdYQkIOKNaegd9I0TA,1bQsv3-7gqV3OcktNbTfnNvrGhFbHpFBUh5a7PlUqPJc,16cuA7KQZblVb8OJfDG_rwE0Tv9-qHnY3zsuWlDe7NCg,1w_CEwH-JgI_Lcnn0Rj4kfgw0tFIhM1l2DKPN4BYtwq4,11o06DJNNFElkhfInPBTMaKvaTNkFN-ZhzovXaA6dpwo,1YPh3jRFb0IgQq7IrTir1ErVj87s5aWTbdwYiiHYynxY,1Tsw9UvT6r9-XwdRzmfqRTOUJkcG8Xilo5ILOUlPRxnQ,1TnhMb9uAg8bSIi0IPNNeybjaXZ3JLMA0BXDpJ1lXSSc,1PsIT7V_HDYmGDEHPEJI8iGm1nOm65wrNdQ9oOpc4ziM,1tKdHVieRMussiHzgqNPGcpf1WC52OpNeAotqWb_DC7s,1XJTCTro7896CxRNwsYUxScFBheR01KJK72zh7ffP9FE,1YGAUW1wN_IrUCyAeyEsrAHDsaIND2McOhTHcSRLVmAM,1_GCm2uiFYq9v7pLcP9YzdnPVT3oqbjdkAPQEkoN1AXI,1k8qRHOXAJyIiFOU7sKg3BZ-_0rhKkLIlFSJENfOYrvk,1_cyYkeypb7cseD6lEbO0p4yn2wLfagTTxr3CcGuzaFw,1prcZcPNSE3uNliXmwrZGZtfOgAHw-HULpeDryUZAErk,1g3zHi7Epv5t0ca-6N4zdkr7SNOfkv2HpopH_Ft2ZPd8,1TT4Nboz1CsL2Ye_PlBwEFtuoSnD9FftW7sPSQg5Vclo,1IOxbLE3jUp7j1fydbYzXNPQuruMRjZBS1e19LMaDlxY,14XwGw__d2RdXzp7tltpq4YFWzcU2h-nV0lgwz5RQQQg,1nu5SQhtOW44tPgqmSdaXYwN1vTZcVbUGgWPaJPJscD4,1YWUbD8ii4Geb45OCOUsVgC85y_A9r7Ey3WRyxtl_zxo,1lHG5TbJbEZiQD6EibccUbXQW6N_H17pLpBz2OMrC3Q8,1y0EuTFyQsRVA0zg0SLuExgJtwL0BHvuNXjWCBQW4mXI,1HBubLRz_rY-SjBnbOtvt-dUzucrn-zfLbJ5kZtBv3gs,1uaVy8vztoKKiIufTbjaXDxtO0vUjP3n4vGkgnuWikow,1BJ7bfwdTmgZcHgB5WJuicfN-A6zNgjNJPTOLknQDVLo,1fJrzT7pQg9HrnsRvUtL-sen3hclcRR4-erlbPb5MG_g,1orAqtF059JvGMwI0KMyNTSgHbulafRwyqus2bljTNbE,17bRXls7UQffoNYMzpC9dJTwkPLUP3DkcV9aGQ4AjiLU,1CwubQzEf8RHdeCPq0xmjfSHlSaLIxKc9BvEHL_aQeT4,1tJmyr5jrAEuBEXW3POUj1p3mUFeKpWjvzJ56Hs2NV_E,1VyiK8S5hcJQRsGQAC33f-TEBUMCPVuKIMZq0_ajV_u8,1I6UyV8mndBkTyE183t55z4rm-CoHb1vZJUyGftaHWGk,1t4DMopfl3kFmq9yzTU4SA_cxSbA4DY746OHQunFT5wc,1OwFqWYPTv30DoAfRAfMcHRFqtxsThDWQY19wVz35-7U,1TnE6FEmd1xRTFjpTKfLBim8mRdidpL8qHalynL2DPuE,19qkJootnmjgaVd46vzNskkzE7p8pRSHEfMV4ecMi1Uw,1ZfQh1k-c2kym0NyEhYNICpmi8PmTDk8rqhzYGGFM38Q,1FbXSVNMEPxn_1WrdUyYfpkmeiqCjGDBTWAtY8cnCt0Q,13OJlRnPF9TS-RJyItBPvyX-rTWxNE_X-z_e2KP6xysc,1pj01b8r4xSSrCk-jAUUlyAAJGCDWrzkO-PZDuyxAbbA,1Z34mqlVaE-My-WdfZf0y8Fz5UIj6z3z8qgpsvoemt3I,1iAAGXWPNW-knjNCGMkvRERsi9AFT5PGUQcRBkgu9Ieo,15HGGo0tyWsdkQDKExkll_5DdVD2Ofg_1HiClVQfhC5k,1oJcS2CajOTIVgRTxmgiTiNcO8Ug0-5V6ETsagcCmyHU,1hjtga7CYdR3PKlgSaIPdBnxMCRtVW3vWzv_UkTehPGo,1EKkWO-oC1-e0qOdWZUvfq3ESziZ_bvOJew-WdFnLdiw,1Ujmbz2j-4GW7AuYfevx9GHwRkmc5BVuie6RiVhXZ_9U,1Jxx9ty-9ZVh7auYXt5vinDszfBFGXkmsn_c5-cUsef8,1Ef8anhw6CJzhBqii1bo7sL_b2g3U6KuPzOjYzFFp5PE,14XvntOSOezV4IG_550X7Lmgdj4Lo1XGcVJoNY4mrwpo,1U6V2H3Nr06AA1k7Efxt5R8qTkHkD08JGxkDfF6b0WfU,1gVcaN9sriOYdrwXi2Umf2HRE2gnJ4se2ssNFMKLLvuM,1X8pZ994AN_DWEdilsdsdyimZnFQwi3vYqKgRTHcHphs,1E7ZYhkEkwVzUl0nBR-cA2V68m6t7uPVqefGcbu4bB9I,1ma5XedRl-3iBfVnatAykDJMYI5rsgD877Erjab-UUFE,1wfrBMRGI7_07VQe6m7Hq0rLAnWnUGxnh6GdDDkf7NVc,1RR6sPgXFQmPImkg1gdwuFwIRlm7qL9TOP63k8t6L1Cc,14LypOjpuxzk_O1jFAwKhFzxk6gyKNIz0spIt1kpFydk,1W4znjKtNmqdYdGJOZgZJOnkHAt0cEDSXVKIYqCWCgUY,1lv8Aj9Gd6FfM0lGeSqiXS-XXL07VHwHYml4VsBiL7eg,15PHvNCw0Oe_GRPgeH4EQfg_tQoLdXAeE8DsmsSSie6M,1Qmt0dOBJQJ-zJ83zrt4FBuzlYiXKcsjnJ7hJ0baiLuU,1pE2i5jL_3cJ9FIgGe0n37PMadNXpLCp69OqMqOhjvLU,1c8uUEeKZO9-5-eih44y3TPGef_OMJjc6iDIY6i-NWns,1DC7uBdguqhtBMYfLmwpCariSfWAah6iJxggZVjlKOD4,1DjVZcRU3tiszOUdvQO9ozWG-52EjEWm4No9gMjAnAnM,1PKZxF-i7l2X1asEuvxiDBxwlOyBaPSWvHLi7JKSo8Z4,1emBOe6dSE51zDc7JuteyI1d7eI4iAFcifJE-ld6xZKY,13i6Y3lIhwFEqelv5-C09ymsFS8LRP-H8dA1fAwZHy_A,1me7hsDeyqF2W-mTeQn6r7QbCEm9WYdujsmTgDTmOaxk,1H9P-O0kmuZcVfs6FzBP9Y-cWU25bgnyqTMbwEzdKzsM,1-syXMOGm4bNSrHxQeKdkfKYOcFStqNCbNXtU7W6T4Pw,1AdnrA6dwlFHVxa3D_UGMCJy4zF4pQz9KHsBQEPO_5H8,15lMC2Mg2vZKwnCYs8Bav1n0gtKM0dTNOSVA_MALPaxA,1CqYQl6PLL7vKiHPR3ZOwWn7DvBSwsNe31z0wQUY0N48,1iEX7PJKjCu4mVJS2wcrU22kghgkoOCrpBfWlgv87iCU,1Z_nu_113ZeSLnaQzUV-p4rBLuZX2uXTFv7oFFbi_TAY,1RfcNPE1cDXNApiWUswh1QOFnCGvDFXY3MP-KtFO_Lso,10rovD_zGDrU60NfQqc0Mn1OJmAs7DRuhwA0LOCRNJOI,1PcYztaQx3sKtEe1U3j6ZkXcQEKzruK_JUYPrifg5svA,1otzogxvfQEcOaOaa8bN-0WIyPtijqBIgoQFi7OsWb4Y,1VLppQeO8P8prUBilXLekLk9tm7Eu3H91R0u3MMdw60o,1tNbWBKWEeqMe_xnaiw63AftBqkeLIykJWNpctoLYH14,1Ky6fBefEz5C8242w4G26MQsYcfNS5T8qvSYY9DHVKS0,1C5qBAylkjEK4PnSd_uhpJjrCus4c1BmdKGC6uaiMPw4,1ndPcdmE9dwdNDfHSzMqkBjJKSS2YoFQZ3wazoVCeLsg,1XoqDmtJl6N1dOGDy4rNkOdjBHBdQEst5DCGkiqbtzts,14gLgKGlrH15ehYHAdpCB78JY4a7sXHWtTH9EII8r8Ic,1QDLMfNK9xnfMcYRqcapS4tN8YBqrK8JmQy2QpQmQluw,1dsHcySydelcEsTBM7lJi3UhcTt1H09vlOz8OENZ1KsY,1_4M5tmvznWK_2cznA3Di2kBCOrAdrCVf50zSdmMxHBk,1l3TPpmULnO5l5AINA1gPMmpLk3z0LfTJV8wiJMd2Lto,1OxsERpcKYTLpfxx7SGuk5DarSqFnmrFQlHDNbaKWLLQ,1vTKq35oKWfc0moM0Umww26A53Q73jIEOz8Iy-u6XZ5U,1Jk5ha6OhlbRd86rzxrqbSL1ETBfGJgy-qcAqQNrnp4A,1ZAkk31pnmlNosZGEVWr2-1D4oqF6q3AambxuHMriq6E,17I3uw2RRNgFUSVRZTfBlGwsM1r_I3qEYbr_UD5X_DSM,1Jx4Bt8TKpVKuk3ahmqmP_FkXtTMpGrdmyPfaASJwWmI,1xMeSrRhyuB3nCXIzd4pVAxeBWpyt1TihYYuKQp13PpE,16UK00ZL1xvR6DZrTbH0mDigT61u8bS1opqoVV7BLLDY,1yh52w-YEFm2dk5leiFkensz1jdLIc2VgNq9-TbgpiDU,1VD52wpJ1SA_WFio7FNK1Lqw5LDdHbX2U-xoQ5dLF_EA,10As5Aaane6gP6d-ey45cMaMVEIj2WY50k7nLKFeMC4w,1mURKcoB1z69hSqa87gg-1m5It6uHktY45SBPhNsk4kE,11NrIo_be1EseeiAOyn8EUpJh8BXfYmyTOC8vFSKxf5A,1lV6bRqA3s72oXuC4x2-55euxRJMhN-SypMQeGg07wLc,1WiyBEkEsFvmbAszODePKzM9Di47-6EhOHoZqMe_D6Ws,14MaC52u3-xbzZ3rKO-ODe2hFMPVav0kYabJSbp5EMss,14wGBJQ-VQahoD9rJS8CxDyrJdFsvH2YNEHW7dwVswMA,1jZmQt9mgnWZgWwtvCbqUIMB_G4VejaTol3w2Pq4Q-_w,1Go5-O0qYA8kM26PxE0rCUQxoUCZiRUHkDb0MBOmzdKU,1_5nXYTNc5YPfKTYW9N0eNoBLdjqu8ISXraNx2s4xhEo,1N8qHj-TJB9-CpCGbWiFZ-J7yS1_D-5qXB9_tV7pZUds,1yrOv8zNyCa8Xu4HPANBHEHPevKm02NSsVpiUAjnvLtg,1U7e2M_q6bDWS2vTpGdpk25H2jVy--9W_xjRjMOo8qP4,1eZEVA25OA5xAbPOxvG8ETtPVVkIzIvWJEcj9vYo-I0w,19BI_9EojaQ5y88UKsthqlvrO7BuNvIg2xaj3t-CzjWE,1AwuH2SVXNNCOOtk4N2jUkEcXL8zY9fzm_8cQ6vQDUls,1qqFV3TDsh-x_LfOmUc1HOd2n03eTlIF6FORagCJGWIU,1zTJAO0wgmlhO9MyHyfskp0tlAU5LOiUP70Vgsu0CXD0,1tSMWOD_CPV2ALKvZvR7OUw6plekBgdmHlTDHCFGhJQk,1TedWM_93cKKkWUrC_okMo-iTdJ54xGwaI2J6hGn6qnc,1pPROiTcUZYz4vPlEKCgDjZKZZt8v2R4JnRgb_GGXigQ,1qXnoTL8TgJIBAJhlsbZw25v43dfIII1S_3MIKzEkIx8,1xOu-1el6RRs3owCUFHTQxLC2pyg-7sl9aNT36XYy1Ls,1dYsUCgehwkDFBSWwc9HalHp60TyeuMG5p-7Zo4PP6cs,1lrBCrLOMnzjwJDFbXI7oTpRH9aIm0mdxXEvrIyekjUU,18wa0JsTDoS_5EpL6WAIVTAhIGZvuracthyu81eSgstc,1zQAf91T8FsU9nFAPLNlUv6jKvnSPRIgxcao2ATLUpco,1jnD3spPwwJrNkWpbmmBbP3bbgrxqBWAQp7ifV2FCzKA,1bE3JqsOy0Rf5ARaBBMAV-haAJm6idZfAelmk9v96xN8,1B6sxRD1B2eMGB8W3rXnKo4PyOI8jsfHcztTGaamaMsw,1KAFmhil2MVE9vkJCVVVKq_Z4DMn6UVbYvdBT8XG9FeU,1dwHKLgdCi00xdhdLc6laghqGJNfyzI77KPrqGqKb8hU,1_zX0orJFCjygN9y8GBPgatTvNWw4LyT0LEB73_iSMK8,19drPBhBkZema381uWgdwcvfsdIaIt0e_xkVt9x5RDxg,1SssFHO_E05tFoBjqqTsIQjIcNOywUI9YJJjzMpGz4Zo,1IMxWivUJsLK0KTtIekxT-QunKgOREwemnhE6XUZ--xE,1w6KcZGv4_fIAT52JeYr509QJNO8Z9Mlyt8inxHip0_g,1q_vHpDnXGChawAq8XSu_zRByhXcCd91pyBMEYqebxHc,1rSW60tKRbrGEg5pxwwh6_g_2WCD9So0yqz6_s5etQTU,16l8lezt2mscNEPRGHGUZaS-z0dek_mi4UQ-ZsTx89Es,1-UFEhBAexo8DPliwh8x5fCNSx5DJz6tj1nF5EvzOxLY,1APNhrv8y865tjcJ9FN-K2dzvYXPfpc-WQVmSlKJUfZY,1w6pBkk5pO553nvKWK1M2qc9_ZE_Ln3yrXvT5v1oZoyc,1GtQHrdWfUY8ScloDbR0hCu5z5LEfaaxf-oQwduH8iWU,1OuIUyN5qX2apOB4Jve1HT2C1DnXmMBtK_ghcH_YQTsI,1qan0PXh3-7BLYs-SoWNyynStCJWer2DUfEC-QG_aNow,1Wjq2gYUHBJQTt_dTk3YNBZiZzk7hk1aSTxZennPcMkQ,1TSAyXIXsbyWes89uN7X0t17wXQPsH-SDgxN-dkbERK0,1OGqqhyHTij1Vd5UHeqUzps3Ws8fz3zbxIrNQtQL-0II,1ou5fr3xwdhXvVviSy8Xm-rrw1DjgtqIAjlbWvOUQxAQ,1P316v_QlIPs9wFalpA0e2MV9GSdtcWCWgbCM3jVGd7w,1eUUy0u88Xdvz5iEfjhIwwoQdx3h1fo0hynaxRIS86eQ,1OWBAAphEyXy--e0PPPVuuUDAcAl3PxPiWOjGVCFgKew,11cQ5nC1QZQeerwPZ8fov5T-hEDXvAncY20AhhX-MKro,1aKuOGTYjfek3yI85ZFa_pRP4d3v4mq64dfEQg1pPM-M,16n-iD-IwynJbMG6Iqm-vs0nXyaz9exNOwCyM7QntJW0,14tdZzvOMViITu-n08Bo-fipruV7Kbid9txal8tN7zI4,18-RK1RzsmW7J7tVqCleQdVdwQNC4wyB8nXwj7NPCl1I,11x6QHvMhvzgtn9qV2m-dxLXfWqxBPOAPqTVj1zWhgu8,1ndcjdWwNSUn1n7CXU8nhfgSt5Yy8vAh-vEJehXfNfq0,1fXbWYFT0GerVyamvwVhQsaprDDiS5BflN4wcUpZ0fAI,1S5V8xI3vJHyuNxvNerVTeWshcolBgZ0iIGT6ZBMSOqs,1gKrjPu3QKNeb93j02QV_a3Wv1nZB5x-3RX-dT15ZuJc,1ZHL195GTvxi85rNlffa8eP-f_Cqq1WhiAAojEyCoNGc,1leG6Sn3V8f9SifuBSGHFxXNq36BqQVuIjtDuTt73uQk,1xmTTRF9cOHobkZ8yxifPoTDq6mq5Ix0dNCs7foXtv1Y,1fz3PP28h1TwZXnXiXlkrj4GlO81GeHJtnhR7lBZwocw,1D-Tlnq0UtJFYyB2-HXB8irpY1tmHrKh4-vt5utGpOCg,1Vk9iuk6BEwd2X644PgEqnUqqMxRp9vICl1RIeYMslds,1EDRr0O_8VARpnL-gzCdxvcBkf0JKWtU3qxROMY5Z5_s,1iXimTyi4ZXOuMoNHhBzyrDoItU-ZTTFwLmvIOr7YCiU,1Irzy-2bqewd7wtOC3I4u4CG8jhIUnLAVlp7Gk2IsdXk,1_2QS-kUwhQYXoP6z8mysSTV2Z4j4U_1a1FXNIalOsVc,1_TuWHa2QcehsH_LI5PRSoZzzqCNMNRHczOjSF4uRjOI,1TraGKzuALpGG_S22qFxH4rvszm2Il7lgd0n9YTnxbXU,1UzlQhrUcW1QMR1m7wr9Z5YvHrTUx7feuBYvU-d4JoY8,1ORUliGi0C70nW3eNqNIgNKTMXSt_ILjXituKJAcz3f4,1mdPkb-wcCXyi-sDFoX-6tQWxstH7V5M_DPPGEEJvG7s,1-P3QV9o-9b_8VFp_bwXLPUvdiZZ4W0zY04XvxqaszAY,1HpBq3f_XswlV_uz3ChkPJx4K-UJbd_Ms2RJr7pb2RR4,1G-TwyhePjX6BVholH5Cg0uKCJZNGM8N7VmfmZjhQGNw,1Fa4wl6UnS3KgEGgPNPbKz87GAl1Vi482L_eGU35PbG8,1rrRHhVgRFmLFMCYcgDDTpzGs2OmyANG2WruqlShH3rM,1Uanalk5Hcn5DuInUm61W7zHYg8MzUr3HrLrBAGozBEk,1HUHwdr0QV74qz8oJ6TI4kol6iNL5APEKG9YcGw6_o9M,1K9kGqgUD9DYmyVoXEyPj8b2hl8mTXbjpvvC-7AXhNZA,19tUa_ZvIpqnHQCFxhZTIEPa8RUIEsfHkkQS1QNFv2z8,1LCrM4w-eMZeQ7T9AkONMF3TNEgv3qtlOwwa9UL8l_3Y,1JCqEgyFOB4c47GhZyFWwmOoJkfcGpnlRXwsv8FxXybQ,10YP3e9YdsuvpuQK0vYADGDaE5BDTUGSFVtTa7ka_t4s,1IHsgkCkT6ZjznniXBrfor-PVbNOFZDbtZpRh23nAkmo,17ry2sGVTQjXVqRZkcoJTPXIDBin880EdcJgM6mO4JLU,1BUEbT_oWyQIOhylAVr4FqNdIw4Tt2fcRKGZaUap0Nj0,1KyPPyo89ENcEVDtlz3jRU5Y58Ugycpeoj_Ua8dtWAXI,1HLMATW1WartsRXf6HTWeDfM2HYrSWjXOiNTgKiVfo-E,1TROAX1ccGhUnz_8_5jcPYAQbveeU3NgwufvIou1gzWQ,1xqIavyPkJW-cywKY7RCTwQRcTdIzeG4ELF4iqjWenT8,19AJQhfJX385SFYlz78ZYESgXS0lqYWswyB5ajzj7jJs,16bbAO1GldycU_HESJanfQ5hzAkwf3WgdOEk713tF5eA,1eYRWtVUsUrEghDGgOpFyTbYABkhk8sUbIew_6s8w3N0,1Qw_1UEwROJ1yGpIMYrLebKYm5txmH1lJi_lbgkWmX34,1rQAvpQT2inAbCQ8o8KHy5UPtdjPQwU4X0TntQvswIKQ,1tBz2dvYFTVLew1SDNq_duyvY8BJRcEqvktXWr0cYHOI,1uKZS9gzgE4TY1I1H6cuNpdvmlVXuV-Y28hwDNTh9H7k,1WuvZKfZBmXuwSIpBWCKXKeOEqrP6RQs0xgjUciwYRFg,14vRqsAXncyPhVdpFGgzK8j2p1vMRoHmGQL70PgKjLIc,1OrxARBHzRjpECrLUze6_xPYbHN_4Pf-OvvlvtBkXG-M,1NUiW1HV4HWLJFaOmVO7NHq7cqVFW7i-itDs7gTbeHlI,1XTgDCRW7O1qWcfW4UulOmX3YuTDyoN5kY4PxmW9Z_hc,1ftOC4vQn5LnmmWepo7-1AFw03jeJlTAYDGXkORZeCd8,1FtkLIlimY39pYONz9_U524_ib08Vwp3e0A8jarxKEco,1fzAA1zqqOK6xY83DpWnguf7TA2KMzG-t_eq_JBV2MJ8,1QA0HkMw2tIKdAQzURjVXSZ_dDYaE_yHSF_VBDwvTT-I,1GSpfwDgsxlYN4k06c0qbqlzpe5sf9CbxeiTssk5wH50,1m9H7MibR1PDN04q4DBlwJs4sye0UShrAGItK4bNYCWA,13Lt-jK0OKgfjslisCjnothx8Wu_kKeKLLBBPFndodkA,1V0erMC2lin2_976eA9ANxMjEB2sAGFeoO-SrgI1CoTA,12dMNWcn_YCM2ZFeiOqshEK-OH5jHdJyRbJ7vMjgNbps,1Ke21ZOpROXx5ssa6L-19VMjHr9nGnpTKAGP4gaQNa_g,1Wiv6pS9GMFxx92ocwL0LGW8ZbNMynxUfABY0pIBrV5M,1LRRQeF52uz0Tm4KxvHRF8jOZVf-2GosmTsgvA_I8WAY,11dBLajr9btEUmglwup-VUgyQ-BsTOzTt5Hyzerw9cmE,18U-cbjIKoOaT-ysipHQuQRF33G8QFs0WRnJXe19oW9k,1aRKUrBLq7nGT9aRfyIr34XC8XxXKSIhdYe_SRBD2kb0</t>
  </si>
  <si>
    <t>01/10/2025 17:03:54</t>
  </si>
  <si>
    <t>5H - ASL - 2025-2026</t>
  </si>
  <si>
    <t>PCTO/5H - ASL - 2025-2026</t>
  </si>
  <si>
    <t>16/11/2025 17:08:12</t>
  </si>
  <si>
    <t>1wlC_NzGP0sNMsWGVujZFluMQ7XUwxnkm</t>
  </si>
  <si>
    <t>https://drive.google.com/drive/folders/1wlC_NzGP0sNMsWGVujZFluMQ7XUwxnkm</t>
  </si>
  <si>
    <t>si comunica che sono stati generati e resi disponibili i file per la condotta, le competenze, i programmi svolti e le relazioni finali. Di seguito i link ai file condivisi relativi alle sole classi in cui insegni: Programmi svolti Programma - ITA - 1D - 2025-2026 Programma - ING - 1D - 2025-2026 Programma - GEO - 1D - 2025-2026 Programma - STO - 1D - 2025-2026 Programma - MAT - 1D - 2025-2026 Programma - FIS - 1D - 2025-2026 Programma - INF - 1D - 2025-2026 Programma - SCIE - 1D - 2025-2026 Programma - DIS - 1D - 2025-2026 Programma - MOT - 1D - 2025-2026 Programma - REL - 1D - 2025-2026 Programma - SOS - 1D - 2025-2026 Programma - ITA - 2C - 2025-2026 Programma - LAT - 2C - 2025-2026 Programma - ING - 2C - 2025-2026 Programma - GST - 2C - 2025-2026 Programma - MAT - 2C - 2025-2026 Programma - FIS - 2C - 2025-2026 Programma - SCIE - 2C - 2025-2026 Programma - DIS - 2C - 2025-2026 Programma - MOT - 2C - 2025-2026 Programma - REL - 2C - 2025-2026 Programma - SOS - 2C - 2025-2026 Programma - ITA - 2D - 2025-2026 Programma - ING - 2D - 2025-2026 Programma - GST - 2D - 2025-2026 Programma - MAT - 2D - 2025-2026 Programma - FIS - 2D - 2025-2026 Programma - INF - 2D - 2025-2026 Programma - SCIE - 2D - 2025-2026 Programma - DIS - 2D - 2025-2026 Programma - MOT - 2D - 2025-2026 Programma - REL - 2D - 2025-2026 Programma - ITA - 3C - 2025-2026 Programma - LAT - 3C - 2025-2026 Programma - ING - 3C - 2025-2026 Programma - STO - 3C - 2025-2026 Programma - FIL - 3C - 2025-2026 Programma - MAT - 3C - 2025-2026 Programma - FIS - 3C - 2025-2026 Programma - SCIE - 3C - 2025-2026 Programma - DIS - 3C - 2025-2026 Programma - MOT - 3C - 2025-2026 Programma - CIV - 3C - 2025-2026 Programma - REL - 3C - 2025-2026 Programma - ITA - 3D - 2025-2026 Programma - ING - 3D - 2025-2026 Programma - STO - 3D - 2025-2026 Programma - FIL - 3D - 2025-2026 Programma - MAT - 3D - 2025-2026 Programma - FIS - 3D - 2025-2026 Programma - INF - 3D - 2025-2026 Programma - SCIE - 3D - 2025-2026 Programma - DIS - 3D - 2025-2026 Programma - MOT - 3D - 2025-2026 Programma - CIV - 3D - 2025-2026 Programma - REL - 3D - 2025-2026 Programma - ALT - 3D - 2025-2026 Programma - ITA - 4C - 2025-2026 Programma - LAT - 4C - 2025-2026 Programma - ING - 4C - 2025-2026 Programma - STO - 4C - 2025-2026 Programma - FIL - 4C - 2025-2026 Programma - MAT - 4C - 2025-2026 Programma - FIS - 4C - 2025-2026 Programma - SCIE - 4C - 2025-2026 Programma - DIS - 4C - 2025-2026 Programma - MOT - 4C - 2025-2026 Programma - CIV - 4C - 2025-2026 Programma - REL - 4C - 2025-2026 Programma - ALT - 4C - 2025-2026 Programma - ITA - 4D - 2025-2026 Programma - ING - 4D - 2025-2026 Programma - STO - 4D - 2025-2026 Programma - FIL - 4D - 2025-2026 Programma - MAT - 4D - 2025-2026 Programma - FIS - 4D - 2025-2026 Programma - INF - 4D - 2025-2026 Programma - SCIE - 4D - 2025-2026 Programma - DIS - 4D - 2025-2026 Programma - MOT - 4D - 2025-2026 Programma - CIV - 4D - 2025-2026 Programma - REL - 4D - 2025-2026 Programma - ALT - 4D - 2025-2026 Programma - SOS - 4D - 2025-2026 Programma - ITA - 5C - 2025-2026 Programma - LAT - 5C - 2025-2026 Programma - ING - 5C - 2025-2026 Programma - STO - 5C - 2025-2026 Programma - FIL - 5C - 2025-2026 Programma - MAT - 5C - 2025-2026 Programma - FIS - 5C - 2025-2026 Programma - SCIE - 5C - 2025-2026 Programma - DIS - 5C - 2025-2026 Programma - MOT - 5C - 2025-2026 Programma - CIV - 5C - 2025-2026 Programma - REL - 5C - 2025-2026 Programma - ITA - 5D - 2025-2026 Programma - ING - 5D - 2025-2026 Programma - STO - 5D - 2025-2026 Programma - FIL - 5D - 2025-2026 Programma - MAT - 5D - 2025-2026 Programma - FIS - 5D - 2025-2026 Programma - INF - 5D - 2025-2026 Programma - SCIE - 5D - 2025-2026 Programma - DIS - 5D - 2025-2026 Programma - MOT - 5D - 2025-2026 Programma - CIV - 5D - 2025-2026 Programma - REL - 5D - 2025-2026 Programma - ALT - 5D - 2025-2026 Relazioni finali Relazione - ITA - 1D - LANZANO ROSA - 2025-2026 Relazione - ING - 1D - CAPPARELLI GUIDO - 2025-2026 Relazione - GEO - 1D - LANZANO ROSA - 2025-2026 Relazione - STO - 1D - DELLA MONICA PAOLA - 2025-2026 Relazione - MAT - 1D - CELLESI ROBERTA - 2025-2026 Relazione - FIS - 1D - LOZZI CARLOTTA - 2025-2026 Relazione - INF - 1D - CARTOCCI GIANNI - 2025-2026 Relazione - SCIE - 1D - MUSTO NAZZARO - 2025-2026 Relazione - DIS - 1D - BRESCA ANGELA - 2025-2026 Relazione - MOT - 1D - BONARI SONIA - 2025-2026 Relazione - REL - 1D - GINANNESCHI MARIA STEFANIA - 2025-2026 Relazione - SOS - 1D - BAINI ALBERTO BANTI ILARIA - 2025-2026 Relazione - ITA - 2C - MONTONE FRANCESCO - 2025-2026 Relazione - LAT - 2C - PETRUCCI ILARIA - 2025-2026 Relazione - ING - 2C - NEVONI ELENA - 2025-2026 Relazione - GST - 2C - PETRUCCI ILARIA - 2025-2026 Relazione - MAT - 2C - CELLESI ROBERTA - 2025-2026 Relazione - FIS - 2C - OLIVIERO ANTONIO - 2025-2026 Relazione - SCIE - 2C - MUSTO NAZZARO - 2025-2026 Relazione - DIS - 2C - BRESCA ANGELA - 2025-2026 Relazione - MOT - 2C - BRUNO LORENZO - 2025-2026 Relazione - REL - 2C - DEL BALIO LAURA - 2025-2026 Relazione - SOS - 2C - VINCENTI IMMACOLATA - 2025-2026 Relazione - ITA - 2D - ACHERONTE TIZIANA - 2025-2026 Relazione - ING - 2D - CAPPARELLI GUIDO - 2025-2026 Relazione - GST - 2D - ACHERONTE TIZIANA - 2025-2026 Relazione - MAT - 2D - SCACCIA GIULIA - 2025-2026 Relazione - FIS - 2D - OLIVIERO ANTONIO - 2025-2026 Relazione - INF - 2D - CARTOCCI GIANNI - 2025-2026 Relazione - SCIE - 2D - BABINI ROBERTA - 2025-2026 Relazione - DIS - 2D - BRESCA ANGELA - 2025-2026 Relazione - MOT - 2D - ROSSI STEFANIA - 2025-2026 Relazione - REL - 2D - GINANNESCHI MARIA STEFANIA - 2025-2026 Relazione - ITA - 3C - ACHERONTE TIZIANA - 2025-2026 Relazione - LAT - 3C - LA MANTIA DAVID - 2025-2026 Relazione - ING - 3C - NEVONI ELENA - 2025-2026 Relazione - STO - 3C - COLLI STEFANO - 2025-2026 Relazione - FIL - 3C - COLLI STEFANO - 2025-2026 Relazione - MAT - 3C - CELLESI ROBERTA - 2025-2026 Relazione - FIS - 3C - STERI STEFANO - 2025-2026 Relazione - SCIE - 3C - MAGINI MARCO - 2025-2026 Relazione - DIS - 3C - BRESCA ANGELA - 2025-2026 Relazione - MOT - 3C - BRUNO LORENZO - 2025-2026 Relazione - CIV - 3C - SAVELLI ROSANNA - 2025-2026 Relazione - REL - 3C - DEL BALIO LAURA - 2025-2026 Relazione - ITA - 3D - MONTONE FRANCESCO - 2025-2026 Relazione - ING - 3D - GUIDI CARLA - 2025-2026 Relazione - STO - 3D - MAZZETTI MANUEL - 2025-2026 Relazione - FIL - 3D - MAZZETTI MANUEL - 2025-2026 Relazione - MAT - 3D - LOFFREDO GIORGIO - 2025-2026 Relazione - FIS - 3D - LOZZI CARLOTTA - 2025-2026 Relazione - INF - 3D - CARTOCCI GIANNI - 2025-2026 Relazione - SCIE - 3D - TERNI ALESSIO - 2025-2026 Relazione - DIS - 3D - BRESCA ANGELA - 2025-2026 Relazione - MOT - 3D - ROSSI STEFANIA - 2025-2026 Relazione - CIV - 3D - SAVELLI ROSANNA - 2025-2026 Relazione - REL - 3D - GINANNESCHI MARIA STEFANIA - 2025-2026 Relazione - ALT - 3D - FESTEGGIATO ELENA - 2025-2026 Relazione - ITA - 4C - BASILI CATERINA - 2025-2026 Relazione - LAT - 4C - BASILI CATERINA - 2025-2026 Relazione - ING - 4C - NEVONI ELENA - 2025-2026 Relazione - STO - 4C - COLLI STEFANO - 2025-2026 Relazione - FIL - 4C - COLLI STEFANO - 2025-2026 Relazione - MAT - 4C - DINI LAPO - 2025-2026 Relazione - FIS - 4C - DINI LAPO - 2025-2026 Relazione - SCIE - 4C - MAGINI MARCO - 2025-2026 Relazione - DIS - 4C - BRESCA ANGELA - 2025-2026 Relazione - MOT - 4C - BRUNO LORENZO - 2025-2026 Relazione - CIV - 4C - SAVELLI ROSANNA - 2025-2026 Relazione - REL - 4C - DEL BALIO LAURA - 2025-2026 Relazione - ALT - 4C - CHIMENTI CHIARA - 2025-2026 Relazione - ITA - 4D - CALDARA CRISTIANA - 2025-2026 Relazione - ING - 4D - CAPPARELLI GUIDO - 2025-2026 Relazione - STO - 4D - PALMADESSA GIUSEPPE - 2025-2026 Relazione - FIL - 4D - PALMADESSA GIUSEPPE - 2025-2026 Relazione - MAT - 4D - PACCA NATALINO - 2025-2026 Relazione - FIS - 4D - PACCA NATALINO - 2025-2026 Relazione - INF - 4D - CARTOCCI GIANNI - 2025-2026 Relazione - SCIE - 4D - SOZZI MARCO - 2025-2026 Relazione - DIS - 4D - BRESCA ANGELA - 2025-2026 Relazione - MOT - 4D - ROSSI STEFANIA - 2025-2026 Relazione - CIV - 4D - SAVELLI ROSANNA - 2025-2026 Relazione - REL - 4D - GINANNESCHI MARIA STEFANIA - 2025-2026 Relazione - ALT - 4D - DELLA MONICA PAOLA - 2025-2026 Relazione - SOS - 4D - SPINA FRANCESCO - 2025-2026 Relazione - ITA - 5C - MONTONE FRANCESCO - 2025-2026 Relazione - LAT - 5C - MONTONE FRANCESCO - 2025-2026 Relazione - ING - 5C - NEVONI ELENA - 2025-2026 Relazione - STO - 5C - MAZZETTI MANUEL - 2025-2026 Relazione - FIL - 5C - MAZZETTI MANUEL - 2025-2026 Relazione - MAT - 5C - PECCIARINI GRAZIANO - 2025-2026 Relazione - FIS - 5C - PECCIARINI GRAZIANO - 2025-2026 Relazione - SCIE - 5C - BARRAVECCHIA PAOLA - 2025-2026 Relazione - DIS - 5C - BRESCA ANGELA - 2025-2026 Relazione - MOT - 5C - BRUNO LORENZO - 2025-2026 Relazione - CIV - 5C - SAVELLI ROSANNA - 2025-2026 Relazione - REL - 5C - DEL BALIO LAURA - 2025-2026 Relazione - ITA - 5D - LA MANTIA DAVID - 2025-2026 Relazione - ING - 5D - GOVERNI SILVIA - 2025-2026 Relazione - STO - 5D - RADI ERIKA - 2025-2026 Relazione - FIL - 5D - RADI ERIKA - 2025-2026 Relazione - MAT - 5D - LEUCI GIULIO - 2025-2026 Relazione - FIS - 5D - LEUCI GIULIO - 2025-2026 Relazione - INF - 5D - CARTOCCI GIANNI - 2025-2026 Relazione - SCIE - 5D - BALESTRI NATALIA - 2025-2026 Relazione - DIS - 5D - BRESCA ANGELA - 2025-2026 Relazione - MOT - 5D - ROSSI STEFANIA - 2025-2026 Relazione - CIV - 5D - SAVELLI ROSANNA - 2025-2026 Relazione - REL - 5D - GINANNESCHI MARIA STEFANIA - 2025-2026 Relazione - ALT - 5D - MONTONE FRANCESCO - 2025-2026 Griglie condotta 1D - CONDOTTA - 2025-2026 2C - CONDOTTA - 2025-2026 2D - CONDOTTA - 2025-2026 3C - CONDOTTA - 2025-2026 3D - CONDOTTA - 2025-2026 4C - CONDOTTA - 2025-2026 4D - CONDOTTA - 2025-2026 5C - CONDOTTA - 2025-2026 5D - CONDOTTA - 2025-2026 Griglia competenze 2C - COMPETENZE - 2025-2026 2D - COMPETENZE - 2025-2026 Ciao e buon lavoro! L'Animatore Digitale prof. LEUCI GIULIO, per conto del Dirigente Scolastico prof.ssa RICCI GIORGIA.</t>
  </si>
  <si>
    <t>5ALC - VERBALE n.2 - 2025-2026</t>
  </si>
  <si>
    <t>04/06/2026 14:10:58</t>
  </si>
  <si>
    <t>1rE1Z_tZMJZ8gnzkD8SEvsjvt681byy6BfH_Rf6fR5so,13scv8igeS1GRyPZVo6-ObT-Rwv7u8awL-syaj6bVsIQ,1mOtX2Gx0O4kpYHdf8zr_kpY2vAk-g668mXIJKvCIqCA,1_TxRbwp1-ZsYj-OTBSog2qKYOMDq6o6_XzE8BFqiKK4,1oS7QT-wxyjUhrzQX0pRly13jX4jkK-gq93upIYQPZyg,1m2PUZeG67I787xAM4915Ow5OCFrjfqwn24qesQoajNM,1n6YTIsyLL8qpYa7a1NYRzomduFbbdmQ9qz4A-iC7Nv8,1VKKZptYYbfFTRzeKPgv0FHiCZPgKFCZ-Gzksmh_6M1U,1kKvbW-sl3Fk1asWot4n22UKot1XR91v7rkUK5LLKO4Y,1rgzWXK5nPWzN1MSDt1zivmbRC_fX1OE6wazo7ZsUXIU,1iKt6UBxeBQ-p-MCOM3JaBFb_HbLosie273-Kg5PIdTc,12ms5qNu50rcrktU088czPk8wH4adMCiabX5KvCODli0,1sYL8fWft28KJHgVUY6mFQE6GCCLinIa-DPYZyOA_sJM,1f_68G0XCkQJb5FJmh8kZYpe_YK5fakAczeCOT-K2GnU,1mNvVIpiG3gtjkEPHY_lR4jTU9LU40aKSuLJo9Lq-l6c,192jFWzGuJl1iad6-JuzeWgdT-ml9JzZr8Vk9u9B8ZHA,1pz9e2uGVJnmOf-KzQsU_YQol2jU7fT0AZHjvuAduaEg,16x4ifJOgsTstUgECjraI56Xf2eXaphLSguNHqXc6RiM,1AX9sr3OytwWftwCVYk1P8VxX1TIyAolP52DOOUeux-4,15gXnmukwV5MGn6m2IIl7uV580w6deCQGF46bLr1N8fc,12pe42W4EBjOxcsNfCR_bJQmMcx48V6s9Js6xZbrwYtE,1QLLe6enyxShkfIZvWDpHjOXVIszTq2VQVXE9mQcPSVU,1uxvYo9Ob6hp7wzdowqQEKrKfeMdW5MnkhKYuvy_xvAQ,11B0LQ6ZHSBbiHhTPzMEALrIZf_H-jVcBWpwxKngOMB8,1aoEHWSgF--GMz6wTgWpsOGPoDwlsHaYI7a47giTrTYM,1dY--zg2t8bMGXUYKQowXJ3kMjWj1Eu2hllZ-jc6D6xw,1YI_KNGkKoXU5w2MITjqgfJQ657sE6Fb5TTurOyYd5wQ,13w0JiBhwn8_vYHuDuXszLyunFherqhqTOVo42ohXuGI,12TFqwUEI0A8alDhHfxRVcSXGDIFKJWGbNcA3yCfk880,1eUTc24jvlbE04OpzLPNLOqDG82KdS3fBY0I0OW4Myy0,1dBJICyAL-k9_XnlcmkKNA96mdcZbvI_DS-Up_AX5eik,1YgiT6nLl5pGMJS3M6h0S432FQzZbpnuFw7YsWyLUzy0,1-qF8q3lOYnJf2dq5a1m1o9nwtDBEATgmAWQYx01mphU,12ZJVEn2QLXL07GvXy7eOE66AqyVESG5SpmuiygRWvzI,100ITLM1xsnryrRGomizu754F2-WcKR2J-lpwDGD2nso,1unm4mVCUWtsqqJ4uJ-zVK2m_J-8_qqwEQ1hn6KrhH9E,1RrcLFBqb0Fav_MIyQ-K6_jvCmagZSSk5RmmInAp8n_g,1E7ZBnwDUAtedz3st5cX9gLFh4kUW6FooQRRMD7QGlMc,1xlwxxLdsZwd4vjirDRJh5qeCheBcz2dCbHUAUbZRcWc,1goti-dUDsZfZ99utk71IH7WROl3sDP8fyROlyWVWQV4,1S8P18UvBFnxv_2946ea6P422RCj5iPtqsBn0-jOjD_M,1qIIKCOYE-U3iw6HGBmiunDOrbHZyiKz3fhyCC0vhBVI,1Js6JTsgbuFBS5xYP8nMf3RrabYvdaliYZinX8eLkENA,1c_b6VlYCBMCt_sxiQN4Mh0d6KOMgla76gzHa00Zi7F8,1d0FD2iB3TDYWruoFCnJaZxJ-3fcXoyJTywcMPF-FALc,15-xF6VgSE-yl6MRsgWYo8_v9gB5Wgg-s1F8pJLt7Wck</t>
  </si>
  <si>
    <t>01/10/2025 17:01:30</t>
  </si>
  <si>
    <t>1jQHfjUqSXhabtaaUfP2F4mbWM1B4Z_keSjL_4Dpv724</t>
  </si>
  <si>
    <t>si comunica che sono stati generati e resi disponibili i file per la condotta, le competenze, i programmi svolti e le relazioni finali. Di seguito i link ai file condivisi relativi alle sole classi in cui insegni: Programmi svolti Programma - ITA - 1F - 2025-2026 Programma - ING - 1F - 2025-2026 Programma - GST - 1F - 2025-2026 Programma - MAT - 1F - 2025-2026 Programma - FIS - 1F - 2025-2026 Programma - INF - 1F - 2025-2026 Programma - SCIE - 1F - 2025-2026 Programma - DIS - 1F - 2025-2026 Programma - MOT - 1F - 2025-2026 Programma - REL - 1F - 2025-2026 Programma - ITA - 3G - 2025-2026 Programma - ING - 3G - 2025-2026 Programma - STO - 3G - 2025-2026 Programma - FIL - 3G - 2025-2026 Programma - MAT - 3G - 2025-2026 Programma - FIS - 3G - 2025-2026 Programma - SCIE - 3G - 2025-2026 Programma - DIR - 3G - 2025-2026 Programma - MOT - 3G - 2025-2026 Programma - SPO - 3G - 2025-2026 Programma - CIV - 3G - 2025-2026 Programma - REL - 3G - 2025-2026 Relazioni finali Relazione - ITA - 1F - SALVESTRONI SERENA - 2025-2026 Relazione - ING - 1F - MATALONI ALESSANDRO - 2025-2026 Relazione - GST - 1F - SALVESTRONI SERENA - 2025-2026 Relazione - MAT - 1F - BRINI LAPO - 2025-2026 Relazione - FIS - 1F - LEUCI GIULIO - 2025-2026 Relazione - INF - 1F - AGOSTINI LAURA - 2025-2026 Relazione - SCIE - 1F - CASAGLI ALESSIO - 2025-2026 Relazione - DIS - 1F - CASERTA FRANCESCO - 2025-2026 Relazione - MOT - 1F - BRUNO LORENZO - 2025-2026 Relazione - REL - 1F - GINANNESCHI MARIA STEFANIA - 2025-2026 Relazione - ITA - 3G - LANZANO ROSA - 2025-2026 Relazione - ING - 3G - GOVERNI SILVIA - 2025-2026 Relazione - STO - 3G - MILLI ALBERTO - 2025-2026 Relazione - FIL - 3G - MILLI ALBERTO - 2025-2026 Relazione - MAT - 3G - CIOLFI CLAUDIA - 2025-2026 Relazione - FIS - 3G - BRINI LAPO - 2025-2026 Relazione - SCIE - 3G - TERNI ALESSIO - 2025-2026 Relazione - DIR - 3G - GRANATO IDELMO - 2025-2026 Relazione - MOT - 3G - MACHERINI MARCO - 2025-2026 Relazione - SPO - 3G - MACHERINI MARCO - 2025-2026 Relazione - CIV - 3G - GRANATO IDELMO - 2025-2026 Relazione - REL - 3G - DEL BALIO LAURA - 2025-2026 Griglie condotta 1F - CONDOTTA - 2025-2026 3G - CONDOTTA - 2025-2026 Ciao e buon lavoro! L'Animatore Digitale prof. LEUCI GIULIO, per conto del Dirigente Scolastico prof.ssa RICCI GIORGIA.</t>
  </si>
  <si>
    <t>https://docs.google.com/document/d/1jQHfjUqSXhabtaaUfP2F4mbWM1B4Z_keSjL_4Dpv724/edit?usp=drivesdk</t>
  </si>
  <si>
    <t>1BLS - ASL - 2025-2026</t>
  </si>
  <si>
    <t>PCTO/1BLS - ASL - 2025-2026</t>
  </si>
  <si>
    <t>1qrjeP38yPX_WcMT7Slkpxj-lSdVHQidp</t>
  </si>
  <si>
    <t>https://drive.google.com/drive/folders/1qrjeP38yPX_WcMT7Slkpxj-lSdVHQidp</t>
  </si>
  <si>
    <t>04/06/2026 14:11:00</t>
  </si>
  <si>
    <t>1aCSE0a2MjdYlsLB1hiwFOOSH5kZWDvRHD5jR-QQvxJk,1XJ66Xo6HYKnhQCqwBIJUvf2-r1tZgd9nuWvH1z8DwTs,1n1e0zCdwPcpDJlTNd-ELCF7YuVwHo0DJCn0a-D4iIH4,1Yuro055V7g7l-wWvy7lUqQFqyoscPnLs1r9KLwxt3qU,1cqvDxex9v_R8mlohtgUgyoeDf-qOCZquir6qOXW7uVs,1GbNU9BG7qtrTZ5h25gmRSluKoVO3_WRctoWTSzx6yEw,1YH-ZNq9ll1bUFopxIYG0C7IeI9xFIi6F8v7MlHa9ktE,1ZJQ46r3DW9ztvPR7RJLVgLLGw0-SyIC4SP8xnentiAc,1CRWLlonaz43dNiu5021I_AiBxMPIlSqfSBxWcEnQIUQ,15h20YneW8qlQaXuIfczMFG7zw4Ogq8tfKvMvbAHncJs,1aeFnqkbTP1wG8SNCHTbXJAN2e3N0-EPcw79guIIZOG4,1Ltg_tqxJyN1mX8YDaYFcSNV9m9n1oJYBY4-OwQlYC30,1czQFmEMVFs3a3IPayXtx92zUIZte8VYpwlZ_wpWd9e0,168uVka9ACM5N684yn50Apt2fpuMYmdHgG8iBxvtR7kE,1CtJ9OneBDZNodJXEDqPTRSe3QinnNlONTwkm2UrDNus,1KS1_8S4N_nFGcb_4O4E81u1OZfn_a3sHd6h3iurgqzQ,1s30cCypOn85ZdS4xET0qDhSTGBjGgSdTj3YNwN3_rZA,11xoNZOppaaEv0HSy791gqnP5UONkRFQ5kE6XgqeVLdM,1eAyOS-h-jC8E4ZQJ97VwCOFtHKkDXOeoUJib2_upHe8,1qoaaI9fYBJ_4isuYUhUTzRDk3ShwWm2E2Wddq8RidZ8,1m-F36Ox5aidPKEgApJ97RO1BPPOym9ofcar3sw5Rx1s,182M00HSFoOvX8cLY1_vhLwVRM-A2pEay-0ZeGLYIGy4,1kWF_IKHcnmt5aRToI29BVeUiHIkXKNf2NzyJwH6S844,1qnuT7i8ZWI3unuA31GZWOfZCkygDHVSo9yIcxxG_Dfo,1jXWRi61ZeD6HSdp3eoWJ8D9j4QHqZ87M4oe_CXnj9wU,1OsDu6-67B-cet0IVJ_H-nSn3nICnqUwRJmtuoMjGdLk,1vUnD-2IP2D2Hn2JoNSfwuPkgWHQqbfMN6R0FYV2pP88,1vXK16d6HD1mKsU1UQ6Nr79ygEzvBegb_9-C8TY8aKUY,13gGPTA3_okqG-vhpH2oFSPjz71aBRe9morgUnVe4ofg,15pAYUACS1msoWI0D6VxZV-krmDay3b5dMJIWC-kXRmI,1HmeByycBnbZx2lNC5bUUoaLIEDIuU6_2K4nz_XVVMAU,15HrIesgsBafAJeq6c21j0Zcv8d986iredueK8DMfZCk,1v9ZydJqkj_Yh9b9v8T2HJemFgpJl7w7wrkD3jY2h1Nk,1y9KNtJfUP0AuGPcYg0wpIewbQyCLIyzkkZ2nAz0S3gw,1urvzLCTXillEXJ8AOpvIgyFNLtOo2ZwqPcZMvad6B2M,1-qchy_ji2vAbxxloaRORirb8sPqsGD_N-Ojxtf9gQic,152TuZJjbqHVGsLV00wYNXh_ghAQUdXqB6xplQWAdqqA,1Kb5qSKkRLgAuUjF3ca6ACufQzK1xCuEv2lUGf9dCzEQ,1D1lNurYfmlomuqH76VwiNadWltqQqOeq0Dky3p9DDw0,1EI1fWP_3tloCY69uLksiH2OfWw0TxPYBozoVq0slVIg,1posJ9dSL-Tt04guRDy2X4ZfKhhOhqpxZxHX1TNZ-N7I,17zajtsJhqChLO_vNQfDfK_jEhvph_oTdDdmBKHnzQEk,1GDb1cjBGldDca7GfLApAEZ254Ktjp5KaWCmQ56WSlC4,1bE1HaojIyPq_mprDq5y8wQIV7MegGFqBlRUBa0tkIYk,1JYSMMu9oZCX5XCXd2zUeiOIgJmhjURaqsu27sDcAPxA,1Axl3NlC6UFoZ35QjUH0jZaN-tpidEt-ppKSPs-26b1s,1MvWWjqa6DBaarInl77H5RJpLNzX5vgZh_D-7cvVRoss,1Wkm8NyrfJi9e2_MUITe0DWVzR7Ds-FNK74e7pXBV6PM,1BCZP1WUgDoaSnAAnD3_KPaKHNOiMo8qc3lXzO5Q-Qd4,17hdpDMbZmNnIePL4od9DIlMl-2NBAK_j4WNrKXr6oO0,171cW0dqCUoPAiNQCw24xrwnZjbKV8QK97PgQzPjaG-I,10JsbIuyFs_DUCCcoFVza4M0QatF3eZbfh9xNmyPsByE,1s-GFegnoNTK02WZAeuoRxlEU9qKT3WJiZF6yxye8JqI,1qiFwR2Xd6GR2eIEISeKPx5e8hTjSlw1bD0CxByojJCw,1g8CGEhQsnZRyNrKgsv4Zc0PMXWl3YhMpnMAeQKT8tdM,1oBN6ccsS7GBlX8mPxBZnCtqGcMDjXkRUAZh4Q_69OSA,1D0ZF9xR995zHh5CBpSjEyIWTtp608IXQr8iFvutAQFQ,1h64rBxs4pYAL72y81eZvQwq--8LZ57LsWPJdI_TSeew,15zRAkyCkLaqA_OnvEZkU9GVn4d63hlJr-MGJmA2A5qQ,13nsbGZyWWiW83o-jL5XkXdbBe9wc-b40kw271lv37N4,1usrMwkJLXjclfXXzR3QmJpPfCXGTKYo6Fcaya5WT6gM,159sv0UWGs4EvCIKA8Ku3Ch_BHqaGKHH7U-A3w79oX4o,1LNaNC60CPGgIldXTl2C0cDIyrq2busB9ENzTU-ObTv4,1k9bFBoVt3-C_dZco1HLVGlhyeBivYc2sWvVkf81hp4c,1CLxOIRqzr0dgO9zQe2OHORrlL633BoBIJjFFPge3eWk,13_iedxUNbf9L95S5AG88hOULN2JLj-q5ksM2xDSL5VI,1c_KtBGagpMonRQrDEDKNSLLIuo59lucaoFliTeqTNqY,1e3Y6UtU449BbUFvNumu5WD3vKxVBPv2EBQBk981X2Po,17sF4TFRTWdfg1_r5kxHLkq0ZDiAfe1LFlsLawzROI2U,1rfczK_09BADzUmoplEMOKztaT18cggPquAQEl6vdaq4,1jUSAc_OWCc7N7ZUuJdWxp3RQ9FapfGE-xFq0RbuJvLQ,1kMtCOBWt3t0bQCFLlVLUEzvsVSQ-BS2MkCDub_8ZVOw,1heWj8NoHscqYE37eAmhUs_c-UG53iFAA_G0w_zgWiPE,1zb_35nRLkmu44-GhRO0hUiMh9IvNsRkPHSaxPjnn1-E,1Y67_IsUdCMDNwM7p2yTw0RakqK-uKLRx2zBqRHvWjkI,16MapHizN2Xbzw2iRby_hBaRgJjLKIZ6oDbuto-Kxjyo,17VKb8IUWEirmj9JJeAT9JquvSL0dwUvgDFp9KrE6TZk,1CkdLwyPBmsiJXIt2-vhznF122YvSRV4r4aJy2fcUjjk,1FhGRZIOhDUqk2jBwK-U0AyR7qK_F41-Wthty1d1Ke9o,1EqVkCTglLulQpjDTcmQPFOceAjQlbt-B6gzya3R9h8I,1G-zz-_UuVjODA9JLdGfkvU0wYXwUfLziHCOZHwU4HBw,1Gb5Tg3qHwa3PiikXiq8bGov6ewHygN1mqhGgJkU7Nn0,1wH6wLWCsvLyw0peqY-WLYnkGBNOgjfvA9PS9reg_jP8,1vSPnAOD7Vm3raSeO1jfImc_xlUDKBuJl4V3O6CKkiF8,1TNopbDLPj4WepT78rc95t3HCgTqC2ZvIo3ChswA1i8g,1IxjzPTv01mjJ0DklnpECYcKs7Lv9Pos3VpqsIdfPXFE,1NNfM6dcchg9z8zgCA5k4U85oDF0_TeSRANonvxUwKh4,1I0ToA9eF_4xQCABHtELa9Y6BA4RkvDM0VBlPVanMHNw,1tjuNkHZ_ChEnTbZbtq_VP0zs692ayCEQAB-uJgIa5IE,1RbiVfDnOHBXXsAsTMrZv4efjXAtsYJ6DWau4UIzNY90,19q2x769wL_M6r2OiK1zcfLkm7PG7ijAiFq7wYjFj5FA,1v9f1xohmzUd_iPXrK9tR2e74zdOOwwEobE8qFS9qdpI,1G3WK9KPnASqjKZKs6o3-vASMG3jnho4ym5amu_XuWCY,1b-Gp38lSIG7QaEFrlAX2Slosik7MP_KkQY69muUPlrQ,1amlD5AXlCeF6HsLm1Hj0HBHyvf93UjjRLFybXx0Oucc,1p7I3Rg1dtdCqhMjy-cW9zC0ELcCeQYunrCGyk9mXyCc,1K3F-x2DFl8rMhs3mHskJugOQhJ07f495QDhvn52NT-E,1m1BtFn95ldiXqoyBgaD118V62jgoJo4BkINanrC91Ug,1cp3se6zRBOugjQ6XbzI23DFHrKSVCW8VLXrM_wQT3qA,1nRit4-uttkna96Njfjv7DrMBrlf_a-BKQBi4e52EH14,157Z8ff1iyAPsx36P086Ga-vyBjJiDVEElLRU8v2SNko,1S-2SzlMO_0PcLjl7XZbJ2UIcHzIUMVRyHonpuCVtdM8,1Y3gVVbfteIF0_RXckm19mcUnwdnfuG8EEnCFYy_bzyg,13QvmBBC0UJt5BgIO8xDIvsawOdNpmbl66QbbScf4U1g,1B3ccmsFRBAg1eBdkx93oppP6zwIUpfYn1ELNXJeY_CQ,15mDfJLbWUcRogUJqP9EAXfqUAgQCB2R3Q2C23cooBgE,1J3JTnecEea-M_OBYHdtoLGPuyU8BfwqhE-nKGVAWwnM,1T4BqODr8z3ZlfqK0GPztbaoFpeVVyaCBoq8wPsYlvxM,1gH5lQAxeVrfTaOyIceqpNCVlxUzgOP6FRtCuFE8FkRs,18eekdBASY7ZAS0ecrCsb0XQvuRR6CwpXcLaHPueuHqY,1MGWTuG-0gABmvAWFWnlnYbMkG_fn_AYYZpr8IJqsYls,1JYNtjy7QRoo-KEHyx3uZ6c3LNY5UZy3NTOHnGUqy-i4,13xgPP7t2f5gh_quwkffBIc3vBcFHRCCdpj5CUDT0XlM,19LxksIqtpDNugNMi6ET8I2puYMYc7Qan4vvrP3AfkgE,1sY0gaOyJcruvD9Nqsf8U6ihG-9b9QRuz6HGTUwrXx80,1aPHhlulzlBvP3AL7mnqabQyrlV5_zdJmgGDAKhbtjEw,15d24UmCoxlRtr3-t3RbCa_kY5pNScpKSKHuJFZ4pc7A,1nmPCJHMVPfrMPyWupEpysokNUmYFCo22BXAWcogEUhI,18k9BKQjp2iHCd76p09yfygN9XnejqFeVZKYhE0_yiVw,1YocnD2oabGcQJFw-be9dTvkBAmHQtw3I6xDMXxFK5PE,1RF_4pPkGuwEdn9mF8mP46ZcK5g6OsI3ezMWTThsypig,1okirjyS3c325M04xFIoO8lVrAE-t8dE3mqxbYZVik5I,1Ig0ejBpLDazlFAFrH9WaKUl48aBuRMaDaldvBQ-GAlg,1GEBmeUY3FPjQ8YLeYQ7m4EaNyb4UWlffi07oENNIpJU,17IzsPgEqmlyvckl-4HxbY_3Hjm9Vfk9Ge33SbMxEd0k,15KsVCqMDtkK41RYT8yWpu88s6R7cR64To4uOoK6fjS8,1CqJELr2hlJnhOjlP1-D-jakzUH39nCNh02sxX4yMozQ,1Awx4D6RfDUB_5KfXkQiN7YqPBDmc-_1xOnsELvF3eik,17A3wk0FyaaPEWE8zLSVFwoFrtujcvAsis_O5Md9ZwoI,1GHz9-LfatFvoUBt8MV6pc3pkwU5ODWrVkmyuBskqNMc,1lvV1BiTX0uuhUMdAw5omadWMuiEW5XRvtKUvGPYDARQ,1HMntI-QVeOpYqfEYiMfUUvJHxUAPZ-jtv53ZSVybAug,11MeogDdmrMYIV2B1E3sAMuyuA3Carx9oLIvqlP1e6lg,1JfJgK2kLRpRo09TIC3o4PBOAswgZE-vWb7HqV0Wr3EY,1z2Ct1349EED7nLwTAEC3iR53U5THxrpi67KYncfbMQ8,1-a272f8vBqa6YdwNdrcZPWmUKzfnZAcQo4eMFsepu0I,1W6R05AnO5RqctH6jDYjLztKzusnnqjHMgcd3_j1fbXs,11SDm-ZBS8KNFlhnzVkloyQK6tg8nDa_WpKVjOiAD3J8,1P6BGFM6mCQ9f7I13vvOw8T6FbrFRORdh2nEq-c9WnXk,1fuXC1sXmjSeF6Da3EwT5VThAOUYW86OvJzHYdWCuaPg,1JlFxDvJBJIwxIem-aTYfBDd1JzkjoyCi0sKq_1c1dd4,1H9YH7Ptc3wYBPpINwB8BBWBsIZU8XgogDEsNeMroVZw,1hNjjVxKsgX3gd3piEjsZIAgsqm7g9NJ_jPpDXXQ8Mcw,1VgRtZNbGInu8S_UGA-gnwZYp_S7GSp-TlhTejU1IRKY,1x5oKbHWiJXmVR_nHrvPcmJr0mXbUTkvcdW2AsdPY8Yg,1JC4f3Cdu1rbHSaTf8s9ZblQYXVLoPcDBUEWw3mHJNeg,1V7_Ez9Q7BM7Zc5RmXE9PaDTbAx7Vnf4dPjizFrRDbUI,1m4PsSjS-sdIcqd6ADRvHkidyg7dSBMbp-ueXDPoAWWU,1wkAM9imrRLB8nkODsjKSVIb1Mkm1XPXpUlv98k1dwnQ,1Y4KkD3_2KnHj_twoT2jH2mcp28JvQxcCA9EJPywxspU,1wi7jFykfztezYmoxTStVjMIzUwtf-QyuTtvQ6jGY_KA,16lR_jTi79RGC-2Ic_OYqHp2OMLU2-V_Ox1AllC_OfA4,1oz7i1wovDQvgj4z2yQfQPy_jzQlSJXUCq2lqwb8PPIM,1haTiAgEkByj3vkJ1hq1f6qPeKsb1Hjxrc3p_jZg674g,1PfOEv8Kv8WFhzbgxmXzKAqrp4HqZkwU5oJeNxNj3HYc,1pFrps10Sj5MLB-u1DJBefMuDAfQE8R-_JvEP7QjC-Jc,1CS0wa3UyTfEbc9ZH-gWkSLKVL_sUCUh33-VkkunwtsQ,1LyzS6aDRU-Ud9DkK6Y5BwmKSLaWDJr9bYMi3yjY-lJY,1ISiULpI3OObHYeCMmoKJ425EKj3xjqDSTbeCyxuYUUA,1Zm3IiijjVIjMOVOIdIUdPf57i_uK_Rbw3rUE7YGo1ZQ,12rv5JJcu5QzYl69Rqyw-uHJKwExQOSnx-8HpHOxKNY4,1PuNFni9A-d372kJnfkg_ek0AtgC546_eeib8qvkQGmc,1JHnzYPgKxML0lv6I-UoLviGmcRBCB3nFjY6IEXxlHDI,15OB2VNOmrNNyO86Yonl8IglEIdOyY4t1TiAiAkB_HqU,1n0evUN-zE7HZxHsEMs2xSwJGEToTS8_KiAkbUUGB8ss,1f0fGZ_M6Tuk1n3vxURWq2F0u93CidF9ZaWjOBgIE5lc,1pXCspcQqhFpJ3D3gzZYWhI99aBuV6oBx-CAMqBDIiHc,1H5W_uOztL45Iy7p_6om_3MxFOzk0L8300MzEpFVG96Y</t>
  </si>
  <si>
    <t>01/10/2025 17:03:58</t>
  </si>
  <si>
    <t>16/11/2025 17:08:23</t>
  </si>
  <si>
    <t>5ALS - VERBALE n.2 - 2025-2026</t>
  </si>
  <si>
    <t>si comunica che sono stati generati e resi disponibili i file per la condotta, le competenze, i programmi svolti e le relazioni finali. Di seguito i link ai file condivisi relativi alle sole classi in cui insegni: Programmi svolti Programma - ITA - 3ALC - 2025-2026 Programma - LAT - 3ALC - 2025-2026 Programma - GRE - 3ALC - 2025-2026 Programma - ING - 3ALC - 2025-2026 Programma - STO - 3ALC - 2025-2026 Programma - FIL - 3ALC - 2025-2026 Programma - MAT - 3ALC - 2025-2026 Programma - FIS - 3ALC - 2025-2026 Programma - SCIE - 3ALC - 2025-2026 Programma - ART - 3ALC - 2025-2026 Programma - MOT - 3ALC - 2025-2026 Programma - CIV - 3ALC - 2025-2026 Programma - REL - 3ALC - 2025-2026 Programma - ALT - 3ALC - 2025-2026 Programma - ITA - 3BLC - 2025-2026 Programma - LAT - 3BLC - 2025-2026 Programma - GRE - 3BLC - 2025-2026 Programma - ING - 3BLC - 2025-2026 Programma - STO - 3BLC - 2025-2026 Programma - FIL - 3BLC - 2025-2026 Programma - MAT - 3BLC - 2025-2026 Programma - FIS - 3BLC - 2025-2026 Programma - SCIE - 3BLC - 2025-2026 Programma - ART - 3BLC - 2025-2026 Programma - MOT - 3BLC - 2025-2026 Programma - CIV - 3BLC - 2025-2026 Programma - REL - 3BLC - 2025-2026 Programma - ALT - 3BLC - 2025-2026 Programma - ITA - 4ALC - 2025-2026 Programma - LAT - 4ALC - 2025-2026 Programma - GRE - 4ALC - 2025-2026 Programma - ING - 4ALC - 2025-2026 Programma - STO - 4ALC - 2025-2026 Programma - FIL - 4ALC - 2025-2026 Programma - MAT - 4ALC - 2025-2026 Programma - FIS - 4ALC - 2025-2026 Programma - SCIE - 4ALC - 2025-2026 Programma - ART - 4ALC - 2025-2026 Programma - MOT - 4ALC - 2025-2026 Programma - CIV - 4ALC - 2025-2026 Programma - REL - 4ALC - 2025-2026 Programma - ALT - 4ALC - 2025-2026 Programma - ITA - 4BLC - 2025-2026 Programma - LAT - 4BLC - 2025-2026 Programma - GRE - 4BLC - 2025-2026 Programma - ING - 4BLC - 2025-2026 Programma - STO - 4BLC - 2025-2026 Programma - FIL - 4BLC - 2025-2026 Programma - MAT - 4BLC - 2025-2026 Programma - FIS - 4BLC - 2025-2026 Programma - SCIE - 4BLC - 2025-2026 Programma - ART - 4BLC - 2025-2026 Programma - MOT - 4BLC - 2025-2026 Programma - CIV - 4BLC - 2025-2026 Programma - REL - 4BLC - 2025-2026 Programma - ITA - 5ALC - 2025-2026 Programma - LAT - 5ALC - 2025-2026 Programma - GRE - 5ALC - 2025-2026 Programma - ING - 5ALC - 2025-2026 Programma - STO - 5ALC - 2025-2026 Programma - FIL - 5ALC - 2025-2026 Programma - MAT - 5ALC - 2025-2026 Programma - FIS - 5ALC - 2025-2026 Programma - SCIE - 5ALC - 2025-2026 Programma - ART - 5ALC - 2025-2026 Programma - MOT - 5ALC - 2025-2026 Programma - CIV - 5ALC - 2025-2026 Programma - REL - 5ALC - 2025-2026 Programma - ITA - 5BLC - 2025-2026 Programma - LAT - 5BLC - 2025-2026 Programma - GRE - 5BLC - 2025-2026 Programma - ING - 5BLC - 2025-2026 Programma - STO - 5BLC - 2025-2026 Programma - FIL - 5BLC - 2025-2026 Programma - MAT - 5BLC - 2025-2026 Programma - FIS - 5BLC - 2025-2026 Programma - SCIE - 5BLC - 2025-2026 Programma - ART - 5BLC - 2025-2026 Programma - MOT - 5BLC - 2025-2026 Programma - CIV - 5BLC - 2025-2026 Programma - REL - 5BLC - 2025-2026 Relazioni finali Relazione - ITA - 3ALC - SAMMARITANO ANNA RITA - 2025-2026 Relazione - LAT - 3ALC - SAMMARITANO ANNA RITA - 2025-2026 Relazione - GRE - 3ALC - LIBERATI ROSSANA - 2025-2026 Relazione - ING - 3ALC - FRATI ENRICA - 2025-2026 Relazione - STO - 3ALC - RICCI STEFANO - 2025-2026 Relazione - FIL - 3ALC - RICCI STEFANO - 2025-2026 Relazione - MAT - 3ALC - D&amp;#39;ELIA GIOVANNA - 2025-2026 Relazione - FIS - 3ALC - D&amp;#39;ELIA GIOVANNA - 2025-2026 Relazione - SCIE - 3ALC - GALLOTTA ANTONIO - 2025-2026 Relazione - ART - 3ALC - BRIZZI ALESSIO - 2025-2026 Relazione - MOT - 3ALC - ROSSI STEFANIA - 2025-2026 Relazione - CIV - 3ALC - FOMMEI FRANCESCA - 2025-2026 Relazione - REL - 3ALC - DEL BALIO LAURA - 2025-2026 Relazione - ALT - 3ALC - SALVESTRONI SERENA - 2025-2026 Relazione - ITA - 3BLC - MAGGI FRANCESCA - 2025-2026 Relazione - LAT - 3BLC - MAGGI FRANCESCA - 2025-2026 Relazione - GRE - 3BLC - RONCONI CLAUDIO - 2025-2026 Relazione - ING - 3BLC - NISI PIETRO - 2025-2026 Relazione - STO - 3BLC - LORENZONI WALTER - 2025-2026 Relazione - FIL - 3BLC - LORENZONI WALTER - 2025-2026 Relazione - MAT - 3BLC - SERPICO LUCIA - 2025-2026 Relazione - FIS - 3BLC - SERPICO LUCIA - 2025-2026 Relazione - SCIE - 3BLC - GALLOTTA ANTONIO - 2025-2026 Relazione - ART - 3BLC - BRIZZI ALESSIO - 2025-2026 Relazione - MOT - 3BLC - MACHETTI SARA - 2025-2026 Relazione - CIV - 3BLC - FOMMEI FRANCESCA - 2025-2026 Relazione - REL - 3BLC - PAPINI STEFANO - 2025-2026 Relazione - ALT - 3BLC - VINCENTI IMMACOLATA - 2025-2026 Relazione - ITA - 4ALC - SAMMARITANO ANNA RITA - 2025-2026 Relazione - LAT - 4ALC - LIBERATI ROSSANA - 2025-2026 Relazione - GRE - 4ALC - LIBERATI ROSSANA - 2025-2026 Relazione - ING - 4ALC - FRATI ENRICA - 2025-2026 Relazione - STO - 4ALC - RICCI STEFANO - 2025-2026 Relazione - FIL - 4ALC - RICCI STEFANO - 2025-2026 Relazione - MAT - 4ALC - D&amp;#39;ELIA GIOVANNA - 2025-2026 Relazione - FIS - 4ALC - D&amp;#39;ELIA GIOVANNA - 2025-2026 Relazione - SCIE - 4ALC - GALLOTTA ANTONIO - 2025-2026 Relazione - ART - 4ALC - BRIZZI ALESSIO - 2025-2026 Relazione - MOT - 4ALC - ROSSI STEFANIA - 2025-2026 Relazione - CIV - 4ALC - FOMMEI FRANCESCA - 2025-2026 Relazione - REL - 4ALC - ANTICHI MADDALENA - 2025-2026 Relazione - ALT - 4ALC - CORDOVANI IRENE - 2025-2026 Relazione - ITA - 4BLC - MAGGI FRANCESCA - 2025-2026 Relazione - LAT - 4BLC - RONCONI CLAUDIO - 2025-2026 Relazione - GRE - 4BLC - RONCONI CLAUDIO - 2025-2026 Relazione - ING - 4BLC - NISI PIETRO - 2025-2026 Relazione - STO - 4BLC - LORENZONI WALTER - 2025-2026 Relazione - FIL - 4BLC - LORENZONI WALTER - 2025-2026 Relazione - MAT - 4BLC - PECCIARINI GRAZIANO - 2025-2026 Relazione - FIS - 4BLC - PECCIARINI GRAZIANO - 2025-2026 Relazione - SCIE - 4BLC - GALLOTTA ANTONIO - 2025-2026 Relazione - ART - 4BLC - BRIZZI ALESSIO - 2025-2026 Relazione - MOT - 4BLC - MACHETTI SARA - 2025-2026 Relazione - CIV - 4BLC - FOMMEI FRANCESCA - 2025-2026 Relazione - REL - 4BLC - PAPINI STEFANO - 2025-2026 Relazione - ITA - 5ALC - SAMMARITANO ANNA RITA - 2025-2026 Relazione - LAT - 5ALC - LIBERATI ROSSANA - 2025-2026 Relazione - GRE - 5ALC - LIBERATI ROSSANA - 2025-2026 Relazione - ING - 5ALC - FRATI ENRICA - 2025-2026 Relazione - STO - 5ALC - RICCI STEFANO - 2025-2026 Relazione - FIL - 5ALC - RICCI STEFANO - 2025-2026 Relazione - MAT - 5ALC - D&amp;#39;ELIA GIOVANNA - 2025-2026 Relazione - FIS - 5ALC - D&amp;#39;ELIA GIOVANNA - 2025-2026 Relazione - SCIE - 5ALC - BARRAVECCHIA PAOLA - 2025-2026 Relazione - ART - 5ALC - BRIZZI ALESSIO - 2025-2026 Relazione - MOT - 5ALC - ROSSI STEFANIA - 2025-2026 Relazione - CIV - 5ALC - FOMMEI FRANCESCA - 2025-2026 Relazione - REL - 5ALC - ANTICHI MADDALENA - 2025-2026 Relazione - ITA - 5BLC - MAGGI FRANCESCA - 2025-2026 Relazione - LAT - 5BLC - RONCONI CLAUDIO - 2025-2026 Relazione - GRE - 5BLC - RONCONI CLAUDIO - 2025-2026 Relazione - ING - 5BLC - NISI PIETRO - 2025-2026 Relazione - STO - 5BLC - LORENZONI WALTER - 2025-2026 Relazione - FIL - 5BLC - LORENZONI WALTER - 2025-2026 Relazione - MAT - 5BLC - SERPICO LUCIA - 2025-2026 Relazione - FIS - 5BLC - SERPICO LUCIA - 2025-2026 Relazione - SCIE - 5BLC - GALLOTTA ANTONIO - 2025-2026 Relazione - ART - 5BLC - BRIZZI ALESSIO - 2025-2026 Relazione - MOT - 5BLC - MACHETTI SARA - 2025-2026 Relazione - CIV - 5BLC - FOMMEI FRANCESCA - 2025-2026 Relazione - REL - 5BLC - PAPINI STEFANO - 2025-2026 Griglie condotta 3ALC - CONDOTTA - 2025-2026 3BLC - CONDOTTA - 2025-2026 4ALC - CONDOTTA - 2025-2026 4BLC - CONDOTTA - 2025-2026 5ALC - CONDOTTA - 2025-2026 5BLC - CONDOTTA - 2025-2026 Ciao e buon lavoro! L'Animatore Digitale prof. LEUCI GIULIO, per conto del Dirigente Scolastico prof.ssa RICCI GIORGIA.</t>
  </si>
  <si>
    <t>2H - ASL - 2025-2026</t>
  </si>
  <si>
    <t>PCTO/2H - ASL - 2025-2026</t>
  </si>
  <si>
    <t>04/06/2026 14:11:01</t>
  </si>
  <si>
    <t>1p7-kmjvdp6k0eg3QiLD7Wkx2Vy7HsDB8</t>
  </si>
  <si>
    <t>https://drive.google.com/drive/folders/1p7-kmjvdp6k0eg3QiLD7Wkx2Vy7HsDB8</t>
  </si>
  <si>
    <t>1oDQv_RVfCu-dkdjDUKKC9jwgrhGfQ3CEyCTOIGv7hos</t>
  </si>
  <si>
    <t>https://docs.google.com/document/d/1oDQv_RVfCu-dkdjDUKKC9jwgrhGfQ3CEyCTOIGv7hos/edit?usp=drivesdk</t>
  </si>
  <si>
    <t>1rE1Z_tZMJZ8gnzkD8SEvsjvt681byy6BfH_Rf6fR5so,13scv8igeS1GRyPZVo6-ObT-Rwv7u8awL-syaj6bVsIQ,1mOtX2Gx0O4kpYHdf8zr_kpY2vAk-g668mXIJKvCIqCA,1_TxRbwp1-ZsYj-OTBSog2qKYOMDq6o6_XzE8BFqiKK4,1oS7QT-wxyjUhrzQX0pRly13jX4jkK-gq93upIYQPZyg,1m2PUZeG67I787xAM4915Ow5OCFrjfqwn24qesQoajNM,1n6YTIsyLL8qpYa7a1NYRzomduFbbdmQ9qz4A-iC7Nv8,1VKKZptYYbfFTRzeKPgv0FHiCZPgKFCZ-Gzksmh_6M1U,1kKvbW-sl3Fk1asWot4n22UKot1XR91v7rkUK5LLKO4Y,1rgzWXK5nPWzN1MSDt1zivmbRC_fX1OE6wazo7ZsUXIU,1tKdHVieRMussiHzgqNPGcpf1WC52OpNeAotqWb_DC7s,1XJTCTro7896CxRNwsYUxScFBheR01KJK72zh7ffP9FE,1YGAUW1wN_IrUCyAeyEsrAHDsaIND2McOhTHcSRLVmAM,1_GCm2uiFYq9v7pLcP9YzdnPVT3oqbjdkAPQEkoN1AXI,1k8qRHOXAJyIiFOU7sKg3BZ-_0rhKkLIlFSJENfOYrvk,1_cyYkeypb7cseD6lEbO0p4yn2wLfagTTxr3CcGuzaFw,1prcZcPNSE3uNliXmwrZGZtfOgAHw-HULpeDryUZAErk,1g3zHi7Epv5t0ca-6N4zdkr7SNOfkv2HpopH_Ft2ZPd8,1TT4Nboz1CsL2Ye_PlBwEFtuoSnD9FftW7sPSQg5Vclo,1IOxbLE3jUp7j1fydbYzXNPQuruMRjZBS1e19LMaDlxY,14XwGw__d2RdXzp7tltpq4YFWzcU2h-nV0lgwz5RQQQg,1NTSDwzlwWJRzM-cOnLRGqCmMVJtq6Tx1G0OOsvJeJ9k,1-Xm_CIzFDOBsGsoXNL6Mk9k--44A4VHohK-pJWujdiA,1ANpmm4ZZV-YMuSTO9Yr_9CzPJiaJuDbz_65sO59xVxQ,13SvK14EYZFe8qPBL0D1SoMoBIdtkDcUUHXjWYsYetu4,1ziB7nJXXNU5bLpwXUaYv65qTO9jngzo_KCARwX8reMc,14thvcmfnzntJWI88UdNZdn9jz4xsaKbvhWtAX8Bl1pc,1nsd2_ztBnDbiCea-lyjJQott8PJAQHQXEQhbVRwERDA,13gmGp4IKbOSvattbKg9UxDwrw2ojlKg1IhMT7ss-Qig,1X2iWaWNXs5ZeKzEzzhD7_V7lG3JXZ4UpuDeBIooLxeI,16e_2KgLXkeOUiZ_vfwDl_Ruu5yCP6TtcZrs7JHsx7A8,1mM3OwjwpSbgjO_b6By_rdA0eiQssRZcGdI03C3EZdzE,1YK069VDXJ3CbEb-s8ZBK7XEmgtiz55lXCqmiymU5Jag,1BQiZPdbl8eOzLw2yX5R9ljtNy3eo7pOzCTylbXdc5JQ,1hUPnF2Z3xnlIbWxWrF75KiQSafYKc2GVi_eajvgCgfM,1bsRWsUz02vvkAAhBzyEllkAMfistn9jCNCsenn1-b3Y,13b3q6AiXDLc0O0FL4Ei25C14ZjpXE7fPt2BEultTCvY,1Ax4CTcLop24kcNiWUwvaFbagFtBDrjNAbs3TagI7jdM,1VKyo-Zz3AlcpjAjr8ja0m8g5aAWXawwH4MaEDAac4SY,1JFhgRtQxYjM59QzM6XuZc6rZ2TkYF3u3_l340Jz4pHs,1xk9atS-Hl8aldVrz6HH1-22CoR_RQp_Tfwx-rgEKSqY,1CwubQzEf8RHdeCPq0xmjfSHlSaLIxKc9BvEHL_aQeT4,1tJmyr5jrAEuBEXW3POUj1p3mUFeKpWjvzJ56Hs2NV_E,1VyiK8S5hcJQRsGQAC33f-TEBUMCPVuKIMZq0_ajV_u8,1I6UyV8mndBkTyE183t55z4rm-CoHb1vZJUyGftaHWGk,1t4DMopfl3kFmq9yzTU4SA_cxSbA4DY746OHQunFT5wc,1OwFqWYPTv30DoAfRAfMcHRFqtxsThDWQY19wVz35-7U,1TnE6FEmd1xRTFjpTKfLBim8mRdidpL8qHalynL2DPuE,19qkJootnmjgaVd46vzNskkzE7p8pRSHEfMV4ecMi1Uw,1ZfQh1k-c2kym0NyEhYNICpmi8PmTDk8rqhzYGGFM38Q,1FbXSVNMEPxn_1WrdUyYfpkmeiqCjGDBTWAtY8cnCt0Q,13OJlRnPF9TS-RJyItBPvyX-rTWxNE_X-z_e2KP6xysc,1pj01b8r4xSSrCk-jAUUlyAAJGCDWrzkO-PZDuyxAbbA,1tCts0PHVcrYmH_ULBG3UarwneU4d3uzsOfokefsVvj0,1wNsj_VtRtNV25L5JkdvuVTN146F70I07n4e83hVBPo4,1NEXiEHIie_MbzI7PZVadWtPN7wX-GIxpX-ul8-czyGg,1a6Q35Io5QeG6oAOCo_i_UXs8Piv6-YZsQuom1NYGDZ0,1q4c7Kns0IbXN_JXbTB1IYrS9jxJyw0wZb6IZT7qNGac,1_425Ao9AvVfvbq9pQNu69mVSooANXlK48NOtyyHv2EI,13v95CNiL4iSaYamDVP-749arE5WFsSCowSjqjOsw6Ig,1eifZSlrG3zpyEipku_oCtWA8-Lz42rxS99MAhldfhno,1occ1cJkU3lFC8UXmwOgUdupajJV5xbZO83C6nSa_LUs,1EoUCR0B0R4JNofn-iSmrefO-Q7noPNostVi6FllZ5SQ,17YVPFqfvCYDcu8eUuXIvTk_VQLTGCI98ZwaywzyHxYk,11o9tfQXtYq8G9l3X847j0PD4W9UTvWT2BAnAPgHeQE0,1E7ZYhkEkwVzUl0nBR-cA2V68m6t7uPVqefGcbu4bB9I,1ma5XedRl-3iBfVnatAykDJMYI5rsgD877Erjab-UUFE,1wfrBMRGI7_07VQe6m7Hq0rLAnWnUGxnh6GdDDkf7NVc,1RR6sPgXFQmPImkg1gdwuFwIRlm7qL9TOP63k8t6L1Cc,14LypOjpuxzk_O1jFAwKhFzxk6gyKNIz0spIt1kpFydk,1W4znjKtNmqdYdGJOZgZJOnkHAt0cEDSXVKIYqCWCgUY,1lv8Aj9Gd6FfM0lGeSqiXS-XXL07VHwHYml4VsBiL7eg,15PHvNCw0Oe_GRPgeH4EQfg_tQoLdXAeE8DsmsSSie6M,1Qmt0dOBJQJ-zJ83zrt4FBuzlYiXKcsjnJ7hJ0baiLuU,1pE2i5jL_3cJ9FIgGe0n37PMadNXpLCp69OqMqOhjvLU,1c8uUEeKZO9-5-eih44y3TPGef_OMJjc6iDIY6i-NWns,1DC7uBdguqhtBMYfLmwpCariSfWAah6iJxggZVjlKOD4,1DjVZcRU3tiszOUdvQO9ozWG-52EjEWm4No9gMjAnAnM,1j5jj1OZgAIcqSUXxW3YfWdOx4Du6r60cwKoGdOSWE6I,1RInmjF5e9ir70YhzVufXcyHxPkEE9sz-TxN4VDSCvTE,1cI11nVUGgPClugNYOiVJjuP31N79GPDwH9tEa3qzcDM,147Fr29YFYHlHZxq8Vy_i6DZmzaOK6AK6dDqQS1S0FF0,12od_Xwucwp1TD68LfyNPDue9SbfIpwjoYJ5iT6e-x5I,1jLX2DpamhdBRmNsksQFqXgpwwM4fJIL5pRGcXrxyiCM,1scA9Od-pPQ8uooA9c5IWbI4KzlI5k-F2uKgadW-EtTs,13d4ppICBTwIz3w074HHl_s8WP_F9f7emw_c70dOPfdE,14fowN327SJWqviwOudbQ3z3c4iLJFII_gPPZVtnkPo0,1Li1IHAs5LMGeFGuzeLX6cDnPdqwV9oswzbcqNtTEn3s,12A2jpxp9AUpwquWQQk_BV5oUk1ZVsgjy-Ky7pH67exw,1NRTJNXLKwb-KnMDXKFuNhT5x1FyMNq4gk2myilXgHg4,1gx8eXaR6bsYy0gWkm3rXWsvldwR8rUnGaALHjZz8I3U,1otzogxvfQEcOaOaa8bN-0WIyPtijqBIgoQFi7OsWb4Y,1VLppQeO8P8prUBilXLekLk9tm7Eu3H91R0u3MMdw60o,1tNbWBKWEeqMe_xnaiw63AftBqkeLIykJWNpctoLYH14,1Ky6fBefEz5C8242w4G26MQsYcfNS5T8qvSYY9DHVKS0,1C5qBAylkjEK4PnSd_uhpJjrCus4c1BmdKGC6uaiMPw4,1ndPcdmE9dwdNDfHSzMqkBjJKSS2YoFQZ3wazoVCeLsg,1XoqDmtJl6N1dOGDy4rNkOdjBHBdQEst5DCGkiqbtzts,14gLgKGlrH15ehYHAdpCB78JY4a7sXHWtTH9EII8r8Ic,1QDLMfNK9xnfMcYRqcapS4tN8YBqrK8JmQy2QpQmQluw,1dsHcySydelcEsTBM7lJi3UhcTt1H09vlOz8OENZ1KsY,1_4M5tmvznWK_2cznA3Di2kBCOrAdrCVf50zSdmMxHBk,1l3TPpmULnO5l5AINA1gPMmpLk3z0LfTJV8wiJMd2Lto,1XGmd3fH_ljjGCJMhSuf1docuzaGSmSFBIjgc1JnF71k,1CZ1yQ8XrljPW4azz8JMMFxjjMFenX9G6EvrrdSvSda8,1eYMzwt93D6TGTl7VhqV2G_cqsG6kzJQvLkQ8CJuZBNM,1cgaK4VxeVa765g8C39tsoxc3ubL2j_5odzxG8aXmxwg,13sw0qNLoNB8GnUScntAtQqJak9BLNduZQcvAezWkYM8,1EUionhP3YorHMsRx1yMKfxyda7PJMuJJDL2NTnU8EYA,1HZZPiPzSqkMiCvoIhq5ArEKwT6UHrLDTaW0MhDqJUPA,1w3Gk_9_Jv5eIItllBxUHDMnsiQJHA5QPaBhEMTA3zgo,1wp7RQBuim9267dVsQmQmiI28l8l_Yj2GaCAnroM3Gug,1zW5nBsXMRR713VjiHi2G7AeOWXXo900pJ92_gTovgas,1S2ovWnluo7lZFf33xRB_0fbKra07tCxqP_DDXY5CRK8,1_uZ6MujaIrDg4jJS-D0aD7QLLD79_kbW5dyYbomqEhU,1uxvYo9Ob6hp7wzdowqQEKrKfeMdW5MnkhKYuvy_xvAQ,11B0LQ6ZHSBbiHhTPzMEALrIZf_H-jVcBWpwxKngOMB8,1aoEHWSgF--GMz6wTgWpsOGPoDwlsHaYI7a47giTrTYM,1dY--zg2t8bMGXUYKQowXJ3kMjWj1Eu2hllZ-jc6D6xw,1YI_KNGkKoXU5w2MITjqgfJQ657sE6Fb5TTurOyYd5wQ,13w0JiBhwn8_vYHuDuXszLyunFherqhqTOVo42ohXuGI,12TFqwUEI0A8alDhHfxRVcSXGDIFKJWGbNcA3yCfk880,1eUTc24jvlbE04OpzLPNLOqDG82KdS3fBY0I0OW4Myy0,1dBJICyAL-k9_XnlcmkKNA96mdcZbvI_DS-Up_AX5eik,1YgiT6nLl5pGMJS3M6h0S432FQzZbpnuFw7YsWyLUzy0,1AwuH2SVXNNCOOtk4N2jUkEcXL8zY9fzm_8cQ6vQDUls,1qqFV3TDsh-x_LfOmUc1HOd2n03eTlIF6FORagCJGWIU,1zTJAO0wgmlhO9MyHyfskp0tlAU5LOiUP70Vgsu0CXD0,1tSMWOD_CPV2ALKvZvR7OUw6plekBgdmHlTDHCFGhJQk,1TedWM_93cKKkWUrC_okMo-iTdJ54xGwaI2J6hGn6qnc,1pPROiTcUZYz4vPlEKCgDjZKZZt8v2R4JnRgb_GGXigQ,1qXnoTL8TgJIBAJhlsbZw25v43dfIII1S_3MIKzEkIx8,1xOu-1el6RRs3owCUFHTQxLC2pyg-7sl9aNT36XYy1Ls,1dYsUCgehwkDFBSWwc9HalHp60TyeuMG5p-7Zo4PP6cs,1lrBCrLOMnzjwJDFbXI7oTpRH9aIm0mdxXEvrIyekjUU,18wa0JsTDoS_5EpL6WAIVTAhIGZvuracthyu81eSgstc,1W9rdqHSRYJ7sx-V7eA52nkv1L9kvuMkPSG7Z-l0ME1Q,1Zd1T5Iuhl5QBEXY8BJ8yFlGOP69ZmlSOK2WQeHB4IqE,1fQDCSIQb1zaEOgLAccUBq2qaP-Tch4BzhS12QRSn4Vo,15ldmrvq1wQlDs3n1MLl_jJ0S-yoKxKF1aLJXrM2s6RE,1AsnuCxJCsJ476Ms7x7sSoNUoPkdn7pI1YNY5bsJtSm8,1BiX_xDzEXvoEsxrJJ2rblYl4oCvXnkbSgsCrxeI0Yxw,19WLA4AyjrXdpcyn-5cm3yHqtQPz4eP_Xa_ZmFlV-WSs,1RfbsPVrulFbzIjoVaaH_LOcFpWi6SskDGA63X5wGbCY,1kQuEV7Q6klRf2NxbwVCoTQ1kp6T2BnKIhcBTMyEs6i0,1oxv8-9YDui0bwSJlSi5RWRnx82opBKqp3Mud1g12qDw,1V_41pYv3I91F6kQYV9h_0J7a_rhj4pJumEUS4zBCU5o,1D4Xl3zetIwc5vbNGVsfcoWMNNh9zYmVThZb_hMCFOgk,1DU6pfnKh01olwQl-8B3secB34HepR1uWSRD858vPOcU,1b_VtsCgeTRJTWQJvsPCVH2RQUKT0EgHG_ti5N-ndbLE,1Q9QMQzp57cF3fnQB6YbLZX5E1AjDXR8shhxO302eTcg,1wOrjQtfwF19vUB1Zbtdqu81DqHAwm8tMAz3ltyb1nOk,1JupFj85ZND9eFYtuwahjorvCBnPSZeokh8hzvSoOod0,1LbcNIUgDIleSCM_N9MtwWmjJt0vvPb1EupkxWCcDRAg,1SmB2uo-QQ5-uzQ6TDWO_0O5kTXbsjVcM8CMv3M7jiGc,1qJZWoAgNxmkzw1JfcTSQw5RpKwKAtSwQiC0TcOmk3g0,1w6KcZGv4_fIAT52JeYr509QJNO8Z9Mlyt8inxHip0_g,1q_vHpDnXGChawAq8XSu_zRByhXcCd91pyBMEYqebxHc,1rSW60tKRbrGEg5pxwwh6_g_2WCD9So0yqz6_s5etQTU,16l8lezt2mscNEPRGHGUZaS-z0dek_mi4UQ-ZsTx89Es,1-UFEhBAexo8DPliwh8x5fCNSx5DJz6tj1nF5EvzOxLY,1APNhrv8y865tjcJ9FN-K2dzvYXPfpc-WQVmSlKJUfZY,1w6pBkk5pO553nvKWK1M2qc9_ZE_Ln3yrXvT5v1oZoyc,1GtQHrdWfUY8ScloDbR0hCu5z5LEfaaxf-oQwduH8iWU,1OuIUyN5qX2apOB4Jve1HT2C1DnXmMBtK_ghcH_YQTsI,1qan0PXh3-7BLYs-SoWNyynStCJWer2DUfEC-QG_aNow,1Wjq2gYUHBJQTt_dTk3YNBZiZzk7hk1aSTxZennPcMkQ,1TSAyXIXsbyWes89uN7X0t17wXQPsH-SDgxN-dkbERK0,1S5V8xI3vJHyuNxvNerVTeWshcolBgZ0iIGT6ZBMSOqs,1gKrjPu3QKNeb93j02QV_a3Wv1nZB5x-3RX-dT15ZuJc,1ZHL195GTvxi85rNlffa8eP-f_Cqq1WhiAAojEyCoNGc,1leG6Sn3V8f9SifuBSGHFxXNq36BqQVuIjtDuTt73uQk,1xmTTRF9cOHobkZ8yxifPoTDq6mq5Ix0dNCs7foXtv1Y,1fz3PP28h1TwZXnXiXlkrj4GlO81GeHJtnhR7lBZwocw,1D-Tlnq0UtJFYyB2-HXB8irpY1tmHrKh4-vt5utGpOCg,1Vk9iuk6BEwd2X644PgEqnUqqMxRp9vICl1RIeYMslds,1EDRr0O_8VARpnL-gzCdxvcBkf0JKWtU3qxROMY5Z5_s,1iXimTyi4ZXOuMoNHhBzyrDoItU-ZTTFwLmvIOr7YCiU,1Irzy-2bqewd7wtOC3I4u4CG8jhIUnLAVlp7Gk2IsdXk,1_2QS-kUwhQYXoP6z8mysSTV2Z4j4U_1a1FXNIalOsVc,1_TuWHa2QcehsH_LI5PRSoZzzqCNMNRHczOjSF4uRjOI,1RaYmDMlU-2bAmt8sEKMOfpP5ZlCPi0d2-t5sBPEs8zA,1ZINeytVCr1yBJkA8YPc2_RL4wI2mTE0kN8mfTGuVqhs,1fpebFnUwgTb-S9RvKYYQlTZUCP308rRzcmL-GX1sQuE,1e7qY-VyCzcTgtU-0RtEc4Pe0KHneqdPch4uJh2unuI0,1P5NqElu7C9bM991gl_5etNpoehE2bmsWfUs8QFzQl7A,1JGt-yD0w5zBeaHESLmV6gKG2nytjgfOxKcFanrV8Ai0,13Bb4up3pqpi3ymgi6aBDK1Sdx05wvhB-Rhst4lBJtac,1e44bZwGQKcPo9YCgs1exYcczGFpkUuMmDd4xTlZCu7s,1aQ5ElDCTblaR5HNwvOBwvoiDbGKF6JF6Ka1L0vNhT2c,1BhXlz7LsvmPUUuuf3rbKsOOf31uFlxIJCYOA-ECaWr4,1fG9YNUdsj0LxM-BGk_0XuPFr0gk6TWj7OF9KCdg1T2E,1gjaCbnvt1wyk4VL3AvjcR47jUNBO5--bI9xmdo20m_U,1U6PPSGobRbcq2GQ3Ang0yNAWie3q8btsSMqHvxi4Crc,1JCqEgyFOB4c47GhZyFWwmOoJkfcGpnlRXwsv8FxXybQ,10YP3e9YdsuvpuQK0vYADGDaE5BDTUGSFVtTa7ka_t4s,1IHsgkCkT6ZjznniXBrfor-PVbNOFZDbtZpRh23nAkmo,17ry2sGVTQjXVqRZkcoJTPXIDBin880EdcJgM6mO4JLU,1BUEbT_oWyQIOhylAVr4FqNdIw4Tt2fcRKGZaUap0Nj0,1KyPPyo89ENcEVDtlz3jRU5Y58Ugycpeoj_Ua8dtWAXI,1HLMATW1WartsRXf6HTWeDfM2HYrSWjXOiNTgKiVfo-E,1TROAX1ccGhUnz_8_5jcPYAQbveeU3NgwufvIou1gzWQ,1xqIavyPkJW-cywKY7RCTwQRcTdIzeG4ELF4iqjWenT8,19AJQhfJX385SFYlz78ZYESgXS0lqYWswyB5ajzj7jJs,16bbAO1GldycU_HESJanfQ5hzAkwf3WgdOEk713tF5eA,1eYRWtVUsUrEghDGgOpFyTbYABkhk8sUbIew_6s8w3N0,1eMS3z1LlLqJ12e0ClIaHMuS7b1el0WV7ICit4vEaAOI,1d0FD2iB3TDYWruoFCnJaZxJ-3fcXoyJTywcMPF-FALc,1m9H7MibR1PDN04q4DBlwJs4sye0UShrAGItK4bNYCWA,1u51aTw7f5SxdX26iv9-LtDe-gc2IfCRdzfn7yaEUMBc,1arUSPkVGZNpzaGW9EL_GI_pYjjtZyUEsxXNwZAbC2Q8,1V0erMC2lin2_976eA9ANxMjEB2sAGFeoO-SrgI1CoTA,1Ke21ZOpROXx5ssa6L-19VMjHr9nGnpTKAGP4gaQNa_g,1QTogM430K8Nm69rKd86n-7B8xsE3fTXJM5IiApx7cII,1LRRQeF52uz0Tm4KxvHRF8jOZVf-2GosmTsgvA_I8WAY,18U-cbjIKoOaT-ysipHQuQRF33G8QFs0WRnJXe19oW9k,1hTY61tofvQ6szvZLXYRre1FRh1IHpzojSS1LUWmljDs,1a3v3jDwDZDkikQw5UAhTVrjDfL8eYaBHZ5O110DXDh0</t>
  </si>
  <si>
    <t>01/10/2025 17:01:38</t>
  </si>
  <si>
    <t>si comunica che sono stati generati e resi disponibili i file per la condotta, le competenze, i programmi svolti e le relazioni finali. Di seguito i link ai file condivisi relativi alle sole classi in cui insegni: Programmi svolti Programma - ITA - 1F - 2025-2026 Programma - ING - 1F - 2025-2026 Programma - GST - 1F - 2025-2026 Programma - MAT - 1F - 2025-2026 Programma - FIS - 1F - 2025-2026 Programma - INF - 1F - 2025-2026 Programma - SCIE - 1F - 2025-2026 Programma - DIS - 1F - 2025-2026 Programma - MOT - 1F - 2025-2026 Programma - REL - 1F - 2025-2026 Programma - ITA - 2C - 2025-2026 Programma - LAT - 2C - 2025-2026 Programma - ING - 2C - 2025-2026 Programma - GST - 2C - 2025-2026 Programma - MAT - 2C - 2025-2026 Programma - FIS - 2C - 2025-2026 Programma - SCIE - 2C - 2025-2026 Programma - DIS - 2C - 2025-2026 Programma - MOT - 2C - 2025-2026 Programma - REL - 2C - 2025-2026 Programma - SOS - 2C - 2025-2026 Programma - ITA - 2F - 2025-2026 Programma - ING - 2F - 2025-2026 Programma - GST - 2F - 2025-2026 Programma - MAT - 2F - 2025-2026 Programma - FIS - 2F - 2025-2026 Programma - INF - 2F - 2025-2026 Programma - SCIE - 2F - 2025-2026 Programma - DIS - 2F - 2025-2026 Programma - MOT - 2F - 2025-2026 Programma - REL - 2F - 2025-2026 Programma - ITA - 2H - 2025-2026 Programma - LAT - 2H - 2025-2026 Programma - ING - 2H - 2025-2026 Programma - GST - 2H - 2025-2026 Programma - MAT - 2H - 2025-2026 Programma - FIS - 2H - 2025-2026 Programma - SCIE - 2H - 2025-2026 Programma - DIS - 2H - 2025-2026 Programma - MOT - 2H - 2025-2026 Programma - REL - 2H - 2025-2026 Programma - ITA - 3C - 2025-2026 Programma - LAT - 3C - 2025-2026 Programma - ING - 3C - 2025-2026 Programma - STO - 3C - 2025-2026 Programma - FIL - 3C - 2025-2026 Programma - MAT - 3C - 2025-2026 Programma - FIS - 3C - 2025-2026 Programma - SCIE - 3C - 2025-2026 Programma - DIS - 3C - 2025-2026 Programma - MOT - 3C - 2025-2026 Programma - CIV - 3C - 2025-2026 Programma - REL - 3C - 2025-2026 Programma - ITA - 3F - 2025-2026 Programma - ING - 3F - 2025-2026 Programma - STO - 3F - 2025-2026 Programma - FIL - 3F - 2025-2026 Programma - MAT - 3F - 2025-2026 Programma - FIS - 3F - 2025-2026 Programma - INF - 3F - 2025-2026 Programma - SCIE - 3F - 2025-2026 Programma - DIS - 3F - 2025-2026 Programma - MOT - 3F - 2025-2026 Programma - CIV - 3F - 2025-2026 Programma - REL - 3F - 2025-2026 Programma - ITA - 4C - 2025-2026 Programma - LAT - 4C - 2025-2026 Programma - ING - 4C - 2025-2026 Programma - STO - 4C - 2025-2026 Programma - FIL - 4C - 2025-2026 Programma - MAT - 4C - 2025-2026 Programma - FIS - 4C - 2025-2026 Programma - SCIE - 4C - 2025-2026 Programma - DIS - 4C - 2025-2026 Programma - MOT - 4C - 2025-2026 Programma - CIV - 4C - 2025-2026 Programma - REL - 4C - 2025-2026 Programma - ALT - 4C - 2025-2026 Programma - ITA - 4F - 2025-2026 Programma - ING - 4F - 2025-2026 Programma - STO - 4F - 2025-2026 Programma - FIL - 4F - 2025-2026 Programma - MAT - 4F - 2025-2026 Programma - FIS - 4F - 2025-2026 Programma - INF - 4F - 2025-2026 Programma - SCIE - 4F - 2025-2026 Programma - DIS - 4F - 2025-2026 Programma - MOT - 4F - 2025-2026 Programma - CIV - 4F - 2025-2026 Programma - REL - 4F - 2025-2026 Programma - ALT - 4F - 2025-2026 Programma - ITA - 5C - 2025-2026 Programma - LAT - 5C - 2025-2026 Programma - ING - 5C - 2025-2026 Programma - STO - 5C - 2025-2026 Programma - FIL - 5C - 2025-2026 Programma - MAT - 5C - 2025-2026 Programma - FIS - 5C - 2025-2026 Programma - SCIE - 5C - 2025-2026 Programma - DIS - 5C - 2025-2026 Programma - MOT - 5C - 2025-2026 Programma - CIV - 5C - 2025-2026 Programma - REL - 5C - 2025-2026 Relazioni finali Relazione - ITA - 3F - ROTELLI CLELIA - 2025-2026 Relazione - ING - 3F - GOVERNI SILVIA - 2025-2026 Relazione - STO - 3F - TACCIOLI ALICE - 2025-2026 Relazione - FIL - 3F - TACCIOLI ALICE - 2025-2026 Relazione - MAT - 3F - LEUCI GIULIO - 2025-2026 Relazione - FIS - 3F - LEUCI GIULIO - 2025-2026 Relazione - INF - 3F - AGOSTINI LAURA - 2025-2026 Relazione - SCIE - 3F - MAGINI MARCO - 2025-2026 Relazione - DIS - 3F - SGHERRI BEATRICE - 2025-2026 Relazione - MOT - 3F - BRUNO LORENZO - 2025-2026 Relazione - CIV - 3F - FOMMEI FRANCESCA - 2025-2026 Relazione - REL - 3F - ANTICHI MADDALENA - 2025-2026 Relazione - ITA - 1F - SALVESTRONI SERENA - 2025-2026 Relazione - ING - 1F - MATALONI ALESSANDRO - 2025-2026 Relazione - GST - 1F - SALVESTRONI SERENA - 2025-2026 Relazione - MAT - 1F - BRINI LAPO - 2025-2026 Relazione - FIS - 1F - LEUCI GIULIO - 2025-2026 Relazione - INF - 1F - AGOSTINI LAURA - 2025-2026 Relazione - SCIE - 1F - CASAGLI ALESSIO - 2025-2026 Relazione - DIS - 1F - CASERTA FRANCESCO - 2025-2026 Relazione - MOT - 1F - BRUNO LORENZO - 2025-2026 Relazione - REL - 1F - GINANNESCHI MARIA STEFANIA - 2025-2026 Relazione - ITA - 2C - MONTONE FRANCESCO - 2025-2026 Relazione - LAT - 2C - PETRUCCI ILARIA - 2025-2026 Relazione - ING - 2C - NEVONI ELENA - 2025-2026 Relazione - GST - 2C - PETRUCCI ILARIA - 2025-2026 Relazione - MAT - 2C - CELLESI ROBERTA - 2025-2026 Relazione - FIS - 2C - OLIVIERO ANTONIO - 2025-2026 Relazione - SCIE - 2C - MUSTO NAZZARO - 2025-2026 Relazione - DIS - 2C - BRESCA ANGELA - 2025-2026 Relazione - MOT - 2C - BRUNO LORENZO - 2025-2026 Relazione - REL - 2C - DEL BALIO LAURA - 2025-2026 Relazione - SOS - 2C - VINCENTI IMMACOLATA - 2025-2026 Relazione - ITA - 2F - CORDOVANI IRENE - 2025-2026 Relazione - ING - 2F - MATALONI ALESSANDRO - 2025-2026 Relazione - GST - 2F - CORDOVANI IRENE - 2025-2026 Relazione - MAT - 2F - DE LUCIA DOMENICO - 2025-2026 Relazione - FIS - 2F - DINI LAPO - 2025-2026 Relazione - INF - 2F - AGOSTINI LAURA - 2025-2026 Relazione - SCIE - 2F - CASAGLI ALESSIO - 2025-2026 Relazione - DIS - 2F - SGHERRI BEATRICE - 2025-2026 Relazione - MOT - 2F - BRUNO LORENZO - 2025-2026 Relazione - REL - 2F - ANTICHI MADDALENA - 2025-2026 Relazione - ITA - 2H - ROTELLI CLELIA - 2025-2026 Relazione - LAT - 2H - CORDOVANI IRENE - 2025-2026 Relazione - ING - 2H - MATALONI ALESSANDRO - 2025-2026 Relazione - GST - 2H - ROTELLI CLELIA - 2025-2026 Relazione - MAT - 2H - DE LUCIA DOMENICO - 2025-2026 Relazione - FIS - 2H - DINI LAPO - 2025-2026 Relazione - SCIE - 2H - CASAGLI ALESSIO - 2025-2026 Relazione - DIS - 2H - DESIDERIO FLORIANA - 2025-2026 Relazione - MOT - 2H - BRUNO LORENZO - 2025-2026 Relazione - REL - 2H - ANTICHI MADDALENA - 2025-2026 Relazione - ITA - 3C - ACHERONTE TIZIANA - 2025-2026 Relazione - LAT - 3C - LA MANTIA DAVID - 2025-2026 Relazione - ING - 3C - NEVONI ELENA - 2025-2026 Relazione - STO - 3C - COLLI STEFANO - 2025-2026 Relazione - FIL - 3C - COLLI STEFANO - 2025-2026 Relazione - MAT - 3C - CELLESI ROBERTA - 2025-2026 Relazione - FIS - 3C - STERI STEFANO - 2025-2026 Relazione - SCIE - 3C - MAGINI MARCO - 2025-2026 Relazione - DIS - 3C - BRESCA ANGELA - 2025-2026 Relazione - MOT - 3C - BRUNO LORENZO - 2025-2026 Relazione - CIV - 3C - SAVELLI ROSANNA - 2025-2026 Relazione - REL - 3C - DEL BALIO LAURA - 2025-2026 Relazione - ITA - 4C - BASILI CATERINA - 2025-2026 Relazione - LAT - 4C - BASILI CATERINA - 2025-2026 Relazione - ING - 4C - NEVONI ELENA - 2025-2026 Relazione - STO - 4C - COLLI STEFANO - 2025-2026 Relazione - FIL - 4C - COLLI STEFANO - 2025-2026 Relazione - MAT - 4C - DINI LAPO - 2025-2026 Relazione - FIS - 4C - DINI LAPO - 2025-2026 Relazione - SCIE - 4C - MAGINI MARCO - 2025-2026 Relazione - DIS - 4C - BRESCA ANGELA - 2025-2026 Relazione - MOT - 4C - BRUNO LORENZO - 2025-2026 Relazione - CIV - 4C - SAVELLI ROSANNA - 2025-2026 Relazione - REL - 4C - DEL BALIO LAURA - 2025-2026 Relazione - ALT - 4C - CHIMENTI CHIARA - 2025-2026 Relazione - ITA - 4F - BASILI CATERINA - 2025-2026 Relazione - ING - 4F - GUIDI CARLA - 2025-2026 Relazione - STO - 4F - MAZZETTI MANUEL - 2025-2026 Relazione - FIL - 4F - MAZZETTI MANUEL - 2025-2026 Relazione - MAT - 4F - CHIMENTI CHIARA - 2025-2026 Relazione - FIS - 4F - DI MEGLIO UGO - 2025-2026 Relazione - INF - 4F - AGOSTINI LAURA - 2025-2026 Relazione - SCIE - 4F - BARRAVECCHIA PAOLA - 2025-2026 Relazione - DIS - 4F - CASERTA FRANCESCO - 2025-2026 Relazione - MOT - 4F - BRUNO LORENZO - 2025-2026 Relazione - CIV - 4F - GRANATO IDELMO - 2025-2026 Relazione - REL - 4F - ANTICHI MADDALENA - 2025-2026 Relazione - ALT - 4F - MILLI ALBERTO - 2025-2026 Relazione - ITA - 5C - MONTONE FRANCESCO - 2025-2026 Relazione - LAT - 5C - MONTONE FRANCESCO - 2025-2026 Relazione - ING - 5C - NEVONI ELENA - 2025-2026 Relazione - STO - 5C - MAZZETTI MANUEL - 2025-2026 Relazione - FIL - 5C - MAZZETTI MANUEL - 2025-2026 Relazione - MAT - 5C - PECCIARINI GRAZIANO - 2025-2026 Relazione - FIS - 5C - PECCIARINI GRAZIANO - 2025-2026 Relazione - SCIE - 5C - BARRAVECCHIA PAOLA - 2025-2026 Relazione - DIS - 5C - BRESCA ANGELA - 2025-2026 Relazione - MOT - 5C - BRUNO LORENZO - 2025-2026 Relazione - CIV - 5C - SAVELLI ROSANNA - 2025-2026 Relazione - REL - 5C - DEL BALIO LAURA - 2025-2026 Griglie condotta 3F - CONDOTTA - 2025-2026 1F - CONDOTTA - 2025-2026 2C - CONDOTTA - 2025-2026 2F - CONDOTTA - 2025-2026 2H - CONDOTTA - 2025-2026 3C - CONDOTTA - 2025-2026 4C - CONDOTTA - 2025-2026 4F - CONDOTTA - 2025-2026 5C - CONDOTTA - 2025-2026 Griglia competenze 2C - COMPETENZE - 2025-2026 2F - COMPETENZE - 2025-2026 2H - COMPETENZE - 2025-2026 Ciao e buon lavoro! L'Animatore Digitale prof. LEUCI GIULIO, per conto del Dirigente Scolastico prof.ssa RICCI GIORGIA.</t>
  </si>
  <si>
    <t>1F - ASL - 2025-2026</t>
  </si>
  <si>
    <t>PCTO/1F - ASL - 2025-2026</t>
  </si>
  <si>
    <t>1NAMeWfMX9PhgJPE7to174PAmhTd3XJhn</t>
  </si>
  <si>
    <t>https://drive.google.com/drive/folders/1NAMeWfMX9PhgJPE7to174PAmhTd3XJhn</t>
  </si>
  <si>
    <t>04/06/2026 14:11:03</t>
  </si>
  <si>
    <t>16/11/2025 17:08:33</t>
  </si>
  <si>
    <t>1xk7obU8vVQio6hO3AbA5jc0YOgd0FnXhp_Li27SyzFA,1-m_t81EbdXmuo1bUcDyJ_cncKLwqukduLxYSSN9YPoI,1_IBOzXfZiz3GJYMUq33GZ_svhwocUESqiZB7n_meMqM,1dhy8g8MEJcLoSIPSEE3-Gpi2nKJVJA1eeoDlVB1nRxg,1K5r9QeX40uCRUc5hVTv8HiJSx1scnc1xnQ8RAWcqBrc,1SrGQKlTYxz1ADCdWVqZr-G3bNWKFGtK5df9EKnrc5Oc,16u9helTmZONlgoOusj0YMQJgnC--ejlfVPafXPlaRUQ,10i62fDfhvQ2Hojf2fVQ3SLKPpLM1I5r6kH_zmvERy4Q,1_LpersHuAD_Cy3bC6f_IdbX5uHQir3MQga-EzTL93O4,1LxiH4VDE2vIgdgz5jXOf06e8lH32AqgkV2C8Ui9UAI4,1SpLUmuAhD21Zy8vQ7DfXNpylOSV15GHIGkPORA7M6pI,1aUl4UWuYpUUterVhBKYt9O1c-Nift9f3_Ke1PMFZNq4,1acWQGT53kcYJtSj3Lc1saK5WfjZLVCZ59wMm-VXiH8c,1Wori8dI364GsKVKc-AjYSBMdisPcUgGX_BNlI1RWMoU,1Ers4mje0MFrV4qUrtgIgvhNWqxSpmfv2JsFXToLt0To,1e-3j4-R02PRDIMtnYWBB9wJYUYmVDOWbhz5cNYOwWlY,1ZObb7KTu7tJAqdBco0_6-1-Hpzm0HUTQs0hmuWTWJZU,1hofQotyisDjcBV53CFWS07mBOcPDpS59oOxcFRGxAss,1wdMmLTdl8o5aNwuX2G1gHLxcH_jjADBTmq65AHQ7xzs,1wAfnTTScpZ1vLvwW4peL8fslgJJzTuYCNh3yUy4uCsQ,1ABmkYtrG8Cvg3XL_pZSNR5j5355AYwvPy_Lyw12SWv4,1_xQdZe3qsV5E8LDa616eoIo1ExPIgXnUfmOrvl4m5u0,1uGwTeLnW09Ke67ZO1-V4wZv854xDoam4gOceLp2kyKo,1TB9yuL9jsuPO5HAe0oD-7dcdWIm0sVooguWP1rT6-7k,1TuZ4WN1rB2gWXTfhFANbPw5lgMlzKYmujLsVK0fdvNw,1aA-ciBVw73R2zCIn3AmRRQ8v2jbkpt84qNCPhdSoOII,1VdR9y6i_e5mYCYZ-mxt1azjI2wCaa_PRPlM6VupThNU,1pUIBrYVcF9sFrNn-HQhspZh5w-ocLc4Ghe8x15yzDOY,1Ku9hv17ZTcKtmNGlCwZaHXGPwU9coqf9du1QLpqCsXc,1diLdSHn8lCdn7T_JP6GwEiKd_cXGe1hsHLWPgQ6UKaU,13lUWjdrODKCRv2Ea96j3b2FUGj0kc-qkyJWmh0AdECA,1_pxSIZAHeXuWgAewoKoZFCO0g-_IpX0DlCCXuaxlyhI,1EJtA4OplYuK9QN0uTHUoFuwFPu5CDQawjTLTsDjAhdo,1UsLkb6iMPfcW0ct7LP4ybkj6DQ9GkFVHkn7fFf78DMo,11IFIY_tjfK7p8d5p2HsedCEIyqh2mTihibsmurEA1bE,1GbSf74lWXgoJ_Y4VK8BRjkSQis443t3HbcZf40fg3i0,1rUyTg7JYzVZqDIaYEl4E-XWD0Q8rw5QTPE8BBfIAX4M,1pYtqH6ht_uJ6MQir53-Cy5K4dSFwnSYhrfNhL4PY15s,1FYyaJBMcxjRRgl9xJH2Wye2ObOzR92qPErlky9zAFUc,1a5dS21a0KZ84anRef537NGV1o9pzlgXh4Q49MLVu5Bc,19rFd06qU5Wkyms3ej24dGLONLnXMsXHltp2bxipwWbE,1WFhvBj_RPDyklM09V6_qHo0S5l7ecnrjnq1GlZt-hfk,1qkK9qpJM5yGU4LnX6UM7UJGdoEQOB3dRM3gaNzanaSI,1a_oISRcyQY8wFRofOnSDp9fYWqtZCN51qbi-IL-VzOA,1EOTFAftEW5ciWHJoBq9cvHZpUnsaZhhvocX7_8WmahY,1_fcwNxwurpXnciqCXHWG9R15xA5QRbz_kNRVSiTkq-E,1-NoFlFHlKdSY8YOE3TC3doG85j0e4TrKoaT3cKyWj3k,162XJEdLMfhMy3T2gVBsbjk4ti8ys5os46HkSOvPzK-U,1g5ypjL5cAqkHcc2qakIvONI4bhDKj3hyQAluDgkFI0M,1dAZzF55b2DWNjx80gupA24qvKFO_Kihnw987GJf1fRc,1nkbkKEr317CLWf3vmOyPRlyffERwqUcjHNKVkFRGTmw,16Q2UY7dj2j84lCJHxD4H7V1pSQ_lECLZ48dRh1fx-0Y,1ZGOkaIbl4RM6Q-XVMyG83EHZphRaprQT9kW8wv73up0,1Rok6wgOeKAol6LoZIyr_KCWH0RBe6_8P1uF3aLWMz18,1YQ9-82TmfvhGejZ-ibpla2xovZmQ2mztfRl_Hnu3ock,1xPJQ1gESdC1YIbRdVyUSpNRMLLfE2JicietRCAOu34s,1y85tJ76sRo76puWFe4Rd3EZXONgr8Wb_GEvMMv2ZpXQ,1qG4goS8fLMdiNRNPJgfHk0aF3FvgNfsCIket_P0nRow,1UTnOgEqSxnuywV2CO41CoG7SE1eoZaPwvqd_tDd2isQ,1SRtrPNLgmirwRoV2uiCbKdyNY5X9OkwKxLoqigVP_iw,1nZ_J4gar4dqiGZdU-CsowO6Y6SykqfqvmxYd1OjtcLs,1azEuQkQfoO2VGDJqvglUSguOmUOLoMOL3Z-kwTpm4G0,1epkgc-6QLM3iKJNKUGPeGFJ4y2C5cBwfUIofygXLws8,16NLwwpkjY9BH-w3T_bq7I61bMtYcLOJcc8x2zo4JEcs,1DkukCJezxUxcDeNRReUflbgYFRfP4HNqWDmiBgJLZzQ,1Oksgc67M-1xyCrmbFQrY9XYmcpdRX6WINn4vKmmNeaM,1BR9AWsIEDP21NL1GpZKiofmUMh_hNxur6BDfM7fWFX8,1mlK6XYR6hAya_7YprBMXVXdfQIlaD8ZUTC0VcXS1csg,16Df7yAjy2QmZxFys6GjlKi2PzAfnC3rv62YMe2zNDts,1AJ--GHGrlpTDg7zKmeHSrUC_d8Y2uZ6VKJLNXr8YLLM,1ypJQ6hY50qFCoaVjk-_kcn44fxFzLx3RvOqC9it7r04,1V5wXulSlM3BupkBu4eswzYRDVZfpjHAgNRMjGyJsPxE,1TNsKYatLvx9m96KonKJyFl2wq4A2tfopWrYA-Yk0kQ4,1Dmlzcq_mLSbWaAY0WYaSsHno_yq7daBwYF5yMoUQOTE,18fmN_oHpl8G103nAatiZ4psBSJsLy_wditWnLPZHTjQ,1RwwevsYOH9PP-_aeARibMSIWaR7SDmlPNzrnKZGO5Aw,1fYiRc-c09MGUHq7yADyl3NBhMWe4JXF_rt9wBqJqOpI,10RrKIo5Nk5_-IxHM67t_y_rhiLQ1qEczzN6x2VzmOC0,1UQ9kwUS0uSimPauTPsMknAi-4wuujQPFPDkSRJw4wZU,11UazcGZLIFrjxWHd4FF3jHZNI6E0nzOhLSKsGLms0wA,1gMFRL6DIOfTqbp79nhvGeFgfzwmZA8zMYSedh_hdPxo,1aoATWr5GAeP_cyzYEVWzF4IVZCJtCCo4dk61H-2Jt9Y,15n94ZEXBsJpzLlmGk6zffK5rrVNKZbJR4eJDLVPNT6Y,1rkCoAy7QYPcoZkQDi_m1J9LW149c2ntu57tjQC0Ew7Q,1xT6NY5qcyBcQA9WRJq-m3MJfLBkFYShcI_d6_bKKu_k,1K04C4tFLf9QznqfnBr9vRLEhDjON-cYMyq_Xi7zR0Tg,1JffFtBazfrmNab5hC7ztSD0IdrDXoP-Qu8zcl-KhfKU,18zPVKTO1to6cjL-nqTTNJWkynGBE0GMtsTtBmt8V3-c,18OVg2gZZhu-OGcbM-POEd2aenJEvw-EDeko10blSRcE,12vlUKYmB0KyE-hzxeZvi5pIKV7BJwf-xt7tGGWN4CSU</t>
  </si>
  <si>
    <t>5BLC - VERBALE n.2 - 2025-2026</t>
  </si>
  <si>
    <t>si comunica che sono stati generati e resi disponibili i file per la condotta, le competenze, i programmi svolti e le relazioni finali. Di seguito i link ai file condivisi relativi alle sole classi in cui insegni: Programmi svolti Programma - ITA - 1ALC - 2025-2026 Programma - LAT - 1ALC - 2025-2026 Programma - GRE - 1ALC - 2025-2026 Programma - ING - 1ALC - 2025-2026 Programma - GEO - 1ALC - 2025-2026 Programma - STO - 1ALC - 2025-2026 Programma - MAT - 1ALC - 2025-2026 Programma - SCIE - 1ALC - 2025-2026 Programma - MOT - 1ALC - 2025-2026 Programma - REL - 1ALC - 2025-2026 Programma - ALT - 1ALC - 2025-2026 Programma - ITA - 1BLC - 2025-2026 Programma - LAT - 1BLC - 2025-2026 Programma - GRE - 1BLC - 2025-2026 Programma - ING - 1BLC - 2025-2026 Programma - GEO - 1BLC - 2025-2026 Programma - STO - 1BLC - 2025-2026 Programma - MAT - 1BLC - 2025-2026 Programma - SCIE - 1BLC - 2025-2026 Programma - MOT - 1BLC - 2025-2026 Programma - REL - 1BLC - 2025-2026 Programma - ALT - 1BLC - 2025-2026 Programma - ITA - 2ALC - 2025-2026 Programma - LAT - 2ALC - 2025-2026 Programma - GRE - 2ALC - 2025-2026 Programma - ING - 2ALC - 2025-2026 Programma - GST - 2ALC - 2025-2026 Programma - MAT - 2ALC - 2025-2026 Programma - SCIE - 2ALC - 2025-2026 Programma - MOT - 2ALC - 2025-2026 Programma - REL - 2ALC - 2025-2026 Programma - ALT - 2ALC - 2025-2026 Programma - ITA - 2BLC - 2025-2026 Programma - LAT - 2BLC - 2025-2026 Programma - GRE - 2BLC - 2025-2026 Programma - ING - 2BLC - 2025-2026 Programma - GEO - 2BLC - 2025-2026 Programma - STO - 2BLC - 2025-2026 Programma - MAT - 2BLC - 2025-2026 Programma - SCIE - 2BLC - 2025-2026 Programma - MOT - 2BLC - 2025-2026 Programma - REL - 2BLC - 2025-2026 Relazioni finali Relazione - ITA - 1ALC - BUCCI SONIA - 2025-2026 Relazione - LAT - 1ALC - PETRI SARA - 2025-2026 Relazione - GRE - 1ALC - FANUCCHI STEFANO - 2025-2026 Relazione - ING - 1ALC - FRATI ENRICA - 2025-2026 Relazione - GEO - 1ALC - LIBERATI ROSSANA - 2025-2026 Relazione - STO - 1ALC - SAMMARITANO ANNA RITA - 2025-2026 Relazione - MAT - 1ALC - D&amp;#39;ELIA GIOVANNA - 2025-2026 Relazione - SCIE - 1ALC - GALLOTTA ANTONIO - 2025-2026 Relazione - MOT - 1ALC - ROSSI STEFANIA - 2025-2026 Relazione - REL - 1ALC - DEL BALIO LAURA - 2025-2026 Relazione - ALT - 1ALC - ROTELLI CLELIA - 2025-2026 Relazione - ITA - 1BLC - FANUCCHI STEFANO - 2025-2026 Relazione - LAT - 1BLC - BUCCI SONIA - 2025-2026 Relazione - GRE - 1BLC - PETRI SARA - 2025-2026 Relazione - ING - 1BLC - NISI PIETRO - 2025-2026 Relazione - GEO - 1BLC - FANUCCHI STEFANO - 2025-2026 Relazione - STO - 1BLC - MAGGI FRANCESCA - 2025-2026 Relazione - MAT - 1BLC - PECCIARINI GRAZIANO - 2025-2026 Relazione - SCIE - 1BLC - GALLOTTA ANTONIO - 2025-2026 Relazione - MOT - 1BLC - MACHETTI SARA - 2025-2026 Relazione - REL - 1BLC - PAPINI STEFANO - 2025-2026 Relazione - ALT - 1BLC - SCACCIA GIULIA - 2025-2026 Relazione - ITA - 2ALC - FANUCCHI STEFANO - 2025-2026 Relazione - LAT - 2ALC - PETRI SARA - 2025-2026 Relazione - GRE - 2ALC - BUCCI SONIA - 2025-2026 Relazione - ING - 2ALC - FRATI ENRICA - 2025-2026 Relazione - GST - 2ALC - FANUCCHI STEFANO - 2025-2026 Relazione - MAT - 2ALC - D&amp;#39;ELIA GIOVANNA - 2025-2026 Relazione - SCIE - 2ALC - GALLOTTA ANTONIO - 2025-2026 Relazione - MOT - 2ALC - ROSSI STEFANIA - 2025-2026 Relazione - REL - 2ALC - DEL BALIO LAURA - 2025-2026 Relazione - ALT - 2ALC - CALDARA CRISTIANA - 2025-2026 Relazione - ITA - 2BLC - CAPRINI GIULIA - 2025-2026 Relazione - LAT - 2BLC - BUCCI SONIA - 2025-2026 Relazione - GRE - 2BLC - PETRI SARA - 2025-2026 Relazione - ING - 2BLC - NISI PIETRO - 2025-2026 Relazione - GEO - 2BLC - RONCONI CLAUDIO - 2025-2026 Relazione - STO - 2BLC - FANUCCHI STEFANO - 2025-2026 Relazione - MAT - 2BLC - PECCIARINI GRAZIANO - 2025-2026 Relazione - SCIE - 2BLC - GALLOTTA ANTONIO - 2025-2026 Relazione - MOT - 2BLC - COPPOLA CECILIA - 2025-2026 Relazione - REL - 2BLC - PAPINI STEFANO - 2025-2026 Griglie condotta 1ALC - CONDOTTA - 2025-2026 1BLC - CONDOTTA - 2025-2026 2ALC - CONDOTTA - 2025-2026 2BLC - CONDOTTA - 2025-2026 Griglia competenze 2ALC - COMPETENZE - 2025-2026 2BLC - COMPETENZE - 2025-2026 Ciao e buon lavoro! L'Animatore Digitale prof. LEUCI GIULIO, per conto del Dirigente Scolastico prof.ssa RICCI GIORGIA.</t>
  </si>
  <si>
    <t>01/10/2025 17:04:06</t>
  </si>
  <si>
    <t>1ciZVYyXo6exRdP-fmRe5yfrjlvVOS4LGj_FFpwFccTg</t>
  </si>
  <si>
    <t>4ALS - ASL - 2025-2026</t>
  </si>
  <si>
    <t>https://docs.google.com/document/d/1ciZVYyXo6exRdP-fmRe5yfrjlvVOS4LGj_FFpwFccTg/edit?usp=drivesdk</t>
  </si>
  <si>
    <t>04/06/2026 14:11:05</t>
  </si>
  <si>
    <t>PCTO/4ALS - ASL - 2025-2026</t>
  </si>
  <si>
    <t>1FAz1Tku_6IxmrV94orddlI9remliLuk7</t>
  </si>
  <si>
    <t>https://drive.google.com/drive/folders/1FAz1Tku_6IxmrV94orddlI9remliLuk7</t>
  </si>
  <si>
    <t>1Ev2k_EKOg21FXi0ENoWZLtdoUOrI_vcwOyBwPBYzhng,1k0cRkyO9hKU2_Q_N2qJ7o2QcqMIRYWCRAnz-f5ZP-lE,1r2IxIL-u3nEdnPEJeAcWNuMpBg431EQ7RmItpr4epK4,1ZEcAO2a0o8OQLrNVdQH2hHBybEfTTKdDUdH4QQU6-Us,1XF2sHElef2nbIKm6uVx78LOx50FgrRNAlUGUcbf-Tkc,1DeqpdnYlxXkpmIoFNVfSo6UJk0tKJoRwI-bdVfhDbys,1-a7Zc25wx2un1BdNbAESGtoPZVFbewMp3UKBYSQPwUE,11ghJGXEieM6plp-Vgqu6tE9qCluDTmCymt2yt_kXw90,1GNWAt-MG5TB85XAst5B71NKrrqpafxBGVyuxRCH-GZg,1iqxYWWJptxYkOmW_4bTIOcrelSs6NHi3AHl4WZOE_iQ,1VAYITHemsLre1WhNBsQoRCkkzKQMiXrEgRltSiQrfjA,1uGwTeLnW09Ke67ZO1-V4wZv854xDoam4gOceLp2kyKo,1TB9yuL9jsuPO5HAe0oD-7dcdWIm0sVooguWP1rT6-7k,1TuZ4WN1rB2gWXTfhFANbPw5lgMlzKYmujLsVK0fdvNw,1aA-ciBVw73R2zCIn3AmRRQ8v2jbkpt84qNCPhdSoOII,1VdR9y6i_e5mYCYZ-mxt1azjI2wCaa_PRPlM6VupThNU,1pUIBrYVcF9sFrNn-HQhspZh5w-ocLc4Ghe8x15yzDOY,1Ku9hv17ZTcKtmNGlCwZaHXGPwU9coqf9du1QLpqCsXc,1diLdSHn8lCdn7T_JP6GwEiKd_cXGe1hsHLWPgQ6UKaU,13lUWjdrODKCRv2Ea96j3b2FUGj0kc-qkyJWmh0AdECA,1_pxSIZAHeXuWgAewoKoZFCO0g-_IpX0DlCCXuaxlyhI,1m55CKfDF5HsczW7TEFSpCgztn-8eihQjYE3pNIOtQ2Y,1RADmUo8TzZebNafx8iXKgC95d4_I2ESMB1CAFYKY5hg,1H9Sj4aNow5Pafi2TfXSNV6Bz_i5_reM_ZiP5RGms5NM,1HhgQVKRC2P70QNBSboyoQ-TJe7rvX3_bnR5vEAqt6DM,1sEVSgKVh5NZV1D3U1WkJGUKBDbeDeYe2RQNuS-u8OM4,1ogJBVIesIhg-5K05w53Zj52Qq-NwHvegPAEv2izICAI,1u7ka9h-hRBG_7Hlo0FgpHuqdKcqo5GuuUXpF06QoRu0,1lDZvqa7CvdU1G_8pfJqUAB80y9pGDMh_JUp2Pn2uYtg,1YdhIdmGXxPVmX2vjGv6LdNcx6X127CxwwkH1o9l2UaQ,17RvxgK-6kFYP12w_OF3dG6PN5DCen5sgmu-NBYcQK3I,1wEoENOxQVoBY2JiZpc-kaRhEjSi-267Ckz6WvWVIvJY,1CiqaVoPs7NdXYAUavz8Ws-mfeIzni6mDyXny_HG0afg,1X8Pe5WoAoKYejx5UZluL_1aZ1KOTF2q1o22QKVApQpM,1PKZxF-i7l2X1asEuvxiDBxwlOyBaPSWvHLi7JKSo8Z4,1emBOe6dSE51zDc7JuteyI1d7eI4iAFcifJE-ld6xZKY,13i6Y3lIhwFEqelv5-C09ymsFS8LRP-H8dA1fAwZHy_A,1me7hsDeyqF2W-mTeQn6r7QbCEm9WYdujsmTgDTmOaxk,1H9P-O0kmuZcVfs6FzBP9Y-cWU25bgnyqTMbwEzdKzsM,1-syXMOGm4bNSrHxQeKdkfKYOcFStqNCbNXtU7W6T4Pw,1AdnrA6dwlFHVxa3D_UGMCJy4zF4pQz9KHsBQEPO_5H8,15lMC2Mg2vZKwnCYs8Bav1n0gtKM0dTNOSVA_MALPaxA,1CqYQl6PLL7vKiHPR3ZOwWn7DvBSwsNe31z0wQUY0N48,1iEX7PJKjCu4mVJS2wcrU22kghgkoOCrpBfWlgv87iCU,1Z_nu_113ZeSLnaQzUV-p4rBLuZX2uXTFv7oFFbi_TAY,1RfcNPE1cDXNApiWUswh1QOFnCGvDFXY3MP-KtFO_Lso,10rovD_zGDrU60NfQqc0Mn1OJmAs7DRuhwA0LOCRNJOI,1PcYztaQx3sKtEe1U3j6ZkXcQEKzruK_JUYPrifg5svA,1ePBn47BS7_BLRwLXO2b-iC7JlS64NBQlmPQRC1NitFk,1IbdBcWNVuc-q7R9PE4Hmuh35XLE3W1-3W5idalrbt2U,1UWfrr_Z_ivEdVV3oXJWbGXarFHKEL7WGugO61450NH8,12mQxAIu_Mrq-QZ0McWr_CrFbR2pllI18_fQD1meQlHI,1oLUw-dklAyAtUwvlKOsFp6xAIbesvOYb5NQgU72pX_s,1xoByPzqZq5-QTvzeGepmX-W34ocwZfI_Wc50GbSH9GY,1r-InD-28R-7SOOidVzHXxsqE9_WW7Tj6-VdA78ZFNLo,1dTPVAPDNeymFp6H0UEJ-tKwH9uVQygPQPBWV5S5UAAI,19Ceu0HJVXY84VVqfv2kkGEZSL4dYdrq_GtmLZF-k4cY,1J9UjpyDly0WM4MrniVXdW7TT5haweNYcMnSsuzmAM54,1g4ajnarJYkjLGppaBKdTIZTDUtDgdW7ofNVVjrRrWNU,1DkukCJezxUxcDeNRReUflbgYFRfP4HNqWDmiBgJLZzQ,1Oksgc67M-1xyCrmbFQrY9XYmcpdRX6WINn4vKmmNeaM,1BR9AWsIEDP21NL1GpZKiofmUMh_hNxur6BDfM7fWFX8,1mlK6XYR6hAya_7YprBMXVXdfQIlaD8ZUTC0VcXS1csg,16Df7yAjy2QmZxFys6GjlKi2PzAfnC3rv62YMe2zNDts,1AJ--GHGrlpTDg7zKmeHSrUC_d8Y2uZ6VKJLNXr8YLLM,1ypJQ6hY50qFCoaVjk-_kcn44fxFzLx3RvOqC9it7r04,1V5wXulSlM3BupkBu4eswzYRDVZfpjHAgNRMjGyJsPxE,1TNsKYatLvx9m96KonKJyFl2wq4A2tfopWrYA-Yk0kQ4,1Dmlzcq_mLSbWaAY0WYaSsHno_yq7daBwYF5yMoUQOTE,1UptPL4hBmKIp2pWPAn2TrJHlq_fUzLHHYvMsY6Etyh0,1Z_KUC86_Cz4T84PUSduHSxSXsfmj4mHygU9oN4fgQ2o,13VuZjYGwfN2JWv-xjBVnlvGPLb0a_4qVXIzpOrbjLTU,1YuvrJdFG47spkkWmZkjhmtkyeLmaMl2sNFn0z23T5Pc,1aR8Tn3c-n1ULtihDCX3-txS3D4ovWAysV_3iBW6wS8M,175tESxigHCq4FJVXOmeFYXonP62m82-duwPoKu4ImmU,1ak0eqZYf-Ox8mYh5yd2jnWp4lw5i_KMr7veVXn44fbg,1HgAgTvICLw1dgnuPYZBnKkCVVF17mMxK5nE6dftneeA,1eiPLwdLHRnwXV1GppSWi942Fk8yQA0WkatDc5Ded3_0,1tyWdOWMKtt5IMyavq_ERXg1m3gtX9fcQLBb3PAHOu0U,1OSFk6BgzQZV3ZbU8s0nT2Q5RZ3bOSNR0bgz8-Lz-NS8,1fuVc7AAOGrPtm4UAx1G8RuA4jtcHb5-vI1ZM3G2vtoE,1okKg-ihcBX8ehFLYkq83dOM2GZkUJ1I8M34MzWiwvgM,1TraGKzuALpGG_S22qFxH4rvszm2Il7lgd0n9YTnxbXU,1UzlQhrUcW1QMR1m7wr9Z5YvHrTUx7feuBYvU-d4JoY8,1ORUliGi0C70nW3eNqNIgNKTMXSt_ILjXituKJAcz3f4,1mdPkb-wcCXyi-sDFoX-6tQWxstH7V5M_DPPGEEJvG7s,1-P3QV9o-9b_8VFp_bwXLPUvdiZZ4W0zY04XvxqaszAY,1HpBq3f_XswlV_uz3ChkPJx4K-UJbd_Ms2RJr7pb2RR4,1G-TwyhePjX6BVholH5Cg0uKCJZNGM8N7VmfmZjhQGNw,1Fa4wl6UnS3KgEGgPNPbKz87GAl1Vi482L_eGU35PbG8,1rrRHhVgRFmLFMCYcgDDTpzGs2OmyANG2WruqlShH3rM,1Uanalk5Hcn5DuInUm61W7zHYg8MzUr3HrLrBAGozBEk,1HUHwdr0QV74qz8oJ6TI4kol6iNL5APEKG9YcGw6_o9M,1K9kGqgUD9DYmyVoXEyPj8b2hl8mTXbjpvvC-7AXhNZA,19tUa_ZvIpqnHQCFxhZTIEPa8RUIEsfHkkQS1QNFv2z8,1LCrM4w-eMZeQ7T9AkONMF3TNEgv3qtlOwwa9UL8l_3Y,1oehVtPaalmlaG8TR9nbPuGvo-DW8QSs9NFGkRHDOtDE,1JffFtBazfrmNab5hC7ztSD0IdrDXoP-Qu8zcl-KhfKU,1aeK9lQ2wt5L_u0p5Nr_B4C8oS8v1mdRtPs6hZJ38fR4,1Wiv6pS9GMFxx92ocwL0LGW8ZbNMynxUfABY0pIBrV5M,18OVg2gZZhu-OGcbM-POEd2aenJEvw-EDeko10blSRcE</t>
  </si>
  <si>
    <t>si comunica che sono stati generati e resi disponibili i file per la condotta, le competenze, i programmi svolti e le relazioni finali. Di seguito i link ai file condivisi relativi alle sole classi in cui insegni: Programmi svolti Programma - ITA - 1BLS - 2025-2026 Programma - LAT - 1BLS - 2025-2026 Programma - ING - 1BLS - 2025-2026 Programma - GST - 1BLS - 2025-2026 Programma - MAT - 1BLS - 2025-2026 Programma - FIS - 1BLS - 2025-2026 Programma - SCIE - 1BLS - 2025-2026 Programma - DIS - 1BLS - 2025-2026 Programma - MOT - 1BLS - 2025-2026 Programma - REL - 1BLS - 2025-2026 Programma - ALT - 1BLS - 2025-2026 Programma - ITA - 2ALC - 2025-2026 Programma - LAT - 2ALC - 2025-2026 Programma - GRE - 2ALC - 2025-2026 Programma - ING - 2ALC - 2025-2026 Programma - GST - 2ALC - 2025-2026 Programma - MAT - 2ALC - 2025-2026 Programma - SCIE - 2ALC - 2025-2026 Programma - MOT - 2ALC - 2025-2026 Programma - REL - 2ALC - 2025-2026 Programma - ALT - 2ALC - 2025-2026 Programma - ITA - 3ALS - 2025-2026 Programma - LAT - 3ALS - 2025-2026 Programma - ING - 3ALS - 2025-2026 Programma - STO - 3ALS - 2025-2026 Programma - FIL - 3ALS - 2025-2026 Programma - MAT - 3ALS - 2025-2026 Programma - FIS - 3ALS - 2025-2026 Programma - SCIE - 3ALS - 2025-2026 Programma - DIS - 3ALS - 2025-2026 Programma - MOT - 3ALS - 2025-2026 Programma - CIV - 3ALS - 2025-2026 Programma - REL - 3ALS - 2025-2026 Programma - ALT - 3ALS - 2025-2026 Programma - ITA - 4D - 2025-2026 Programma - ING - 4D - 2025-2026 Programma - STO - 4D - 2025-2026 Programma - FIL - 4D - 2025-2026 Programma - MAT - 4D - 2025-2026 Programma - FIS - 4D - 2025-2026 Programma - INF - 4D - 2025-2026 Programma - SCIE - 4D - 2025-2026 Programma - DIS - 4D - 2025-2026 Programma - MOT - 4D - 2025-2026 Programma - CIV - 4D - 2025-2026 Programma - REL - 4D - 2025-2026 Programma - ALT - 4D - 2025-2026 Programma - SOS - 4D - 2025-2026 Relazioni finali Relazione - ITA - 1BLS - CALDARA CRISTIANA - 2025-2026 Relazione - LAT - 1BLS - CALDARA CRISTIANA - 2025-2026 Relazione - ING - 1BLS - CAPPARELLI GUIDO - 2025-2026 Relazione - GST - 1BLS - MONTONE FRANCESCO - 2025-2026 Relazione - MAT - 1BLS - SERPICO LUCIA - 2025-2026 Relazione - FIS - 1BLS - GONNELLI FEDERICO - 2025-2026 Relazione - SCIE - 1BLS - TERNI ALESSIO - 2025-2026 Relazione - DIS - 1BLS - SGHERRI BEATRICE - 2025-2026 Relazione - MOT - 1BLS - BONARI SONIA - 2025-2026 Relazione - REL - 1BLS - GINANNESCHI MARIA STEFANIA - 2025-2026 Relazione - ALT - 1BLS - LA MANTIA DAVID - 2025-2026 Relazione - ITA - 2ALC - FANUCCHI STEFANO - 2025-2026 Relazione - LAT - 2ALC - PETRI SARA - 2025-2026 Relazione - GRE - 2ALC - BUCCI SONIA - 2025-2026 Relazione - ING - 2ALC - FRATI ENRICA - 2025-2026 Relazione - GST - 2ALC - FANUCCHI STEFANO - 2025-2026 Relazione - MAT - 2ALC - D&amp;#39;ELIA GIOVANNA - 2025-2026 Relazione - SCIE - 2ALC - GALLOTTA ANTONIO - 2025-2026 Relazione - MOT - 2ALC - ROSSI STEFANIA - 2025-2026 Relazione - REL - 2ALC - DEL BALIO LAURA - 2025-2026 Relazione - ALT - 2ALC - CALDARA CRISTIANA - 2025-2026 Relazione - ITA - 3ALS - CALDARA CRISTIANA - 2025-2026 Relazione - LAT - 3ALS - CALDARA CRISTIANA - 2025-2026 Relazione - ING - 3ALS - MOSCATELLI SANDRA - 2025-2026 Relazione - STO - 3ALS - GUERRINI SARA - 2025-2026 Relazione - FIL - 3ALS - GUERRINI SARA - 2025-2026 Relazione - MAT - 3ALS - PICCINETTI MARINA - 2025-2026 Relazione - FIS - 3ALS - PICCINETTI MARINA - 2025-2026 Relazione - SCIE - 3ALS - BABINI ROBERTA - 2025-2026 Relazione - DIS - 3ALS - CASERTA FRANCESCO - 2025-2026 Relazione - MOT - 3ALS - MACHETTI SARA - 2025-2026 Relazione - CIV - 3ALS - FOMMEI FRANCESCA - 2025-2026 Relazione - REL - 3ALS - GINANNESCHI MARIA STEFANIA - 2025-2026 Relazione - ALT - 3ALS - SCACCIA GIULIA - 2025-2026 Relazione - ITA - 4D - CALDARA CRISTIANA - 2025-2026 Relazione - ING - 4D - CAPPARELLI GUIDO - 2025-2026 Relazione - STO - 4D - PALMADESSA GIUSEPPE - 2025-2026 Relazione - FIL - 4D - PALMADESSA GIUSEPPE - 2025-2026 Relazione - MAT - 4D - PACCA NATALINO - 2025-2026 Relazione - FIS - 4D - PACCA NATALINO - 2025-2026 Relazione - INF - 4D - CARTOCCI GIANNI - 2025-2026 Relazione - SCIE - 4D - SOZZI MARCO - 2025-2026 Relazione - DIS - 4D - BRESCA ANGELA - 2025-2026 Relazione - MOT - 4D - ROSSI STEFANIA - 2025-2026 Relazione - CIV - 4D - SAVELLI ROSANNA - 2025-2026 Relazione - REL - 4D - GINANNESCHI MARIA STEFANIA - 2025-2026 Relazione - ALT - 4D - DELLA MONICA PAOLA - 2025-2026 Relazione - SOS - 4D - SPINA FRANCESCO - 2025-2026 Griglie condotta 1BLS - CONDOTTA - 2025-2026 2ALC - CONDOTTA - 2025-2026 3ALS - CONDOTTA - 2025-2026 4D - CONDOTTA - 2025-2026 Griglia competenze 2ALC - COMPETENZE - 2025-2026 Ciao e buon lavoro! L'Animatore Digitale prof. LEUCI GIULIO, per conto del Dirigente Scolastico prof.ssa RICCI GIORGIA.</t>
  </si>
  <si>
    <t>01/10/2025 17:02:31</t>
  </si>
  <si>
    <t>16/11/2025 17:08:42</t>
  </si>
  <si>
    <t>04/06/2026 14:11:06</t>
  </si>
  <si>
    <t>5BLS - VERBALE n.2 - 2025-2026</t>
  </si>
  <si>
    <t>5BLS - ASL - 2025-2026</t>
  </si>
  <si>
    <t>PCTO/5BLS - ASL - 2025-2026</t>
  </si>
  <si>
    <t>17WdfAfGQMjiYYSYQOk7Z7IXHeV4V04q2</t>
  </si>
  <si>
    <t>1Ev2k_EKOg21FXi0ENoWZLtdoUOrI_vcwOyBwPBYzhng,1k0cRkyO9hKU2_Q_N2qJ7o2QcqMIRYWCRAnz-f5ZP-lE,1r2IxIL-u3nEdnPEJeAcWNuMpBg431EQ7RmItpr4epK4,1ZEcAO2a0o8OQLrNVdQH2hHBybEfTTKdDUdH4QQU6-Us,1XF2sHElef2nbIKm6uVx78LOx50FgrRNAlUGUcbf-Tkc,1DeqpdnYlxXkpmIoFNVfSo6UJk0tKJoRwI-bdVfhDbys,1-a7Zc25wx2un1BdNbAESGtoPZVFbewMp3UKBYSQPwUE,11ghJGXEieM6plp-Vgqu6tE9qCluDTmCymt2yt_kXw90,1GNWAt-MG5TB85XAst5B71NKrrqpafxBGVyuxRCH-GZg,1iqxYWWJptxYkOmW_4bTIOcrelSs6NHi3AHl4WZOE_iQ,1VAYITHemsLre1WhNBsQoRCkkzKQMiXrEgRltSiQrfjA,16AevXxizJLWDhFgqySKvePfEiR4i7Jby2IP4l9zsUBE,1BBsaTkiFFC7veNbAS34C_MvGtJ9cg9Esm_y2Z8Z-01E,1s6oEWOgs6a2dEY-OICOKikS6uMFlzRcPUH9ESQMm9RI,1vvTEz5SgdYDt9yC8Tbeq085KQsdYQkIOKNaegd9I0TA,1bQsv3-7gqV3OcktNbTfnNvrGhFbHpFBUh5a7PlUqPJc,16cuA7KQZblVb8OJfDG_rwE0Tv9-qHnY3zsuWlDe7NCg,1w_CEwH-JgI_Lcnn0Rj4kfgw0tFIhM1l2DKPN4BYtwq4,11o06DJNNFElkhfInPBTMaKvaTNkFN-ZhzovXaA6dpwo,1YPh3jRFb0IgQq7IrTir1ErVj87s5aWTbdwYiiHYynxY,1Tsw9UvT6r9-XwdRzmfqRTOUJkcG8Xilo5ILOUlPRxnQ,1TnhMb9uAg8bSIi0IPNNeybjaXZ3JLMA0BXDpJ1lXSSc,1PsIT7V_HDYmGDEHPEJI8iGm1nOm65wrNdQ9oOpc4ziM,1nu5SQhtOW44tPgqmSdaXYwN1vTZcVbUGgWPaJPJscD4,1YWUbD8ii4Geb45OCOUsVgC85y_A9r7Ey3WRyxtl_zxo,1lHG5TbJbEZiQD6EibccUbXQW6N_H17pLpBz2OMrC3Q8,1y0EuTFyQsRVA0zg0SLuExgJtwL0BHvuNXjWCBQW4mXI,1HBubLRz_rY-SjBnbOtvt-dUzucrn-zfLbJ5kZtBv3gs,1uaVy8vztoKKiIufTbjaXDxtO0vUjP3n4vGkgnuWikow,1BJ7bfwdTmgZcHgB5WJuicfN-A6zNgjNJPTOLknQDVLo,1fJrzT7pQg9HrnsRvUtL-sen3hclcRR4-erlbPb5MG_g,1orAqtF059JvGMwI0KMyNTSgHbulafRwyqus2bljTNbE,17bRXls7UQffoNYMzpC9dJTwkPLUP3DkcV9aGQ4AjiLU,1PKZxF-i7l2X1asEuvxiDBxwlOyBaPSWvHLi7JKSo8Z4,1emBOe6dSE51zDc7JuteyI1d7eI4iAFcifJE-ld6xZKY,13i6Y3lIhwFEqelv5-C09ymsFS8LRP-H8dA1fAwZHy_A,1me7hsDeyqF2W-mTeQn6r7QbCEm9WYdujsmTgDTmOaxk,1H9P-O0kmuZcVfs6FzBP9Y-cWU25bgnyqTMbwEzdKzsM,1-syXMOGm4bNSrHxQeKdkfKYOcFStqNCbNXtU7W6T4Pw,1AdnrA6dwlFHVxa3D_UGMCJy4zF4pQz9KHsBQEPO_5H8,15lMC2Mg2vZKwnCYs8Bav1n0gtKM0dTNOSVA_MALPaxA,1CqYQl6PLL7vKiHPR3ZOwWn7DvBSwsNe31z0wQUY0N48,1iEX7PJKjCu4mVJS2wcrU22kghgkoOCrpBfWlgv87iCU,1Z_nu_113ZeSLnaQzUV-p4rBLuZX2uXTFv7oFFbi_TAY,1RfcNPE1cDXNApiWUswh1QOFnCGvDFXY3MP-KtFO_Lso,10rovD_zGDrU60NfQqc0Mn1OJmAs7DRuhwA0LOCRNJOI,1PcYztaQx3sKtEe1U3j6ZkXcQEKzruK_JUYPrifg5svA,1WorogonnGONYm4VpBmX92rehceJ7PhkQbjqITPjZUbw,1eIm4ipFf00xsz_tn37S7KcvUE8zkuSpE88zRxX70iXI,1WsGkxJHWeqkMGlJgouv7eGO65slcyCGZCKtAsPd9OlE,1O_MzX1UtEFromUyOtTT5b6hFb_rtxnLdD6FKUIKpz98,1X49mIFiFSvBkeDykM3irPzNxeFyd_-CyprWfuUf0OfI,1N28B-U8BCqYzQ6QuhU6yMQqfLZsRAFl7Lbn00dHvLyw,10BRsfViIS613GhIJuaZYViiiF8UPZXPR5ztiyN7qOHk,1Ty9f0Kfu63Po-dBO8192FCev0gMa0Zr_N1jEIWbkUPE,1ssNkxPX6YmKnjSLwDttcKpcCRAmV0UtzrZTy66kYOGo,1_dLN4FXE4W2Wtc8KeTnOn6wL5gd0VT5KUiL3Ni8aM80,1Yw6zI3ura3WPNmZbluyxAeYloP48lpKRFpFK4eBZ-Go,1kE_VOSGeYxTHU_GZKhhYXaFQi9DW9JJfvBdK09dXjJo,1ePBn47BS7_BLRwLXO2b-iC7JlS64NBQlmPQRC1NitFk,1IbdBcWNVuc-q7R9PE4Hmuh35XLE3W1-3W5idalrbt2U,1UWfrr_Z_ivEdVV3oXJWbGXarFHKEL7WGugO61450NH8,12mQxAIu_Mrq-QZ0McWr_CrFbR2pllI18_fQD1meQlHI,1oLUw-dklAyAtUwvlKOsFp6xAIbesvOYb5NQgU72pX_s,1xoByPzqZq5-QTvzeGepmX-W34ocwZfI_Wc50GbSH9GY,1r-InD-28R-7SOOidVzHXxsqE9_WW7Tj6-VdA78ZFNLo,1dTPVAPDNeymFp6H0UEJ-tKwH9uVQygPQPBWV5S5UAAI,19Ceu0HJVXY84VVqfv2kkGEZSL4dYdrq_GtmLZF-k4cY,1J9UjpyDly0WM4MrniVXdW7TT5haweNYcMnSsuzmAM54,1g4ajnarJYkjLGppaBKdTIZTDUtDgdW7ofNVVjrRrWNU,1lV6bRqA3s72oXuC4x2-55euxRJMhN-SypMQeGg07wLc,1WiyBEkEsFvmbAszODePKzM9Di47-6EhOHoZqMe_D6Ws,14MaC52u3-xbzZ3rKO-ODe2hFMPVav0kYabJSbp5EMss,14wGBJQ-VQahoD9rJS8CxDyrJdFsvH2YNEHW7dwVswMA,1jZmQt9mgnWZgWwtvCbqUIMB_G4VejaTol3w2Pq4Q-_w,1Go5-O0qYA8kM26PxE0rCUQxoUCZiRUHkDb0MBOmzdKU,1_5nXYTNc5YPfKTYW9N0eNoBLdjqu8ISXraNx2s4xhEo,1N8qHj-TJB9-CpCGbWiFZ-J7yS1_D-5qXB9_tV7pZUds,1yrOv8zNyCa8Xu4HPANBHEHPevKm02NSsVpiUAjnvLtg,1U7e2M_q6bDWS2vTpGdpk25H2jVy--9W_xjRjMOo8qP4,1eZEVA25OA5xAbPOxvG8ETtPVVkIzIvWJEcj9vYo-I0w,19BI_9EojaQ5y88UKsthqlvrO7BuNvIg2xaj3t-CzjWE,1zQAf91T8FsU9nFAPLNlUv6jKvnSPRIgxcao2ATLUpco,1jnD3spPwwJrNkWpbmmBbP3bbgrxqBWAQp7ifV2FCzKA,1bE3JqsOy0Rf5ARaBBMAV-haAJm6idZfAelmk9v96xN8,1B6sxRD1B2eMGB8W3rXnKo4PyOI8jsfHcztTGaamaMsw,1KAFmhil2MVE9vkJCVVVKq_Z4DMn6UVbYvdBT8XG9FeU,1dwHKLgdCi00xdhdLc6laghqGJNfyzI77KPrqGqKb8hU,1_zX0orJFCjygN9y8GBPgatTvNWw4LyT0LEB73_iSMK8,19drPBhBkZema381uWgdwcvfsdIaIt0e_xkVt9x5RDxg,1SssFHO_E05tFoBjqqTsIQjIcNOywUI9YJJjzMpGz4Zo,1IMxWivUJsLK0KTtIekxT-QunKgOREwemnhE6XUZ--xE,1TraGKzuALpGG_S22qFxH4rvszm2Il7lgd0n9YTnxbXU,1UzlQhrUcW1QMR1m7wr9Z5YvHrTUx7feuBYvU-d4JoY8,1ORUliGi0C70nW3eNqNIgNKTMXSt_ILjXituKJAcz3f4,1mdPkb-wcCXyi-sDFoX-6tQWxstH7V5M_DPPGEEJvG7s,1-P3QV9o-9b_8VFp_bwXLPUvdiZZ4W0zY04XvxqaszAY,1HpBq3f_XswlV_uz3ChkPJx4K-UJbd_Ms2RJr7pb2RR4,1G-TwyhePjX6BVholH5Cg0uKCJZNGM8N7VmfmZjhQGNw,1Fa4wl6UnS3KgEGgPNPbKz87GAl1Vi482L_eGU35PbG8,1rrRHhVgRFmLFMCYcgDDTpzGs2OmyANG2WruqlShH3rM,1Uanalk5Hcn5DuInUm61W7zHYg8MzUr3HrLrBAGozBEk,1HUHwdr0QV74qz8oJ6TI4kol6iNL5APEKG9YcGw6_o9M,1K9kGqgUD9DYmyVoXEyPj8b2hl8mTXbjpvvC-7AXhNZA,19tUa_ZvIpqnHQCFxhZTIEPa8RUIEsfHkkQS1QNFv2z8,1LCrM4w-eMZeQ7T9AkONMF3TNEgv3qtlOwwa9UL8l_3Y,1FVJjCAivkGTLoyKj2KCIQD4EOo6rZf4aoSx-v8GWXGw,1FA69uGKWPg5tR6aaEflSK-AZ9E_mQBrrr4ET0qdjddM,1KoT8jf_rN4Qw4la9liVa_81DsuJ_QjXVMdEcNjqn0J8,14DmzZp1LcRDEaHmvAhVWHjbRJn02V1BwYpRSEMgRF2k,196FdEMDKHkZN6r8cspMClLl9O3pLHmZfkV-1Cf19sPk,1iBXBhNDiuTHgZ50ZmJom9zk1gSsBaBpAgm1Mg6T53A0,1393I-wDnsMTrsRll79JimuboNGCUtMrg8rP1DaCpBP8,1OSUyMx-yMAmPjmRl-QBTosKuKH-cXMoevkGssFZ0DFA,1ijuWZ_wINkkt1ck909HoLiuyFJrcl13r44CPnXKOdjQ,1vOMBkizvCpWZ5iIoZiXLI9yE9A3BSxLvZMLwXtzX1UM,1pOEVCwR1u__HMCbVEss8Hlh88s61GPHTx-5dWVcLMBs,1uNYazM63Pm9f5Ek1jBLRuvpinEw0TNf1aMUAemsVMnk,1gPYfIvLd21Q1ZMW77ApmHo4QGWZ4VmX-98TeDg1V-70,1AHbu61nm50JtslBoPrn5v9z2FDXc70oq_gpnrEjqZ3Q,1eHe8xi1Dmh7KhDiD9bk2AqB4PCca7lQosqgXkZSHexM,13HQgTgv0baygKZ30Kl4Wdv1UlElBA9V1j-4zUI0SIGU,17_AIkDxfBsF0cjy5B6j15iZp5hukN0vkR6XojWmBYFE,1Qsex7aGX5feXVcXAFhYL9PFyd6CzEkADig9E3X2wCik,1VLBHIaVD1mHpuVBpGHYPHKtouIiDZquVyzQWz5jiLZk,1m1VnpKQOGnXP5rwhHbK4qxMjh0x1nAEi904iodHD0Mo,16pcE7YBdHfwWZDnqCXMf_bUjZFMt1YP9C8cHef5ommo,1rDDtQd2DHppvBrsezOxzBG_ZSA70-ucTb07Pbu7eP-w,1gT54y1Wl3DKp987jBTW-vQx2j4b6vEaBFSaL8d4q_9Q,1qoUL9-_FnjU3wHJwDBzw0v24Q82Q0PHOajhSU005CtU,1oehVtPaalmlaG8TR9nbPuGvo-DW8QSs9NFGkRHDOtDE,1GSpfwDgsxlYN4k06c0qbqlzpe5sf9CbxeiTssk5wH50,13Lt-jK0OKgfjslisCjnothx8Wu_kKeKLLBBPFndodkA,1Wiv6pS9GMFxx92ocwL0LGW8ZbNMynxUfABY0pIBrV5M,1g2Yq935uvXJaXfuHA-FVjd5X51uxbqZGNfC4wp2q_T4,1JIAd_R8btfQpaFKwBxQWOGgsQEQKqXPu09eYGMRVMLM,1aRKUrBLq7nGT9aRfyIr34XC8XxXKSIhdYe_SRBD2kb0</t>
  </si>
  <si>
    <t>https://drive.google.com/drive/folders/17WdfAfGQMjiYYSYQOk7Z7IXHeV4V04q2</t>
  </si>
  <si>
    <t>1ZQZa9BZtPndyPW24N0gHdeH0KXO37agyOcuQYTe4wAc</t>
  </si>
  <si>
    <t>https://docs.google.com/document/d/1ZQZa9BZtPndyPW24N0gHdeH0KXO37agyOcuQYTe4wAc/edit?usp=drivesdk</t>
  </si>
  <si>
    <t>si comunica che sono stati generati e resi disponibili i file per la condotta, le competenze, i programmi svolti e le relazioni finali. Di seguito i link ai file condivisi relativi alle sole classi in cui insegni: Programmi svolti Programma - ITA - 1BLS - 2025-2026 Programma - LAT - 1BLS - 2025-2026 Programma - ING - 1BLS - 2025-2026 Programma - GST - 1BLS - 2025-2026 Programma - MAT - 1BLS - 2025-2026 Programma - FIS - 1BLS - 2025-2026 Programma - SCIE - 1BLS - 2025-2026 Programma - DIS - 1BLS - 2025-2026 Programma - MOT - 1BLS - 2025-2026 Programma - REL - 1BLS - 2025-2026 Programma - ALT - 1BLS - 2025-2026 Programma - ITA - 1D - 2025-2026 Programma - ING - 1D - 2025-2026 Programma - GEO - 1D - 2025-2026 Programma - STO - 1D - 2025-2026 Programma - MAT - 1D - 2025-2026 Programma - FIS - 1D - 2025-2026 Programma - INF - 1D - 2025-2026 Programma - SCIE - 1D - 2025-2026 Programma - DIS - 1D - 2025-2026 Programma - MOT - 1D - 2025-2026 Programma - REL - 1D - 2025-2026 Programma - SOS - 1D - 2025-2026 Programma - ITA - 2D - 2025-2026 Programma - ING - 2D - 2025-2026 Programma - GST - 2D - 2025-2026 Programma - MAT - 2D - 2025-2026 Programma - FIS - 2D - 2025-2026 Programma - INF - 2D - 2025-2026 Programma - SCIE - 2D - 2025-2026 Programma - DIS - 2D - 2025-2026 Programma - MOT - 2D - 2025-2026 Programma - REL - 2D - 2025-2026 Programma - ITA - 4D - 2025-2026 Programma - ING - 4D - 2025-2026 Programma - STO - 4D - 2025-2026 Programma - FIL - 4D - 2025-2026 Programma - MAT - 4D - 2025-2026 Programma - FIS - 4D - 2025-2026 Programma - INF - 4D - 2025-2026 Programma - SCIE - 4D - 2025-2026 Programma - DIS - 4D - 2025-2026 Programma - MOT - 4D - 2025-2026 Programma - CIV - 4D - 2025-2026 Programma - REL - 4D - 2025-2026 Programma - ALT - 4D - 2025-2026 Programma - SOS - 4D - 2025-2026 Programma - ITA - 4G - 2025-2026 Programma - ING - 4G - 2025-2026 Programma - STO - 4G - 2025-2026 Programma - FIL - 4G - 2025-2026 Programma - MAT - 4G - 2025-2026 Programma - FIS - 4G - 2025-2026 Programma - SCIE - 4G - 2025-2026 Programma - DIR - 4G - 2025-2026 Programma - MOT - 4G - 2025-2026 Programma - SPO - 4G - 2025-2026 Programma - CIV - 4G - 2025-2026 Programma - REL - 4G - 2025-2026 Relazioni finali Relazione - ITA - 1BLS - CALDARA CRISTIANA - 2025-2026 Relazione - LAT - 1BLS - CALDARA CRISTIANA - 2025-2026 Relazione - ING - 1BLS - CAPPARELLI GUIDO - 2025-2026 Relazione - GST - 1BLS - MONTONE FRANCESCO - 2025-2026 Relazione - MAT - 1BLS - SERPICO LUCIA - 2025-2026 Relazione - FIS - 1BLS - GONNELLI FEDERICO - 2025-2026 Relazione - SCIE - 1BLS - TERNI ALESSIO - 2025-2026 Relazione - DIS - 1BLS - SGHERRI BEATRICE - 2025-2026 Relazione - MOT - 1BLS - BONARI SONIA - 2025-2026 Relazione - REL - 1BLS - GINANNESCHI MARIA STEFANIA - 2025-2026 Relazione - ALT - 1BLS - LA MANTIA DAVID - 2025-2026 Relazione - ITA - 1D - LANZANO ROSA - 2025-2026 Relazione - ING - 1D - CAPPARELLI GUIDO - 2025-2026 Relazione - GEO - 1D - LANZANO ROSA - 2025-2026 Relazione - STO - 1D - DELLA MONICA PAOLA - 2025-2026 Relazione - MAT - 1D - CELLESI ROBERTA - 2025-2026 Relazione - FIS - 1D - LOZZI CARLOTTA - 2025-2026 Relazione - INF - 1D - CARTOCCI GIANNI - 2025-2026 Relazione - SCIE - 1D - MUSTO NAZZARO - 2025-2026 Relazione - DIS - 1D - BRESCA ANGELA - 2025-2026 Relazione - MOT - 1D - BONARI SONIA - 2025-2026 Relazione - REL - 1D - GINANNESCHI MARIA STEFANIA - 2025-2026 Relazione - SOS - 1D - BAINI ALBERTO BANTI ILARIA - 2025-2026 Relazione - ITA - 2D - ACHERONTE TIZIANA - 2025-2026 Relazione - ING - 2D - CAPPARELLI GUIDO - 2025-2026 Relazione - GST - 2D - ACHERONTE TIZIANA - 2025-2026 Relazione - MAT - 2D - SCACCIA GIULIA - 2025-2026 Relazione - FIS - 2D - OLIVIERO ANTONIO - 2025-2026 Relazione - INF - 2D - CARTOCCI GIANNI - 2025-2026 Relazione - SCIE - 2D - BABINI ROBERTA - 2025-2026 Relazione - DIS - 2D - BRESCA ANGELA - 2025-2026 Relazione - MOT - 2D - ROSSI STEFANIA - 2025-2026 Relazione - REL - 2D - GINANNESCHI MARIA STEFANIA - 2025-2026 Relazione - ITA - 4D - CALDARA CRISTIANA - 2025-2026 Relazione - ING - 4D - CAPPARELLI GUIDO - 2025-2026 Relazione - STO - 4D - PALMADESSA GIUSEPPE - 2025-2026 Relazione - FIL - 4D - PALMADESSA GIUSEPPE - 2025-2026 Relazione - MAT - 4D - PACCA NATALINO - 2025-2026 Relazione - FIS - 4D - PACCA NATALINO - 2025-2026 Relazione - INF - 4D - CARTOCCI GIANNI - 2025-2026 Relazione - SCIE - 4D - SOZZI MARCO - 2025-2026 Relazione - DIS - 4D - BRESCA ANGELA - 2025-2026 Relazione - MOT - 4D - ROSSI STEFANIA - 2025-2026 Relazione - CIV - 4D - SAVELLI ROSANNA - 2025-2026 Relazione - REL - 4D - GINANNESCHI MARIA STEFANIA - 2025-2026 Relazione - ALT - 4D - DELLA MONICA PAOLA - 2025-2026 Relazione - SOS - 4D - SPINA FRANCESCO - 2025-2026 Relazione - ITA - 4G - CORDOVANI IRENE - 2025-2026 Relazione - ING - 4G - CAPPARELLI GUIDO - 2025-2026 Relazione - STO - 4G - FUCCI ANGELO - 2025-2026 Relazione - FIL - 4G - FUCCI ANGELO - 2025-2026 Relazione - MAT - 4G - CIOLFI CLAUDIA - 2025-2026 Relazione - FIS - 4G - CIOLFI CLAUDIA - 2025-2026 Relazione - SCIE - 4G - BARRAVECCHIA PAOLA - 2025-2026 Relazione - DIR - 4G - GRANATO IDELMO - 2025-2026 Relazione - MOT - 4G - MACHERINI MARCO - 2025-2026 Relazione - SPO - 4G - MACHERINI MARCO - 2025-2026 Relazione - CIV - 4G - GRANATO IDELMO - 2025-2026 Relazione - REL - 4G - DEL BALIO LAURA - 2025-2026 Relazione - ITA - 5H - LA MANTIA DAVID - 2025-2026 Relazione - LAT - 5H - LA MANTIA DAVID - 2025-2026 Relazione - ING - 5H - CAPPARELLI GUIDO - 2025-2026 Relazione - STO - 5H - PALMADESSA GIUSEPPE - 2025-2026 Relazione - FIL - 5H - PALMADESSA GIUSEPPE - 2025-2026 Relazione - MAT - 5H - DI MEGLIO UGO - 2025-2026 Relazione - FIS - 5H - DI MEGLIO UGO - 2025-2026 Relazione - SCIE - 5H - MAGINI MARCO - 2025-2026 Relazione - DIS - 5H - DESIDERIO FLORIANA - 2025-2026 Relazione - MOT - 5H - BONARI SONIA - 2025-2026 Relazione - CIV - 5H - GRANATO IDELMO - 2025-2026 Relazione - REL - 5H - DEL BALIO LAURA - 2025-2026 Griglie condotta 1BLS - CONDOTTA - 2025-2026 1D - CONDOTTA - 2025-2026 2D - CONDOTTA - 2025-2026 4D - CONDOTTA - 2025-2026 4G - CONDOTTA - 2025-2026 5H - CONDOTTA - 2025-2026 Griglia competenze 2D - COMPETENZE - 2025-2026 Ciao e buon lavoro! L'Animatore Digitale prof. LEUCI GIULIO, per conto del Dirigente Scolastico prof.ssa RICCI GIORGIA.</t>
  </si>
  <si>
    <t>04/06/2026 14:11:08</t>
  </si>
  <si>
    <t>01/10/2025 17:04:09</t>
  </si>
  <si>
    <t>1EJtA4OplYuK9QN0uTHUoFuwFPu5CDQawjTLTsDjAhdo,1UsLkb6iMPfcW0ct7LP4ybkj6DQ9GkFVHkn7fFf78DMo,11IFIY_tjfK7p8d5p2HsedCEIyqh2mTihibsmurEA1bE,1GbSf74lWXgoJ_Y4VK8BRjkSQis443t3HbcZf40fg3i0,1rUyTg7JYzVZqDIaYEl4E-XWD0Q8rw5QTPE8BBfIAX4M,1pYtqH6ht_uJ6MQir53-Cy5K4dSFwnSYhrfNhL4PY15s,1FYyaJBMcxjRRgl9xJH2Wye2ObOzR92qPErlky9zAFUc,1a5dS21a0KZ84anRef537NGV1o9pzlgXh4Q49MLVu5Bc,19rFd06qU5Wkyms3ej24dGLONLnXMsXHltp2bxipwWbE,1WFhvBj_RPDyklM09V6_qHo0S5l7ecnrjnq1GlZt-hfk,18fmN_oHpl8G103nAatiZ4psBSJsLy_wditWnLPZHTjQ,1RwwevsYOH9PP-_aeARibMSIWaR7SDmlPNzrnKZGO5Aw,1fYiRc-c09MGUHq7yADyl3NBhMWe4JXF_rt9wBqJqOpI,10RrKIo5Nk5_-IxHM67t_y_rhiLQ1qEczzN6x2VzmOC0,1UQ9kwUS0uSimPauTPsMknAi-4wuujQPFPDkSRJw4wZU,11UazcGZLIFrjxWHd4FF3jHZNI6E0nzOhLSKsGLms0wA,1gMFRL6DIOfTqbp79nhvGeFgfzwmZA8zMYSedh_hdPxo,1aoATWr5GAeP_cyzYEVWzF4IVZCJtCCo4dk61H-2Jt9Y,15n94ZEXBsJpzLlmGk6zffK5rrVNKZbJR4eJDLVPNT6Y,1rkCoAy7QYPcoZkQDi_m1J9LW149c2ntu57tjQC0Ew7Q,18zPVKTO1to6cjL-nqTTNJWkynGBE0GMtsTtBmt8V3-c,12vlUKYmB0KyE-hzxeZvi5pIKV7BJwf-xt7tGGWN4CSU</t>
  </si>
  <si>
    <t>3BLC - ASL - 2025-2026</t>
  </si>
  <si>
    <t>16/11/2025 17:08:50</t>
  </si>
  <si>
    <t>PCTO/3BLC - ASL - 2025-2026</t>
  </si>
  <si>
    <t>1xmotlgsxnNF4h825qjoyoIeR4oDMNUwZ</t>
  </si>
  <si>
    <t>https://drive.google.com/drive/folders/1xmotlgsxnNF4h825qjoyoIeR4oDMNUwZ</t>
  </si>
  <si>
    <t>si comunica che sono stati generati e resi disponibili i file per la condotta, le competenze, i programmi svolti e le relazioni finali. Di seguito i link ai file condivisi relativi alle sole classi in cui insegni: Programmi svolti Programma - ITA - 2BLC - 2025-2026 Programma - LAT - 2BLC - 2025-2026 Programma - GRE - 2BLC - 2025-2026 Programma - ING - 2BLC - 2025-2026 Programma - GEO - 2BLC - 2025-2026 Programma - STO - 2BLC - 2025-2026 Programma - MAT - 2BLC - 2025-2026 Programma - SCIE - 2BLC - 2025-2026 Programma - MOT - 2BLC - 2025-2026 Programma - REL - 2BLC - 2025-2026 Relazioni finali Relazione - ITA - 2BLC - CAPRINI GIULIA - 2025-2026 Relazione - LAT - 2BLC - BUCCI SONIA - 2025-2026 Relazione - GRE - 2BLC - PETRI SARA - 2025-2026 Relazione - ING - 2BLC - NISI PIETRO - 2025-2026 Relazione - GEO - 2BLC - RONCONI CLAUDIO - 2025-2026 Relazione - STO - 2BLC - FANUCCHI STEFANO - 2025-2026 Relazione - MAT - 2BLC - PECCIARINI GRAZIANO - 2025-2026 Relazione - SCIE - 2BLC - GALLOTTA ANTONIO - 2025-2026 Relazione - MOT - 2BLC - COPPOLA CECILIA - 2025-2026 Relazione - REL - 2BLC - PAPINI STEFANO - 2025-2026 Griglie condotta 2BLC - CONDOTTA - 2025-2026 Griglia competenze 2BLC - COMPETENZE - 2025-2026 Ciao e buon lavoro! L'Animatore Digitale prof. LEUCI GIULIO, per conto del Dirigente Scolastico prof.ssa RICCI GIORGIA.</t>
  </si>
  <si>
    <t>5C - VERBALE n.2 - 2025-2026</t>
  </si>
  <si>
    <t>04/06/2026 14:11:10</t>
  </si>
  <si>
    <t>1ydjyji6LTZODaHEnfH4bi_T5t5XZDz3Ebm_7j0alhl0</t>
  </si>
  <si>
    <t>https://docs.google.com/document/d/1ydjyji6LTZODaHEnfH4bi_T5t5XZDz3Ebm_7j0alhl0/edit?usp=drivesdk</t>
  </si>
  <si>
    <t>01/10/2025 16:59:18</t>
  </si>
  <si>
    <t>16AevXxizJLWDhFgqySKvePfEiR4i7Jby2IP4l9zsUBE,1BBsaTkiFFC7veNbAS34C_MvGtJ9cg9Esm_y2Z8Z-01E,1s6oEWOgs6a2dEY-OICOKikS6uMFlzRcPUH9ESQMm9RI,1vvTEz5SgdYDt9yC8Tbeq085KQsdYQkIOKNaegd9I0TA,1bQsv3-7gqV3OcktNbTfnNvrGhFbHpFBUh5a7PlUqPJc,16cuA7KQZblVb8OJfDG_rwE0Tv9-qHnY3zsuWlDe7NCg,1w_CEwH-JgI_Lcnn0Rj4kfgw0tFIhM1l2DKPN4BYtwq4,11o06DJNNFElkhfInPBTMaKvaTNkFN-ZhzovXaA6dpwo,1YPh3jRFb0IgQq7IrTir1ErVj87s5aWTbdwYiiHYynxY,1Tsw9UvT6r9-XwdRzmfqRTOUJkcG8Xilo5ILOUlPRxnQ,1TnhMb9uAg8bSIi0IPNNeybjaXZ3JLMA0BXDpJ1lXSSc,1PsIT7V_HDYmGDEHPEJI8iGm1nOm65wrNdQ9oOpc4ziM,1_yEgUPD9x1WpPykw6TH_8jXux8YtHKjuY-vEPvsElqc,1H9yal0Z2_2kcbDrzIN_hEKeDq5sB-E0OVk2vuSRFWRs,1ckC5IXsgvjXU8qTSf-dKO8dDxklA49pIiiy4whp-VWQ,1YUe5W2AcnPKxCEWQTsVf0t5WYbFDMkHi7Yuoam_7o8M,1idKyICsrOYDODFeKExvjsPe1Cqi59yWN6CschaHEDd0,1F5d5l0D0qd-crMAWqoZouz2CiOxRkybdRoXeixAkuJ8,1vsPliskrEUWtmqVZN9IdpDv0ZbSptRgGvdOu8oc1jjM,1Ov28xt6EubBtbOgKz6lU6dYB_PiSs_rd0BsjHHYdTRI,1SonzDuDIJkJ700txBGTJwjcO39g0lu1BVOevGzSzRkU,1m0MYK9fjA4SOZ7FBKSukhZUDF6VApwy8hz2x_GmETao,11hmmq-jp_I850GVF_l5avsdJmpns9XsQ38Rn14miQCg,13PtSBKHmrOUyuvttZwaRl_FxrCDIt_hqsT8nKyd8ZUU,1nu5SQhtOW44tPgqmSdaXYwN1vTZcVbUGgWPaJPJscD4,1YWUbD8ii4Geb45OCOUsVgC85y_A9r7Ey3WRyxtl_zxo,1lHG5TbJbEZiQD6EibccUbXQW6N_H17pLpBz2OMrC3Q8,1y0EuTFyQsRVA0zg0SLuExgJtwL0BHvuNXjWCBQW4mXI,1HBubLRz_rY-SjBnbOtvt-dUzucrn-zfLbJ5kZtBv3gs,1uaVy8vztoKKiIufTbjaXDxtO0vUjP3n4vGkgnuWikow,1BJ7bfwdTmgZcHgB5WJuicfN-A6zNgjNJPTOLknQDVLo,1fJrzT7pQg9HrnsRvUtL-sen3hclcRR4-erlbPb5MG_g,1orAqtF059JvGMwI0KMyNTSgHbulafRwyqus2bljTNbE,17bRXls7UQffoNYMzpC9dJTwkPLUP3DkcV9aGQ4AjiLU,1Z34mqlVaE-My-WdfZf0y8Fz5UIj6z3z8qgpsvoemt3I,1iAAGXWPNW-knjNCGMkvRERsi9AFT5PGUQcRBkgu9Ieo,15HGGo0tyWsdkQDKExkll_5DdVD2Ofg_1HiClVQfhC5k,1oJcS2CajOTIVgRTxmgiTiNcO8Ug0-5V6ETsagcCmyHU,1hjtga7CYdR3PKlgSaIPdBnxMCRtVW3vWzv_UkTehPGo,1EKkWO-oC1-e0qOdWZUvfq3ESziZ_bvOJew-WdFnLdiw,1Ujmbz2j-4GW7AuYfevx9GHwRkmc5BVuie6RiVhXZ_9U,1Jxx9ty-9ZVh7auYXt5vinDszfBFGXkmsn_c5-cUsef8,1Ef8anhw6CJzhBqii1bo7sL_b2g3U6KuPzOjYzFFp5PE,14XvntOSOezV4IG_550X7Lmgdj4Lo1XGcVJoNY4mrwpo,1U6V2H3Nr06AA1k7Efxt5R8qTkHkD08JGxkDfF6b0WfU,1gVcaN9sriOYdrwXi2Umf2HRE2gnJ4se2ssNFMKLLvuM,1X8pZ994AN_DWEdilsdsdyimZnFQwi3vYqKgRTHcHphs,1Q3cl2uTMr9l6DSi2PA1DES1SmexW6qcI_004x8yXu7w,1LuQw_incCFLhfut28WcTNDynVd7EBJ8CxPkYCDTiQMg,1YJGwBYd2_rEwNzL1NYGkmqxS78r-UYq097LKmtg__ao,13wd3LmlJ5h5P5F_ZmCCx2UtJvcXn725mFwf-4CdPYBo,16y7ycNrLaN6ARE-00ugAbjtOAV-Dhkp8ykCM1rdhyOk,1F9hLby9dg0eIPGRo-2iuuRQJGXmpQhMFo28P5e6KX7c,1hHreOfR12Ec-_l0gCLyibC4dePS9kK6jYLUfH6iaElo,1qveCXU6gCeCJoB3yrD_NS3nm3-ceAyZOJHpMg64ivVE,1utWXLwV7et-2IqG8SwFX9GjtDoBEKMuDa1x-qcQsPvQ,1ZJjDlashhEpgcHjrPANhMz_fAIvmu0zyyb4zEu6_0Q0,1pbs41mWKhiUbKnWbqXGfHNMZUWSuc2N6o8qbxo5j27U,1sjNd3t3TT-xFMKVr7RMditeccJkimd4cEPAoagCkBXE,1PKZxF-i7l2X1asEuvxiDBxwlOyBaPSWvHLi7JKSo8Z4,1emBOe6dSE51zDc7JuteyI1d7eI4iAFcifJE-ld6xZKY,13i6Y3lIhwFEqelv5-C09ymsFS8LRP-H8dA1fAwZHy_A,1me7hsDeyqF2W-mTeQn6r7QbCEm9WYdujsmTgDTmOaxk,1H9P-O0kmuZcVfs6FzBP9Y-cWU25bgnyqTMbwEzdKzsM,1-syXMOGm4bNSrHxQeKdkfKYOcFStqNCbNXtU7W6T4Pw,1AdnrA6dwlFHVxa3D_UGMCJy4zF4pQz9KHsBQEPO_5H8,15lMC2Mg2vZKwnCYs8Bav1n0gtKM0dTNOSVA_MALPaxA,1CqYQl6PLL7vKiHPR3ZOwWn7DvBSwsNe31z0wQUY0N48,1iEX7PJKjCu4mVJS2wcrU22kghgkoOCrpBfWlgv87iCU,1Z_nu_113ZeSLnaQzUV-p4rBLuZX2uXTFv7oFFbi_TAY,1RfcNPE1cDXNApiWUswh1QOFnCGvDFXY3MP-KtFO_Lso,10rovD_zGDrU60NfQqc0Mn1OJmAs7DRuhwA0LOCRNJOI,1PcYztaQx3sKtEe1U3j6ZkXcQEKzruK_JUYPrifg5svA,1RD12hxMcMusrHuzMoXeVIQzz-h7umx5WmgHgvNGbv7k,198GsaV7DqOEixHJt7Y7hzoCki1XZzommEBOfsA-onEc,1gI2VJUis9GUjUXaRMGz31rdnBPfonXqrnqsv4v8JEew,1tedAYbMdKyCnmJasdJ6txpfQYIWsWA8GOxA3WS1X6As,1u8NM34tDVDbNvnh7n77svRdda-e9USmSMQw_CP62BsE,1P_2W1sOSUgAoumuRZVobToeg-np82NpjLY12UFc_F1A,1VcuoxIhPn402tn7i-uEAtG5P8yMfIT8cj9mD4cTrlQE,100AAG1SqOQBxfzraFQJRFsm8KhJe-xjxqieA8j3IJP0,1_6DEx8Lutv5ZEPnXAXO-_A47RAy_LTTyt6RsRVEXIhY,1GG7CAecvQKlxys10wwwLVy7QpIeieLp6P-qULh-QFWQ,1YV-4yDwnmomg-2BASsk4cK9BExJ1bPQcSUSX15IKhTM,1dl6vw-ln6K1DKg_XtX2E7yibpMmqEbevjWBbFsGhrRI,1OxsERpcKYTLpfxx7SGuk5DarSqFnmrFQlHDNbaKWLLQ,1vTKq35oKWfc0moM0Umww26A53Q73jIEOz8Iy-u6XZ5U,1Jk5ha6OhlbRd86rzxrqbSL1ETBfGJgy-qcAqQNrnp4A,1ZAkk31pnmlNosZGEVWr2-1D4oqF6q3AambxuHMriq6E,17I3uw2RRNgFUSVRZTfBlGwsM1r_I3qEYbr_UD5X_DSM,1Jx4Bt8TKpVKuk3ahmqmP_FkXtTMpGrdmyPfaASJwWmI,1xMeSrRhyuB3nCXIzd4pVAxeBWpyt1TihYYuKQp13PpE,16UK00ZL1xvR6DZrTbH0mDigT61u8bS1opqoVV7BLLDY,1yh52w-YEFm2dk5leiFkensz1jdLIc2VgNq9-TbgpiDU,1VD52wpJ1SA_WFio7FNK1Lqw5LDdHbX2U-xoQ5dLF_EA,10As5Aaane6gP6d-ey45cMaMVEIj2WY50k7nLKFeMC4w,1mURKcoB1z69hSqa87gg-1m5It6uHktY45SBPhNsk4kE,11NrIo_be1EseeiAOyn8EUpJh8BXfYmyTOC8vFSKxf5A,1lWPPl_b3ADoZ_AN6897ISqnx3C_0vkfIIPOlYa00SCQ,1dyl0dpNGeTUBFjFtNGz6wkgxUpsIE0b2ChDKTng-H-4,1JV4S6wSThuuwxuK7sUGx2xANIdBCsgeTm5kvRyqwUNA,1dZZ8IRiDKeprsAFjmmY2pyX5wW41m4DdwteZvEkyF-s,1vBdhFWp7jJIw8k2tjVKdr4xeRnWDQTxz1_1LOxbr-NI,1xxEpwyLlbGH76-uczljxE0IHVBp3AHtuFHlSb5U2I0I,1bdOqNH7EC26QdXDiDl-OkVGZpo6lDV359-lW-I-X8L8,15oGgqL2jNL-MbxvrY8WcaHTsMgeNx39z7OzDW0dYlIk,1eYBBxHSToVxk08HiNHcS51QqmeWfPoPvCHpx2ps6f9I,15hctorK8N75E4w1tz-wTIGig_V6miRwS0riCxjaXbeA,1K_UUVyaoa48luN8soKhR5PolFIlf7-flOHgzu0iC-ws,1okl1i3HwSFuE0T0ACkjk0cM0WTuaa_v3wbZJc9na7pU,1lV6bRqA3s72oXuC4x2-55euxRJMhN-SypMQeGg07wLc,1WiyBEkEsFvmbAszODePKzM9Di47-6EhOHoZqMe_D6Ws,14MaC52u3-xbzZ3rKO-ODe2hFMPVav0kYabJSbp5EMss,14wGBJQ-VQahoD9rJS8CxDyrJdFsvH2YNEHW7dwVswMA,1jZmQt9mgnWZgWwtvCbqUIMB_G4VejaTol3w2Pq4Q-_w,1Go5-O0qYA8kM26PxE0rCUQxoUCZiRUHkDb0MBOmzdKU,1_5nXYTNc5YPfKTYW9N0eNoBLdjqu8ISXraNx2s4xhEo,1N8qHj-TJB9-CpCGbWiFZ-J7yS1_D-5qXB9_tV7pZUds,1yrOv8zNyCa8Xu4HPANBHEHPevKm02NSsVpiUAjnvLtg,1U7e2M_q6bDWS2vTpGdpk25H2jVy--9W_xjRjMOo8qP4,1eZEVA25OA5xAbPOxvG8ETtPVVkIzIvWJEcj9vYo-I0w,19BI_9EojaQ5y88UKsthqlvrO7BuNvIg2xaj3t-CzjWE,1tf1E2r4GbOVMbch6iO88_4Zc6FAiE8sey17bzZw1DhM,1pE7zaYdGxudn-PTElW6gcgIMsWd5wSnflN_AwEVgU60,1gRqTniaLfk9O1DV5c4euaBj5dd-dhvgNEHWMLRqyAlQ,1tBxPO-CWuNE15-fKxMOlOdw8pqDQe39a4vrHjrvDEMk,14NHcaCAzD3ImGj_MnJlnf9StXDZTZ6DCGgfZCuE8HWg,1Sb9AXpVZZCQppj4upq7s8jO8eUBixKowlmg2bXdLXcE,1NrtEkordFkDXIsGG03048pBUbqz2eX4bkNIbwuKjzYI,11TRDK7gthr3WVk4_DfRtT1GZCPJDf9Vo7Mk0ASlBdY4,1WzkBZb_3lGOMcAIQSZQCdHXg-qKlgEThxOs0N0OFDJk,1UgqeHsXpxXqUuCy6QXurEuKyeZXROAf8ejKxF4CdisU,1K6s7m_QdK4gnAQo6HcyDQDrL6RYSnxD1G4gjaTLsOVE,1GnA0YlDn1eEKRf-RKZfEbz-fSpU0Trl8rsub9Tn8xS0,1zQAf91T8FsU9nFAPLNlUv6jKvnSPRIgxcao2ATLUpco,1jnD3spPwwJrNkWpbmmBbP3bbgrxqBWAQp7ifV2FCzKA,1bE3JqsOy0Rf5ARaBBMAV-haAJm6idZfAelmk9v96xN8,1B6sxRD1B2eMGB8W3rXnKo4PyOI8jsfHcztTGaamaMsw,1KAFmhil2MVE9vkJCVVVKq_Z4DMn6UVbYvdBT8XG9FeU,1dwHKLgdCi00xdhdLc6laghqGJNfyzI77KPrqGqKb8hU,1_zX0orJFCjygN9y8GBPgatTvNWw4LyT0LEB73_iSMK8,19drPBhBkZema381uWgdwcvfsdIaIt0e_xkVt9x5RDxg,1SssFHO_E05tFoBjqqTsIQjIcNOywUI9YJJjzMpGz4Zo,1IMxWivUJsLK0KTtIekxT-QunKgOREwemnhE6XUZ--xE,1OGqqhyHTij1Vd5UHeqUzps3Ws8fz3zbxIrNQtQL-0II,1ou5fr3xwdhXvVviSy8Xm-rrw1DjgtqIAjlbWvOUQxAQ,1P316v_QlIPs9wFalpA0e2MV9GSdtcWCWgbCM3jVGd7w,1eUUy0u88Xdvz5iEfjhIwwoQdx3h1fo0hynaxRIS86eQ,1OWBAAphEyXy--e0PPPVuuUDAcAl3PxPiWOjGVCFgKew,11cQ5nC1QZQeerwPZ8fov5T-hEDXvAncY20AhhX-MKro,1aKuOGTYjfek3yI85ZFa_pRP4d3v4mq64dfEQg1pPM-M,16n-iD-IwynJbMG6Iqm-vs0nXyaz9exNOwCyM7QntJW0,14tdZzvOMViITu-n08Bo-fipruV7Kbid9txal8tN7zI4,18-RK1RzsmW7J7tVqCleQdVdwQNC4wyB8nXwj7NPCl1I,11x6QHvMhvzgtn9qV2m-dxLXfWqxBPOAPqTVj1zWhgu8,1ndcjdWwNSUn1n7CXU8nhfgSt5Yy8vAh-vEJehXfNfq0,1fXbWYFT0GerVyamvwVhQsaprDDiS5BflN4wcUpZ0fAI,10olfccqQ1yVIcCqW1HkdDOUqcE13SA2w5DLHcw8sF6o,1urav8k7eu2i0hmCapZpEzx5MFM2GWtQOoM_fnPuJLfQ,18mIlBRQ5gdPe4RCsF4W5OwVSUjsf35vXJy3UAdqS45U,14HmnASgGAFb536Gy87AfzCeOpuvYvdAgDjC2d95Lpwc,1P37InFZMDXi2L_YowztXLKnwyd5H19m8igdtCanzWXU,1EXTko8_sRH2S-2dXOMVWezHsS1QECE_7KD4ourAozg4,1pc15T9I0xkZZB0NvoF8M3F0XrRp7zMhkuvUMtyeDL24,1_ueD4ZxwBStl-FbtEqVLyPfFSMxffZsYhfItoWk8mgE,1SIqveBo3i3mjDlI6ude0DK0CbyN_jaDotVmvyqH_2VM,14FUHlBZIJ4zHVNu0QMTYiKHt509UNrcKj9Fhtp9nrgo,1Pf6zT84_2BBQNrOjUg9jDRHi1DOeA_cgvVulHBmeWkg,1OHyLtUuFJYGLpQT2VhwSfMYYinJptAhndm5vfame3X0,1TraGKzuALpGG_S22qFxH4rvszm2Il7lgd0n9YTnxbXU,1UzlQhrUcW1QMR1m7wr9Z5YvHrTUx7feuBYvU-d4JoY8,1ORUliGi0C70nW3eNqNIgNKTMXSt_ILjXituKJAcz3f4,1mdPkb-wcCXyi-sDFoX-6tQWxstH7V5M_DPPGEEJvG7s,1-P3QV9o-9b_8VFp_bwXLPUvdiZZ4W0zY04XvxqaszAY,1HpBq3f_XswlV_uz3ChkPJx4K-UJbd_Ms2RJr7pb2RR4,1G-TwyhePjX6BVholH5Cg0uKCJZNGM8N7VmfmZjhQGNw,1Fa4wl6UnS3KgEGgPNPbKz87GAl1Vi482L_eGU35PbG8,1rrRHhVgRFmLFMCYcgDDTpzGs2OmyANG2WruqlShH3rM,1Uanalk5Hcn5DuInUm61W7zHYg8MzUr3HrLrBAGozBEk,1HUHwdr0QV74qz8oJ6TI4kol6iNL5APEKG9YcGw6_o9M,1K9kGqgUD9DYmyVoXEyPj8b2hl8mTXbjpvvC-7AXhNZA,19tUa_ZvIpqnHQCFxhZTIEPa8RUIEsfHkkQS1QNFv2z8,1LCrM4w-eMZeQ7T9AkONMF3TNEgv3qtlOwwa9UL8l_3Y,1zZBC3x6fAvixn_knrBdc8MXltvq6LDISY82KNuok5s0,1QE9g5TpGAhdPJnS7J6JxwvKlqoSzsIea9uYXkRVS1vc,1dx2ixrKWBHVOyZobgk2X8KOAp1KqaDCD4kLKuqpONgk,1Qu0MIkVm9Dcwr9KvmWHt3VrB1EEQoBKB8mdh2ssnKac,1P6BxoDSSC_yye8wAEDZmyK3csy7RsYsFBmT787JVzFs,132zF9y39ZklGBLVUaCI5LLYriDhZ_V7ye7tian7vRFM,18IYLy_-WuqS1UnnpNqx17MqLsbuDUXqBmYhu32Lv51c,1NO2U6YQMwpqh6UQrQ9kPKX8_BDSymbvy0X4T1xyh4zM,1oeMwP_OYhl-dpgf6cXYBoSt7e6kHYkT7FZjt9ROxNT0,1yDMoMNxL88CmJC7YF2QNjE69tua0LHIRtV8u_m7Qqgc,1lzgZp2QMFkhqFVADKF0V08oQbQ3-vKAnYaXd8IQ_cYE,1ptVjlirGMM_9e1zKfz4lw9epCRwHNmg9XkcrT5QYMAE,1Qw_1UEwROJ1yGpIMYrLebKYm5txmH1lJi_lbgkWmX34,1rQAvpQT2inAbCQ8o8KHy5UPtdjPQwU4X0TntQvswIKQ,1tBz2dvYFTVLew1SDNq_duyvY8BJRcEqvktXWr0cYHOI,1uKZS9gzgE4TY1I1H6cuNpdvmlVXuV-Y28hwDNTh9H7k,1WuvZKfZBmXuwSIpBWCKXKeOEqrP6RQs0xgjUciwYRFg,14vRqsAXncyPhVdpFGgzK8j2p1vMRoHmGQL70PgKjLIc,1OrxARBHzRjpECrLUze6_xPYbHN_4Pf-OvvlvtBkXG-M,1NUiW1HV4HWLJFaOmVO7NHq7cqVFW7i-itDs7gTbeHlI,1XTgDCRW7O1qWcfW4UulOmX3YuTDyoN5kY4PxmW9Z_hc,1ftOC4vQn5LnmmWepo7-1AFw03jeJlTAYDGXkORZeCd8,1FtkLIlimY39pYONz9_U524_ib08Vwp3e0A8jarxKEco,1fzAA1zqqOK6xY83DpWnguf7TA2KMzG-t_eq_JBV2MJ8,1QA0HkMw2tIKdAQzURjVXSZ_dDYaE_yHSF_VBDwvTT-I,1LgxUzfskgLVB2VGf0l5mqXS2BPXcRFtMq_gTkGCK-Y4,18ifskRMuOYlTqjGaBA41AijplhT6SPCATJv96kAF0ro,1W6oWDljycRNOGqXdPaQ74GCNaugd0S4kANktTmbC21w,1DRhxGpwyBrbtJq-PHAa30hs9qRsDeflnJShs4mA2vgM,1hFHbJrjhYEU9VjXtkl4uLwnJBq12580fMsb9nuZ_z3g,1q4nYXhIrJM_2Tp5oKGar9yPcZWOCejzm81mMhnWUEqs,1jztOKfrOMvmADQEnOQ1WiSKKJ396G_SK62JsXm_MR-4,1utbitNAj0E3aAGl3TT5A-WkarLhwwRtc8zMsHbCvTeY,1SwaEHj3cfmxnckgixf_r_OwbsupAm28tjmamEKsHNy8,1ASQG1jGwy0gp0nLnutbnfv0_bNlDONLFqoNUheCQRiE,1vYqhgAFbMuCF8jL200lvJAvDcrLAdy-6mZSi6g8qZmA,1AkODIbRclEWfq-2Y14ik3qH6DQH2OzUOVPtuqOOHW80,1GSpfwDgsxlYN4k06c0qbqlzpe5sf9CbxeiTssk5wH50,1d8TWtOWLGIg4wPGfzqMH6CZP-KA1xPa-lfXo_rp8WSs,13Lt-jK0OKgfjslisCjnothx8Wu_kKeKLLBBPFndodkA,12dMNWcn_YCM2ZFeiOqshEK-OH5jHdJyRbJ7vMjgNbps,1JSEtlapkdCFrn7iII65Jd1cxPx1vDOZck-5PgYmoixI,1Wiv6pS9GMFxx92ocwL0LGW8ZbNMynxUfABY0pIBrV5M,1yOe6p7EOFgGO4v4WXc5owJ99pDQiFq7xv3skTopFVVs,11dBLajr9btEUmglwup-VUgyQ-BsTOzTt5Hyzerw9cmE,1JIphReFCK4psfJ57Ugq-Fc1FvCmrZETMeMS-y9vQQKg,1aRKUrBLq7nGT9aRfyIr34XC8XxXKSIhdYe_SRBD2kb0</t>
  </si>
  <si>
    <t>5F - ASL - 2025-2026</t>
  </si>
  <si>
    <t>PCTO/5F - ASL - 2025-2026</t>
  </si>
  <si>
    <t>1UoTCEMzhDqUDXkjBFn9pEpmrMhHmGKde</t>
  </si>
  <si>
    <t>https://drive.google.com/drive/folders/1UoTCEMzhDqUDXkjBFn9pEpmrMhHmGKde</t>
  </si>
  <si>
    <t>si comunica che sono stati generati e resi disponibili i file per la condotta, le competenze, i programmi svolti e le relazioni finali. Di seguito i link ai file condivisi relativi alle sole classi in cui insegni: Programmi svolti Programma - ITA - 1D - 2025-2026 Programma - ING - 1D - 2025-2026 Programma - GEO - 1D - 2025-2026 Programma - STO - 1D - 2025-2026 Programma - MAT - 1D - 2025-2026 Programma - FIS - 1D - 2025-2026 Programma - INF - 1D - 2025-2026 Programma - SCIE - 1D - 2025-2026 Programma - DIS - 1D - 2025-2026 Programma - MOT - 1D - 2025-2026 Programma - REL - 1D - 2025-2026 Programma - SOS - 1D - 2025-2026 Programma - ITA - 1E - 2025-2026 Programma - ING - 1E - 2025-2026 Programma - GEO - 1E - 2025-2026 Programma - STO - 1E - 2025-2026 Programma - MAT - 1E - 2025-2026 Programma - FIS - 1E - 2025-2026 Programma - INF - 1E - 2025-2026 Programma - SCIE - 1E - 2025-2026 Programma - DIS - 1E - 2025-2026 Programma - MOT - 1E - 2025-2026 Programma - REL - 1E - 2025-2026 Programma - ALT - 1E - 2025-2026 Programma - ITA - 2D - 2025-2026 Programma - ING - 2D - 2025-2026 Programma - GST - 2D - 2025-2026 Programma - MAT - 2D - 2025-2026 Programma - FIS - 2D - 2025-2026 Programma - INF - 2D - 2025-2026 Programma - SCIE - 2D - 2025-2026 Programma - DIS - 2D - 2025-2026 Programma - MOT - 2D - 2025-2026 Programma - REL - 2D - 2025-2026 Programma - ITA - 3D - 2025-2026 Programma - ING - 3D - 2025-2026 Programma - STO - 3D - 2025-2026 Programma - FIL - 3D - 2025-2026 Programma - MAT - 3D - 2025-2026 Programma - FIS - 3D - 2025-2026 Programma - INF - 3D - 2025-2026 Programma - SCIE - 3D - 2025-2026 Programma - DIS - 3D - 2025-2026 Programma - MOT - 3D - 2025-2026 Programma - CIV - 3D - 2025-2026 Programma - REL - 3D - 2025-2026 Programma - ALT - 3D - 2025-2026 Programma - ITA - 3E - 2025-2026 Programma - ING - 3E - 2025-2026 Programma - STO - 3E - 2025-2026 Programma - FIL - 3E - 2025-2026 Programma - MAT - 3E - 2025-2026 Programma - FIS - 3E - 2025-2026 Programma - INF - 3E - 2025-2026 Programma - SCIE - 3E - 2025-2026 Programma - DIS - 3E - 2025-2026 Programma - MOT - 3E - 2025-2026 Programma - CIV - 3E - 2025-2026 Programma - REL - 3E - 2025-2026 Programma - ITA - 4D - 2025-2026 Programma - ING - 4D - 2025-2026 Programma - STO - 4D - 2025-2026 Programma - FIL - 4D - 2025-2026 Programma - MAT - 4D - 2025-2026 Programma - FIS - 4D - 2025-2026 Programma - INF - 4D - 2025-2026 Programma - SCIE - 4D - 2025-2026 Programma - DIS - 4D - 2025-2026 Programma - MOT - 4D - 2025-2026 Programma - CIV - 4D - 2025-2026 Programma - REL - 4D - 2025-2026 Programma - ALT - 4D - 2025-2026 Programma - SOS - 4D - 2025-2026 Programma - ITA - 4E - 2025-2026 Programma - ING - 4E - 2025-2026 Programma - STO - 4E - 2025-2026 Programma - FIL - 4E - 2025-2026 Programma - MAT - 4E - 2025-2026 Programma - FIS - 4E - 2025-2026 Programma - INF - 4E - 2025-2026 Programma - SCIE - 4E - 2025-2026 Programma - DIS - 4E - 2025-2026 Programma - MOT - 4E - 2025-2026 Programma - CIV - 4E - 2025-2026 Programma - REL - 4E - 2025-2026 Programma - ITA - 5D - 2025-2026 Programma - ING - 5D - 2025-2026 Programma - STO - 5D - 2025-2026 Programma - FIL - 5D - 2025-2026 Programma - MAT - 5D - 2025-2026 Programma - FIS - 5D - 2025-2026 Programma - INF - 5D - 2025-2026 Programma - SCIE - 5D - 2025-2026 Programma - DIS - 5D - 2025-2026 Programma - MOT - 5D - 2025-2026 Programma - CIV - 5D - 2025-2026 Programma - REL - 5D - 2025-2026 Programma - ALT - 5D - 2025-2026 Programma - ITA - 5E - 2025-2026 Programma - ING - 5E - 2025-2026 Programma - STO - 5E - 2025-2026 Programma - FIL - 5E - 2025-2026 Programma - MAT - 5E - 2025-2026 Programma - FIS - 5E - 2025-2026 Programma - INF - 5E - 2025-2026 Programma - SCIE - 5E - 2025-2026 Programma - DIS - 5E - 2025-2026 Programma - MOT - 5E - 2025-2026 Programma - CIV - 5E - 2025-2026 Programma - REL - 5E - 2025-2026 Relazioni finali Relazione - ITA - 1D - LANZANO ROSA - 2025-2026 Relazione - ING - 1D - CAPPARELLI GUIDO - 2025-2026 Relazione - GEO - 1D - LANZANO ROSA - 2025-2026 Relazione - STO - 1D - DELLA MONICA PAOLA - 2025-2026 Relazione - MAT - 1D - CELLESI ROBERTA - 2025-2026 Relazione - FIS - 1D - LOZZI CARLOTTA - 2025-2026 Relazione - INF - 1D - CARTOCCI GIANNI - 2025-2026 Relazione - SCIE - 1D - MUSTO NAZZARO - 2025-2026 Relazione - DIS - 1D - BRESCA ANGELA - 2025-2026 Relazione - MOT - 1D - BONARI SONIA - 2025-2026 Relazione - REL - 1D - GINANNESCHI MARIA STEFANIA - 2025-2026 Relazione - SOS - 1D - BAINI ALBERTO BANTI ILARIA - 2025-2026 Relazione - ITA - 1E - LANZANO ROSA - 2025-2026 Relazione - ING - 1E - MOSCATELLI SANDRA - 2025-2026 Relazione - GEO - 1E - LANZANO ROSA - 2025-2026 Relazione - STO - 1E - GENCHI MARIA ELENA - 2025-2026 Relazione - MAT - 1E - DI MEGLIO UGO - 2025-2026 Relazione - FIS - 1E - LOZZI CARLOTTA - 2025-2026 Relazione - INF - 1E - CARTOCCI GIANNI - 2025-2026 Relazione - SCIE - 1E - CASAGLI ALESSIO - 2025-2026 Relazione - DIS - 1E - DESIDERIO FLORIANA - 2025-2026 Relazione - MOT - 1E - COPPOLA CECILIA - 2025-2026 Relazione - REL - 1E - DEL BALIO LAURA - 2025-2026 Relazione - ALT - 1E - MILLI ALBERTO - 2025-2026 Relazione - ITA - 2D - ACHERONTE TIZIANA - 2025-2026 Relazione - ING - 2D - CAPPARELLI GUIDO - 2025-2026 Relazione - GST - 2D - ACHERONTE TIZIANA - 2025-2026 Relazione - MAT - 2D - SCACCIA GIULIA - 2025-2026 Relazione - FIS - 2D - OLIVIERO ANTONIO - 2025-2026 Relazione - INF - 2D - CARTOCCI GIANNI - 2025-2026 Relazione - SCIE - 2D - BABINI ROBERTA - 2025-2026 Relazione - DIS - 2D - BRESCA ANGELA - 2025-2026 Relazione - MOT - 2D - ROSSI STEFANIA - 2025-2026 Relazione - REL - 2D - GINANNESCHI MARIA STEFANIA - 2025-2026 Relazione - ITA - 3D - MONTONE FRANCESCO - 2025-2026 Relazione - ING - 3D - GUIDI CARLA - 2025-2026 Relazione - STO - 3D - MAZZETTI MANUEL - 2025-2026 Relazione - FIL - 3D - MAZZETTI MANUEL - 2025-2026 Relazione - MAT - 3D - LOFFREDO GIORGIO - 2025-2026 Relazione - FIS - 3D - LOZZI CARLOTTA - 2025-2026 Relazione - INF - 3D - CARTOCCI GIANNI - 2025-2026 Relazione - SCIE - 3D - TERNI ALESSIO - 2025-2026 Relazione - DIS - 3D - BRESCA ANGELA - 2025-2026 Relazione - MOT - 3D - ROSSI STEFANIA - 2025-2026 Relazione - CIV - 3D - SAVELLI ROSANNA - 2025-2026 Relazione - REL - 3D - GINANNESCHI MARIA STEFANIA - 2025-2026 Relazione - ALT - 3D - FESTEGGIATO ELENA - 2025-2026 Relazione - ITA - 3E - LANZANO ROSA - 2025-2026 Relazione - ING - 3E - GUIDI CARLA - 2025-2026 Relazione - STO - 3E - PALMADESSA GIUSEPPE - 2025-2026 Relazione - FIL - 3E - PALMADESSA GIUSEPPE - 2025-2026 Relazione - MAT - 3E - CELLESI ROBERTA - 2025-2026 Relazione - FIS - 3E - STERI STEFANO - 2025-2026 Relazione - INF - 3E - CARTOCCI GIANNI - 2025-2026 Relazione - SCIE - 3E - FATTOROSI LUIGINA - 2025-2026 Relazione - DIS - 3E - DESIDERIO FLORIANA - 2025-2026 Relazione - MOT - 3E - COPPOLA CECILIA - 2025-2026 Relazione - CIV - 3E - SAVELLI ROSANNA - 2025-2026 Relazione - REL - 3E - DEL BALIO LAURA - 2025-2026 Relazione - ITA - 4D - CALDARA CRISTIANA - 2025-2026 Relazione - ING - 4D - CAPPARELLI GUIDO - 2025-2026 Relazione - STO - 4D - PALMADESSA GIUSEPPE - 2025-2026 Relazione - FIL - 4D - PALMADESSA GIUSEPPE - 2025-2026 Relazione - MAT - 4D - PACCA NATALINO - 2025-2026 Relazione - FIS - 4D - PACCA NATALINO - 2025-2026 Relazione - INF - 4D - CARTOCCI GIANNI - 2025-2026 Relazione - SCIE - 4D - SOZZI MARCO - 2025-2026 Relazione - DIS - 4D - BRESCA ANGELA - 2025-2026 Relazione - MOT - 4D - ROSSI STEFANIA - 2025-2026 Relazione - CIV - 4D - SAVELLI ROSANNA - 2025-2026 Relazione - REL - 4D - GINANNESCHI MARIA STEFANIA - 2025-2026 Relazione - ALT - 4D - DELLA MONICA PAOLA - 2025-2026 Relazione - SOS - 4D - SPINA FRANCESCO - 2025-2026 Relazione - ITA - 4E - LA MANTIA DAVID - 2025-2026 Relazione - ING - 4E - MOSCATELLI SANDRA - 2025-2026 Relazione - STO - 4E - COLLI STEFANO - 2025-2026 Relazione - FIL - 4E - COLLI STEFANO - 2025-2026 Relazione - MAT - 4E - LOFFREDO GIORGIO - 2025-2026 Relazione - FIS - 4E - LOFFREDO GIORGIO - 2025-2026 Relazione - INF - 4E - CARTOCCI GIANNI - 2025-2026 Relazione - SCIE - 4E - BABINI ROBERTA - 2025-2026 Relazione - DIS - 4E - DESIDERIO FLORIANA - 2025-2026 Relazione - MOT - 4E - COPPOLA CECILIA - 2025-2026 Relazione - CIV - 4E - SAVELLI ROSANNA - 2025-2026 Relazione - REL - 4E - DEL BALIO LAURA - 2025-2026 Relazione - ITA - 5D - LA MANTIA DAVID - 2025-2026 Relazione - ING - 5D - GOVERNI SILVIA - 2025-2026 Relazione - STO - 5D - RADI ERIKA - 2025-2026 Relazione - FIL - 5D - RADI ERIKA - 2025-2026 Relazione - MAT - 5D - LEUCI GIULIO - 2025-2026 Relazione - FIS - 5D - LEUCI GIULIO - 2025-2026 Relazione - INF - 5D - CARTOCCI GIANNI - 2025-2026 Relazione - SCIE - 5D - BALESTRI NATALIA - 2025-2026 Relazione - DIS - 5D - BRESCA ANGELA - 2025-2026 Relazione - MOT - 5D - ROSSI STEFANIA - 2025-2026 Relazione - CIV - 5D - SAVELLI ROSANNA - 2025-2026 Relazione - REL - 5D - GINANNESCHI MARIA STEFANIA - 2025-2026 Relazione - ALT - 5D - MONTONE FRANCESCO - 2025-2026 Relazione - ITA - 5E - BASILI CATERINA - 2025-2026 Relazione - ING - 5E - NEVONI ELENA - 2025-2026 Relazione - STO - 5E - COLLI STEFANO - 2025-2026 Relazione - FIL - 5E - COLLI STEFANO - 2025-2026 Relazione - MAT - 5E - DE LUCIA DOMENICO - 2025-2026 Relazione - FIS - 5E - DE LUCIA DOMENICO - 2025-2026 Relazione - INF - 5E - CARTOCCI GIANNI - 2025-2026 Relazione - SCIE - 5E - SOZZI MARCO - 2025-2026 Relazione - DIS - 5E - SGHERRI BEATRICE - 2025-2026 Relazione - MOT - 5E - COPPOLA CECILIA - 2025-2026 Relazione - CIV - 5E - SAVELLI ROSANNA - 2025-2026 Relazione - REL - 5E - DEL BALIO LAURA - 2025-2026 Griglie condotta 1D - CONDOTTA - 2025-2026 1E - CONDOTTA - 2025-2026 2D - CONDOTTA - 2025-2026 3D - CONDOTTA - 2025-2026 3E - CONDOTTA - 2025-2026 4D - CONDOTTA - 2025-2026 4E - CONDOTTA - 2025-2026 5D - CONDOTTA - 2025-2026 5E - CONDOTTA - 2025-2026 Griglia competenze 2D - COMPETENZE - 2025-2026 Ciao e buon lavoro! L'Animatore Digitale prof. LEUCI GIULIO, per conto del Dirigente Scolastico prof.ssa RICCI GIORGIA.</t>
  </si>
  <si>
    <t>16/11/2025 17:08:56</t>
  </si>
  <si>
    <t>04/06/2026 14:11:11</t>
  </si>
  <si>
    <t>01/10/2025 17:04:10</t>
  </si>
  <si>
    <t>5E - VERBALE n.2 - 2025-2026</t>
  </si>
  <si>
    <t>5G - ASL - 2025-2026</t>
  </si>
  <si>
    <t>PCTO/5G - ASL - 2025-2026</t>
  </si>
  <si>
    <t>1T2ibyzTWkpGhAcII9y3QxL5mxTHmpXGg</t>
  </si>
  <si>
    <t>1_yEgUPD9x1WpPykw6TH_8jXux8YtHKjuY-vEPvsElqc,1H9yal0Z2_2kcbDrzIN_hEKeDq5sB-E0OVk2vuSRFWRs,1ckC5IXsgvjXU8qTSf-dKO8dDxklA49pIiiy4whp-VWQ,1YUe5W2AcnPKxCEWQTsVf0t5WYbFDMkHi7Yuoam_7o8M,1idKyICsrOYDODFeKExvjsPe1Cqi59yWN6CschaHEDd0,1F5d5l0D0qd-crMAWqoZouz2CiOxRkybdRoXeixAkuJ8,1vsPliskrEUWtmqVZN9IdpDv0ZbSptRgGvdOu8oc1jjM,1Ov28xt6EubBtbOgKz6lU6dYB_PiSs_rd0BsjHHYdTRI,1SonzDuDIJkJ700txBGTJwjcO39g0lu1BVOevGzSzRkU,1m0MYK9fjA4SOZ7FBKSukhZUDF6VApwy8hz2x_GmETao,11hmmq-jp_I850GVF_l5avsdJmpns9XsQ38Rn14miQCg,13PtSBKHmrOUyuvttZwaRl_FxrCDIt_hqsT8nKyd8ZUU,1rE1Z_tZMJZ8gnzkD8SEvsjvt681byy6BfH_Rf6fR5so,13scv8igeS1GRyPZVo6-ObT-Rwv7u8awL-syaj6bVsIQ,1mOtX2Gx0O4kpYHdf8zr_kpY2vAk-g668mXIJKvCIqCA,1_TxRbwp1-ZsYj-OTBSog2qKYOMDq6o6_XzE8BFqiKK4,1oS7QT-wxyjUhrzQX0pRly13jX4jkK-gq93upIYQPZyg,1m2PUZeG67I787xAM4915Ow5OCFrjfqwn24qesQoajNM,1n6YTIsyLL8qpYa7a1NYRzomduFbbdmQ9qz4A-iC7Nv8,1VKKZptYYbfFTRzeKPgv0FHiCZPgKFCZ-Gzksmh_6M1U,1kKvbW-sl3Fk1asWot4n22UKot1XR91v7rkUK5LLKO4Y,1rgzWXK5nPWzN1MSDt1zivmbRC_fX1OE6wazo7ZsUXIU,1NTSDwzlwWJRzM-cOnLRGqCmMVJtq6Tx1G0OOsvJeJ9k,1-Xm_CIzFDOBsGsoXNL6Mk9k--44A4VHohK-pJWujdiA,1ANpmm4ZZV-YMuSTO9Yr_9CzPJiaJuDbz_65sO59xVxQ,13SvK14EYZFe8qPBL0D1SoMoBIdtkDcUUHXjWYsYetu4,1ziB7nJXXNU5bLpwXUaYv65qTO9jngzo_KCARwX8reMc,14thvcmfnzntJWI88UdNZdn9jz4xsaKbvhWtAX8Bl1pc,1nsd2_ztBnDbiCea-lyjJQott8PJAQHQXEQhbVRwERDA,13gmGp4IKbOSvattbKg9UxDwrw2ojlKg1IhMT7ss-Qig,1X2iWaWNXs5ZeKzEzzhD7_V7lG3JXZ4UpuDeBIooLxeI,16e_2KgLXkeOUiZ_vfwDl_Ruu5yCP6TtcZrs7JHsx7A8,1mM3OwjwpSbgjO_b6By_rdA0eiQssRZcGdI03C3EZdzE,1YK069VDXJ3CbEb-s8ZBK7XEmgtiz55lXCqmiymU5Jag,1BQiZPdbl8eOzLw2yX5R9ljtNy3eo7pOzCTylbXdc5JQ,1hUPnF2Z3xnlIbWxWrF75KiQSafYKc2GVi_eajvgCgfM,1bsRWsUz02vvkAAhBzyEllkAMfistn9jCNCsenn1-b3Y,13b3q6AiXDLc0O0FL4Ei25C14ZjpXE7fPt2BEultTCvY,1Ax4CTcLop24kcNiWUwvaFbagFtBDrjNAbs3TagI7jdM,1VKyo-Zz3AlcpjAjr8ja0m8g5aAWXawwH4MaEDAac4SY,1JFhgRtQxYjM59QzM6XuZc6rZ2TkYF3u3_l340Jz4pHs,1xk9atS-Hl8aldVrz6HH1-22CoR_RQp_Tfwx-rgEKSqY,1k-_8aYmHKn0blCywxI48g3Xv3w0LvbZowt1lKcY0m1Q,1jMHMuNJMRNw5ImLYC2HJUY-FWdt_W29QMLtSqG82ULg,1l3yhHm2OAAS3X3R7wH4YLWUpEldIProyZhiyd7qhxp0,179EPpOR0j6U3jsRfhOF_kkUJEsBqogHBswOjk-GFLHI,1KKbMQRDddck-EW0Agd_zCMwP4CBkrVX7wdRbEYccO-I,1gP0feQqol6Is1173xcbybpoNtwnpah3e4IqR3LqizGs,12IYApyYASJaC5509RsyI-ztNx2YC8JsTtP1aVm7-UjI,1JfwSSMJQZQW-4SRRpD3KQ8d6isH2WrABFzCADYLEnRU,18p-JA3fGu-nQav51uJw6AeoVbfL1FbTMJSHXsS0ZjO4,1SypBwAyhtPtueNbxXv8nM0jZfjvyojgHPYmnGRqvey0,1VXRmE0gmrprQoRYVVkOpZYGkmZg2YawR-zjLVPAdFRw,1NAXReYrWFiquvhsQe1NAeu7hZHE9dqNqeV-_nmACr0U,1-aL23nsCTVdjctRWaKxEu56MfUpPzV1nBcZx6FCdez8,1_YIbiSUQ3nSUhaK5Xnz_uUDjsARp7XFhbofv7fb5lts,10xx_OeV8XFM-vkCWtQeexhz_NCYpkBewfqSk8YUJwCk,1m2MrhSQtzb3zkCKkebDcnx90zEuBqPddT2iGW3liWrA,1lGuVpG0HmutUE0lh7vION8GW-SaK9XEtQricSQnNNIU,1u0fEKS1TJ-ANov02UzbC_1QUYjOjGc0F2AmdpQ33wnY,1tf1E2r4GbOVMbch6iO88_4Zc6FAiE8sey17bzZw1DhM,1pE7zaYdGxudn-PTElW6gcgIMsWd5wSnflN_AwEVgU60,1gRqTniaLfk9O1DV5c4euaBj5dd-dhvgNEHWMLRqyAlQ,1tBxPO-CWuNE15-fKxMOlOdw8pqDQe39a4vrHjrvDEMk,14NHcaCAzD3ImGj_MnJlnf9StXDZTZ6DCGgfZCuE8HWg,1Sb9AXpVZZCQppj4upq7s8jO8eUBixKowlmg2bXdLXcE,1NrtEkordFkDXIsGG03048pBUbqz2eX4bkNIbwuKjzYI,11TRDK7gthr3WVk4_DfRtT1GZCPJDf9Vo7Mk0ASlBdY4,1WzkBZb_3lGOMcAIQSZQCdHXg-qKlgEThxOs0N0OFDJk,1UgqeHsXpxXqUuCy6QXurEuKyeZXROAf8ejKxF4CdisU,1K6s7m_QdK4gnAQo6HcyDQDrL6RYSnxD1G4gjaTLsOVE,1GnA0YlDn1eEKRf-RKZfEbz-fSpU0Trl8rsub9Tn8xS0,1uxvYo9Ob6hp7wzdowqQEKrKfeMdW5MnkhKYuvy_xvAQ,11B0LQ6ZHSBbiHhTPzMEALrIZf_H-jVcBWpwxKngOMB8,1aoEHWSgF--GMz6wTgWpsOGPoDwlsHaYI7a47giTrTYM,1dY--zg2t8bMGXUYKQowXJ3kMjWj1Eu2hllZ-jc6D6xw,1YI_KNGkKoXU5w2MITjqgfJQ657sE6Fb5TTurOyYd5wQ,13w0JiBhwn8_vYHuDuXszLyunFherqhqTOVo42ohXuGI,12TFqwUEI0A8alDhHfxRVcSXGDIFKJWGbNcA3yCfk880,1eUTc24jvlbE04OpzLPNLOqDG82KdS3fBY0I0OW4Myy0,1dBJICyAL-k9_XnlcmkKNA96mdcZbvI_DS-Up_AX5eik,1YgiT6nLl5pGMJS3M6h0S432FQzZbpnuFw7YsWyLUzy0,1W9rdqHSRYJ7sx-V7eA52nkv1L9kvuMkPSG7Z-l0ME1Q,1Zd1T5Iuhl5QBEXY8BJ8yFlGOP69ZmlSOK2WQeHB4IqE,1fQDCSIQb1zaEOgLAccUBq2qaP-Tch4BzhS12QRSn4Vo,15ldmrvq1wQlDs3n1MLl_jJ0S-yoKxKF1aLJXrM2s6RE,1AsnuCxJCsJ476Ms7x7sSoNUoPkdn7pI1YNY5bsJtSm8,1BiX_xDzEXvoEsxrJJ2rblYl4oCvXnkbSgsCrxeI0Yxw,19WLA4AyjrXdpcyn-5cm3yHqtQPz4eP_Xa_ZmFlV-WSs,1RfbsPVrulFbzIjoVaaH_LOcFpWi6SskDGA63X5wGbCY,1kQuEV7Q6klRf2NxbwVCoTQ1kp6T2BnKIhcBTMyEs6i0,1oxv8-9YDui0bwSJlSi5RWRnx82opBKqp3Mud1g12qDw,1V_41pYv3I91F6kQYV9h_0J7a_rhj4pJumEUS4zBCU5o,1D4Xl3zetIwc5vbNGVsfcoWMNNh9zYmVThZb_hMCFOgk,1DU6pfnKh01olwQl-8B3secB34HepR1uWSRD858vPOcU,1b_VtsCgeTRJTWQJvsPCVH2RQUKT0EgHG_ti5N-ndbLE,1Q9QMQzp57cF3fnQB6YbLZX5E1AjDXR8shhxO302eTcg,1wOrjQtfwF19vUB1Zbtdqu81DqHAwm8tMAz3ltyb1nOk,1JupFj85ZND9eFYtuwahjorvCBnPSZeokh8hzvSoOod0,1LbcNIUgDIleSCM_N9MtwWmjJt0vvPb1EupkxWCcDRAg,1SmB2uo-QQ5-uzQ6TDWO_0O5kTXbsjVcM8CMv3M7jiGc,1qJZWoAgNxmkzw1JfcTSQw5RpKwKAtSwQiC0TcOmk3g0,1vl3bdKFaVd9tKZZewYeFCNNw7LgTiz4urUAPBOWOtTg,1yfJ9T6rRP9K__y2ga1S4Hd5v3HHFfFn4jNlBQseu-vE,12JTjexXU43pg8WbOcyodID3QTA3UH4VF9mwIrN5ksH0,1_1sqBe4mlTk4gMcRkmvpjo3hz5LG6hyyYXKJIEUxrz8,1ZNlmQ_FRdus2QDwiCzglEjewc5jKsJgtNRk6d5nb34g,1EgGdCn2A1L7C1nDdhzmgOR8OO_oE8naO5IuqRzNtMZU,1cR4XsEuY6Yg1NLIbB6SHeB8aphvCcb4nQ-e5l4stZBI,1EEgfzqmArZ3R7LXqQ9tuetqBf4VD5WjXunKvBulHGKA,1z2MqnDqeGtx7OfCf9i8Qw4bSzoAcz-toZ8kd9iD7lbs,1Ch1TCgb2V67TaygCghChK_wbRYTU2tAiY2imNJqzON8,1UipmE1tNRp3dFaZ9QkYOoQTJFV3k9fndE-bvAwVfZZM,1IjVNEtwapKqOuX5gAi4dpxNXv-5BvfknI8MKtLnOjg8,1yiW9KkDMj7Ov4oiKl7FvGDZkjHRtHMWQaaMYBYOflo8,1vP3uMUGpzZX5_vWpULJ0dJY1SO97OCZRUhO-Nj_kpc0,1cZhj8mOhaQ4KW7xkp-nPjsBqXIIHEHsAh6dIaGsJi0Y,14_prigwxgpVTRRztZmQrBZNWmvxzjZfqy30aodvCQ1w,1veUa_neajj76l84PkaAjDYLQOdcwPes4Fa6n8f27ECU,1xoRetKd_OZdP2dXdbL1iABvXB5WiYosFknfqgNhfU8w,1Y7Ug-uJrOuStBGaRgGU7DdoZ_l0gE6ge_ERPk5_vH18,1iqSPISS2ufjmTWL4xtcBkhM8W82_vmF0lUhv8lMQSgY,1oG2cdnFtbjDDDQOdoAw6f_B2PsJFsCtSa2m5D9Ucy7k,1UlfY17FN-Wu5mYOSenSkIumefkSzJBhcmHP2_Nf6mrU,1xorxRSdoglTLshyO0vzgV3xFXTB_O7FbD6Wyu2jJ-vM,1COwBPUYFYzPF9CTPVW5JZT5eaIpVEiT_R3qD1uK8AF8,1OWe55nI9nz5_Zzb420rEncF7rUZSkKuo-paosnX8DK4,1d8TWtOWLGIg4wPGfzqMH6CZP-KA1xPa-lfXo_rp8WSs,1d0FD2iB3TDYWruoFCnJaZxJ-3fcXoyJTywcMPF-FALc,1u51aTw7f5SxdX26iv9-LtDe-gc2IfCRdzfn7yaEUMBc,1arUSPkVGZNpzaGW9EL_GI_pYjjtZyUEsxXNwZAbC2Q8,1itliO8gEzdWfJd8dCRrmTRLU9x1AmPR78zISm6XJjr4,11tUOyOzFcmpl9EhSi42uicYwLLG6bOx708-zbXrKLgY,1hTY61tofvQ6szvZLXYRre1FRh1IHpzojSS1LUWmljDs,1a3v3jDwDZDkikQw5UAhTVrjDfL8eYaBHZ5O110DXDh0</t>
  </si>
  <si>
    <t>https://drive.google.com/drive/folders/1T2ibyzTWkpGhAcII9y3QxL5mxTHmpXGg</t>
  </si>
  <si>
    <t>1Ea8yG3HqiQYPj7GKPdgVwYLPRGtDJ6USnOw8LnniUvQ</t>
  </si>
  <si>
    <t>https://docs.google.com/document/d/1Ea8yG3HqiQYPj7GKPdgVwYLPRGtDJ6USnOw8LnniUvQ/edit?usp=drivesdk</t>
  </si>
  <si>
    <t>si comunica che sono stati generati e resi disponibili i file per la condotta, le competenze, i programmi svolti e le relazioni finali. Di seguito i link ai file condivisi relativi alle sole classi in cui insegni: Programmi svolti Programma - ITA - 1E - 2025-2026 Programma - ING - 1E - 2025-2026 Programma - GEO - 1E - 2025-2026 Programma - STO - 1E - 2025-2026 Programma - MAT - 1E - 2025-2026 Programma - FIS - 1E - 2025-2026 Programma - INF - 1E - 2025-2026 Programma - SCIE - 1E - 2025-2026 Programma - DIS - 1E - 2025-2026 Programma - MOT - 1E - 2025-2026 Programma - REL - 1E - 2025-2026 Programma - ALT - 1E - 2025-2026 Programma - ITA - 1F - 2025-2026 Programma - ING - 1F - 2025-2026 Programma - GST - 1F - 2025-2026 Programma - MAT - 1F - 2025-2026 Programma - FIS - 1F - 2025-2026 Programma - INF - 1F - 2025-2026 Programma - SCIE - 1F - 2025-2026 Programma - DIS - 1F - 2025-2026 Programma - MOT - 1F - 2025-2026 Programma - REL - 1F - 2025-2026 Programma - ITA - 2F - 2025-2026 Programma - ING - 2F - 2025-2026 Programma - GST - 2F - 2025-2026 Programma - MAT - 2F - 2025-2026 Programma - FIS - 2F - 2025-2026 Programma - INF - 2F - 2025-2026 Programma - SCIE - 2F - 2025-2026 Programma - DIS - 2F - 2025-2026 Programma - MOT - 2F - 2025-2026 Programma - REL - 2F - 2025-2026 Programma - ITA - 2H - 2025-2026 Programma - LAT - 2H - 2025-2026 Programma - ING - 2H - 2025-2026 Programma - GST - 2H - 2025-2026 Programma - MAT - 2H - 2025-2026 Programma - FIS - 2H - 2025-2026 Programma - SCIE - 2H - 2025-2026 Programma - DIS - 2H - 2025-2026 Programma - MOT - 2H - 2025-2026 Programma - REL - 2H - 2025-2026 Programma - ITA - 3BLS - 2025-2026 Programma - LAT - 3BLS - 2025-2026 Programma - ING - 3BLS - 2025-2026 Programma - STO - 3BLS - 2025-2026 Programma - FIL - 3BLS - 2025-2026 Programma - MAT - 3BLS - 2025-2026 Programma - FIS - 3BLS - 2025-2026 Programma - SCIE - 3BLS - 2025-2026 Programma - DIS - 3BLS - 2025-2026 Programma - MOT - 3BLS - 2025-2026 Programma - CIV - 3BLS - 2025-2026 Programma - REL - 3BLS - 2025-2026 Programma - ALT - 3BLS - 2025-2026 Programma - ITA - 5G - 2025-2026 Programma - ING - 5G - 2025-2026 Programma - STO - 5G - 2025-2026 Programma - FIL - 5G - 2025-2026 Programma - MAT - 5G - 2025-2026 Relazioni finali Relazione - ITA - 1E - LANZANO ROSA - 2025-2026 Relazione - ING - 1E - MOSCATELLI SANDRA - 2025-2026 Relazione - GEO - 1E - LANZANO ROSA - 2025-2026 Relazione - STO - 1E - GENCHI MARIA ELENA - 2025-2026 Relazione - MAT - 1E - DI MEGLIO UGO - 2025-2026 Relazione - FIS - 1E - LOZZI CARLOTTA - 2025-2026 Relazione - INF - 1E - CARTOCCI GIANNI - 2025-2026 Relazione - SCIE - 1E - CASAGLI ALESSIO - 2025-2026 Relazione - DIS - 1E - DESIDERIO FLORIANA - 2025-2026 Relazione - MOT - 1E - COPPOLA CECILIA - 2025-2026 Relazione - REL - 1E - DEL BALIO LAURA - 2025-2026 Relazione - ALT - 1E - MILLI ALBERTO - 2025-2026 Relazione - ITA - 1F - SALVESTRONI SERENA - 2025-2026 Relazione - ING - 1F - MATALONI ALESSANDRO - 2025-2026 Relazione - GST - 1F - SALVESTRONI SERENA - 2025-2026 Relazione - MAT - 1F - BRINI LAPO - 2025-2026 Relazione - FIS - 1F - LEUCI GIULIO - 2025-2026 Relazione - INF - 1F - AGOSTINI LAURA - 2025-2026 Relazione - SCIE - 1F - CASAGLI ALESSIO - 2025-2026 Relazione - DIS - 1F - CASERTA FRANCESCO - 2025-2026 Relazione - MOT - 1F - BRUNO LORENZO - 2025-2026 Relazione - REL - 1F - GINANNESCHI MARIA STEFANIA - 2025-2026 Relazione - ITA - 2F - CORDOVANI IRENE - 2025-2026 Relazione - ING - 2F - MATALONI ALESSANDRO - 2025-2026 Relazione - GST - 2F - CORDOVANI IRENE - 2025-2026 Relazione - MAT - 2F - DE LUCIA DOMENICO - 2025-2026 Relazione - FIS - 2F - DINI LAPO - 2025-2026 Relazione - INF - 2F - AGOSTINI LAURA - 2025-2026 Relazione - SCIE - 2F - CASAGLI ALESSIO - 2025-2026 Relazione - DIS - 2F - SGHERRI BEATRICE - 2025-2026 Relazione - MOT - 2F - BRUNO LORENZO - 2025-2026 Relazione - REL - 2F - ANTICHI MADDALENA - 2025-2026 Relazione - ITA - 2H - ROTELLI CLELIA - 2025-2026 Relazione - LAT - 2H - CORDOVANI IRENE - 2025-2026 Relazione - ING - 2H - MATALONI ALESSANDRO - 2025-2026 Relazione - GST - 2H - ROTELLI CLELIA - 2025-2026 Relazione - MAT - 2H - DE LUCIA DOMENICO - 2025-2026 Relazione - FIS - 2H - DINI LAPO - 2025-2026 Relazione - SCIE - 2H - CASAGLI ALESSIO - 2025-2026 Relazione - DIS - 2H - DESIDERIO FLORIANA - 2025-2026 Relazione - MOT - 2H - BRUNO LORENZO - 2025-2026 Relazione - REL - 2H - ANTICHI MADDALENA - 2025-2026 Relazione - ITA - 3BLS - CORDOVANI IRENE - 2025-2026 Relazione - LAT - 3BLS - SALVESTRONI SERENA - 2025-2026 Relazione - ING - 3BLS - BALDINI CARLA - 2025-2026 Relazione - STO - 3BLS - TACCIOLI ALICE - 2025-2026 Relazione - FIL - 3BLS - TACCIOLI ALICE - 2025-2026 Relazione - MAT - 3BLS - SCACCIA GIULIA - 2025-2026 Relazione - FIS - 3BLS - STERI STEFANO - 2025-2026 Relazione - SCIE - 3BLS - CASAGLI ALESSIO - 2025-2026 Relazione - DIS - 3BLS - SGHERRI BEATRICE - 2025-2026 Relazione - MOT - 3BLS - BONARI SONIA - 2025-2026 Relazione - CIV - 3BLS - SAVELLI ROSANNA - 2025-2026 Relazione - REL - 3BLS - GINANNESCHI MARIA STEFANIA - 2025-2026 Relazione - ALT - 3BLS - BABINI ROBERTA - 2025-2026 Relazione - ITA - 5G - PETRUCCI ILARIA - 2025-2026 Relazione - ING - 5G - GOVERNI SILVIA - 2025-2026 Relazione - STO - 5G - MILLI ALBERTO - 2025-2026 Relazione - FIL - 5G - MILLI ALBERTO - 2025-2026 Relazione - MAT - 5G - CHIMENTI CHIARA - 2025-2026 Relazione - FIS - 5G - CHIMENTI CHIARA - 2025-2026 Relazione - SCIE - 5G - CASAGLI ALESSIO - 2025-2026 Relazione - DIR - 5G - SAVELLI ROSANNA - 2025-2026 Relazione - MOT - 5G - MACHERINI MARCO - 2025-2026 Relazione - SPO - 5G - MACHERINI MARCO - 2025-2026 Relazione - CIV - 5G - SAVELLI ROSANNA - 2025-2026 Relazione - REL - 5G - DEL BALIO LAURA - 2025-2026 Griglie condotta 1E - CONDOTTA - 2025-2026 1F - CONDOTTA - 2025-2026 2F - CONDOTTA - 2025-2026 2H - CONDOTTA - 2025-2026 3BLS - CONDOTTA - 2025-2026 5G - CONDOTTA - 2025-2026 Griglia competenze 2F - COMPETENZE - 2025-2026 2H - COMPETENZE - 2025-2026 Ciao e buon lavoro! L'Animatore Digitale prof. LEUCI GIULIO, per conto del Dirigente Scolastico prof.ssa RICCI GIORGIA.</t>
  </si>
  <si>
    <t>01/10/2025 17:04:17</t>
  </si>
  <si>
    <t>5C - ASL - 2025-2026</t>
  </si>
  <si>
    <t>04/06/2026 14:11:13</t>
  </si>
  <si>
    <t>PCTO/5C - ASL - 2025-2026</t>
  </si>
  <si>
    <t>1NfZrQL1EunxBT52dWdS5vhApAYqKynte</t>
  </si>
  <si>
    <t>https://drive.google.com/drive/folders/1NfZrQL1EunxBT52dWdS5vhApAYqKynte</t>
  </si>
  <si>
    <t>17XVTv2yX5OtVPTI3QtSa5bLOVn_zvcUWIZyrZ37Nbvo,1rq1uDTPkjFRsVRb5RT6nbvWP3awn_Ss8kfCfrnPXUig,1unM1kQeI8nkFurJyqasPM75aVKKrqjHeH-Gtnyt1MbU,1exSowB5cCOvlxRdtFFvQkUB1Lb1KaesiEAwZ9_s4Kng,1QREQvbkrbKxl0aud23CEQSi-Qc7nMR0s1K2nXn5U4GY,1PAnSY69YDVovpWSBhpCeVW6I89_kYD4w0B8M2JUuAmg,1p4BLsgHJbqt2TeS0RNhDQeO90kG_M6qv0zB0SROEHaw,1O2XR6cRuCFGKefS4r5pLDlD4yQADzCbuzgcF6Tm3Aik,1KfhDs0ue9K5XWq3m7Qu3A7EVYhw2LAT049bjulW9RXU,1ObC5yXyxxfRH20XSM-4ZWquRQguVJ5ITmKt94U3lEeY,1b4e8wiseq9rm95--MI2wtWMBF72edFG-B5MKOyBoTac,1rE1Z_tZMJZ8gnzkD8SEvsjvt681byy6BfH_Rf6fR5so,13scv8igeS1GRyPZVo6-ObT-Rwv7u8awL-syaj6bVsIQ,1mOtX2Gx0O4kpYHdf8zr_kpY2vAk-g668mXIJKvCIqCA,1_TxRbwp1-ZsYj-OTBSog2qKYOMDq6o6_XzE8BFqiKK4,1oS7QT-wxyjUhrzQX0pRly13jX4jkK-gq93upIYQPZyg,1m2PUZeG67I787xAM4915Ow5OCFrjfqwn24qesQoajNM,1n6YTIsyLL8qpYa7a1NYRzomduFbbdmQ9qz4A-iC7Nv8,1VKKZptYYbfFTRzeKPgv0FHiCZPgKFCZ-Gzksmh_6M1U,1kKvbW-sl3Fk1asWot4n22UKot1XR91v7rkUK5LLKO4Y,1rgzWXK5nPWzN1MSDt1zivmbRC_fX1OE6wazo7ZsUXIU,1HYjqBcjJamsm1bbnluqWGjO3Cmbi8Q9JwGcZoVw7ESA,1m1zH9IXpoIKOb9lYsDFwnx3EQP_o7MY4CUM5lS425S8,1rOb-63Kopa1_4tv-3Br89ZGLHSAOzdvMUevAmJM5XTQ,1JYK5zJm4Mwdh2j3RUwQPTWHvdd2XAW8ZvT2akmNSSX0,10epqJrTHpkPE2pOB42UnzOMU4hC2MiHyg_6fxcDum8Y,1pAoNxfn2LTexLleTdOvt7raDMIhOVElw8lUXVM7geWA,1j6yyYRqcDBBqtaF8t0bisPLyNcRvunArxe6TWlVBdik,1hUhP5h9UhQF-8GAxibZGRL86KJ4_U31vA4YnTcVwMSg,1TyoNA92frJv-lNiPd4lw0aYttZGjLcOMqHnbP2nF5yE,1rPKTyvzvxCdboXzj0c-Jau1lrPtLR484JovRu3laaHc,1cyHUl_G3IZCwuV1SEcweTjXwaYjfgctzHH0GAnTJqpM,1Eh_aQ-KhZ4DK62QoAQciI3lXCX2t1SEOmZtOreqdGC0,1HFmzh7sg5XE1dmK381Ir8t7IN8cQNIsqL5cMybg-ou8,1vI-rgtiOpw802e68jZuGVUCf_jzrMOfqZEhI8tcbBAo,1yWInTWoOMIAZaJ8IgnZUGLeOOQ9-dva-U5Vfrk5JAvA,1_VbslW_t3Qm8BO_P85VVdkRc7bA-292ejh-fO2Sg7Sc,1jXeUfNO_w5VWVE7x9NJx4Yerjp_IzZSpUaD9gY4zQkg,1PMk1f27vGRA0jUWXs4wJdFOXS65WzjAo2nJAm79gbY0,1uuV5B8-uepDcCMZhBLHUZPNBmKJsf3CrnapyAhoNf8M,1Uv9UWbTHD_kwnltT_e7O3dntqYt6NYXO59my32C_ZFM,1ZrGL-zL7DJulmRo4TmBLQbHJ824dGIlej2102jkIIb0,1zefi-F941AKYpHhawAA-V0AwkD2A9V2jnafzt1PXjRA,1m55CKfDF5HsczW7TEFSpCgztn-8eihQjYE3pNIOtQ2Y,1RADmUo8TzZebNafx8iXKgC95d4_I2ESMB1CAFYKY5hg,1H9Sj4aNow5Pafi2TfXSNV6Bz_i5_reM_ZiP5RGms5NM,1HhgQVKRC2P70QNBSboyoQ-TJe7rvX3_bnR5vEAqt6DM,1sEVSgKVh5NZV1D3U1WkJGUKBDbeDeYe2RQNuS-u8OM4,1ogJBVIesIhg-5K05w53Zj52Qq-NwHvegPAEv2izICAI,1u7ka9h-hRBG_7Hlo0FgpHuqdKcqo5GuuUXpF06QoRu0,1lDZvqa7CvdU1G_8pfJqUAB80y9pGDMh_JUp2Pn2uYtg,1YdhIdmGXxPVmX2vjGv6LdNcx6X127CxwwkH1o9l2UaQ,17RvxgK-6kFYP12w_OF3dG6PN5DCen5sgmu-NBYcQK3I,1wEoENOxQVoBY2JiZpc-kaRhEjSi-267Ckz6WvWVIvJY,1CiqaVoPs7NdXYAUavz8Ws-mfeIzni6mDyXny_HG0afg,1X8Pe5WoAoKYejx5UZluL_1aZ1KOTF2q1o22QKVApQpM,1CHrYYEUIAIGfHyPz_xRpLV6Vc_69XNx76ohOUxVNx5E,1Uh4ltG1A1cgB9X80ZCM-In12S2c8hGkpLmG_ggCD7jY,1Zq9PJeEipAWUkUkzKmyTM0wjBTFogkFYWscNTtDEbr8,1zFmmSHeMrBfdWxgJFxpCXyZ-P0GY4-ZvuI3-N70paJY,1xH23nktSAyBgrE6776-o5dWSy4UI8g0Uc3mxjm8Zvqc,1t4gg3gV2hTWQyH__sIgAizY01UifqrVUMiTZNnV8rV4,1UdNuNBlO4ZZJYxVuOMR9hBOO9R0XWAYr3lGw0i_457Q,10oNImikUL6082n3ZQWTAATacGdfPCNe2TO1g7RT273Q,1cZYp0GpmhwVdsiMkq8deouZ-ie-oOxhWze7xxbjKwzM,12M4fs1dlyKEojmWU53Bo8irTEsUlDdJYGUQfjyn8hIg,1FN4JndU3YZ7pw8Di7u_g6E7RbSsFqbPscHmsKz3ESUo,1PfM9BQC7uWpF_RdEyMnvcyCpqYb3y5lGp0BEWiacRmI,1j5jj1OZgAIcqSUXxW3YfWdOx4Du6r60cwKoGdOSWE6I,1RInmjF5e9ir70YhzVufXcyHxPkEE9sz-TxN4VDSCvTE,1cI11nVUGgPClugNYOiVJjuP31N79GPDwH9tEa3qzcDM,147Fr29YFYHlHZxq8Vy_i6DZmzaOK6AK6dDqQS1S0FF0,12od_Xwucwp1TD68LfyNPDue9SbfIpwjoYJ5iT6e-x5I,1jLX2DpamhdBRmNsksQFqXgpwwM4fJIL5pRGcXrxyiCM,1scA9Od-pPQ8uooA9c5IWbI4KzlI5k-F2uKgadW-EtTs,13d4ppICBTwIz3w074HHl_s8WP_F9f7emw_c70dOPfdE,14fowN327SJWqviwOudbQ3z3c4iLJFII_gPPZVtnkPo0,1Li1IHAs5LMGeFGuzeLX6cDnPdqwV9oswzbcqNtTEn3s,12A2jpxp9AUpwquWQQk_BV5oUk1ZVsgjy-Ky7pH67exw,1NRTJNXLKwb-KnMDXKFuNhT5x1FyMNq4gk2myilXgHg4,1gx8eXaR6bsYy0gWkm3rXWsvldwR8rUnGaALHjZz8I3U,1hCxFabmXIlvGXXJzcO3ILml20osJciWQKKXQZVUTFDk,1VjMYJAerBCGSxYPkW3ZOYAPCC4oU65AkEMO7ehacCFY,1dmHQnM5ZmOpjNq1xwf5FKrm4wehdcXUICsHCP0SBINM,1P-Ip5iIKKcbR71owXo7WtVWiIwNyGXeTmFQcMbRsTyk,1onNfAYO0DNrPo7iRJvhq0v5qZ6fSMM2kySB-fjpJ2kw,1zmitrkla-w2ARP9-0DCWhs9z3ek7cIfBBLfKKLmBhQ0,1kv0UiJooj9MDC4JVnu8uouVgSzxmuSds0sR6offOd6g,10iHBnIKlIeAd7L225sco2sR3j1kYTGIquFn78V235ME,1hYFTLBb5J1hVietSJY3dq6SNGeudpt1eMsVSEaYgYe8,1uwGgAywO6rCvJaml-U6z4kdvTbGN47HZAWZj3-wH22o,15CG0EXEqQhU4jVqm8hkW42EQRL3kOuKfhHOMgTZC5Cw,1FKyEZ4oufTarnKwOKpAqfkMHO6uOPdAtzXdy7_JXPMM,1yB0hOcgY-yn8alR8voH8h3dTWczQ-SYJ1FwIV0tHNU0,1_SeN5iqDd-PzCLD7BfdH05wR3GGXRVty_3X921E4mf0,1YdLHTAC0Xo-IUYxkdMnB8fuZViRO1mk_2ivqk81ZXCU,1qk-1YofAsRTRcAWV9bpH9vlCPg5fHoitzQz63YrsyFA,1Da0qeUfp_jKcKnetoAryBA9duSIhbAGxYtHMBasAk-Q,1VJUfmSHXufEr-yijl2kfW3J4Si-q6OOVgyobRLkouJY,17HXabUFnijXS6dIud6Ut1iSFWt8aVjhT8r9_DaZ69FE,1t6KswEF5f63d_ZYbcqf-Q11aH8zWIJkM4gtb_Y3v_zU,1edy-Pth-fEBNfAkYiXhJT54_O9BBGT0FF5HuRFDOmWw,1b_e8vUrAoCE6GyGG_LFdG6U2jbi6hONCVm2LoaOlV9g,17CKue3lzBzAuZUJb2oVbqJa3yGJk3oXK4q8IDPK2FSY,1NeftwiWoBnTZwjdYpQdNNUmGSrr0HL_zk1bRL6hR2C8,1gLMj_CUZHyBJ4JHdkVn7jIYcNlx7VHaZYOUrVb1s1Zg,1eho1aq7X8s7KLlsRJtQTjUGvQNSN3aj7-wV5i0C07w8,1ctCjOfJLwYzQ7SlQmh69Q57RYczeWs1JTEe3Zrap-tI,145ByS7YTAitpzMfEjCFGuFjn6Yt4X1jMc0BMnyhgfFs,1ja7cQQXayBQpXqO8pghUYV3JepFMdyCUuFQVIfmNEJI,1ss16aVgLdHyE09VIn-doVwSxiZftvATdnkqhbSXVe20,1LYvKz6rt1Kd7YFF6JEQQ4phG5ZuOcBdkuwAjlFNIDDA,1J0xSctcf46tl_Gjsvjvtfpp7f8Ibx3e_-MsUSUBhLok,1gkQLXA_FLGwHcyrhDwL20Je9MSPqV9SCUcXabDLJWCI,1LRgDzHVVe5SlYHEoIQQib3qUqIKfqQ04DNO8Pg4bkyM,1jIoTsteb6-qP1_8jejHQodblW_Ylab3czcm_IZa_tnA,1uxvYo9Ob6hp7wzdowqQEKrKfeMdW5MnkhKYuvy_xvAQ,11B0LQ6ZHSBbiHhTPzMEALrIZf_H-jVcBWpwxKngOMB8,1aoEHWSgF--GMz6wTgWpsOGPoDwlsHaYI7a47giTrTYM,1dY--zg2t8bMGXUYKQowXJ3kMjWj1Eu2hllZ-jc6D6xw,1YI_KNGkKoXU5w2MITjqgfJQ657sE6Fb5TTurOyYd5wQ,13w0JiBhwn8_vYHuDuXszLyunFherqhqTOVo42ohXuGI,12TFqwUEI0A8alDhHfxRVcSXGDIFKJWGbNcA3yCfk880,1eUTc24jvlbE04OpzLPNLOqDG82KdS3fBY0I0OW4Myy0,1dBJICyAL-k9_XnlcmkKNA96mdcZbvI_DS-Up_AX5eik,1YgiT6nLl5pGMJS3M6h0S432FQzZbpnuFw7YsWyLUzy0,1BpYOsvJx5QOcDVzzNU4BEEnZ6VcSYJG7PJv2HsPcxng,1zenzGaD04HcpdrEd6M45h6NIdC9ib12AR142XxpQnSQ,17jQbkvduQ1T2TYk4kgReO5qcmdSTpNog5rwB9eTZP_A,1umyUM3bTqDOeas_lzgQVvedUK5YG6d0jzJL0VlMRsbo,1hvzb3gcGzo4DlZ0Rc9qxvOEp9rWQ9Tqfa4DC-O-88Ks,1PEbUdAkT0XxxtK8bD-OKW9Tl8dJztXZHLnpBLzkX8_k,10rooBmbQ6rzPh4Ro8Cj-_js3NoFum8q9BOtY1laHUbM,12QYj1qnSk46Z_rJyZ0lSMz8X7DrYUp2V3iwQ4heNewI,1UGqlNbkaDfVz0_ZpI8nrqQbAFeuwIzFs2t0_aZ6ZYvg,14ve3MAhGaDejYDn9Af4QVF2VnUVRSr4jBD5DSohvZAE,1h6h1qD6pyYUQf_OZ94JNXBVslSQ0xsSI-i3XS2EjuLo,1ZTd6gt6IMXGuzZO8A8gQkbDu5Y-Fsmq7uhhyAHFjLos,1Vg5_o8wsVRO-47n6t4LPfL0BK1kaiXIOriKtx_PxsH0,1dZfWUfttXczqq8ExaQm6Sz9yIDGJ9hCW0v0WfITPdLU,1HtVO9PFJRLOCF4Y0a6zhFBBKAl_76qhrqxFm--KfbqI,19TYXOjGk2CGhauAd09RrqA3hSjhQu4BHLlSn1VcG2hI,1Y0xFMis6DMX9m7y-8C3WIK6G3pAw3AWFhoZMHQiL6g0,1SI7tTl71ORnUE92Sd5QNlAxZgu2f8F8exKj3ZpMCKV0,1Os_2PyFOGoPEl8oseuL8VHLCSUbUysh87BbrS1m1Yzw,1Dm_MrX4gzilY4JRISzoY4PbA66W2S3oaLrRRH36NSzc,1UnnkaIaLZ6ky1NL4Hc5s6iDwEcZ7AtarfQzgp01LgMM,1CiQeE-Xj2X4z4YKs_Z1UcMTXFOMcs5HKiUfxOq5s1RI,1UptPL4hBmKIp2pWPAn2TrJHlq_fUzLHHYvMsY6Etyh0,1Z_KUC86_Cz4T84PUSduHSxSXsfmj4mHygU9oN4fgQ2o,13VuZjYGwfN2JWv-xjBVnlvGPLb0a_4qVXIzpOrbjLTU,1YuvrJdFG47spkkWmZkjhmtkyeLmaMl2sNFn0z23T5Pc,1aR8Tn3c-n1ULtihDCX3-txS3D4ovWAysV_3iBW6wS8M,175tESxigHCq4FJVXOmeFYXonP62m82-duwPoKu4ImmU,1ak0eqZYf-Ox8mYh5yd2jnWp4lw5i_KMr7veVXn44fbg,1HgAgTvICLw1dgnuPYZBnKkCVVF17mMxK5nE6dftneeA,1eiPLwdLHRnwXV1GppSWi942Fk8yQA0WkatDc5Ded3_0,1tyWdOWMKtt5IMyavq_ERXg1m3gtX9fcQLBb3PAHOu0U,1OSFk6BgzQZV3ZbU8s0nT2Q5RZ3bOSNR0bgz8-Lz-NS8,1fuVc7AAOGrPtm4UAx1G8RuA4jtcHb5-vI1ZM3G2vtoE,1okKg-ihcBX8ehFLYkq83dOM2GZkUJ1I8M34MzWiwvgM,1rQeQ9k2lD52aWTq3mhLpqWaa1fyV0skgFAIdsIJhZa4,1gmbDugeYo8Argk8EaB0MMX72uqsaJZcVmVdpOuy2_Qo,1YOLbt8Nu1v-45qSOSXrgvnW7qlL8kh8Hde3EkUiGr5o,1ajaBqE90QFu4oXgqKn9f8UZWUPGo9BiFnqZAcGrFQP8,1iaVPZBCbTnqJeobDLtxF8uH927TGBtFjbpo-0wNPQKw,1qI4ZHfEDT86KPPfXRrIDQlld-ZxxGDMyeE7BLK48rKg,1WlqBIO54scXYEEdkvjym8oKwbVfl-R8AK3BPTWTY9Rw,1LsxNW81c1OvN3GAAoyhHbpYpRlSTXeZXOTLWh2XbUEk,1jR_ROg2bogSX15MpgZ_yeJ7-6kiAYvk-oF2oFDdOFYI,1c1UsxHlO0vNgUx3tzdmm5e8L2hMCsyGweW4d_qr0X3o,1Mzv_jZRFkc9E0Hmk0vwTxPmXcUzk618M6a-RQq6AIqs,15lIPc1qc1lHoo3ZOyk3Oclax8GhuwKAcMJYq6v_9cwk,1RaYmDMlU-2bAmt8sEKMOfpP5ZlCPi0d2-t5sBPEs8zA,1ZINeytVCr1yBJkA8YPc2_RL4wI2mTE0kN8mfTGuVqhs,1fpebFnUwgTb-S9RvKYYQlTZUCP308rRzcmL-GX1sQuE,1e7qY-VyCzcTgtU-0RtEc4Pe0KHneqdPch4uJh2unuI0,1P5NqElu7C9bM991gl_5etNpoehE2bmsWfUs8QFzQl7A,1JGt-yD0w5zBeaHESLmV6gKG2nytjgfOxKcFanrV8Ai0,13Bb4up3pqpi3ymgi6aBDK1Sdx05wvhB-Rhst4lBJtac,1e44bZwGQKcPo9YCgs1exYcczGFpkUuMmDd4xTlZCu7s,1aQ5ElDCTblaR5HNwvOBwvoiDbGKF6JF6Ka1L0vNhT2c,1BhXlz7LsvmPUUuuf3rbKsOOf31uFlxIJCYOA-ECaWr4,1fG9YNUdsj0LxM-BGk_0XuPFr0gk6TWj7OF9KCdg1T2E,1gjaCbnvt1wyk4VL3AvjcR47jUNBO5--bI9xmdo20m_U,1U6PPSGobRbcq2GQ3Ang0yNAWie3q8btsSMqHvxi4Crc,1vlaFBvR7dYR_NGaFlgbfS6GZmRbZOLgaO3J9NjXi7F0,191WbhxC8IDqL8het9mq9B-6dP318nMmgxf6NGi48cYc,1oqH1XjH0PJLUzm-bAjL-YOt2805B6cDeRz4A5WxkmLo,1IgnmIJH5VZYOGFkKX3fxRBBtO32WxsfYmXttGBzy7vw,1kzrixTOjZleN8Azb5rWhlAjK6xLh2V21cLWZxsI6z2Q,1nguPvZjejXTZoWUsb04H8_nAXHMtp69pJVH8VluD7I0,1odrdRPGXEc1CLK0EPY8a7MlFErd5oO-GPlXNGmcLU1U,1qrXSCVAkeQqB1Pd0tJr6UjpIskQcVlzX0f07YfXkTF4,11JuAoQC3wIhdJW3n1MXbSClHSlbfNTM8yZIC3Zpw3zo,15YHhiMS92luTK8qqabY6rlSYcpNNL54GztfH3hluYBE,1ycylUEQeAsbaOc5oWGQspKTBidjTzRrhW3f_iJj1cQs,1OTVnsOXxFkuViF9ie8nW-7v_HShQmaHmSmbq64iTUxE,1stfKn0GPr5UZ9psekMGuzqJROZv1r2vJ1gNmhtTWdEk,1XMovgWT4by-cFgge_OB4Y3Zgd0V9fPzPdP83zHiEafo,1kUXgog1VqZoLbI6wp4BtDwjq5EQ_2lJLKnP9t3U6QJg,1aVF5_kHXN3cKkDrq-t4vfjg44-X3wILo-Vkv-arZ_tE,1WbLa_zqgXKtIYD5L0k6iqMVBVYG4DZj-Ak2unXJ5QQs,1Le69ML6cHZBKqQnwwLh-Qw96qqZMto2CSxymFmFkEjU,1mrlORh6y2yrBoDcv98koapzxsxYsaRdYcPPamdp99i8,1yOuE2af9NsD8PvS4uLnaTAMCkRFz42mshLwsFIKNHko,1D2HPAhVQi1S4dVjx3_ZAh7tG1aOHyP01L-lvBQKIynU,13rNyrZCD12L6G61pMeM7ZD7kZhPE8GORsPUWgbzVde0,1VLm1WHfEA5spSRdGD2UiV6q8G7YT46UvEO9DzDzoOUA,1JOtptIvaADHl22VRvq2Jn7aJbpwx6suV0YRM6tEJRHE,1R-NfNyBmWc9z8l0lU4fCY-4VWCvpW8QtycckWaDYHQ8,1d0FD2iB3TDYWruoFCnJaZxJ-3fcXoyJTywcMPF-FALc,12Y4n0c0NCy28Ar5xRbkNBFItLxaHCBTGvw2qK9n57TA,1T--KN9tjZqhTilLpXYbgC67Ro5vkoQC8ebX2FSHKKTY,1aeK9lQ2wt5L_u0p5Nr_B4C8oS8v1mdRtPs6hZJ38fR4,14QibD3FoP26VDJ_QER21Q8vCf5yhdgMlWLwcyBbtHds,1QTogM430K8Nm69rKd86n-7B8xsE3fTXJM5IiApx7cII,1yyp9qQXYy3PW-rTjjgX2T0IA8NsRdIiYtJU3tesNQfA,10V8vFVHwmOD7l4IF5ieR6oGQxj8i6h5TmO8LqlsB5nw,1MWby8-aI8N9dALgOR1LDb8vx-mIbJxBwMjz9TK7X5Js</t>
  </si>
  <si>
    <t>16/11/2025 17:09:05</t>
  </si>
  <si>
    <t>01/10/2025 17:02:29</t>
  </si>
  <si>
    <t>5F - VERBALE n.2 - 2025-2026</t>
  </si>
  <si>
    <t>2G - ASL - 2025-2026</t>
  </si>
  <si>
    <t>PCTO/2G - ASL - 2025-2026</t>
  </si>
  <si>
    <t>si comunica che sono stati generati e resi disponibili i file per la condotta, le competenze, i programmi svolti e le relazioni finali. Di seguito i link ai file condivisi relativi alle sole classi in cui insegni: Programmi svolti Programma - ITA - 1ALS - 2025-2026 Programma - LAT - 1ALS - 2025-2026 Programma - ING - 1ALS - 2025-2026 Programma - GST - 1ALS - 2025-2026 Programma - MAT - 1ALS - 2025-2026 Programma - FIS - 1ALS - 2025-2026 Programma - SCIE - 1ALS - 2025-2026 Programma - DIS - 1ALS - 2025-2026 Programma - MOT - 1ALS - 2025-2026 Programma - REL - 1ALS - 2025-2026 Programma - ALT - 1ALS - 2025-2026 Programma - ITA - 1F - 2025-2026 Programma - ING - 1F - 2025-2026 Programma - GST - 1F - 2025-2026 Programma - MAT - 1F - 2025-2026 Programma - FIS - 1F - 2025-2026 Programma - INF - 1F - 2025-2026 Programma - SCIE - 1F - 2025-2026 Programma - DIS - 1F - 2025-2026 Programma - MOT - 1F - 2025-2026 Programma - REL - 1F - 2025-2026 Programma - ITA - 1L - 2025-2026 Programma - ING - 1L - 2025-2026 Programma - GEO - 1L - 2025-2026 Programma - STO - 1L - 2025-2026 Programma - MAT - 1L - 2025-2026 Programma - FIS - 1L - 2025-2026 Programma - INF - 1L - 2025-2026 Programma - SCIE - 1L - 2025-2026 Programma - DIS - 1L - 2025-2026 Programma - MOT - 1L - 2025-2026 Programma - REL - 1L - 2025-2026 Programma - ALT - 1L - 2025-2026 Programma - ITA - 2ALS - 2025-2026 Programma - LAT - 2ALS - 2025-2026 Programma - ING - 2ALS - 2025-2026 Programma - GST - 2ALS - 2025-2026 Programma - MAT - 2ALS - 2025-2026 Programma - FIS - 2ALS - 2025-2026 Programma - SCIE - 2ALS - 2025-2026 Programma - DIS - 2ALS - 2025-2026 Programma - MOT - 2ALS - 2025-2026 Programma - REL - 2ALS - 2025-2026 Programma - ITA - 3ALS - 2025-2026 Programma - LAT - 3ALS - 2025-2026 Programma - ING - 3ALS - 2025-2026 Programma - STO - 3ALS - 2025-2026 Programma - FIL - 3ALS - 2025-2026 Programma - MAT - 3ALS - 2025-2026 Programma - FIS - 3ALS - 2025-2026 Programma - SCIE - 3ALS - 2025-2026 Programma - DIS - 3ALS - 2025-2026 Programma - MOT - 3ALS - 2025-2026 Programma - CIV - 3ALS - 2025-2026 Programma - REL - 3ALS - 2025-2026 Programma - ALT - 3ALS - 2025-2026 Programma - ITA - 4ALS - 2025-2026 Programma - LAT - 4ALS - 2025-2026 Programma - ING - 4ALS - 2025-2026 Programma - STO - 4ALS - 2025-2026 Programma - FIL - 4ALS - 2025-2026 Programma - MAT - 4ALS - 2025-2026 Programma - FIS - 4ALS - 2025-2026 Programma - SCIE - 4ALS - 2025-2026 Programma - DIS - 4ALS - 2025-2026 Programma - MOT - 4ALS - 2025-2026 Programma - CIV - 4ALS - 2025-2026 Programma - REL - 4ALS - 2025-2026 Programma - ITA - 4F - 2025-2026 Programma - ING - 4F - 2025-2026 Programma - STO - 4F - 2025-2026 Programma - FIL - 4F - 2025-2026 Programma - MAT - 4F - 2025-2026 Programma - FIS - 4F - 2025-2026 Programma - INF - 4F - 2025-2026 Programma - SCIE - 4F - 2025-2026 Programma - DIS - 4F - 2025-2026 Programma - MOT - 4F - 2025-2026 Programma - CIV - 4F - 2025-2026 Programma - REL - 4F - 2025-2026 Programma - ALT - 4F - 2025-2026 Programma - ITA - 5ALS - 2025-2026 Programma - LAT - 5ALS - 2025-2026 Programma - ING - 5ALS - 2025-2026 Programma - STO - 5ALS - 2025-2026 Programma - FIL - 5ALS - 2025-2026 Programma - MAT - 5ALS - 2025-2026 Programma - FIS - 5ALS - 2025-2026 Programma - SCIE - 5ALS - 2025-2026 Programma - DIS - 5ALS - 2025-2026 Programma - MOT - 5ALS - 2025-2026 Programma - CIV - 5ALS - 2025-2026 Programma - REL - 5ALS - 2025-2026 Programma - ITA - 5F - 2025-2026 Programma - ING - 5F - 2025-2026 Programma - STO - 5F - 2025-2026 Programma - FIL - 5F - 2025-2026 Programma - MAT - 5F - 2025-2026 Programma - FIS - 5F - 2025-2026 Programma - INF - 5F - 2025-2026 Programma - SCIE - 5F - 2025-2026 Programma - DIS - 5F - 2025-2026 Programma - MOT - 5F - 2025-2026 Programma - CIV - 5F - 2025-2026 Programma - REL - 5F - 2025-2026 Relazioni finali Relazione - ITA - 1ALS - FESTEGGIATO ELENA - 2025-2026 Relazione - LAT - 1ALS - FESTEGGIATO ELENA - 2025-2026 Relazione - ING - 1ALS - MATALONI ALESSANDRO - 2025-2026 Relazione - GST - 1ALS - PETRUCCI ILARIA - 2025-2026 Relazione - MAT - 1ALS - SCACCIA GIULIA - 2025-2026 Relazione - FIS - 1ALS - LEUCI GIULIO - 2025-2026 Relazione - SCIE - 1ALS - FATTOROSI LUIGINA - 2025-2026 Relazione - DIS - 1ALS - CASERTA FRANCESCO - 2025-2026 Relazione - MOT - 1ALS - MACHETTI SARA - 2025-2026 Relazione - REL - 1ALS - GINANNESCHI MARIA STEFANIA - 2025-2026 Relazione - ALT - 1ALS - MONTONE FRANCESCO - 2025-2026 Relazione - ITA - 1F - SALVESTRONI SERENA - 2025-2026 Relazione - ING - 1F - MATALONI ALESSANDRO - 2025-2026 Relazione - GST - 1F - SALVESTRONI SERENA - 2025-2026 Relazione - MAT - 1F - BRINI LAPO - 2025-2026 Relazione - FIS - 1F - LEUCI GIULIO - 2025-2026 Relazione - INF - 1F - AGOSTINI LAURA - 2025-2026 Relazione - SCIE - 1F - CASAGLI ALESSIO - 2025-2026 Relazione - DIS - 1F - CASERTA FRANCESCO - 2025-2026 Relazione - MOT - 1F - BRUNO LORENZO - 2025-2026 Relazione - REL - 1F - GINANNESCHI MARIA STEFANIA - 2025-2026 Relazione - ITA - 1L - CRUCIANI CATERINA - 2025-2026 Relazione - ING - 1L - NISI PIETRO - 2025-2026 Relazione - GEO - 1L - CRUCIANI CATERINA - 2025-2026 Relazione - STO - 1L - DELLA MONICA PAOLA - 2025-2026 Relazione - MAT - 1L - SCACCIA GIULIA - 2025-2026 Relazione - FIS - 1L - PICCINETTI MARINA - 2025-2026 Relazione - INF - 1L - AGOSTINI LAURA - 2025-2026 Relazione - SCIE - 1L - TERNI ALESSIO - 2025-2026 Relazione - DIS - 1L - CASERTA FRANCESCO - 2025-2026 Relazione - MOT - 1L - MACHERINI MARCO - 2025-2026 Relazione - REL - 1L - DEL BALIO LAURA - 2025-2026 Relazione - ALT - 1L - BAINI ALBERTO - 2025-2026 Relazione - ITA - 2ALS - SALVESTRONI SERENA - 2025-2026 Relazione - LAT - 2ALS - FESTEGGIATO ELENA - 2025-2026 Relazione - ING - 2ALS - MOSCATELLI SANDRA - 2025-2026 Relazione - GST - 2ALS - FESTEGGIATO ELENA - 2025-2026 Relazione - MAT - 2ALS - OLIVIERO ANTONIO - 2025-2026 Relazione - FIS - 2ALS - STERI STEFANO - 2025-2026 Relazione - SCIE - 2ALS - MAGINI MARCO - 2025-2026 Relazione - DIS - 2ALS - CASERTA FRANCESCO - 2025-2026 Relazione - MOT - 2ALS - MACHETTI SARA - 2025-2026 Relazione - REL - 2ALS - GINANNESCHI MARIA STEFANIA - 2025-2026 Relazione - ITA - 3ALS - CALDARA CRISTIANA - 2025-2026 Relazione - LAT - 3ALS - CALDARA CRISTIANA - 2025-2026 Relazione - ING - 3ALS - MOSCATELLI SANDRA - 2025-2026 Relazione - STO - 3ALS - GUERRINI SARA - 2025-2026 Relazione - FIL - 3ALS - GUERRINI SARA - 2025-2026 Relazione - MAT - 3ALS - PICCINETTI MARINA - 2025-2026 Relazione - FIS - 3ALS - PICCINETTI MARINA - 2025-2026 Relazione - SCIE - 3ALS - BABINI ROBERTA - 2025-2026 Relazione - DIS - 3ALS - CASERTA FRANCESCO - 2025-2026 Relazione - MOT - 3ALS - MACHETTI SARA - 2025-2026 Relazione - CIV - 3ALS - FOMMEI FRANCESCA - 2025-2026 Relazione - REL - 3ALS - GINANNESCHI MARIA STEFANIA - 2025-2026 Relazione - ALT - 3ALS - SCACCIA GIULIA - 2025-2026 Relazione - ITA - 4ALS - CRUCIANI CATERINA - 2025-2026 Relazione - LAT - 4ALS - CRUCIANI CATERINA - 2025-2026 Relazione - ING - 4ALS - MOSCATELLI SANDRA - 2025-2026 Relazione - STO - 4ALS - RADI ERIKA - 2025-2026 Relazione - FIL - 4ALS - RADI ERIKA - 2025-2026 Relazione - MAT - 4ALS - CIOLFI CLAUDIA - 2025-2026 Relazione - FIS - 4ALS - CIOLFI CLAUDIA - 2025-2026 Relazione - SCIE - 4ALS - FATTOROSI LUIGINA - 2025-2026 Relazione - DIS - 4ALS - CASERTA FRANCESCO - 2025-2026 Relazione - MOT - 4ALS - MACHETTI SARA - 2025-2026 Relazione - CIV - 4ALS - GRANATO IDELMO - 2025-2026 Relazione - REL - 4ALS - GINANNESCHI MARIA STEFANIA - 2025-2026 Relazione - ITA - 4F - BASILI CATERINA - 2025-2026 Relazione - ING - 4F - GUIDI CARLA - 2025-2026 Relazione - STO - 4F - MAZZETTI MANUEL - 2025-2026 Relazione - FIL - 4F - MAZZETTI MANUEL - 2025-2026 Relazione - MAT - 4F - CHIMENTI CHIARA - 2025-2026 Relazione - FIS - 4F - DI MEGLIO UGO - 2025-2026 Relazione - INF - 4F - AGOSTINI LAURA - 2025-2026 Relazione - SCIE - 4F - BARRAVECCHIA PAOLA - 2025-2026 Relazione - DIS - 4F - CASERTA FRANCESCO - 2025-2026 Relazione - MOT - 4F - BRUNO LORENZO - 2025-2026 Relazione - CIV - 4F - GRANATO IDELMO - 2025-2026 Relazione - REL - 4F - ANTICHI MADDALENA - 2025-2026 Relazione - ALT - 4F - MILLI ALBERTO - 2025-2026 Relazione - ITA - 5ALS - ROTELLI CLELIA - 2025-2026 Relazione - LAT - 5ALS - ROTELLI CLELIA - 2025-2026 Relazione - ING - 5ALS - MATALONI ALESSANDRO - 2025-2026 Relazione - STO - 5ALS - PALMADESSA GIUSEPPE - 2025-2026 Relazione - FIL - 5ALS - PALMADESSA GIUSEPPE - 2025-2026 Relazione - MAT - 5ALS - PACCA NATALINO - 2025-2026 Relazione - FIS - 5ALS - PACCA NATALINO - 2025-2026 Relazione - SCIE - 5ALS - BABINI ROBERTA - 2025-2026 Relazione - DIS - 5ALS - CASERTA FRANCESCO - 2025-2026 Relazione - MOT - 5ALS - MACHETTI SARA - 2025-2026 Relazione - CIV - 5ALS - GRANATO IDELMO - 2025-2026 Relazione - REL - 5ALS - GINANNESCHI MARIA STEFANIA - 2025-2026 Relazione - ITA - 5F - SALVESTRONI SERENA - 2025-2026 Relazione - ING - 5F - GUIDI CARLA - 2025-2026 Relazione - STO - 5F - RADI ERIKA - 2025-2026 Relazione - FIL - 5F - RADI ERIKA - 2025-2026 Relazione - MAT - 5F - DRAGONI ROBERTO - 2025-2026 Relazione - FIS - 5F - DRAGONI ROBERTO - 2025-2026 Relazione - INF - 5F - AGOSTINI LAURA - 2025-2026 Relazione - SCIE - 5F - TERNI ALESSIO - 2025-2026 Relazione - DIS - 5F - CASERTA FRANCESCO - 2025-2026 Relazione - MOT - 5F - BONARI SONIA - 2025-2026 Relazione - CIV - 5F - GRANATO IDELMO - 2025-2026 Relazione - REL - 5F - ANTICHI MADDALENA - 2025-2026 Griglie condotta 1ALS - CONDOTTA - 2025-2026 1F - CONDOTTA - 2025-2026 1L - CONDOTTA - 2025-2026 2ALS - CONDOTTA - 2025-2026 3ALS - CONDOTTA - 2025-2026 4ALS - CONDOTTA - 2025-2026 4F - CONDOTTA - 2025-2026 5ALS - CONDOTTA - 2025-2026 5F - CONDOTTA - 2025-2026 Griglia competenze 2ALS - COMPETENZE - 2025-2026 Ciao e buon lavoro! L'Animatore Digitale prof. LEUCI GIULIO, per conto del Dirigente Scolastico prof.ssa RICCI GIORGIA.</t>
  </si>
  <si>
    <t>15gMMP26zUCf7a7dV2Gi9BpCO3pKPh4Tn</t>
  </si>
  <si>
    <t>https://drive.google.com/drive/folders/15gMMP26zUCf7a7dV2Gi9BpCO3pKPh4Tn</t>
  </si>
  <si>
    <t>1-FuzM0tqqBIOuRhSAGca-EQIwb41ca36N-EuQv3yxcU</t>
  </si>
  <si>
    <t>https://docs.google.com/document/d/1-FuzM0tqqBIOuRhSAGca-EQIwb41ca36N-EuQv3yxcU/edit?usp=drivesdk</t>
  </si>
  <si>
    <t>04/06/2026 14:11:15</t>
  </si>
  <si>
    <t>16AevXxizJLWDhFgqySKvePfEiR4i7Jby2IP4l9zsUBE,1BBsaTkiFFC7veNbAS34C_MvGtJ9cg9Esm_y2Z8Z-01E,1s6oEWOgs6a2dEY-OICOKikS6uMFlzRcPUH9ESQMm9RI,1vvTEz5SgdYDt9yC8Tbeq085KQsdYQkIOKNaegd9I0TA,1bQsv3-7gqV3OcktNbTfnNvrGhFbHpFBUh5a7PlUqPJc,16cuA7KQZblVb8OJfDG_rwE0Tv9-qHnY3zsuWlDe7NCg,1w_CEwH-JgI_Lcnn0Rj4kfgw0tFIhM1l2DKPN4BYtwq4,11o06DJNNFElkhfInPBTMaKvaTNkFN-ZhzovXaA6dpwo,1YPh3jRFb0IgQq7IrTir1ErVj87s5aWTbdwYiiHYynxY,1Tsw9UvT6r9-XwdRzmfqRTOUJkcG8Xilo5ILOUlPRxnQ,1TnhMb9uAg8bSIi0IPNNeybjaXZ3JLMA0BXDpJ1lXSSc,1PsIT7V_HDYmGDEHPEJI8iGm1nOm65wrNdQ9oOpc4ziM,1rLNTkRucXc-SZWhm5VC5ABOa4RnqzASmoAhhJo2dewQ,1b-EZsfIPqC92_4GNdfYre02YKmybCRlVpDKXbVEvwUs,1YzIlLmAGT5bMcp8H5Kj6LcJCCd96zREfW_SCqeOnm0o,1C5lL5-K0Y5WncQuVzHCLojXmAHwtWMb7qE_cQwP6wHs,1zS3Pu7sIu2h7SGG45jNj4ZOH8gfWsCxypSRjSUf8eVI,11NdNY0h8IcOorcCe40sNQyR3RFHEcmnJakQX4qQ5AbU,1SUghZLyWsj-jQ3XuCHKbgtZ9XjDGJQHKgtwmHiAPYoA,1WC59NFH6VYesrVFAqXa3qeClIPrZdLA3TZtd81DTIdw,1RK88Ps9a7xX59Sc0taNt3I007CEIwN7AT0DJSXjrpH8,1ruIm722va0JAhUkrMfMWuw21F69KbkNJwLSqZ8ILSTQ,1tKdHVieRMussiHzgqNPGcpf1WC52OpNeAotqWb_DC7s,1XJTCTro7896CxRNwsYUxScFBheR01KJK72zh7ffP9FE,1YGAUW1wN_IrUCyAeyEsrAHDsaIND2McOhTHcSRLVmAM,1_GCm2uiFYq9v7pLcP9YzdnPVT3oqbjdkAPQEkoN1AXI,1k8qRHOXAJyIiFOU7sKg3BZ-_0rhKkLIlFSJENfOYrvk,1_cyYkeypb7cseD6lEbO0p4yn2wLfagTTxr3CcGuzaFw,1prcZcPNSE3uNliXmwrZGZtfOgAHw-HULpeDryUZAErk,1g3zHi7Epv5t0ca-6N4zdkr7SNOfkv2HpopH_Ft2ZPd8,1TT4Nboz1CsL2Ye_PlBwEFtuoSnD9FftW7sPSQg5Vclo,1IOxbLE3jUp7j1fydbYzXNPQuruMRjZBS1e19LMaDlxY,14XwGw__d2RdXzp7tltpq4YFWzcU2h-nV0lgwz5RQQQg,1CwubQzEf8RHdeCPq0xmjfSHlSaLIxKc9BvEHL_aQeT4,1tJmyr5jrAEuBEXW3POUj1p3mUFeKpWjvzJ56Hs2NV_E,1VyiK8S5hcJQRsGQAC33f-TEBUMCPVuKIMZq0_ajV_u8,1I6UyV8mndBkTyE183t55z4rm-CoHb1vZJUyGftaHWGk,1t4DMopfl3kFmq9yzTU4SA_cxSbA4DY746OHQunFT5wc,1OwFqWYPTv30DoAfRAfMcHRFqtxsThDWQY19wVz35-7U,1TnE6FEmd1xRTFjpTKfLBim8mRdidpL8qHalynL2DPuE,19qkJootnmjgaVd46vzNskkzE7p8pRSHEfMV4ecMi1Uw,1ZfQh1k-c2kym0NyEhYNICpmi8PmTDk8rqhzYGGFM38Q,1FbXSVNMEPxn_1WrdUyYfpkmeiqCjGDBTWAtY8cnCt0Q,13OJlRnPF9TS-RJyItBPvyX-rTWxNE_X-z_e2KP6xysc,1pj01b8r4xSSrCk-jAUUlyAAJGCDWrzkO-PZDuyxAbbA,1Q3cl2uTMr9l6DSi2PA1DES1SmexW6qcI_004x8yXu7w,1LuQw_incCFLhfut28WcTNDynVd7EBJ8CxPkYCDTiQMg,1YJGwBYd2_rEwNzL1NYGkmqxS78r-UYq097LKmtg__ao,13wd3LmlJ5h5P5F_ZmCCx2UtJvcXn725mFwf-4CdPYBo,16y7ycNrLaN6ARE-00ugAbjtOAV-Dhkp8ykCM1rdhyOk,1F9hLby9dg0eIPGRo-2iuuRQJGXmpQhMFo28P5e6KX7c,1hHreOfR12Ec-_l0gCLyibC4dePS9kK6jYLUfH6iaElo,1qveCXU6gCeCJoB3yrD_NS3nm3-ceAyZOJHpMg64ivVE,1utWXLwV7et-2IqG8SwFX9GjtDoBEKMuDa1x-qcQsPvQ,1ZJjDlashhEpgcHjrPANhMz_fAIvmu0zyyb4zEu6_0Q0,1pbs41mWKhiUbKnWbqXGfHNMZUWSuc2N6o8qbxo5j27U,1sjNd3t3TT-xFMKVr7RMditeccJkimd4cEPAoagCkBXE,1lV6bRqA3s72oXuC4x2-55euxRJMhN-SypMQeGg07wLc,1WiyBEkEsFvmbAszODePKzM9Di47-6EhOHoZqMe_D6Ws,14MaC52u3-xbzZ3rKO-ODe2hFMPVav0kYabJSbp5EMss,14wGBJQ-VQahoD9rJS8CxDyrJdFsvH2YNEHW7dwVswMA,1jZmQt9mgnWZgWwtvCbqUIMB_G4VejaTol3w2Pq4Q-_w,1Go5-O0qYA8kM26PxE0rCUQxoUCZiRUHkDb0MBOmzdKU,1_5nXYTNc5YPfKTYW9N0eNoBLdjqu8ISXraNx2s4xhEo,1N8qHj-TJB9-CpCGbWiFZ-J7yS1_D-5qXB9_tV7pZUds,1yrOv8zNyCa8Xu4HPANBHEHPevKm02NSsVpiUAjnvLtg,1U7e2M_q6bDWS2vTpGdpk25H2jVy--9W_xjRjMOo8qP4,1eZEVA25OA5xAbPOxvG8ETtPVVkIzIvWJEcj9vYo-I0w,19BI_9EojaQ5y88UKsthqlvrO7BuNvIg2xaj3t-CzjWE,1T8428MlAK76sRNHfYzIhNnd2FlrPP8IK8e20rydh3Lw,1FAe_-O2F5uCarYJr0Jgfr_8ffFtde8koG7VjZBEqeZE,1Y54NRDxmjX3hUSUPqH_bMo-lFpaq_Zz1jo3iyuHDhaU,1fjPvMSUko3HSwbf0IiwexQ1SFEjeYV4rAsEhsmleVJo,136UCB4qscPVdIxwos9WHOMnAXnV9ich9Ai2lobRRGUo,1bh7XJBtDqkmS8VB6w3Zc5A5VTBiKbRV7jWuu_BbdYB4,1IJ5UcN1vse-REH4VGacHYzbCi309L16672bn3rU9Aeg,1CMe2yuemuBKsZax2dbeMREkRot_X0gO11UAFkdxf5QQ,1PRYQQ71V14K-fq5e_CS-wpowvRQsf7gKQ73YMeQv_eQ,1gdzLqekVbthiWd6Ze2SsH0ol1L__xD47rRviipERFy8,1AwuH2SVXNNCOOtk4N2jUkEcXL8zY9fzm_8cQ6vQDUls,1qqFV3TDsh-x_LfOmUc1HOd2n03eTlIF6FORagCJGWIU,1zTJAO0wgmlhO9MyHyfskp0tlAU5LOiUP70Vgsu0CXD0,1tSMWOD_CPV2ALKvZvR7OUw6plekBgdmHlTDHCFGhJQk,1TedWM_93cKKkWUrC_okMo-iTdJ54xGwaI2J6hGn6qnc,1pPROiTcUZYz4vPlEKCgDjZKZZt8v2R4JnRgb_GGXigQ,1qXnoTL8TgJIBAJhlsbZw25v43dfIII1S_3MIKzEkIx8,1xOu-1el6RRs3owCUFHTQxLC2pyg-7sl9aNT36XYy1Ls,1dYsUCgehwkDFBSWwc9HalHp60TyeuMG5p-7Zo4PP6cs,1lrBCrLOMnzjwJDFbXI7oTpRH9aIm0mdxXEvrIyekjUU,18wa0JsTDoS_5EpL6WAIVTAhIGZvuracthyu81eSgstc,1w6KcZGv4_fIAT52JeYr509QJNO8Z9Mlyt8inxHip0_g,1q_vHpDnXGChawAq8XSu_zRByhXcCd91pyBMEYqebxHc,1rSW60tKRbrGEg5pxwwh6_g_2WCD9So0yqz6_s5etQTU,16l8lezt2mscNEPRGHGUZaS-z0dek_mi4UQ-ZsTx89Es,1-UFEhBAexo8DPliwh8x5fCNSx5DJz6tj1nF5EvzOxLY,1APNhrv8y865tjcJ9FN-K2dzvYXPfpc-WQVmSlKJUfZY,1w6pBkk5pO553nvKWK1M2qc9_ZE_Ln3yrXvT5v1oZoyc,1GtQHrdWfUY8ScloDbR0hCu5z5LEfaaxf-oQwduH8iWU,1OuIUyN5qX2apOB4Jve1HT2C1DnXmMBtK_ghcH_YQTsI,1qan0PXh3-7BLYs-SoWNyynStCJWer2DUfEC-QG_aNow,1Wjq2gYUHBJQTt_dTk3YNBZiZzk7hk1aSTxZennPcMkQ,1TSAyXIXsbyWes89uN7X0t17wXQPsH-SDgxN-dkbERK0,10olfccqQ1yVIcCqW1HkdDOUqcE13SA2w5DLHcw8sF6o,1urav8k7eu2i0hmCapZpEzx5MFM2GWtQOoM_fnPuJLfQ,18mIlBRQ5gdPe4RCsF4W5OwVSUjsf35vXJy3UAdqS45U,14HmnASgGAFb536Gy87AfzCeOpuvYvdAgDjC2d95Lpwc,1P37InFZMDXi2L_YowztXLKnwyd5H19m8igdtCanzWXU,1EXTko8_sRH2S-2dXOMVWezHsS1QECE_7KD4ourAozg4,1pc15T9I0xkZZB0NvoF8M3F0XrRp7zMhkuvUMtyeDL24,1_ueD4ZxwBStl-FbtEqVLyPfFSMxffZsYhfItoWk8mgE,1SIqveBo3i3mjDlI6ude0DK0CbyN_jaDotVmvyqH_2VM,14FUHlBZIJ4zHVNu0QMTYiKHt509UNrcKj9Fhtp9nrgo,1Pf6zT84_2BBQNrOjUg9jDRHi1DOeA_cgvVulHBmeWkg,1OHyLtUuFJYGLpQT2VhwSfMYYinJptAhndm5vfame3X0,1GSpfwDgsxlYN4k06c0qbqlzpe5sf9CbxeiTssk5wH50,1j-87bBP21vCjIdHZ8mS8NUwfJDkmjLwHhLjtUuu3Lrc,1m9H7MibR1PDN04q4DBlwJs4sye0UShrAGItK4bNYCWA,1V0erMC2lin2_976eA9ANxMjEB2sAGFeoO-SrgI1CoTA,1JSEtlapkdCFrn7iII65Jd1cxPx1vDOZck-5PgYmoixI,18U-cbjIKoOaT-ysipHQuQRF33G8QFs0WRnJXe19oW9k</t>
  </si>
  <si>
    <t>16/11/2025 17:09:16</t>
  </si>
  <si>
    <t>4C - ASL - 2025-2026</t>
  </si>
  <si>
    <t>5G - VERBALE n.2 - 2025-2026</t>
  </si>
  <si>
    <t>PCTO/4C - ASL - 2025-2026</t>
  </si>
  <si>
    <t>si comunica che sono stati generati e resi disponibili i file per la condotta, le competenze, i programmi svolti e le relazioni finali. Di seguito i link ai file condivisi relativi alle sole classi in cui insegni: Programmi svolti Programma - ITA - 1D - 2025-2026 Programma - ING - 1D - 2025-2026 Programma - GEO - 1D - 2025-2026 Programma - STO - 1D - 2025-2026 Programma - MAT - 1D - 2025-2026 Programma - FIS - 1D - 2025-2026 Programma - INF - 1D - 2025-2026 Programma - SCIE - 1D - 2025-2026 Programma - DIS - 1D - 2025-2026 Programma - MOT - 1D - 2025-2026 Programma - REL - 1D - 2025-2026 Programma - SOS - 1D - 2025-2026 Programma - ITA - 1G - 2025-2026 Programma - ING - 1G - 2025-2026 Programma - GST - 1G - 2025-2026 Programma - MAT - 1G - 2025-2026 Programma - FIS - 1G - 2025-2026 Programma - SCIE - 1G - 2025-2026 Programma - MOT - 1G - 2025-2026 Programma - SPO - 1G - 2025-2026 Programma - REL - 1G - 2025-2026 Programma - ALT - 1G - 2025-2026 Programma - ITA - 2C - 2025-2026 Programma - LAT - 2C - 2025-2026 Programma - ING - 2C - 2025-2026 Programma - GST - 2C - 2025-2026 Programma - MAT - 2C - 2025-2026 Programma - FIS - 2C - 2025-2026 Programma - SCIE - 2C - 2025-2026 Programma - DIS - 2C - 2025-2026 Programma - MOT - 2C - 2025-2026 Programma - REL - 2C - 2025-2026 Programma - SOS - 2C - 2025-2026 Programma - ITA - 3C - 2025-2026 Programma - LAT - 3C - 2025-2026 Programma - ING - 3C - 2025-2026 Programma - STO - 3C - 2025-2026 Programma - FIL - 3C - 2025-2026 Programma - MAT - 3C - 2025-2026 Programma - FIS - 3C - 2025-2026 Programma - SCIE - 3C - 2025-2026 Programma - DIS - 3C - 2025-2026 Programma - MOT - 3C - 2025-2026 Programma - CIV - 3C - 2025-2026 Programma - REL - 3C - 2025-2026 Programma - ITA - 3E - 2025-2026 Programma - ING - 3E - 2025-2026 Programma - STO - 3E - 2025-2026 Programma - FIL - 3E - 2025-2026 Programma - MAT - 3E - 2025-2026 Programma - FIS - 3E - 2025-2026 Programma - INF - 3E - 2025-2026 Programma - SCIE - 3E - 2025-2026 Programma - DIS - 3E - 2025-2026 Programma - MOT - 3E - 2025-2026 Programma - CIV - 3E - 2025-2026 Programma - REL - 3E - 2025-2026 Relazioni finali Relazione - ITA - 1D - LANZANO ROSA - 2025-2026 Relazione - ING - 1D - CAPPARELLI GUIDO - 2025-2026 Relazione - GEO - 1D - LANZANO ROSA - 2025-2026 Relazione - STO - 1D - DELLA MONICA PAOLA - 2025-2026 Relazione - MAT - 1D - CELLESI ROBERTA - 2025-2026 Relazione - FIS - 1D - LOZZI CARLOTTA - 2025-2026 Relazione - INF - 1D - CARTOCCI GIANNI - 2025-2026 Relazione - SCIE - 1D - MUSTO NAZZARO - 2025-2026 Relazione - DIS - 1D - BRESCA ANGELA - 2025-2026 Relazione - MOT - 1D - BONARI SONIA - 2025-2026 Relazione - REL - 1D - GINANNESCHI MARIA STEFANIA - 2025-2026 Relazione - SOS - 1D - BAINI ALBERTO BANTI ILARIA - 2025-2026 Relazione - ITA - 1G - DELLA MONICA PAOLA - 2025-2026 Relazione - ING - 1G - CORRADI GIULIA - 2025-2026 Relazione - GST - 1G - DELLA MONICA PAOLA - 2025-2026 Relazione - MAT - 1G - STERI STEFANO - 2025-2026 Relazione - FIS - 1G - STERI STEFANO - 2025-2026 Relazione - SCIE - 1G - FATTOROSI LUIGINA - 2025-2026 Relazione - MOT - 1G - DICIANNI LUCA - 2025-2026 Relazione - SPO - 1G - DICIANNI LUCA - 2025-2026 Relazione - REL - 1G - ANTICHI MADDALENA - 2025-2026 Relazione - ALT - 1G - CELLESI ROBERTA - 2025-2026 Relazione - ITA - 2C - MONTONE FRANCESCO - 2025-2026 Relazione - LAT - 2C - PETRUCCI ILARIA - 2025-2026 Relazione - ING - 2C - NEVONI ELENA - 2025-2026 Relazione - GST - 2C - PETRUCCI ILARIA - 2025-2026 Relazione - MAT - 2C - CELLESI ROBERTA - 2025-2026 Relazione - FIS - 2C - OLIVIERO ANTONIO - 2025-2026 Relazione - SCIE - 2C - MUSTO NAZZARO - 2025-2026 Relazione - DIS - 2C - BRESCA ANGELA - 2025-2026 Relazione - MOT - 2C - BRUNO LORENZO - 2025-2026 Relazione - REL - 2C - DEL BALIO LAURA - 2025-2026 Relazione - SOS - 2C - VINCENTI IMMACOLATA - 2025-2026 Relazione - ITA - 3C - ACHERONTE TIZIANA - 2025-2026 Relazione - LAT - 3C - LA MANTIA DAVID - 2025-2026 Relazione - ING - 3C - NEVONI ELENA - 2025-2026 Relazione - STO - 3C - COLLI STEFANO - 2025-2026 Relazione - FIL - 3C - COLLI STEFANO - 2025-2026 Relazione - MAT - 3C - CELLESI ROBERTA - 2025-2026 Relazione - FIS - 3C - STERI STEFANO - 2025-2026 Relazione - SCIE - 3C - MAGINI MARCO - 2025-2026 Relazione - DIS - 3C - BRESCA ANGELA - 2025-2026 Relazione - MOT - 3C - BRUNO LORENZO - 2025-2026 Relazione - CIV - 3C - SAVELLI ROSANNA - 2025-2026 Relazione - REL - 3C - DEL BALIO LAURA - 2025-2026 Relazione - ITA - 3E - LANZANO ROSA - 2025-2026 Relazione - ING - 3E - GUIDI CARLA - 2025-2026 Relazione - STO - 3E - PALMADESSA GIUSEPPE - 2025-2026 Relazione - FIL - 3E - PALMADESSA GIUSEPPE - 2025-2026 Relazione - MAT - 3E - CELLESI ROBERTA - 2025-2026 Relazione - FIS - 3E - STERI STEFANO - 2025-2026 Relazione - INF - 3E - CARTOCCI GIANNI - 2025-2026 Relazione - SCIE - 3E - FATTOROSI LUIGINA - 2025-2026 Relazione - DIS - 3E - DESIDERIO FLORIANA - 2025-2026 Relazione - MOT - 3E - COPPOLA CECILIA - 2025-2026 Relazione - CIV - 3E - SAVELLI ROSANNA - 2025-2026 Relazione - REL - 3E - DEL BALIO LAURA - 2025-2026 Griglie condotta 1D - CONDOTTA - 2025-2026 1G - CONDOTTA - 2025-2026 2C - CONDOTTA - 2025-2026 3C - CONDOTTA - 2025-2026 3E - CONDOTTA - 2025-2026 Griglia competenze 2C - COMPETENZE - 2025-2026 Ciao e buon lavoro! L'Animatore Digitale prof. LEUCI GIULIO, per conto del Dirigente Scolastico prof.ssa RICCI GIORGIA.</t>
  </si>
  <si>
    <t>12qCM3yRCqpyDIfSzppL2dIcsElR4NmBW</t>
  </si>
  <si>
    <t>https://drive.google.com/drive/folders/12qCM3yRCqpyDIfSzppL2dIcsElR4NmBW</t>
  </si>
  <si>
    <t>16/02/2026 10:20:39</t>
  </si>
  <si>
    <t>1Twh-FL_onXKgqg5YFp3hY8Lr8XhZ3BQrpmjZDSiwlwA</t>
  </si>
  <si>
    <t>04/06/2026 14:11:17</t>
  </si>
  <si>
    <t>https://docs.google.com/document/d/1Twh-FL_onXKgqg5YFp3hY8Lr8XhZ3BQrpmjZDSiwlwA/edit?usp=drivesdk</t>
  </si>
  <si>
    <t>1E7ZYhkEkwVzUl0nBR-cA2V68m6t7uPVqefGcbu4bB9I,1ma5XedRl-3iBfVnatAykDJMYI5rsgD877Erjab-UUFE,1wfrBMRGI7_07VQe6m7Hq0rLAnWnUGxnh6GdDDkf7NVc,1RR6sPgXFQmPImkg1gdwuFwIRlm7qL9TOP63k8t6L1Cc,14LypOjpuxzk_O1jFAwKhFzxk6gyKNIz0spIt1kpFydk,1W4znjKtNmqdYdGJOZgZJOnkHAt0cEDSXVKIYqCWCgUY,1lv8Aj9Gd6FfM0lGeSqiXS-XXL07VHwHYml4VsBiL7eg,15PHvNCw0Oe_GRPgeH4EQfg_tQoLdXAeE8DsmsSSie6M,1Qmt0dOBJQJ-zJ83zrt4FBuzlYiXKcsjnJ7hJ0baiLuU,1pE2i5jL_3cJ9FIgGe0n37PMadNXpLCp69OqMqOhjvLU,1c8uUEeKZO9-5-eih44y3TPGef_OMJjc6iDIY6i-NWns,1DC7uBdguqhtBMYfLmwpCariSfWAah6iJxggZVjlKOD4,1DjVZcRU3tiszOUdvQO9ozWG-52EjEWm4No9gMjAnAnM,1j5jj1OZgAIcqSUXxW3YfWdOx4Du6r60cwKoGdOSWE6I,1RInmjF5e9ir70YhzVufXcyHxPkEE9sz-TxN4VDSCvTE,1cI11nVUGgPClugNYOiVJjuP31N79GPDwH9tEa3qzcDM,147Fr29YFYHlHZxq8Vy_i6DZmzaOK6AK6dDqQS1S0FF0,12od_Xwucwp1TD68LfyNPDue9SbfIpwjoYJ5iT6e-x5I,1jLX2DpamhdBRmNsksQFqXgpwwM4fJIL5pRGcXrxyiCM,1scA9Od-pPQ8uooA9c5IWbI4KzlI5k-F2uKgadW-EtTs,13d4ppICBTwIz3w074HHl_s8WP_F9f7emw_c70dOPfdE,14fowN327SJWqviwOudbQ3z3c4iLJFII_gPPZVtnkPo0,1Li1IHAs5LMGeFGuzeLX6cDnPdqwV9oswzbcqNtTEn3s,12A2jpxp9AUpwquWQQk_BV5oUk1ZVsgjy-Ky7pH67exw,1NRTJNXLKwb-KnMDXKFuNhT5x1FyMNq4gk2myilXgHg4,1gx8eXaR6bsYy0gWkm3rXWsvldwR8rUnGaALHjZz8I3U,1k5i7_hFbHSjs7Jm7iDaeW6_UtlGsKHi2R3Tv7Zt9C44,11CL4f8nW6HqxQuz3kGy_uiE-ZAPsKzmSy_LFUParCYI,1w0pgj0k8bGo8dcDYd0CuISn6cdw-VRpchNTGITboyLg,1MVEpHhpebyxsQOXiwTJr8HpPyoet36nuT9tUUdS2FLg,1C9FGWZ8-wA0WcGmdpkvBVR-rUIckxoQWRnGAUq3ZVPA,1lNaPgh2ADtf0REyKJaFSOwb26yJ4vCVBQinqKwj7j-Y,1tYTmB06Jc7Zt-ezILHa-EF2p-92uR6QKkoWikNoaIyI,1RiZLjMnkxW7scNCheKE-9XzcWKuczckv3R6BLg_YsSo,1ONvzU57ZkVv7f1S5vzb0rLtL-a3pm9olvGwNO9sPzvg,1r-FeKFAFrR3GX_BUDqblSSeERP0v9BcEiJorhIhsJlw,1lDJ8adEX1QTt_xbVM4eiGZlajKD5htVTMn3Wyo-hxi8,1A8-wUbYAoxC8e9vMsKqqjNTthLfH5oMMrhOo_92EBzw,1_YIbiSUQ3nSUhaK5Xnz_uUDjsARp7XFhbofv7fb5lts,10xx_OeV8XFM-vkCWtQeexhz_NCYpkBewfqSk8YUJwCk,1m2MrhSQtzb3zkCKkebDcnx90zEuBqPddT2iGW3liWrA,1lGuVpG0HmutUE0lh7vION8GW-SaK9XEtQricSQnNNIU,1u0fEKS1TJ-ANov02UzbC_1QUYjOjGc0F2AmdpQ33wnY,1S5V8xI3vJHyuNxvNerVTeWshcolBgZ0iIGT6ZBMSOqs,1gKrjPu3QKNeb93j02QV_a3Wv1nZB5x-3RX-dT15ZuJc,1ZHL195GTvxi85rNlffa8eP-f_Cqq1WhiAAojEyCoNGc,1leG6Sn3V8f9SifuBSGHFxXNq36BqQVuIjtDuTt73uQk,1xmTTRF9cOHobkZ8yxifPoTDq6mq5Ix0dNCs7foXtv1Y,1fz3PP28h1TwZXnXiXlkrj4GlO81GeHJtnhR7lBZwocw,1D-Tlnq0UtJFYyB2-HXB8irpY1tmHrKh4-vt5utGpOCg,1Vk9iuk6BEwd2X644PgEqnUqqMxRp9vICl1RIeYMslds,1EDRr0O_8VARpnL-gzCdxvcBkf0JKWtU3qxROMY5Z5_s,1iXimTyi4ZXOuMoNHhBzyrDoItU-ZTTFwLmvIOr7YCiU,1Irzy-2bqewd7wtOC3I4u4CG8jhIUnLAVlp7Gk2IsdXk,1_2QS-kUwhQYXoP6z8mysSTV2Z4j4U_1a1FXNIalOsVc,1_TuWHa2QcehsH_LI5PRSoZzzqCNMNRHczOjSF4uRjOI,1RaYmDMlU-2bAmt8sEKMOfpP5ZlCPi0d2-t5sBPEs8zA,1ZINeytVCr1yBJkA8YPc2_RL4wI2mTE0kN8mfTGuVqhs,1fpebFnUwgTb-S9RvKYYQlTZUCP308rRzcmL-GX1sQuE,1e7qY-VyCzcTgtU-0RtEc4Pe0KHneqdPch4uJh2unuI0,1P5NqElu7C9bM991gl_5etNpoehE2bmsWfUs8QFzQl7A,1JGt-yD0w5zBeaHESLmV6gKG2nytjgfOxKcFanrV8Ai0,13Bb4up3pqpi3ymgi6aBDK1Sdx05wvhB-Rhst4lBJtac,1e44bZwGQKcPo9YCgs1exYcczGFpkUuMmDd4xTlZCu7s,1aQ5ElDCTblaR5HNwvOBwvoiDbGKF6JF6Ka1L0vNhT2c,1BhXlz7LsvmPUUuuf3rbKsOOf31uFlxIJCYOA-ECaWr4,1fG9YNUdsj0LxM-BGk_0XuPFr0gk6TWj7OF9KCdg1T2E,1gjaCbnvt1wyk4VL3AvjcR47jUNBO5--bI9xmdo20m_U,1U6PPSGobRbcq2GQ3Ang0yNAWie3q8btsSMqHvxi4Crc,1HGh9NUgQIkX-Gm4qvfltmioNKzxM-bUf5qNLF0GS4X4,1jhNTneQCdLxaprR34ZCbDgPAFVF1JlX6aWq-AVATajk,1tGpDKOuZGDFbwNASXGH-vGs6SkhWnvKUz30YeUExF34,1t7NdLtDzap1fqOpZbOGiNKv3GeoqR3I43akW7A0pUSA,18H4lPqW6C4-G8ttUGvFPVrHe8tXtPj4aOBLB7eay1dE,1708u02o2psI0W3WncZCOxHqT95xsZ14zKxg-fEUyXCY,1A56nebBJYNdHGfpbJPoArQc0prF33_jJhYWpnaUk7Uc,1l_IgEkC9vIiNzH2r66U5cY9imJpmItvkpo3FhVH0P0g,1SpZq7r8dpTnS0-QnXZg3aGeHTd_MztTnVq7rGcmHmuE,1ImwWR3T-tugf5TvaEcT_l3e9pwuaVCMHJVSfMo6wfx0,1si147wHSaS7P4I2s8IPj2H0E9gItV6XZCbZmiDW9OBc,11MyMcfvrp6ERnvzbUTXv-6P_rTkwW5j1_D9ohHwFtbg,1vP3uMUGpzZX5_vWpULJ0dJY1SO97OCZRUhO-Nj_kpc0,1cZhj8mOhaQ4KW7xkp-nPjsBqXIIHEHsAh6dIaGsJi0Y,14_prigwxgpVTRRztZmQrBZNWmvxzjZfqy30aodvCQ1w,1veUa_neajj76l84PkaAjDYLQOdcwPes4Fa6n8f27ECU,1xoRetKd_OZdP2dXdbL1iABvXB5WiYosFknfqgNhfU8w,1Y7Ug-uJrOuStBGaRgGU7DdoZ_l0gE6ge_ERPk5_vH18,1iqSPISS2ufjmTWL4xtcBkhM8W82_vmF0lUhv8lMQSgY,1oG2cdnFtbjDDDQOdoAw6f_B2PsJFsCtSa2m5D9Ucy7k,1UlfY17FN-Wu5mYOSenSkIumefkSzJBhcmHP2_Nf6mrU,1xorxRSdoglTLshyO0vzgV3xFXTB_O7FbD6Wyu2jJ-vM,1COwBPUYFYzPF9CTPVW5JZT5eaIpVEiT_R3qD1uK8AF8,1OWe55nI9nz5_Zzb420rEncF7rUZSkKuo-paosnX8DK4,1Ke21ZOpROXx5ssa6L-19VMjHr9nGnpTKAGP4gaQNa_g,1QTogM430K8Nm69rKd86n-7B8xsE3fTXJM5IiApx7cII,1fH6R6wPuJBMy9KbIcVpcsitK7O6BzWrMMyqMZBp0fn4,11tUOyOzFcmpl9EhSi42uicYwLLG6bOx708-zbXrKLgY</t>
  </si>
  <si>
    <t>01/10/2025 17:02:45</t>
  </si>
  <si>
    <t>4G - ASL - 2025-2026</t>
  </si>
  <si>
    <t>PCTO/4G - ASL - 2025-2026</t>
  </si>
  <si>
    <t>1aTF_X_X40MZvRe_GcWaxT6Sw1WeLUbS6</t>
  </si>
  <si>
    <t>https://drive.google.com/drive/folders/1aTF_X_X40MZvRe_GcWaxT6Sw1WeLUbS6</t>
  </si>
  <si>
    <t>16/11/2025 17:09:27</t>
  </si>
  <si>
    <t>si comunica che sono stati generati e resi disponibili i file per la condotta, le competenze, i programmi svolti e le relazioni finali. Di seguito i link ai file condivisi relativi alle sole classi in cui insegni: Programmi svolti Programma - ITA - 4C - 2025-2026 Programma - LAT - 4C - 2025-2026 Programma - ING - 4C - 2025-2026 Programma - STO - 4C - 2025-2026 Programma - FIL - 4C - 2025-2026 Programma - MAT - 4C - 2025-2026 Programma - FIS - 4C - 2025-2026 Programma - SCIE - 4C - 2025-2026 Programma - DIS - 4C - 2025-2026 Programma - MOT - 4C - 2025-2026 Programma - CIV - 4C - 2025-2026 Programma - REL - 4C - 2025-2026 Programma - ALT - 4C - 2025-2026 Programma - ITA - 4F - 2025-2026 Programma - ING - 4F - 2025-2026 Programma - STO - 4F - 2025-2026 Programma - FIL - 4F - 2025-2026 Programma - MAT - 4F - 2025-2026 Programma - FIS - 4F - 2025-2026 Programma - INF - 4F - 2025-2026 Programma - SCIE - 4F - 2025-2026 Programma - DIS - 4F - 2025-2026 Programma - MOT - 4F - 2025-2026 Programma - CIV - 4F - 2025-2026 Programma - REL - 4F - 2025-2026 Programma - ALT - 4F - 2025-2026 Programma - ITA - 5BLS - 2025-2026 Programma - LAT - 5BLS - 2025-2026 Programma - ING - 5BLS - 2025-2026 Programma - STO - 5BLS - 2025-2026 Programma - FIL - 5BLS - 2025-2026 Programma - MAT - 5BLS - 2025-2026 Programma - FIS - 5BLS - 2025-2026 Programma - SCIE - 5BLS - 2025-2026 Programma - DIS - 5BLS - 2025-2026 Programma - MOT - 5BLS - 2025-2026 Programma - CIV - 5BLS - 2025-2026 Programma - REL - 5BLS - 2025-2026 Programma - ITA - 5G - 2025-2026 Programma - ING - 5G - 2025-2026 Programma - STO - 5G - 2025-2026 Programma - FIL - 5G - 2025-2026 Programma - MAT - 5G - 2025-2026 Relazioni finali Relazione - ITA - 4C - BASILI CATERINA - 2025-2026 Relazione - LAT - 4C - BASILI CATERINA - 2025-2026 Relazione - ING - 4C - NEVONI ELENA - 2025-2026 Relazione - STO - 4C - COLLI STEFANO - 2025-2026 Relazione - FIL - 4C - COLLI STEFANO - 2025-2026 Relazione - MAT - 4C - DINI LAPO - 2025-2026 Relazione - FIS - 4C - DINI LAPO - 2025-2026 Relazione - SCIE - 4C - MAGINI MARCO - 2025-2026 Relazione - DIS - 4C - BRESCA ANGELA - 2025-2026 Relazione - MOT - 4C - BRUNO LORENZO - 2025-2026 Relazione - CIV - 4C - SAVELLI ROSANNA - 2025-2026 Relazione - REL - 4C - DEL BALIO LAURA - 2025-2026 Relazione - ALT - 4C - CHIMENTI CHIARA - 2025-2026 Relazione - ITA - 4F - BASILI CATERINA - 2025-2026 Relazione - ING - 4F - GUIDI CARLA - 2025-2026 Relazione - STO - 4F - MAZZETTI MANUEL - 2025-2026 Relazione - FIL - 4F - MAZZETTI MANUEL - 2025-2026 Relazione - MAT - 4F - CHIMENTI CHIARA - 2025-2026 Relazione - FIS - 4F - DI MEGLIO UGO - 2025-2026 Relazione - INF - 4F - AGOSTINI LAURA - 2025-2026 Relazione - SCIE - 4F - BARRAVECCHIA PAOLA - 2025-2026 Relazione - DIS - 4F - CASERTA FRANCESCO - 2025-2026 Relazione - MOT - 4F - BRUNO LORENZO - 2025-2026 Relazione - CIV - 4F - GRANATO IDELMO - 2025-2026 Relazione - REL - 4F - ANTICHI MADDALENA - 2025-2026 Relazione - ALT - 4F - MILLI ALBERTO - 2025-2026 Relazione - ITA - 5BLS - GENCHI MARIA ELENA - 2025-2026 Relazione - LAT - 5BLS - GENCHI MARIA ELENA - 2025-2026 Relazione - ING - 5BLS - MOSCATELLI SANDRA - 2025-2026 Relazione - STO - 5BLS - FUCCI ANGELO - 2025-2026 Relazione - FIL - 5BLS - FUCCI ANGELO - 2025-2026 Relazione - MAT - 5BLS - CHIMENTI CHIARA - 2025-2026 Relazione - FIS - 5BLS - CHIMENTI CHIARA - 2025-2026 Relazione - SCIE - 5BLS - PORCELLONI SERENA - 2025-2026 Relazione - DIS - 5BLS - SGHERRI BEATRICE - 2025-2026 Relazione - MOT - 5BLS - BONARI SONIA - 2025-2026 Relazione - CIV - 5BLS - SAVELLI ROSANNA - 2025-2026 Relazione - REL - 5BLS - GINANNESCHI MARIA STEFANIA - 2025-2026 Relazione - ITA - 5G - PETRUCCI ILARIA - 2025-2026 Relazione - ING - 5G - GOVERNI SILVIA - 2025-2026 Relazione - STO - 5G - MILLI ALBERTO - 2025-2026 Relazione - FIL - 5G - MILLI ALBERTO - 2025-2026 Relazione - MAT - 5G - CHIMENTI CHIARA - 2025-2026 Relazione - FIS - 5G - CHIMENTI CHIARA - 2025-2026 Relazione - SCIE - 5G - CASAGLI ALESSIO - 2025-2026 Relazione - DIR - 5G - SAVELLI ROSANNA - 2025-2026 Relazione - MOT - 5G - MACHERINI MARCO - 2025-2026 Relazione - SPO - 5G - MACHERINI MARCO - 2025-2026 Relazione - CIV - 5G - SAVELLI ROSANNA - 2025-2026 Relazione - REL - 5G - DEL BALIO LAURA - 2025-2026 Griglie condotta 4C - CONDOTTA - 2025-2026 4F - CONDOTTA - 2025-2026 5BLS - CONDOTTA - 2025-2026 5G - CONDOTTA - 2025-2026 Ciao e buon lavoro! L'Animatore Digitale prof. LEUCI GIULIO, per conto del Dirigente Scolastico prof.ssa RICCI GIORGIA.</t>
  </si>
  <si>
    <t>5H - VERBALE n.2 - 2025-2026</t>
  </si>
  <si>
    <t>04/06/2026 14:11:18</t>
  </si>
  <si>
    <t>1qUWDo-fABeeSP1T8aUeqgNAQOJ39emDjFPMF5-RTNE8</t>
  </si>
  <si>
    <t>https://docs.google.com/document/d/1qUWDo-fABeeSP1T8aUeqgNAQOJ39emDjFPMF5-RTNE8/edit?usp=drivesdk</t>
  </si>
  <si>
    <t>01/10/2025 17:02:43</t>
  </si>
  <si>
    <t>1iKt6UBxeBQ-p-MCOM3JaBFb_HbLosie273-Kg5PIdTc,12ms5qNu50rcrktU088czPk8wH4adMCiabX5KvCODli0,1sYL8fWft28KJHgVUY6mFQE6GCCLinIa-DPYZyOA_sJM,1f_68G0XCkQJb5FJmh8kZYpe_YK5fakAczeCOT-K2GnU,1mNvVIpiG3gtjkEPHY_lR4jTU9LU40aKSuLJo9Lq-l6c,192jFWzGuJl1iad6-JuzeWgdT-ml9JzZr8Vk9u9B8ZHA,1pz9e2uGVJnmOf-KzQsU_YQol2jU7fT0AZHjvuAduaEg,16x4ifJOgsTstUgECjraI56Xf2eXaphLSguNHqXc6RiM,1AX9sr3OytwWftwCVYk1P8VxX1TIyAolP52DOOUeux-4,15gXnmukwV5MGn6m2IIl7uV580w6deCQGF46bLr1N8fc,12pe42W4EBjOxcsNfCR_bJQmMcx48V6s9Js6xZbrwYtE,1QLLe6enyxShkfIZvWDpHjOXVIszTq2VQVXE9mQcPSVU,1CHrYYEUIAIGfHyPz_xRpLV6Vc_69XNx76ohOUxVNx5E,1Uh4ltG1A1cgB9X80ZCM-In12S2c8hGkpLmG_ggCD7jY,1Zq9PJeEipAWUkUkzKmyTM0wjBTFogkFYWscNTtDEbr8,1zFmmSHeMrBfdWxgJFxpCXyZ-P0GY4-ZvuI3-N70paJY,1xH23nktSAyBgrE6776-o5dWSy4UI8g0Uc3mxjm8Zvqc,1t4gg3gV2hTWQyH__sIgAizY01UifqrVUMiTZNnV8rV4,1UdNuNBlO4ZZJYxVuOMR9hBOO9R0XWAYr3lGw0i_457Q,10oNImikUL6082n3ZQWTAATacGdfPCNe2TO1g7RT273Q,1cZYp0GpmhwVdsiMkq8deouZ-ie-oOxhWze7xxbjKwzM,12M4fs1dlyKEojmWU53Bo8irTEsUlDdJYGUQfjyn8hIg,1FN4JndU3YZ7pw8Di7u_g6E7RbSsFqbPscHmsKz3ESUo,1PfM9BQC7uWpF_RdEyMnvcyCpqYb3y5lGp0BEWiacRmI,1WorogonnGONYm4VpBmX92rehceJ7PhkQbjqITPjZUbw,1eIm4ipFf00xsz_tn37S7KcvUE8zkuSpE88zRxX70iXI,1WsGkxJHWeqkMGlJgouv7eGO65slcyCGZCKtAsPd9OlE,1O_MzX1UtEFromUyOtTT5b6hFb_rtxnLdD6FKUIKpz98,1X49mIFiFSvBkeDykM3irPzNxeFyd_-CyprWfuUf0OfI,1N28B-U8BCqYzQ6QuhU6yMQqfLZsRAFl7Lbn00dHvLyw,10BRsfViIS613GhIJuaZYViiiF8UPZXPR5ztiyN7qOHk,1Ty9f0Kfu63Po-dBO8192FCev0gMa0Zr_N1jEIWbkUPE,1ssNkxPX6YmKnjSLwDttcKpcCRAmV0UtzrZTy66kYOGo,1_dLN4FXE4W2Wtc8KeTnOn6wL5gd0VT5KUiL3Ni8aM80,1Yw6zI3ura3WPNmZbluyxAeYloP48lpKRFpFK4eBZ-Go,1kE_VOSGeYxTHU_GZKhhYXaFQi9DW9JJfvBdK09dXjJo,1-qF8q3lOYnJf2dq5a1m1o9nwtDBEATgmAWQYx01mphU,12ZJVEn2QLXL07GvXy7eOE66AqyVESG5SpmuiygRWvzI,100ITLM1xsnryrRGomizu754F2-WcKR2J-lpwDGD2nso,1unm4mVCUWtsqqJ4uJ-zVK2m_J-8_qqwEQ1hn6KrhH9E,1RrcLFBqb0Fav_MIyQ-K6_jvCmagZSSk5RmmInAp8n_g,1E7ZBnwDUAtedz3st5cX9gLFh4kUW6FooQRRMD7QGlMc,1xlwxxLdsZwd4vjirDRJh5qeCheBcz2dCbHUAUbZRcWc,1goti-dUDsZfZ99utk71IH7WROl3sDP8fyROlyWVWQV4,1S8P18UvBFnxv_2946ea6P422RCj5iPtqsBn0-jOjD_M,1qIIKCOYE-U3iw6HGBmiunDOrbHZyiKz3fhyCC0vhBVI,1Js6JTsgbuFBS5xYP8nMf3RrabYvdaliYZinX8eLkENA,1c_b6VlYCBMCt_sxiQN4Mh0d6KOMgla76gzHa00Zi7F8,1rQeQ9k2lD52aWTq3mhLpqWaa1fyV0skgFAIdsIJhZa4,1gmbDugeYo8Argk8EaB0MMX72uqsaJZcVmVdpOuy2_Qo,1YOLbt8Nu1v-45qSOSXrgvnW7qlL8kh8Hde3EkUiGr5o,1ajaBqE90QFu4oXgqKn9f8UZWUPGo9BiFnqZAcGrFQP8,1iaVPZBCbTnqJeobDLtxF8uH927TGBtFjbpo-0wNPQKw,1qI4ZHfEDT86KPPfXRrIDQlld-ZxxGDMyeE7BLK48rKg,1WlqBIO54scXYEEdkvjym8oKwbVfl-R8AK3BPTWTY9Rw,1LsxNW81c1OvN3GAAoyhHbpYpRlSTXeZXOTLWh2XbUEk,1jR_ROg2bogSX15MpgZ_yeJ7-6kiAYvk-oF2oFDdOFYI,1c1UsxHlO0vNgUx3tzdmm5e8L2hMCsyGweW4d_qr0X3o,1Mzv_jZRFkc9E0Hmk0vwTxPmXcUzk618M6a-RQq6AIqs,15lIPc1qc1lHoo3ZOyk3Oclax8GhuwKAcMJYq6v_9cwk,1FVJjCAivkGTLoyKj2KCIQD4EOo6rZf4aoSx-v8GWXGw,1FA69uGKWPg5tR6aaEflSK-AZ9E_mQBrrr4ET0qdjddM,1KoT8jf_rN4Qw4la9liVa_81DsuJ_QjXVMdEcNjqn0J8,14DmzZp1LcRDEaHmvAhVWHjbRJn02V1BwYpRSEMgRF2k,196FdEMDKHkZN6r8cspMClLl9O3pLHmZfkV-1Cf19sPk,1iBXBhNDiuTHgZ50ZmJom9zk1gSsBaBpAgm1Mg6T53A0,1393I-wDnsMTrsRll79JimuboNGCUtMrg8rP1DaCpBP8,1OSUyMx-yMAmPjmRl-QBTosKuKH-cXMoevkGssFZ0DFA,1ijuWZ_wINkkt1ck909HoLiuyFJrcl13r44CPnXKOdjQ,1vOMBkizvCpWZ5iIoZiXLI9yE9A3BSxLvZMLwXtzX1UM,1pOEVCwR1u__HMCbVEss8Hlh88s61GPHTx-5dWVcLMBs,1uNYazM63Pm9f5Ek1jBLRuvpinEw0TNf1aMUAemsVMnk,15-xF6VgSE-yl6MRsgWYo8_v9gB5Wgg-s1F8pJLt7Wck,14QibD3FoP26VDJ_QER21Q8vCf5yhdgMlWLwcyBbtHds,1g2Yq935uvXJaXfuHA-FVjd5X51uxbqZGNfC4wp2q_T4</t>
  </si>
  <si>
    <t>4F - ASL - 2025-2026</t>
  </si>
  <si>
    <t>PCTO/4F - ASL - 2025-2026</t>
  </si>
  <si>
    <t>1awMvJOz6pGYDE81lUJ6JqNOGU27p38dP</t>
  </si>
  <si>
    <t>https://drive.google.com/drive/folders/1awMvJOz6pGYDE81lUJ6JqNOGU27p38dP</t>
  </si>
  <si>
    <t>si comunica che sono stati generati e resi disponibili i file per la condotta, le competenze, i programmi svolti e le relazioni finali. Di seguito i link ai file condivisi relativi alle sole classi in cui insegni: Programmi svolti Programma - ITA - 3G - 2025-2026 Programma - ING - 3G - 2025-2026 Programma - STO - 3G - 2025-2026 Programma - FIL - 3G - 2025-2026 Programma - MAT - 3G - 2025-2026 Programma - FIS - 3G - 2025-2026 Programma - SCIE - 3G - 2025-2026 Programma - DIR - 3G - 2025-2026 Programma - MOT - 3G - 2025-2026 Programma - SPO - 3G - 2025-2026 Programma - CIV - 3G - 2025-2026 Programma - REL - 3G - 2025-2026 Programma - ITA - 4ALS - 2025-2026 Programma - LAT - 4ALS - 2025-2026 Programma - ING - 4ALS - 2025-2026 Programma - STO - 4ALS - 2025-2026 Programma - FIL - 4ALS - 2025-2026 Programma - MAT - 4ALS - 2025-2026 Programma - FIS - 4ALS - 2025-2026 Programma - SCIE - 4ALS - 2025-2026 Programma - DIS - 4ALS - 2025-2026 Programma - MOT - 4ALS - 2025-2026 Programma - CIV - 4ALS - 2025-2026 Programma - REL - 4ALS - 2025-2026 Programma - ITA - 4G - 2025-2026 Programma - ING - 4G - 2025-2026 Programma - STO - 4G - 2025-2026 Programma - FIL - 4G - 2025-2026 Programma - MAT - 4G - 2025-2026 Programma - FIS - 4G - 2025-2026 Programma - SCIE - 4G - 2025-2026 Programma - DIR - 4G - 2025-2026 Programma - MOT - 4G - 2025-2026 Programma - SPO - 4G - 2025-2026 Programma - CIV - 4G - 2025-2026 Programma - REL - 4G - 2025-2026 Relazioni finali Relazione - ITA - 3G - LANZANO ROSA - 2025-2026 Relazione - ING - 3G - GOVERNI SILVIA - 2025-2026 Relazione - STO - 3G - MILLI ALBERTO - 2025-2026 Relazione - FIL - 3G - MILLI ALBERTO - 2025-2026 Relazione - MAT - 3G - CIOLFI CLAUDIA - 2025-2026 Relazione - FIS - 3G - BRINI LAPO - 2025-2026 Relazione - SCIE - 3G - TERNI ALESSIO - 2025-2026 Relazione - DIR - 3G - GRANATO IDELMO - 2025-2026 Relazione - MOT - 3G - MACHERINI MARCO - 2025-2026 Relazione - SPO - 3G - MACHERINI MARCO - 2025-2026 Relazione - CIV - 3G - GRANATO IDELMO - 2025-2026 Relazione - REL - 3G - DEL BALIO LAURA - 2025-2026 Relazione - ITA - 4ALS - CRUCIANI CATERINA - 2025-2026 Relazione - LAT - 4ALS - CRUCIANI CATERINA - 2025-2026 Relazione - ING - 4ALS - MOSCATELLI SANDRA - 2025-2026 Relazione - STO - 4ALS - RADI ERIKA - 2025-2026 Relazione - FIL - 4ALS - RADI ERIKA - 2025-2026 Relazione - MAT - 4ALS - CIOLFI CLAUDIA - 2025-2026 Relazione - FIS - 4ALS - CIOLFI CLAUDIA - 2025-2026 Relazione - SCIE - 4ALS - FATTOROSI LUIGINA - 2025-2026 Relazione - DIS - 4ALS - CASERTA FRANCESCO - 2025-2026 Relazione - MOT - 4ALS - MACHETTI SARA - 2025-2026 Relazione - CIV - 4ALS - GRANATO IDELMO - 2025-2026 Relazione - REL - 4ALS - GINANNESCHI MARIA STEFANIA - 2025-2026 Relazione - ITA - 4G - CORDOVANI IRENE - 2025-2026 Relazione - ING - 4G - CAPPARELLI GUIDO - 2025-2026 Relazione - STO - 4G - FUCCI ANGELO - 2025-2026 Relazione - FIL - 4G - FUCCI ANGELO - 2025-2026 Relazione - MAT - 4G - CIOLFI CLAUDIA - 2025-2026 Relazione - FIS - 4G - CIOLFI CLAUDIA - 2025-2026 Relazione - SCIE - 4G - BARRAVECCHIA PAOLA - 2025-2026 Relazione - DIR - 4G - GRANATO IDELMO - 2025-2026 Relazione - MOT - 4G - MACHERINI MARCO - 2025-2026 Relazione - SPO - 4G - MACHERINI MARCO - 2025-2026 Relazione - CIV - 4G - GRANATO IDELMO - 2025-2026 Relazione - REL - 4G - DEL BALIO LAURA - 2025-2026 Griglie condotta 3G - CONDOTTA - 2025-2026 4ALS - CONDOTTA - 2025-2026 4G - CONDOTTA - 2025-2026 Ciao e buon lavoro! L'Animatore Digitale prof. LEUCI GIULIO, per conto del Dirigente Scolastico prof.ssa RICCI GIORGIA.</t>
  </si>
  <si>
    <t>04/06/2026 14:11:20</t>
  </si>
  <si>
    <t>01/10/2025 17:04:12</t>
  </si>
  <si>
    <t>1CwubQzEf8RHdeCPq0xmjfSHlSaLIxKc9BvEHL_aQeT4,1tJmyr5jrAEuBEXW3POUj1p3mUFeKpWjvzJ56Hs2NV_E,1VyiK8S5hcJQRsGQAC33f-TEBUMCPVuKIMZq0_ajV_u8,1I6UyV8mndBkTyE183t55z4rm-CoHb1vZJUyGftaHWGk,1t4DMopfl3kFmq9yzTU4SA_cxSbA4DY746OHQunFT5wc,1OwFqWYPTv30DoAfRAfMcHRFqtxsThDWQY19wVz35-7U,1TnE6FEmd1xRTFjpTKfLBim8mRdidpL8qHalynL2DPuE,19qkJootnmjgaVd46vzNskkzE7p8pRSHEfMV4ecMi1Uw,1ZfQh1k-c2kym0NyEhYNICpmi8PmTDk8rqhzYGGFM38Q,1FbXSVNMEPxn_1WrdUyYfpkmeiqCjGDBTWAtY8cnCt0Q,13OJlRnPF9TS-RJyItBPvyX-rTWxNE_X-z_e2KP6xysc,1pj01b8r4xSSrCk-jAUUlyAAJGCDWrzkO-PZDuyxAbbA,1E7ZYhkEkwVzUl0nBR-cA2V68m6t7uPVqefGcbu4bB9I,1ma5XedRl-3iBfVnatAykDJMYI5rsgD877Erjab-UUFE,1wfrBMRGI7_07VQe6m7Hq0rLAnWnUGxnh6GdDDkf7NVc,1RR6sPgXFQmPImkg1gdwuFwIRlm7qL9TOP63k8t6L1Cc,14LypOjpuxzk_O1jFAwKhFzxk6gyKNIz0spIt1kpFydk,1W4znjKtNmqdYdGJOZgZJOnkHAt0cEDSXVKIYqCWCgUY,1lv8Aj9Gd6FfM0lGeSqiXS-XXL07VHwHYml4VsBiL7eg,15PHvNCw0Oe_GRPgeH4EQfg_tQoLdXAeE8DsmsSSie6M,1Qmt0dOBJQJ-zJ83zrt4FBuzlYiXKcsjnJ7hJ0baiLuU,1pE2i5jL_3cJ9FIgGe0n37PMadNXpLCp69OqMqOhjvLU,1c8uUEeKZO9-5-eih44y3TPGef_OMJjc6iDIY6i-NWns,1DC7uBdguqhtBMYfLmwpCariSfWAah6iJxggZVjlKOD4,1DjVZcRU3tiszOUdvQO9ozWG-52EjEWm4No9gMjAnAnM,1RD12hxMcMusrHuzMoXeVIQzz-h7umx5WmgHgvNGbv7k,198GsaV7DqOEixHJt7Y7hzoCki1XZzommEBOfsA-onEc,1gI2VJUis9GUjUXaRMGz31rdnBPfonXqrnqsv4v8JEew,1tedAYbMdKyCnmJasdJ6txpfQYIWsWA8GOxA3WS1X6As,1u8NM34tDVDbNvnh7n77svRdda-e9USmSMQw_CP62BsE,1P_2W1sOSUgAoumuRZVobToeg-np82NpjLY12UFc_F1A,1VcuoxIhPn402tn7i-uEAtG5P8yMfIT8cj9mD4cTrlQE,100AAG1SqOQBxfzraFQJRFsm8KhJe-xjxqieA8j3IJP0,1_6DEx8Lutv5ZEPnXAXO-_A47RAy_LTTyt6RsRVEXIhY,1GG7CAecvQKlxys10wwwLVy7QpIeieLp6P-qULh-QFWQ,1YV-4yDwnmomg-2BASsk4cK9BExJ1bPQcSUSX15IKhTM,1dl6vw-ln6K1DKg_XtX2E7yibpMmqEbevjWBbFsGhrRI,1lWPPl_b3ADoZ_AN6897ISqnx3C_0vkfIIPOlYa00SCQ,1dyl0dpNGeTUBFjFtNGz6wkgxUpsIE0b2ChDKTng-H-4,1JV4S6wSThuuwxuK7sUGx2xANIdBCsgeTm5kvRyqwUNA,1dZZ8IRiDKeprsAFjmmY2pyX5wW41m4DdwteZvEkyF-s,1vBdhFWp7jJIw8k2tjVKdr4xeRnWDQTxz1_1LOxbr-NI,1xxEpwyLlbGH76-uczljxE0IHVBp3AHtuFHlSb5U2I0I,1bdOqNH7EC26QdXDiDl-OkVGZpo6lDV359-lW-I-X8L8,15oGgqL2jNL-MbxvrY8WcaHTsMgeNx39z7OzDW0dYlIk,1eYBBxHSToVxk08HiNHcS51QqmeWfPoPvCHpx2ps6f9I,15hctorK8N75E4w1tz-wTIGig_V6miRwS0riCxjaXbeA,1K_UUVyaoa48luN8soKhR5PolFIlf7-flOHgzu0iC-ws,1okl1i3HwSFuE0T0ACkjk0cM0WTuaa_v3wbZJc9na7pU,1w6KcZGv4_fIAT52JeYr509QJNO8Z9Mlyt8inxHip0_g,1q_vHpDnXGChawAq8XSu_zRByhXcCd91pyBMEYqebxHc,1rSW60tKRbrGEg5pxwwh6_g_2WCD9So0yqz6_s5etQTU,16l8lezt2mscNEPRGHGUZaS-z0dek_mi4UQ-ZsTx89Es,1-UFEhBAexo8DPliwh8x5fCNSx5DJz6tj1nF5EvzOxLY,1APNhrv8y865tjcJ9FN-K2dzvYXPfpc-WQVmSlKJUfZY,1w6pBkk5pO553nvKWK1M2qc9_ZE_Ln3yrXvT5v1oZoyc,1GtQHrdWfUY8ScloDbR0hCu5z5LEfaaxf-oQwduH8iWU,1OuIUyN5qX2apOB4Jve1HT2C1DnXmMBtK_ghcH_YQTsI,1qan0PXh3-7BLYs-SoWNyynStCJWer2DUfEC-QG_aNow,1Wjq2gYUHBJQTt_dTk3YNBZiZzk7hk1aSTxZennPcMkQ,1TSAyXIXsbyWes89uN7X0t17wXQPsH-SDgxN-dkbERK0,1S5V8xI3vJHyuNxvNerVTeWshcolBgZ0iIGT6ZBMSOqs,1gKrjPu3QKNeb93j02QV_a3Wv1nZB5x-3RX-dT15ZuJc,1ZHL195GTvxi85rNlffa8eP-f_Cqq1WhiAAojEyCoNGc,1leG6Sn3V8f9SifuBSGHFxXNq36BqQVuIjtDuTt73uQk,1xmTTRF9cOHobkZ8yxifPoTDq6mq5Ix0dNCs7foXtv1Y,1fz3PP28h1TwZXnXiXlkrj4GlO81GeHJtnhR7lBZwocw,1D-Tlnq0UtJFYyB2-HXB8irpY1tmHrKh4-vt5utGpOCg,1Vk9iuk6BEwd2X644PgEqnUqqMxRp9vICl1RIeYMslds,1EDRr0O_8VARpnL-gzCdxvcBkf0JKWtU3qxROMY5Z5_s,1iXimTyi4ZXOuMoNHhBzyrDoItU-ZTTFwLmvIOr7YCiU,1Irzy-2bqewd7wtOC3I4u4CG8jhIUnLAVlp7Gk2IsdXk,1_2QS-kUwhQYXoP6z8mysSTV2Z4j4U_1a1FXNIalOsVc,1_TuWHa2QcehsH_LI5PRSoZzzqCNMNRHczOjSF4uRjOI,1zZBC3x6fAvixn_knrBdc8MXltvq6LDISY82KNuok5s0,1QE9g5TpGAhdPJnS7J6JxwvKlqoSzsIea9uYXkRVS1vc,1dx2ixrKWBHVOyZobgk2X8KOAp1KqaDCD4kLKuqpONgk,1Qu0MIkVm9Dcwr9KvmWHt3VrB1EEQoBKB8mdh2ssnKac,1P6BxoDSSC_yye8wAEDZmyK3csy7RsYsFBmT787JVzFs,132zF9y39ZklGBLVUaCI5LLYriDhZ_V7ye7tian7vRFM,18IYLy_-WuqS1UnnpNqx17MqLsbuDUXqBmYhu32Lv51c,1NO2U6YQMwpqh6UQrQ9kPKX8_BDSymbvy0X4T1xyh4zM,1oeMwP_OYhl-dpgf6cXYBoSt7e6kHYkT7FZjt9ROxNT0,1yDMoMNxL88CmJC7YF2QNjE69tua0LHIRtV8u_m7Qqgc,1lzgZp2QMFkhqFVADKF0V08oQbQ3-vKAnYaXd8IQ_cYE,1ptVjlirGMM_9e1zKfz4lw9epCRwHNmg9XkcrT5QYMAE,1LgxUzfskgLVB2VGf0l5mqXS2BPXcRFtMq_gTkGCK-Y4,18ifskRMuOYlTqjGaBA41AijplhT6SPCATJv96kAF0ro,1W6oWDljycRNOGqXdPaQ74GCNaugd0S4kANktTmbC21w,1DRhxGpwyBrbtJq-PHAa30hs9qRsDeflnJShs4mA2vgM,1hFHbJrjhYEU9VjXtkl4uLwnJBq12580fMsb9nuZ_z3g,1q4nYXhIrJM_2Tp5oKGar9yPcZWOCejzm81mMhnWUEqs,1jztOKfrOMvmADQEnOQ1WiSKKJ396G_SK62JsXm_MR-4,1utbitNAj0E3aAGl3TT5A-WkarLhwwRtc8zMsHbCvTeY,1SwaEHj3cfmxnckgixf_r_OwbsupAm28tjmamEKsHNy8,1ASQG1jGwy0gp0nLnutbnfv0_bNlDONLFqoNUheCQRiE,1vYqhgAFbMuCF8jL200lvJAvDcrLAdy-6mZSi6g8qZmA,1AkODIbRclEWfq-2Y14ik3qH6DQH2OzUOVPtuqOOHW80,1V0erMC2lin2_976eA9ANxMjEB2sAGFeoO-SrgI1CoTA,1Ke21ZOpROXx5ssa6L-19VMjHr9nGnpTKAGP4gaQNa_g,1yOe6p7EOFgGO4v4WXc5owJ99pDQiFq7xv3skTopFVVs,1JIphReFCK4psfJ57Ugq-Fc1FvCmrZETMeMS-y9vQQKg</t>
  </si>
  <si>
    <t>4ALC - ASL - 2025-2026</t>
  </si>
  <si>
    <t>PCTO/4ALC - ASL - 2025-2026</t>
  </si>
  <si>
    <t>16/11/2025 17:09:38</t>
  </si>
  <si>
    <t>1FaonqkeYMkHkHJsnLsJ6tKlrf879b9Ce</t>
  </si>
  <si>
    <t>https://drive.google.com/drive/folders/1FaonqkeYMkHkHJsnLsJ6tKlrf879b9Ce</t>
  </si>
  <si>
    <t>LOISI DANIELGABRIELE - PDP BES - 2025-2026</t>
  </si>
  <si>
    <t>si comunica che sono stati generati e resi disponibili i file per la condotta, le competenze, i programmi svolti e le relazioni finali. Di seguito i link ai file condivisi relativi alle sole classi in cui insegni: Programmi svolti Programma - ITA - 3C - 2025-2026 Programma - LAT - 3C - 2025-2026 Programma - ING - 3C - 2025-2026 Programma - STO - 3C - 2025-2026 Programma - FIL - 3C - 2025-2026 Programma - MAT - 3C - 2025-2026 Programma - FIS - 3C - 2025-2026 Programma - SCIE - 3C - 2025-2026 Programma - DIS - 3C - 2025-2026 Programma - MOT - 3C - 2025-2026 Programma - CIV - 3C - 2025-2026 Programma - REL - 3C - 2025-2026 Programma - ITA - 4C - 2025-2026 Programma - LAT - 4C - 2025-2026 Programma - ING - 4C - 2025-2026 Programma - STO - 4C - 2025-2026 Programma - FIL - 4C - 2025-2026 Programma - MAT - 4C - 2025-2026 Programma - FIS - 4C - 2025-2026 Programma - SCIE - 4C - 2025-2026 Programma - DIS - 4C - 2025-2026 Programma - MOT - 4C - 2025-2026 Programma - CIV - 4C - 2025-2026 Programma - REL - 4C - 2025-2026 Programma - ALT - 4C - 2025-2026 Programma - ITA - 4E - 2025-2026 Programma - ING - 4E - 2025-2026 Programma - STO - 4E - 2025-2026 Programma - FIL - 4E - 2025-2026 Programma - MAT - 4E - 2025-2026 Programma - FIS - 4E - 2025-2026 Programma - INF - 4E - 2025-2026 Programma - SCIE - 4E - 2025-2026 Programma - DIS - 4E - 2025-2026 Programma - MOT - 4E - 2025-2026 Programma - CIV - 4E - 2025-2026 Programma - REL - 4E - 2025-2026 Programma - ITA - 5E - 2025-2026 Programma - ING - 5E - 2025-2026 Programma - STO - 5E - 2025-2026 Programma - FIL - 5E - 2025-2026 Programma - MAT - 5E - 2025-2026 Programma - FIS - 5E - 2025-2026 Programma - INF - 5E - 2025-2026 Programma - SCIE - 5E - 2025-2026 Programma - DIS - 5E - 2025-2026 Programma - MOT - 5E - 2025-2026 Programma - CIV - 5E - 2025-2026 Programma - REL - 5E - 2025-2026 Relazioni finali Relazione - ITA - 3C - ACHERONTE TIZIANA - 2025-2026 Relazione - LAT - 3C - LA MANTIA DAVID - 2025-2026 Relazione - ING - 3C - NEVONI ELENA - 2025-2026 Relazione - STO - 3C - COLLI STEFANO - 2025-2026 Relazione - FIL - 3C - COLLI STEFANO - 2025-2026 Relazione - MAT - 3C - CELLESI ROBERTA - 2025-2026 Relazione - FIS - 3C - STERI STEFANO - 2025-2026 Relazione - SCIE - 3C - MAGINI MARCO - 2025-2026 Relazione - DIS - 3C - BRESCA ANGELA - 2025-2026 Relazione - MOT - 3C - BRUNO LORENZO - 2025-2026 Relazione - CIV - 3C - SAVELLI ROSANNA - 2025-2026 Relazione - REL - 3C - DEL BALIO LAURA - 2025-2026 Relazione - ITA - 4C - BASILI CATERINA - 2025-2026 Relazione - LAT - 4C - BASILI CATERINA - 2025-2026 Relazione - ING - 4C - NEVONI ELENA - 2025-2026 Relazione - STO - 4C - COLLI STEFANO - 2025-2026 Relazione - FIL - 4C - COLLI STEFANO - 2025-2026 Relazione - MAT - 4C - DINI LAPO - 2025-2026 Relazione - FIS - 4C - DINI LAPO - 2025-2026 Relazione - SCIE - 4C - MAGINI MARCO - 2025-2026 Relazione - DIS - 4C - BRESCA ANGELA - 2025-2026 Relazione - MOT - 4C - BRUNO LORENZO - 2025-2026 Relazione - CIV - 4C - SAVELLI ROSANNA - 2025-2026 Relazione - REL - 4C - DEL BALIO LAURA - 2025-2026 Relazione - ALT - 4C - CHIMENTI CHIARA - 2025-2026 Relazione - ITA - 4E - LA MANTIA DAVID - 2025-2026 Relazione - ING - 4E - MOSCATELLI SANDRA - 2025-2026 Relazione - STO - 4E - COLLI STEFANO - 2025-2026 Relazione - FIL - 4E - COLLI STEFANO - 2025-2026 Relazione - MAT - 4E - LOFFREDO GIORGIO - 2025-2026 Relazione - FIS - 4E - LOFFREDO GIORGIO - 2025-2026 Relazione - INF - 4E - CARTOCCI GIANNI - 2025-2026 Relazione - SCIE - 4E - BABINI ROBERTA - 2025-2026 Relazione - DIS - 4E - DESIDERIO FLORIANA - 2025-2026 Relazione - MOT - 4E - COPPOLA CECILIA - 2025-2026 Relazione - CIV - 4E - SAVELLI ROSANNA - 2025-2026 Relazione - REL - 4E - DEL BALIO LAURA - 2025-2026 Relazione - ITA - 5E - BASILI CATERINA - 2025-2026 Relazione - ING - 5E - NEVONI ELENA - 2025-2026 Relazione - STO - 5E - COLLI STEFANO - 2025-2026 Relazione - FIL - 5E - COLLI STEFANO - 2025-2026 Relazione - MAT - 5E - DE LUCIA DOMENICO - 2025-2026 Relazione - FIS - 5E - DE LUCIA DOMENICO - 2025-2026 Relazione - INF - 5E - CARTOCCI GIANNI - 2025-2026 Relazione - SCIE - 5E - SOZZI MARCO - 2025-2026 Relazione - DIS - 5E - SGHERRI BEATRICE - 2025-2026 Relazione - MOT - 5E - COPPOLA CECILIA - 2025-2026 Relazione - CIV - 5E - SAVELLI ROSANNA - 2025-2026 Relazione - REL - 5E - DEL BALIO LAURA - 2025-2026 Griglie condotta 3C - CONDOTTA - 2025-2026 4C - CONDOTTA - 2025-2026 4E - CONDOTTA - 2025-2026 5E - CONDOTTA - 2025-2026 Ciao e buon lavoro! L'Animatore Digitale prof. LEUCI GIULIO, per conto del Dirigente Scolastico prof.ssa RICCI GIORGIA.</t>
  </si>
  <si>
    <t>04/06/2026 14:11:22</t>
  </si>
  <si>
    <t>1FuR4IZ0uy23jNi_pstPs0A2BceYabkMe-EwIcKPHSPI</t>
  </si>
  <si>
    <t>https://docs.google.com/document/d/1FuR4IZ0uy23jNi_pstPs0A2BceYabkMe-EwIcKPHSPI/edit?usp=drivesdk</t>
  </si>
  <si>
    <t>01/10/2025 17:04:07</t>
  </si>
  <si>
    <t>1_yEgUPD9x1WpPykw6TH_8jXux8YtHKjuY-vEPvsElqc,1H9yal0Z2_2kcbDrzIN_hEKeDq5sB-E0OVk2vuSRFWRs,1ckC5IXsgvjXU8qTSf-dKO8dDxklA49pIiiy4whp-VWQ,1YUe5W2AcnPKxCEWQTsVf0t5WYbFDMkHi7Yuoam_7o8M,1idKyICsrOYDODFeKExvjsPe1Cqi59yWN6CschaHEDd0,1F5d5l0D0qd-crMAWqoZouz2CiOxRkybdRoXeixAkuJ8,1vsPliskrEUWtmqVZN9IdpDv0ZbSptRgGvdOu8oc1jjM,1Ov28xt6EubBtbOgKz6lU6dYB_PiSs_rd0BsjHHYdTRI,1SonzDuDIJkJ700txBGTJwjcO39g0lu1BVOevGzSzRkU,1m0MYK9fjA4SOZ7FBKSukhZUDF6VApwy8hz2x_GmETao,11hmmq-jp_I850GVF_l5avsdJmpns9XsQ38Rn14miQCg,13PtSBKHmrOUyuvttZwaRl_FxrCDIt_hqsT8nKyd8ZUU,1EJtA4OplYuK9QN0uTHUoFuwFPu5CDQawjTLTsDjAhdo,1UsLkb6iMPfcW0ct7LP4ybkj6DQ9GkFVHkn7fFf78DMo,11IFIY_tjfK7p8d5p2HsedCEIyqh2mTihibsmurEA1bE,1GbSf74lWXgoJ_Y4VK8BRjkSQis443t3HbcZf40fg3i0,1rUyTg7JYzVZqDIaYEl4E-XWD0Q8rw5QTPE8BBfIAX4M,1pYtqH6ht_uJ6MQir53-Cy5K4dSFwnSYhrfNhL4PY15s,1FYyaJBMcxjRRgl9xJH2Wye2ObOzR92qPErlky9zAFUc,1a5dS21a0KZ84anRef537NGV1o9pzlgXh4Q49MLVu5Bc,19rFd06qU5Wkyms3ej24dGLONLnXMsXHltp2bxipwWbE,1WFhvBj_RPDyklM09V6_qHo0S5l7ecnrjnq1GlZt-hfk,1WodbO10MiyqmEe7gY1hMowSFlLgrtM4QZcbOQI9VMF4,1_opQBnEECzVI7wrzy0CckB6pEc923hU8V6c_5SC1WTc,10vOzAR42gnj_-3Dq85VK9zcBVmXWlial4B-juO5kw_s,1I1LlN8VdvqMMaNdBMWkYbG064v4N7ITGfV33bXcdnvE,1lC_1E7HKqG61dCZ4_E15lb7AOCpPQ42eNQJKRKmJXnI,1RHprZKHEKiu3J7q3Rms8oqEKC14EeV_CTx_Mc2lvCU4,1y8S8eMGa8vixc4o9wHOKEWPGwjTX4f-EG-ji3hRF9G0,1lbxfDsSYQP_bajD18QmRz2vHOAwGVVtWwwi8S9Qz3tY,1TCfvRPLVXtDk7lVNesMy2jrWJKfhMz67hYdcpSeaV2o,1KtAk0uP4R7Ztq_V3s8M6y-ZxMPc7_bjVqAAreAy2iac,1TtklWT4ngdCzXp5tOD7sDGrRW3GXD5EBMv_xbuaEglg,1ZODPcpDRq8VBxIhGbtWH96l2fRor1WddT94f_sgyU5Y,10_NjufN_Bsn6cY5FBJxxRwV6KtEPqg6qjHG-HAZAFu8,1aOBTGAZnQK1vdw9lA-W3JTb6tkJ9ZkfGCN11ouUURMY,13_pPFoIgy8cjAVhkM4nMYX8MeK3uXOGzxYoBPTVtiAA,1Cq1sCJRyNErtyKht3EdMkCn3nhvtzLfDbLmazjcJlaU,1DMtRd7LQOm1NmBftNCnWWrMYYtb5KBdm1qqenF0a_FI,1JIyW1xtPHhaa9xX_Vy88TSvARQYOm-uAGRi2PdC3-WY,1bygnnNtslF7l4AqCu_xAzPfBdA5A6mz91l9ARfgVpO4,1e5_pHZN54PlRkfzhN3phQ7VPb-qYpROKAUDFPNhkFXk,1Q3cl2uTMr9l6DSi2PA1DES1SmexW6qcI_004x8yXu7w,1LuQw_incCFLhfut28WcTNDynVd7EBJ8CxPkYCDTiQMg,1YJGwBYd2_rEwNzL1NYGkmqxS78r-UYq097LKmtg__ao,13wd3LmlJ5h5P5F_ZmCCx2UtJvcXn725mFwf-4CdPYBo,16y7ycNrLaN6ARE-00ugAbjtOAV-Dhkp8ykCM1rdhyOk,1F9hLby9dg0eIPGRo-2iuuRQJGXmpQhMFo28P5e6KX7c,1hHreOfR12Ec-_l0gCLyibC4dePS9kK6jYLUfH6iaElo,1qveCXU6gCeCJoB3yrD_NS3nm3-ceAyZOJHpMg64ivVE,1utWXLwV7et-2IqG8SwFX9GjtDoBEKMuDa1x-qcQsPvQ,1ZJjDlashhEpgcHjrPANhMz_fAIvmu0zyyb4zEu6_0Q0,1pbs41mWKhiUbKnWbqXGfHNMZUWSuc2N6o8qbxo5j27U,1sjNd3t3TT-xFMKVr7RMditeccJkimd4cEPAoagCkBXE,1RD12hxMcMusrHuzMoXeVIQzz-h7umx5WmgHgvNGbv7k,198GsaV7DqOEixHJt7Y7hzoCki1XZzommEBOfsA-onEc,1gI2VJUis9GUjUXaRMGz31rdnBPfonXqrnqsv4v8JEew,1tedAYbMdKyCnmJasdJ6txpfQYIWsWA8GOxA3WS1X6As,1u8NM34tDVDbNvnh7n77svRdda-e9USmSMQw_CP62BsE,1P_2W1sOSUgAoumuRZVobToeg-np82NpjLY12UFc_F1A,1VcuoxIhPn402tn7i-uEAtG5P8yMfIT8cj9mD4cTrlQE,100AAG1SqOQBxfzraFQJRFsm8KhJe-xjxqieA8j3IJP0,1_6DEx8Lutv5ZEPnXAXO-_A47RAy_LTTyt6RsRVEXIhY,1GG7CAecvQKlxys10wwwLVy7QpIeieLp6P-qULh-QFWQ,1YV-4yDwnmomg-2BASsk4cK9BExJ1bPQcSUSX15IKhTM,1dl6vw-ln6K1DKg_XtX2E7yibpMmqEbevjWBbFsGhrRI,1lWPPl_b3ADoZ_AN6897ISqnx3C_0vkfIIPOlYa00SCQ,1dyl0dpNGeTUBFjFtNGz6wkgxUpsIE0b2ChDKTng-H-4,1JV4S6wSThuuwxuK7sUGx2xANIdBCsgeTm5kvRyqwUNA,1dZZ8IRiDKeprsAFjmmY2pyX5wW41m4DdwteZvEkyF-s,1vBdhFWp7jJIw8k2tjVKdr4xeRnWDQTxz1_1LOxbr-NI,1xxEpwyLlbGH76-uczljxE0IHVBp3AHtuFHlSb5U2I0I,1bdOqNH7EC26QdXDiDl-OkVGZpo6lDV359-lW-I-X8L8,15oGgqL2jNL-MbxvrY8WcaHTsMgeNx39z7OzDW0dYlIk,1eYBBxHSToVxk08HiNHcS51QqmeWfPoPvCHpx2ps6f9I,15hctorK8N75E4w1tz-wTIGig_V6miRwS0riCxjaXbeA,1K_UUVyaoa48luN8soKhR5PolFIlf7-flOHgzu0iC-ws,1okl1i3HwSFuE0T0ACkjk0cM0WTuaa_v3wbZJc9na7pU,1tf1E2r4GbOVMbch6iO88_4Zc6FAiE8sey17bzZw1DhM,1pE7zaYdGxudn-PTElW6gcgIMsWd5wSnflN_AwEVgU60,1gRqTniaLfk9O1DV5c4euaBj5dd-dhvgNEHWMLRqyAlQ,1tBxPO-CWuNE15-fKxMOlOdw8pqDQe39a4vrHjrvDEMk,14NHcaCAzD3ImGj_MnJlnf9StXDZTZ6DCGgfZCuE8HWg,1Sb9AXpVZZCQppj4upq7s8jO8eUBixKowlmg2bXdLXcE,1NrtEkordFkDXIsGG03048pBUbqz2eX4bkNIbwuKjzYI,11TRDK7gthr3WVk4_DfRtT1GZCPJDf9Vo7Mk0ASlBdY4,1WzkBZb_3lGOMcAIQSZQCdHXg-qKlgEThxOs0N0OFDJk,1UgqeHsXpxXqUuCy6QXurEuKyeZXROAf8ejKxF4CdisU,1K6s7m_QdK4gnAQo6HcyDQDrL6RYSnxD1G4gjaTLsOVE,1GnA0YlDn1eEKRf-RKZfEbz-fSpU0Trl8rsub9Tn8xS0,18fmN_oHpl8G103nAatiZ4psBSJsLy_wditWnLPZHTjQ,1RwwevsYOH9PP-_aeARibMSIWaR7SDmlPNzrnKZGO5Aw,1fYiRc-c09MGUHq7yADyl3NBhMWe4JXF_rt9wBqJqOpI,10RrKIo5Nk5_-IxHM67t_y_rhiLQ1qEczzN6x2VzmOC0,1UQ9kwUS0uSimPauTPsMknAi-4wuujQPFPDkSRJw4wZU,11UazcGZLIFrjxWHd4FF3jHZNI6E0nzOhLSKsGLms0wA,1gMFRL6DIOfTqbp79nhvGeFgfzwmZA8zMYSedh_hdPxo,1aoATWr5GAeP_cyzYEVWzF4IVZCJtCCo4dk61H-2Jt9Y,15n94ZEXBsJpzLlmGk6zffK5rrVNKZbJR4eJDLVPNT6Y,1rkCoAy7QYPcoZkQDi_m1J9LW149c2ntu57tjQC0Ew7Q,1go0nFJMz4KjLgbi_Y40J7BHJYg_eJjHedYUNzvLiHIQ,1JHPQHlpef9STudNhy8nnCyPPWgjNz3o8CAMs-G2owxQ,1hIjTISC62harBVoaogc8rfM5-lxlQKWdS9CMlzuc8Hw,1EV_505pD0TEswBE9X122_09zzfMNcE6t72fcxzFyuJ4,1zAQHSmFoX0rki8DJ7n9tZCi-Py9RTCOoEzzJ41OJ2N8,1YHdFBvkXlV28qIzbMtVs01ha_bZs2mFdAABoJPbM3AI,1IM3j-I31XfGsf1uW_l8VlfBPU-J7VPvVy8qnwVRM5tk,13fLTHrQ0MKgFtpliUufPYlEdRxqP8zFP2d7wv69HgN0,1nbxQy8WUzywLbbaoiNLuzqOqA0Tbtv0Q7_4gwXCNiGA,1K4-e0_H0-hJ0SBYCnbHQR-1eunHF7wQBZZsX4Q4BWBY,1xbahxTIYP0WMY6UIYffPeIsuEFwX_W3TH1OAjXPXlOo,1N08eSgi0m1tQARCxZn5hdzihF7QiuLhvgkA3AsXP-Kk,1Oj3BolTrwdxMM0k3jT6-ZYiMsfZcrVJ7j66HVkjGg2s,1IQJ_mshH2X1OXP0Q5E-SgrgfMuBBLTk23ZDqO3If0JU,19mFc2p8EpxKkdV0qIv6XYcg0Zg1JJHyXw-EbZNpdc78,1gcBlWMPxPgKTP7FhQXus59oIeniNZVSSVUE_aJutdPs,1uiof6-It1tzrOStrIB5xDmbDul1LY3rfI0Hl56AOLF8,1zCsgBWmFajvcZ7GN7ljR-JPDYnfF2XHFUj0ZEsJp3Dk,1s3t-QrnRFqWwkI3GyaYRdVBz3moF7yDEUVpSpKDUor0,1s1mUziLm6g0_9TCyGLHpNBMH7f4BYNnoFXRU31sS_bc,10olfccqQ1yVIcCqW1HkdDOUqcE13SA2w5DLHcw8sF6o,1urav8k7eu2i0hmCapZpEzx5MFM2GWtQOoM_fnPuJLfQ,18mIlBRQ5gdPe4RCsF4W5OwVSUjsf35vXJy3UAdqS45U,14HmnASgGAFb536Gy87AfzCeOpuvYvdAgDjC2d95Lpwc,1P37InFZMDXi2L_YowztXLKnwyd5H19m8igdtCanzWXU,1EXTko8_sRH2S-2dXOMVWezHsS1QECE_7KD4ourAozg4,1pc15T9I0xkZZB0NvoF8M3F0XrRp7zMhkuvUMtyeDL24,1_ueD4ZxwBStl-FbtEqVLyPfFSMxffZsYhfItoWk8mgE,1SIqveBo3i3mjDlI6ude0DK0CbyN_jaDotVmvyqH_2VM,14FUHlBZIJ4zHVNu0QMTYiKHt509UNrcKj9Fhtp9nrgo,1Pf6zT84_2BBQNrOjUg9jDRHi1DOeA_cgvVulHBmeWkg,1OHyLtUuFJYGLpQT2VhwSfMYYinJptAhndm5vfame3X0,1zZBC3x6fAvixn_knrBdc8MXltvq6LDISY82KNuok5s0,1QE9g5TpGAhdPJnS7J6JxwvKlqoSzsIea9uYXkRVS1vc,1dx2ixrKWBHVOyZobgk2X8KOAp1KqaDCD4kLKuqpONgk,1Qu0MIkVm9Dcwr9KvmWHt3VrB1EEQoBKB8mdh2ssnKac,1P6BxoDSSC_yye8wAEDZmyK3csy7RsYsFBmT787JVzFs,132zF9y39ZklGBLVUaCI5LLYriDhZ_V7ye7tian7vRFM,18IYLy_-WuqS1UnnpNqx17MqLsbuDUXqBmYhu32Lv51c,1NO2U6YQMwpqh6UQrQ9kPKX8_BDSymbvy0X4T1xyh4zM,1oeMwP_OYhl-dpgf6cXYBoSt7e6kHYkT7FZjt9ROxNT0,1yDMoMNxL88CmJC7YF2QNjE69tua0LHIRtV8u_m7Qqgc,1lzgZp2QMFkhqFVADKF0V08oQbQ3-vKAnYaXd8IQ_cYE,1ptVjlirGMM_9e1zKfz4lw9epCRwHNmg9XkcrT5QYMAE,1LgxUzfskgLVB2VGf0l5mqXS2BPXcRFtMq_gTkGCK-Y4,18ifskRMuOYlTqjGaBA41AijplhT6SPCATJv96kAF0ro,1W6oWDljycRNOGqXdPaQ74GCNaugd0S4kANktTmbC21w,1DRhxGpwyBrbtJq-PHAa30hs9qRsDeflnJShs4mA2vgM,1hFHbJrjhYEU9VjXtkl4uLwnJBq12580fMsb9nuZ_z3g,1q4nYXhIrJM_2Tp5oKGar9yPcZWOCejzm81mMhnWUEqs,1jztOKfrOMvmADQEnOQ1WiSKKJ396G_SK62JsXm_MR-4,1utbitNAj0E3aAGl3TT5A-WkarLhwwRtc8zMsHbCvTeY,1SwaEHj3cfmxnckgixf_r_OwbsupAm28tjmamEKsHNy8,1ASQG1jGwy0gp0nLnutbnfv0_bNlDONLFqoNUheCQRiE,1vYqhgAFbMuCF8jL200lvJAvDcrLAdy-6mZSi6g8qZmA,1AkODIbRclEWfq-2Y14ik3qH6DQH2OzUOVPtuqOOHW80,1d8TWtOWLGIg4wPGfzqMH6CZP-KA1xPa-lfXo_rp8WSs,18zPVKTO1to6cjL-nqTTNJWkynGBE0GMtsTtBmt8V3-c,16h6EsH_bQ9h8m67dDFGlWrR2t_stE0nSn-9uWLtY17I,1Bn_9tMfUzE7vcaMA0vqM8Zi8MTgXBUtMhJABm-lBee0,1JSEtlapkdCFrn7iII65Jd1cxPx1vDOZck-5PgYmoixI,1yOe6p7EOFgGO4v4WXc5owJ99pDQiFq7xv3skTopFVVs,1JIphReFCK4psfJ57Ugq-Fc1FvCmrZETMeMS-y9vQQKg,12vlUKYmB0KyE-hzxeZvi5pIKV7BJwf-xt7tGGWN4CSU,19y_KFc5TCUYu9ZXptGrDss1vW4SFB-O97JSKIdrCKcc,1lKXctHcQyLX9yAHzmtQJaCl8wzDrkMmgra-ceX8ZNDo</t>
  </si>
  <si>
    <t>3E - ASL - 2025-2026</t>
  </si>
  <si>
    <t>PCTO/3E - ASL - 2025-2026</t>
  </si>
  <si>
    <t>18LlNP2zfKc7LhyuMeNjMnnr6CHkTgRrU</t>
  </si>
  <si>
    <t>https://drive.google.com/drive/folders/18LlNP2zfKc7LhyuMeNjMnnr6CHkTgRrU</t>
  </si>
  <si>
    <t>si comunica che sono stati generati e resi disponibili i file per la condotta, le competenze, i programmi svolti e le relazioni finali. Di seguito i link ai file condivisi relativi alle sole classi in cui insegni: Programmi svolti Programma - ITA - 1E - 2025-2026 Programma - ING - 1E - 2025-2026 Programma - GEO - 1E - 2025-2026 Programma - STO - 1E - 2025-2026 Programma - MAT - 1E - 2025-2026 Programma - FIS - 1E - 2025-2026 Programma - INF - 1E - 2025-2026 Programma - SCIE - 1E - 2025-2026 Programma - DIS - 1E - 2025-2026 Programma - MOT - 1E - 2025-2026 Programma - REL - 1E - 2025-2026 Programma - ALT - 1E - 2025-2026 Programma - ITA - 2BLC - 2025-2026 Programma - LAT - 2BLC - 2025-2026 Programma - GRE - 2BLC - 2025-2026 Programma - ING - 2BLC - 2025-2026 Programma - GEO - 2BLC - 2025-2026 Programma - STO - 2BLC - 2025-2026 Programma - MAT - 2BLC - 2025-2026 Programma - SCIE - 2BLC - 2025-2026 Programma - MOT - 2BLC - 2025-2026 Programma - REL - 2BLC - 2025-2026 Programma - ITA - 2E - 2025-2026 Programma - ING - 2E - 2025-2026 Programma - GEO - 2E - 2025-2026 Programma - STO - 2E - 2025-2026 Programma - MAT - 2E - 2025-2026 Programma - FIS - 2E - 2025-2026 Programma - INF - 2E - 2025-2026 Programma - SCIE - 2E - 2025-2026 Programma - DIS - 2E - 2025-2026 Programma - MOT - 2E - 2025-2026 Programma - REL - 2E - 2025-2026 Programma - ALT - 2E - 2025-2026 Programma - ITA - 2G - 2025-2026 Programma - ING - 2G - 2025-2026 Programma - GST - 2G - 2025-2026 Programma - MAT - 2G - 2025-2026 Programma - FIS - 2G - 2025-2026 Programma - SCIE - 2G - 2025-2026 Programma - MOT - 2G - 2025-2026 Programma - REL - 2G - 2025-2026 Programma - ITA - 3E - 2025-2026 Programma - ING - 3E - 2025-2026 Programma - STO - 3E - 2025-2026 Programma - FIL - 3E - 2025-2026 Programma - MAT - 3E - 2025-2026 Programma - FIS - 3E - 2025-2026 Programma - INF - 3E - 2025-2026 Programma - SCIE - 3E - 2025-2026 Programma - DIS - 3E - 2025-2026 Programma - MOT - 3E - 2025-2026 Programma - CIV - 3E - 2025-2026 Programma - REL - 3E - 2025-2026 Programma - ITA - 4E - 2025-2026 Programma - ING - 4E - 2025-2026 Programma - STO - 4E - 2025-2026 Programma - FIL - 4E - 2025-2026 Programma - MAT - 4E - 2025-2026 Programma - FIS - 4E - 2025-2026 Programma - INF - 4E - 2025-2026 Programma - SCIE - 4E - 2025-2026 Programma - DIS - 4E - 2025-2026 Programma - MOT - 4E - 2025-2026 Programma - CIV - 4E - 2025-2026 Programma - REL - 4E - 2025-2026 Programma - ITA - 5E - 2025-2026 Programma - ING - 5E - 2025-2026 Programma - STO - 5E - 2025-2026 Programma - FIL - 5E - 2025-2026 Programma - MAT - 5E - 2025-2026 Programma - FIS - 5E - 2025-2026 Programma - INF - 5E - 2025-2026 Programma - SCIE - 5E - 2025-2026 Programma - DIS - 5E - 2025-2026 Programma - MOT - 5E - 2025-2026 Programma - CIV - 5E - 2025-2026 Programma - REL - 5E - 2025-2026 Relazioni finali Relazione - ITA - 1E - LANZANO ROSA - 2025-2026 Relazione - ING - 1E - MOSCATELLI SANDRA - 2025-2026 Relazione - GEO - 1E - LANZANO ROSA - 2025-2026 Relazione - STO - 1E - GENCHI MARIA ELENA - 2025-2026 Relazione - MAT - 1E - DI MEGLIO UGO - 2025-2026 Relazione - FIS - 1E - LOZZI CARLOTTA - 2025-2026 Relazione - INF - 1E - CARTOCCI GIANNI - 2025-2026 Relazione - SCIE - 1E - CASAGLI ALESSIO - 2025-2026 Relazione - DIS - 1E - DESIDERIO FLORIANA - 2025-2026 Relazione - MOT - 1E - COPPOLA CECILIA - 2025-2026 Relazione - REL - 1E - DEL BALIO LAURA - 2025-2026 Relazione - ALT - 1E - MILLI ALBERTO - 2025-2026 Relazione - ITA - 2BLC - CAPRINI GIULIA - 2025-2026 Relazione - LAT - 2BLC - BUCCI SONIA - 2025-2026 Relazione - GRE - 2BLC - PETRI SARA - 2025-2026 Relazione - ING - 2BLC - NISI PIETRO - 2025-2026 Relazione - GEO - 2BLC - RONCONI CLAUDIO - 2025-2026 Relazione - STO - 2BLC - FANUCCHI STEFANO - 2025-2026 Relazione - MAT - 2BLC - PECCIARINI GRAZIANO - 2025-2026 Relazione - SCIE - 2BLC - GALLOTTA ANTONIO - 2025-2026 Relazione - MOT - 2BLC - COPPOLA CECILIA - 2025-2026 Relazione - REL - 2BLC - PAPINI STEFANO - 2025-2026 Relazione - ITA - 2E - FESTEGGIATO ELENA - 2025-2026 Relazione - ING - 2E - NEVONI ELENA - 2025-2026 Relazione - GEO - 2E - FESTEGGIATO ELENA - 2025-2026 Relazione - STO - 2E - GENCHI MARIA ELENA - 2025-2026 Relazione - MAT - 2E - SERPICO LUCIA - 2025-2026 Relazione - FIS - 2E - ZICCARDI ANTONELLA - 2025-2026 Relazione - INF - 2E - AGOSTINI LAURA - 2025-2026 Relazione - SCIE - 2E - MUSTO NAZZARO - 2025-2026 Relazione - DIS - 2E - DESIDERIO FLORIANA - 2025-2026 Relazione - MOT - 2E - COPPOLA CECILIA - 2025-2026 Relazione - REL - 2E - DEL BALIO LAURA - 2025-2026 Relazione - ALT - 2E - BABINI ROBERTA - 2025-2026 Relazione - ITA - 2G - PETRUCCI ILARIA - 2025-2026 Relazione - ING - 2G - MATALONI ALESSANDRO - 2025-2026 Relazione - GST - 2G - BASILI CATERINA - 2025-2026 Relazione - MAT - 2G - DINI LAPO - 2025-2026 Relazione - FIS - 2G - DINI LAPO - 2025-2026 Relazione - SCIE - 2G - BALESTRI NATALIA - 2025-2026 Relazione - MOT - 2G - COPPOLA CECILIA - 2025-2026 Relazione - REL - 2G - ANTICHI MADDALENA - 2025-2026 Relazione - ITA - 3E - LANZANO ROSA - 2025-2026 Relazione - ING - 3E - GUIDI CARLA - 2025-2026 Relazione - STO - 3E - PALMADESSA GIUSEPPE - 2025-2026 Relazione - FIL - 3E - PALMADESSA GIUSEPPE - 2025-2026 Relazione - MAT - 3E - CELLESI ROBERTA - 2025-2026 Relazione - FIS - 3E - STERI STEFANO - 2025-2026 Relazione - INF - 3E - CARTOCCI GIANNI - 2025-2026 Relazione - SCIE - 3E - FATTOROSI LUIGINA - 2025-2026 Relazione - DIS - 3E - DESIDERIO FLORIANA - 2025-2026 Relazione - MOT - 3E - COPPOLA CECILIA - 2025-2026 Relazione - CIV - 3E - SAVELLI ROSANNA - 2025-2026 Relazione - REL - 3E - DEL BALIO LAURA - 2025-2026 Relazione - ITA - 4E - LA MANTIA DAVID - 2025-2026 Relazione - ING - 4E - MOSCATELLI SANDRA - 2025-2026 Relazione - STO - 4E - COLLI STEFANO - 2025-2026 Relazione - FIL - 4E - COLLI STEFANO - 2025-2026 Relazione - MAT - 4E - LOFFREDO GIORGIO - 2025-2026 Relazione - FIS - 4E - LOFFREDO GIORGIO - 2025-2026 Relazione - INF - 4E - CARTOCCI GIANNI - 2025-2026 Relazione - SCIE - 4E - BABINI ROBERTA - 2025-2026 Relazione - DIS - 4E - DESIDERIO FLORIANA - 2025-2026 Relazione - MOT - 4E - COPPOLA CECILIA - 2025-2026 Relazione - CIV - 4E - SAVELLI ROSANNA - 2025-2026 Relazione - REL - 4E - DEL BALIO LAURA - 2025-2026 Relazione - ITA - 5E - BASILI CATERINA - 2025-2026 Relazione - ING - 5E - NEVONI ELENA - 2025-2026 Relazione - STO - 5E - COLLI STEFANO - 2025-2026 Relazione - FIL - 5E - COLLI STEFANO - 2025-2026 Relazione - MAT - 5E - DE LUCIA DOMENICO - 2025-2026 Relazione - FIS - 5E - DE LUCIA DOMENICO - 2025-2026 Relazione - INF - 5E - CARTOCCI GIANNI - 2025-2026 Relazione - SCIE - 5E - SOZZI MARCO - 2025-2026 Relazione - DIS - 5E - SGHERRI BEATRICE - 2025-2026 Relazione - MOT - 5E - COPPOLA CECILIA - 2025-2026 Relazione - CIV - 5E - SAVELLI ROSANNA - 2025-2026 Relazione - REL - 5E - DEL BALIO LAURA - 2025-2026 Griglie condotta 1E - CONDOTTA - 2025-2026 2BLC - CONDOTTA - 2025-2026 2E - CONDOTTA - 2025-2026 2G - CONDOTTA - 2025-2026 3E - CONDOTTA - 2025-2026 4E - CONDOTTA - 2025-2026 5E - CONDOTTA - 2025-2026 Griglia competenze 2BLC - COMPETENZE - 2025-2026 2E - COMPETENZE - 2025-2026 2G - COMPETENZE - 2025-2026 Ciao e buon lavoro! L'Animatore Digitale prof. LEUCI GIULIO, per conto del Dirigente Scolastico prof.ssa RICCI GIORGIA.</t>
  </si>
  <si>
    <t>04/06/2026 14:11:24</t>
  </si>
  <si>
    <t>17/11/2025 14:34:35</t>
  </si>
  <si>
    <t>1NTSDwzlwWJRzM-cOnLRGqCmMVJtq6Tx1G0OOsvJeJ9k,1-Xm_CIzFDOBsGsoXNL6Mk9k--44A4VHohK-pJWujdiA,1ANpmm4ZZV-YMuSTO9Yr_9CzPJiaJuDbz_65sO59xVxQ,13SvK14EYZFe8qPBL0D1SoMoBIdtkDcUUHXjWYsYetu4,1ziB7nJXXNU5bLpwXUaYv65qTO9jngzo_KCARwX8reMc,14thvcmfnzntJWI88UdNZdn9jz4xsaKbvhWtAX8Bl1pc,1nsd2_ztBnDbiCea-lyjJQott8PJAQHQXEQhbVRwERDA,13gmGp4IKbOSvattbKg9UxDwrw2ojlKg1IhMT7ss-Qig,1X2iWaWNXs5ZeKzEzzhD7_V7lG3JXZ4UpuDeBIooLxeI,16e_2KgLXkeOUiZ_vfwDl_Ruu5yCP6TtcZrs7JHsx7A8,1mM3OwjwpSbgjO_b6By_rdA0eiQssRZcGdI03C3EZdzE,1YK069VDXJ3CbEb-s8ZBK7XEmgtiz55lXCqmiymU5Jag,1BQiZPdbl8eOzLw2yX5R9ljtNy3eo7pOzCTylbXdc5JQ,1hUPnF2Z3xnlIbWxWrF75KiQSafYKc2GVi_eajvgCgfM,1bsRWsUz02vvkAAhBzyEllkAMfistn9jCNCsenn1-b3Y,13b3q6AiXDLc0O0FL4Ei25C14ZjpXE7fPt2BEultTCvY,1Ax4CTcLop24kcNiWUwvaFbagFtBDrjNAbs3TagI7jdM,1VKyo-Zz3AlcpjAjr8ja0m8g5aAWXawwH4MaEDAac4SY,1JFhgRtQxYjM59QzM6XuZc6rZ2TkYF3u3_l340Jz4pHs,1xk9atS-Hl8aldVrz6HH1-22CoR_RQp_Tfwx-rgEKSqY,1k-_8aYmHKn0blCywxI48g3Xv3w0LvbZowt1lKcY0m1Q,1jMHMuNJMRNw5ImLYC2HJUY-FWdt_W29QMLtSqG82ULg,1l3yhHm2OAAS3X3R7wH4YLWUpEldIProyZhiyd7qhxp0,179EPpOR0j6U3jsRfhOF_kkUJEsBqogHBswOjk-GFLHI,1KKbMQRDddck-EW0Agd_zCMwP4CBkrVX7wdRbEYccO-I,1gP0feQqol6Is1173xcbybpoNtwnpah3e4IqR3LqizGs,12IYApyYASJaC5509RsyI-ztNx2YC8JsTtP1aVm7-UjI,1JfwSSMJQZQW-4SRRpD3KQ8d6isH2WrABFzCADYLEnRU,18p-JA3fGu-nQav51uJw6AeoVbfL1FbTMJSHXsS0ZjO4,1SypBwAyhtPtueNbxXv8nM0jZfjvyojgHPYmnGRqvey0,1VXRmE0gmrprQoRYVVkOpZYGkmZg2YawR-zjLVPAdFRw,1NAXReYrWFiquvhsQe1NAeu7hZHE9dqNqeV-_nmACr0U,1-aL23nsCTVdjctRWaKxEu56MfUpPzV1nBcZx6FCdez8,13gGPTA3_okqG-vhpH2oFSPjz71aBRe9morgUnVe4ofg,15pAYUACS1msoWI0D6VxZV-krmDay3b5dMJIWC-kXRmI,1HmeByycBnbZx2lNC5bUUoaLIEDIuU6_2K4nz_XVVMAU,15HrIesgsBafAJeq6c21j0Zcv8d986iredueK8DMfZCk,1v9ZydJqkj_Yh9b9v8T2HJemFgpJl7w7wrkD3jY2h1Nk,1y9KNtJfUP0AuGPcYg0wpIewbQyCLIyzkkZ2nAz0S3gw,1urvzLCTXillEXJ8AOpvIgyFNLtOo2ZwqPcZMvad6B2M,1-qchy_ji2vAbxxloaRORirb8sPqsGD_N-Ojxtf9gQic,152TuZJjbqHVGsLV00wYNXh_ghAQUdXqB6xplQWAdqqA,1Kb5qSKkRLgAuUjF3ca6ACufQzK1xCuEv2lUGf9dCzEQ,1D1lNurYfmlomuqH76VwiNadWltqQqOeq0Dky3p9DDw0,1EI1fWP_3tloCY69uLksiH2OfWw0TxPYBozoVq0slVIg,1posJ9dSL-Tt04guRDy2X4ZfKhhOhqpxZxHX1TNZ-N7I,17zajtsJhqChLO_vNQfDfK_jEhvph_oTdDdmBKHnzQEk,1WorogonnGONYm4VpBmX92rehceJ7PhkQbjqITPjZUbw,1eIm4ipFf00xsz_tn37S7KcvUE8zkuSpE88zRxX70iXI,1WsGkxJHWeqkMGlJgouv7eGO65slcyCGZCKtAsPd9OlE,1O_MzX1UtEFromUyOtTT5b6hFb_rtxnLdD6FKUIKpz98,1X49mIFiFSvBkeDykM3irPzNxeFyd_-CyprWfuUf0OfI,1N28B-U8BCqYzQ6QuhU6yMQqfLZsRAFl7Lbn00dHvLyw,10BRsfViIS613GhIJuaZYViiiF8UPZXPR5ztiyN7qOHk,1Ty9f0Kfu63Po-dBO8192FCev0gMa0Zr_N1jEIWbkUPE,1ssNkxPX6YmKnjSLwDttcKpcCRAmV0UtzrZTy66kYOGo,1_dLN4FXE4W2Wtc8KeTnOn6wL5gd0VT5KUiL3Ni8aM80,1Yw6zI3ura3WPNmZbluyxAeYloP48lpKRFpFK4eBZ-Go,1kE_VOSGeYxTHU_GZKhhYXaFQi9DW9JJfvBdK09dXjJo,1Rj37y4RxqwcodMoTf-lvQUt0CjDkzXC_ytV9vapYkkI,1i80_gqZWKGrtBy9nWDazsU3tJe_XVTj3WGP7TtauRxA,1zG7y4prlLL_Aqn3C6jq6rLA40ouUcX-wJP4Uu62S9cE,14rWziKImKny33nJaS5l_lN6GcULg2x3xBwZN552-HQ0,1N7vub_hGbRDAXBFUkWLnvc2tOzP3fRnVSUMXfJATSaY,1NWD9jGxoNtyZfKptaA9dycA4Fl9U2KcaXJ-g3OmSnNs,16qkkjfKg5XuGU7BWGhJEyi_EYvBLIRnc3E07uJBFMII,1k7qx1qbkdgnYMYay1vreNbCcv9sigc1sbSiMETEp4Pc,1LeQmi6z4i7gzEDURvqhkQG9mOFOIagpz89ZFPh7b0w0,14PDFkRA9vPPih9fvY7xjPBmb_D5azOFdAi2ePiL43BQ,1ZM2JECSvdMLlODQHVqvhWZqmU6N9Xpbs5es_mshRu5I,18n7za7HzI0O3F0LmAuN5AyXyXPZ6Fc0rxalDXuemmfU,1eDhWDk3bKf-zgsO2igH4_eSN8pUkKVNeyxOON8LXwr8,1W9rdqHSRYJ7sx-V7eA52nkv1L9kvuMkPSG7Z-l0ME1Q,1Zd1T5Iuhl5QBEXY8BJ8yFlGOP69ZmlSOK2WQeHB4IqE,1fQDCSIQb1zaEOgLAccUBq2qaP-Tch4BzhS12QRSn4Vo,15ldmrvq1wQlDs3n1MLl_jJ0S-yoKxKF1aLJXrM2s6RE,1AsnuCxJCsJ476Ms7x7sSoNUoPkdn7pI1YNY5bsJtSm8,1BiX_xDzEXvoEsxrJJ2rblYl4oCvXnkbSgsCrxeI0Yxw,19WLA4AyjrXdpcyn-5cm3yHqtQPz4eP_Xa_ZmFlV-WSs,1RfbsPVrulFbzIjoVaaH_LOcFpWi6SskDGA63X5wGbCY,1kQuEV7Q6klRf2NxbwVCoTQ1kp6T2BnKIhcBTMyEs6i0,1oxv8-9YDui0bwSJlSi5RWRnx82opBKqp3Mud1g12qDw,1V_41pYv3I91F6kQYV9h_0J7a_rhj4pJumEUS4zBCU5o,1D4Xl3zetIwc5vbNGVsfcoWMNNh9zYmVThZb_hMCFOgk,1DU6pfnKh01olwQl-8B3secB34HepR1uWSRD858vPOcU,1b_VtsCgeTRJTWQJvsPCVH2RQUKT0EgHG_ti5N-ndbLE,1Q9QMQzp57cF3fnQB6YbLZX5E1AjDXR8shhxO302eTcg,1wOrjQtfwF19vUB1Zbtdqu81DqHAwm8tMAz3ltyb1nOk,1JupFj85ZND9eFYtuwahjorvCBnPSZeokh8hzvSoOod0,1LbcNIUgDIleSCM_N9MtwWmjJt0vvPb1EupkxWCcDRAg,1SmB2uo-QQ5-uzQ6TDWO_0O5kTXbsjVcM8CMv3M7jiGc,1qJZWoAgNxmkzw1JfcTSQw5RpKwKAtSwQiC0TcOmk3g0,1vl3bdKFaVd9tKZZewYeFCNNw7LgTiz4urUAPBOWOtTg,1yfJ9T6rRP9K__y2ga1S4Hd5v3HHFfFn4jNlBQseu-vE,12JTjexXU43pg8WbOcyodID3QTA3UH4VF9mwIrN5ksH0,1_1sqBe4mlTk4gMcRkmvpjo3hz5LG6hyyYXKJIEUxrz8,1ZNlmQ_FRdus2QDwiCzglEjewc5jKsJgtNRk6d5nb34g,1EgGdCn2A1L7C1nDdhzmgOR8OO_oE8naO5IuqRzNtMZU,1cR4XsEuY6Yg1NLIbB6SHeB8aphvCcb4nQ-e5l4stZBI,1EEgfzqmArZ3R7LXqQ9tuetqBf4VD5WjXunKvBulHGKA,1z2MqnDqeGtx7OfCf9i8Qw4bSzoAcz-toZ8kd9iD7lbs,1Ch1TCgb2V67TaygCghChK_wbRYTU2tAiY2imNJqzON8,1UipmE1tNRp3dFaZ9QkYOoQTJFV3k9fndE-bvAwVfZZM,1IjVNEtwapKqOuX5gAi4dpxNXv-5BvfknI8MKtLnOjg8,1yiW9KkDMj7Ov4oiKl7FvGDZkjHRtHMWQaaMYBYOflo8,18eekdBASY7ZAS0ecrCsb0XQvuRR6CwpXcLaHPueuHqY,1MGWTuG-0gABmvAWFWnlnYbMkG_fn_AYYZpr8IJqsYls,1JYNtjy7QRoo-KEHyx3uZ6c3LNY5UZy3NTOHnGUqy-i4,13xgPP7t2f5gh_quwkffBIc3vBcFHRCCdpj5CUDT0XlM,19LxksIqtpDNugNMi6ET8I2puYMYc7Qan4vvrP3AfkgE,1sY0gaOyJcruvD9Nqsf8U6ihG-9b9QRuz6HGTUwrXx80,1aPHhlulzlBvP3AL7mnqabQyrlV5_zdJmgGDAKhbtjEw,15d24UmCoxlRtr3-t3RbCa_kY5pNScpKSKHuJFZ4pc7A,1nmPCJHMVPfrMPyWupEpysokNUmYFCo22BXAWcogEUhI,18k9BKQjp2iHCd76p09yfygN9XnejqFeVZKYhE0_yiVw,1YocnD2oabGcQJFw-be9dTvkBAmHQtw3I6xDMXxFK5PE,1RF_4pPkGuwEdn9mF8mP46ZcK5g6OsI3ezMWTThsypig,1okirjyS3c325M04xFIoO8lVrAE-t8dE3mqxbYZVik5I,1Ig0ejBpLDazlFAFrH9WaKUl48aBuRMaDaldvBQ-GAlg,1FVJjCAivkGTLoyKj2KCIQD4EOo6rZf4aoSx-v8GWXGw,1FA69uGKWPg5tR6aaEflSK-AZ9E_mQBrrr4ET0qdjddM,1KoT8jf_rN4Qw4la9liVa_81DsuJ_QjXVMdEcNjqn0J8,14DmzZp1LcRDEaHmvAhVWHjbRJn02V1BwYpRSEMgRF2k,196FdEMDKHkZN6r8cspMClLl9O3pLHmZfkV-1Cf19sPk,1iBXBhNDiuTHgZ50ZmJom9zk1gSsBaBpAgm1Mg6T53A0,1393I-wDnsMTrsRll79JimuboNGCUtMrg8rP1DaCpBP8,1OSUyMx-yMAmPjmRl-QBTosKuKH-cXMoevkGssFZ0DFA,1ijuWZ_wINkkt1ck909HoLiuyFJrcl13r44CPnXKOdjQ,1vOMBkizvCpWZ5iIoZiXLI9yE9A3BSxLvZMLwXtzX1UM,1pOEVCwR1u__HMCbVEss8Hlh88s61GPHTx-5dWVcLMBs,1uNYazM63Pm9f5Ek1jBLRuvpinEw0TNf1aMUAemsVMnk,1kPY1dBr19NBrEjo78yyP5RwNodNoI0qELFGjMB5ZYZk,17ooz2gJIoPZ8RYQ-z6-rQxYn2JPrKFFxEExvbQbNvYE,1Wfo2sT25V845s5KlwA5GL5bcJUNHmblSt59F2d6VYog,1C_Ja9oS4i2UKW8kWas7gBUZ_Kr3dGZEUL9WGKWMsM6A,1Yx2xeg9RhzirhU388POhokT1SWY_rYsdZU1rSOhm1OU,1ZsRVPABz5oRsnUQTDmTAHmy5eBIu4TEmNPuCLW6JAtI,1MwMdoSK4vdnmaoDAGmyu_8fIVKlscPMfasBdqTORbx8,1k18d0vmzUSVtT8fxJR_VL2EX9pi5bDXTARvV2Wxcn5w,1lqJB2_kys7MATy5P9XNnj1XN6oPJOM7krp8RCncIo7s,1HY5QnM03kK-DOYRQRp0QesaGkXB_8IjORmY3V9dpCek,1ZoSnH-D8dxwVV2e_JpqFtD6PjFkFVZwS5kZYCqA8n8A,1eyhAds28v6M9F1QgJvft7UGYZWuCeu0ErkBDpOgOxDg,1lfZmV5iYUoCa7G5rzuNVtIszyQfGWCWExtpl9lZ8-_4,1u51aTw7f5SxdX26iv9-LtDe-gc2IfCRdzfn7yaEUMBc,1arUSPkVGZNpzaGW9EL_GI_pYjjtZyUEsxXNwZAbC2Q8,1itliO8gEzdWfJd8dCRrmTRLU9x1AmPR78zISm6XJjr4,1n0evUN-zE7HZxHsEMs2xSwJGEToTS8_KiAkbUUGB8ss,1g2Yq935uvXJaXfuHA-FVjd5X51uxbqZGNfC4wp2q_T4,1lkyWaQuSBz_fkCohGcAZBnMwLMXRRf-p1RJYSN0NW0s,1hTY61tofvQ6szvZLXYRre1FRh1IHpzojSS1LUWmljDs,1a3v3jDwDZDkikQw5UAhTVrjDfL8eYaBHZ5O110DXDh0</t>
  </si>
  <si>
    <t>01/10/2025 17:00:30</t>
  </si>
  <si>
    <t>SACCOCCI TOMMASO - PFP - 2025-2026</t>
  </si>
  <si>
    <t>4BLC - ASL - 2025-2026</t>
  </si>
  <si>
    <t>PCTO/4BLC - ASL - 2025-2026</t>
  </si>
  <si>
    <t>1Fx7AWDIeV8sPdo_NDKTPDxPLv0bCvLl-</t>
  </si>
  <si>
    <t>https://drive.google.com/drive/folders/1Fx7AWDIeV8sPdo_NDKTPDxPLv0bCvLl-</t>
  </si>
  <si>
    <t>si comunica che sono stati generati e resi disponibili i file per la condotta, le competenze, i programmi svolti e le relazioni finali. Di seguito i link ai file condivisi relativi alle sole classi in cui insegni: Programmi svolti Programma - ITA - 2F - 2025-2026 Programma - ING - 2F - 2025-2026 Programma - GST - 2F - 2025-2026 Programma - MAT - 2F - 2025-2026 Programma - FIS - 2F - 2025-2026 Programma - INF - 2F - 2025-2026 Programma - SCIE - 2F - 2025-2026 Programma - DIS - 2F - 2025-2026 Programma - MOT - 2F - 2025-2026 Programma - REL - 2F - 2025-2026 Programma - ITA - 2H - 2025-2026 Programma - LAT - 2H - 2025-2026 Programma - ING - 2H - 2025-2026 Programma - GST - 2H - 2025-2026 Programma - MAT - 2H - 2025-2026 Programma - FIS - 2H - 2025-2026 Programma - SCIE - 2H - 2025-2026 Programma - DIS - 2H - 2025-2026 Programma - MOT - 2H - 2025-2026 Programma - REL - 2H - 2025-2026 Programma - ITA - 3BLS - 2025-2026 Programma - LAT - 3BLS - 2025-2026 Programma - ING - 3BLS - 2025-2026 Programma - STO - 3BLS - 2025-2026 Programma - FIL - 3BLS - 2025-2026 Programma - MAT - 3BLS - 2025-2026 Programma - FIS - 3BLS - 2025-2026 Programma - SCIE - 3BLS - 2025-2026 Programma - DIS - 3BLS - 2025-2026 Programma - MOT - 3BLS - 2025-2026 Programma - CIV - 3BLS - 2025-2026 Programma - REL - 3BLS - 2025-2026 Programma - ALT - 3BLS - 2025-2026 Programma - ITA - 4ALC - 2025-2026 Programma - LAT - 4ALC - 2025-2026 Programma - GRE - 4ALC - 2025-2026 Programma - ING - 4ALC - 2025-2026 Programma - STO - 4ALC - 2025-2026 Programma - FIL - 4ALC - 2025-2026 Programma - MAT - 4ALC - 2025-2026 Programma - FIS - 4ALC - 2025-2026 Programma - SCIE - 4ALC - 2025-2026 Programma - ART - 4ALC - 2025-2026 Programma - MOT - 4ALC - 2025-2026 Programma - CIV - 4ALC - 2025-2026 Programma - REL - 4ALC - 2025-2026 Programma - ALT - 4ALC - 2025-2026 Programma - ITA - 4G - 2025-2026 Programma - ING - 4G - 2025-2026 Programma - STO - 4G - 2025-2026 Programma - FIL - 4G - 2025-2026 Programma - MAT - 4G - 2025-2026 Programma - FIS - 4G - 2025-2026 Programma - SCIE - 4G - 2025-2026 Programma - DIR - 4G - 2025-2026 Programma - MOT - 4G - 2025-2026 Programma - SPO - 4G - 2025-2026 Programma - CIV - 4G - 2025-2026 Programma - REL - 4G - 2025-2026 Programma - ITA - 4H - 2025-2026 Programma - LAT - 4H - 2025-2026 Programma - ING - 4H - 2025-2026 Programma - STO - 4H - 2025-2026 Programma - FIL - 4H - 2025-2026 Programma - MAT - 4H - 2025-2026 Programma - FIS - 4H - 2025-2026 Programma - SCIE - 4H - 2025-2026 Programma - DIS - 4H - 2025-2026 Programma - MOT - 4H - 2025-2026 Programma - CIV - 4H - 2025-2026 Programma - REL - 4H - 2025-2026 Programma - ALT - 4H - 2025-2026 Relazioni finali Relazione - ITA - 2F - CORDOVANI IRENE - 2025-2026 Relazione - ING - 2F - MATALONI ALESSANDRO - 2025-2026 Relazione - GST - 2F - CORDOVANI IRENE - 2025-2026 Relazione - MAT - 2F - DE LUCIA DOMENICO - 2025-2026 Relazione - FIS - 2F - DINI LAPO - 2025-2026 Relazione - INF - 2F - AGOSTINI LAURA - 2025-2026 Relazione - SCIE - 2F - CASAGLI ALESSIO - 2025-2026 Relazione - DIS - 2F - SGHERRI BEATRICE - 2025-2026 Relazione - MOT - 2F - BRUNO LORENZO - 2025-2026 Relazione - REL - 2F - ANTICHI MADDALENA - 2025-2026 Relazione - ITA - 2H - ROTELLI CLELIA - 2025-2026 Relazione - LAT - 2H - CORDOVANI IRENE - 2025-2026 Relazione - ING - 2H - MATALONI ALESSANDRO - 2025-2026 Relazione - GST - 2H - ROTELLI CLELIA - 2025-2026 Relazione - MAT - 2H - DE LUCIA DOMENICO - 2025-2026 Relazione - FIS - 2H - DINI LAPO - 2025-2026 Relazione - SCIE - 2H - CASAGLI ALESSIO - 2025-2026 Relazione - DIS - 2H - DESIDERIO FLORIANA - 2025-2026 Relazione - MOT - 2H - BRUNO LORENZO - 2025-2026 Relazione - REL - 2H - ANTICHI MADDALENA - 2025-2026 Relazione - ITA - 3BLS - CORDOVANI IRENE - 2025-2026 Relazione - LAT - 3BLS - SALVESTRONI SERENA - 2025-2026 Relazione - ING - 3BLS - BALDINI CARLA - 2025-2026 Relazione - STO - 3BLS - TACCIOLI ALICE - 2025-2026 Relazione - FIL - 3BLS - TACCIOLI ALICE - 2025-2026 Relazione - MAT - 3BLS - SCACCIA GIULIA - 2025-2026 Relazione - FIS - 3BLS - STERI STEFANO - 2025-2026 Relazione - SCIE - 3BLS - CASAGLI ALESSIO - 2025-2026 Relazione - DIS - 3BLS - SGHERRI BEATRICE - 2025-2026 Relazione - MOT - 3BLS - BONARI SONIA - 2025-2026 Relazione - CIV - 3BLS - SAVELLI ROSANNA - 2025-2026 Relazione - REL - 3BLS - GINANNESCHI MARIA STEFANIA - 2025-2026 Relazione - ALT - 3BLS - BABINI ROBERTA - 2025-2026 Relazione - ITA - 4ALC - SAMMARITANO ANNA RITA - 2025-2026 Relazione - LAT - 4ALC - LIBERATI ROSSANA - 2025-2026 Relazione - GRE - 4ALC - LIBERATI ROSSANA - 2025-2026 Relazione - ING - 4ALC - FRATI ENRICA - 2025-2026 Relazione - STO - 4ALC - RICCI STEFANO - 2025-2026 Relazione - FIL - 4ALC - RICCI STEFANO - 2025-2026 Relazione - MAT - 4ALC - D&amp;#39;ELIA GIOVANNA - 2025-2026 Relazione - FIS - 4ALC - D&amp;#39;ELIA GIOVANNA - 2025-2026 Relazione - SCIE - 4ALC - GALLOTTA ANTONIO - 2025-2026 Relazione - ART - 4ALC - BRIZZI ALESSIO - 2025-2026 Relazione - MOT - 4ALC - ROSSI STEFANIA - 2025-2026 Relazione - CIV - 4ALC - FOMMEI FRANCESCA - 2025-2026 Relazione - REL - 4ALC - ANTICHI MADDALENA - 2025-2026 Relazione - ALT - 4ALC - CORDOVANI IRENE - 2025-2026 Relazione - ITA - 4G - CORDOVANI IRENE - 2025-2026 Relazione - ING - 4G - CAPPARELLI GUIDO - 2025-2026 Relazione - STO - 4G - FUCCI ANGELO - 2025-2026 Relazione - FIL - 4G - FUCCI ANGELO - 2025-2026 Relazione - MAT - 4G - CIOLFI CLAUDIA - 2025-2026 Relazione - FIS - 4G - CIOLFI CLAUDIA - 2025-2026 Relazione - SCIE - 4G - BARRAVECCHIA PAOLA - 2025-2026 Relazione - DIR - 4G - GRANATO IDELMO - 2025-2026 Relazione - MOT - 4G - MACHERINI MARCO - 2025-2026 Relazione - SPO - 4G - MACHERINI MARCO - 2025-2026 Relazione - CIV - 4G - GRANATO IDELMO - 2025-2026 Relazione - REL - 4G - DEL BALIO LAURA - 2025-2026 Relazione - ITA - 4H - DELLA MONICA PAOLA - 2025-2026 Relazione - LAT - 4H - DELLA MONICA PAOLA - 2025-2026 Relazione - ING - 4H - GUIDI CARLA - 2025-2026 Relazione - STO - 4H - RADI ERIKA - 2025-2026 Relazione - FIL - 4H - RADI ERIKA - 2025-2026 Relazione - MAT - 4H - OLIVIERO ANTONIO - 2025-2026 Relazione - FIS - 4H - OLIVIERO ANTONIO - 2025-2026 Relazione - SCIE - 4H - PORCELLONI SERENA - 2025-2026 Relazione - DIS - 4H - DESIDERIO FLORIANA - 2025-2026 Relazione - MOT - 4H - BONARI SONIA - 2025-2026 Relazione - CIV - 4H - GRANATO IDELMO - 2025-2026 Relazione - REL - 4H - DEL BALIO LAURA - 2025-2026 Relazione - ALT - 4H - CORDOVANI IRENE - 2025-2026 Griglie condotta 2F - CONDOTTA - 2025-2026 2H - CONDOTTA - 2025-2026 3BLS - CONDOTTA - 2025-2026 4ALC - CONDOTTA - 2025-2026 4G - CONDOTTA - 2025-2026 4H - CONDOTTA - 2025-2026 Griglia competenze 2F - COMPETENZE - 2025-2026 2H - COMPETENZE - 2025-2026 Ciao e buon lavoro! L'Animatore Digitale prof. LEUCI GIULIO, per conto del Dirigente Scolastico prof.ssa RICCI GIORGIA.</t>
  </si>
  <si>
    <t>1OFVEq1StDCaFrVwecNo9JOrlP0y1mnbpU9dUNUnec30</t>
  </si>
  <si>
    <t>https://docs.google.com/document/d/1OFVEq1StDCaFrVwecNo9JOrlP0y1mnbpU9dUNUnec30/edit?usp=drivesdk</t>
  </si>
  <si>
    <t>04/06/2026 14:11:26</t>
  </si>
  <si>
    <t>1rLNTkRucXc-SZWhm5VC5ABOa4RnqzASmoAhhJo2dewQ,1b-EZsfIPqC92_4GNdfYre02YKmybCRlVpDKXbVEvwUs,1YzIlLmAGT5bMcp8H5Kj6LcJCCd96zREfW_SCqeOnm0o,1C5lL5-K0Y5WncQuVzHCLojXmAHwtWMb7qE_cQwP6wHs,1zS3Pu7sIu2h7SGG45jNj4ZOH8gfWsCxypSRjSUf8eVI,11NdNY0h8IcOorcCe40sNQyR3RFHEcmnJakQX4qQ5AbU,1SUghZLyWsj-jQ3XuCHKbgtZ9XjDGJQHKgtwmHiAPYoA,1WC59NFH6VYesrVFAqXa3qeClIPrZdLA3TZtd81DTIdw,1RK88Ps9a7xX59Sc0taNt3I007CEIwN7AT0DJSXjrpH8,1ruIm722va0JAhUkrMfMWuw21F69KbkNJwLSqZ8ILSTQ,1T8428MlAK76sRNHfYzIhNnd2FlrPP8IK8e20rydh3Lw,1FAe_-O2F5uCarYJr0Jgfr_8ffFtde8koG7VjZBEqeZE,1Y54NRDxmjX3hUSUPqH_bMo-lFpaq_Zz1jo3iyuHDhaU,1fjPvMSUko3HSwbf0IiwexQ1SFEjeYV4rAsEhsmleVJo,136UCB4qscPVdIxwos9WHOMnAXnV9ich9Ai2lobRRGUo,1bh7XJBtDqkmS8VB6w3Zc5A5VTBiKbRV7jWuu_BbdYB4,1IJ5UcN1vse-REH4VGacHYzbCi309L16672bn3rU9Aeg,1CMe2yuemuBKsZax2dbeMREkRot_X0gO11UAFkdxf5QQ,1PRYQQ71V14K-fq5e_CS-wpowvRQsf7gKQ73YMeQv_eQ,1gdzLqekVbthiWd6Ze2SsH0ol1L__xD47rRviipERFy8,1j-87bBP21vCjIdHZ8mS8NUwfJDkmjLwHhLjtUuu3Lrc</t>
  </si>
  <si>
    <t>si comunica che sono stati generati e resi disponibili i file per la condotta, le competenze, i programmi svolti e le relazioni finali. Di seguito i link ai file condivisi relativi alle sole classi in cui insegni: Programmi svolti Programma - ITA - 1G - 2025-2026 Programma - ING - 1G - 2025-2026 Programma - GST - 1G - 2025-2026 Programma - MAT - 1G - 2025-2026 Programma - FIS - 1G - 2025-2026 Programma - SCIE - 1G - 2025-2026 Programma - MOT - 1G - 2025-2026 Programma - SPO - 1G - 2025-2026 Programma - REL - 1G - 2025-2026 Programma - ALT - 1G - 2025-2026 Relazioni finali Relazione - ITA - 1G - DELLA MONICA PAOLA - 2025-2026 Relazione - ING - 1G - CORRADI GIULIA - 2025-2026 Relazione - GST - 1G - DELLA MONICA PAOLA - 2025-2026 Relazione - MAT - 1G - STERI STEFANO - 2025-2026 Relazione - FIS - 1G - STERI STEFANO - 2025-2026 Relazione - SCIE - 1G - FATTOROSI LUIGINA - 2025-2026 Relazione - MOT - 1G - DICIANNI LUCA - 2025-2026 Relazione - SPO - 1G - DICIANNI LUCA - 2025-2026 Relazione - REL - 1G - ANTICHI MADDALENA - 2025-2026 Relazione - ALT - 1G - CELLESI ROBERTA - 2025-2026 Griglie condotta 1G - CONDOTTA - 2025-2026 Ciao e buon lavoro! L'Animatore Digitale prof. LEUCI GIULIO, per conto del Dirigente Scolastico prof.ssa RICCI GIORGIA.</t>
  </si>
  <si>
    <t>2F - ASL - 2025-2026</t>
  </si>
  <si>
    <t>PCTO/2F - ASL - 2025-2026</t>
  </si>
  <si>
    <t>1XcJm19OhFrAjylNokDdmWmfNiEui4WlJ</t>
  </si>
  <si>
    <t>https://drive.google.com/drive/folders/1XcJm19OhFrAjylNokDdmWmfNiEui4WlJ</t>
  </si>
  <si>
    <t>04/06/2026 14:11:27</t>
  </si>
  <si>
    <t>1HYjqBcjJamsm1bbnluqWGjO3Cmbi8Q9JwGcZoVw7ESA,1m1zH9IXpoIKOb9lYsDFwnx3EQP_o7MY4CUM5lS425S8,1rOb-63Kopa1_4tv-3Br89ZGLHSAOzdvMUevAmJM5XTQ,1JYK5zJm4Mwdh2j3RUwQPTWHvdd2XAW8ZvT2akmNSSX0,10epqJrTHpkPE2pOB42UnzOMU4hC2MiHyg_6fxcDum8Y,1pAoNxfn2LTexLleTdOvt7raDMIhOVElw8lUXVM7geWA,1j6yyYRqcDBBqtaF8t0bisPLyNcRvunArxe6TWlVBdik,1hUhP5h9UhQF-8GAxibZGRL86KJ4_U31vA4YnTcVwMSg,1TyoNA92frJv-lNiPd4lw0aYttZGjLcOMqHnbP2nF5yE,1rPKTyvzvxCdboXzj0c-Jau1lrPtLR484JovRu3laaHc,1cyHUl_G3IZCwuV1SEcweTjXwaYjfgctzHH0GAnTJqpM,1Eh_aQ-KhZ4DK62QoAQciI3lXCX2t1SEOmZtOreqdGC0,1n2vg0ga_1AhomFGK8REq74JLTg7bWMdPJgsDvU2gK_c,1XyC6v7GmFkTSj8jfN5ztOPHB14Cy2KoT8dmRnyl7eto,1N8UmNdO5nKWTN9u9jQynyCeiMVkfpGGv3Q88bHuzViM,1INAbVD9CnAXFfo9fbZxGfJkRLA2_SRQE-R1tHxSznwo,1UaymsvPfZHRStZJ4X6fRJ8ZEEI0-g3T7HG_bMAMKtRg,1W73DQUYU8ic6dsdwK0zV6lZKvh7wsJdxgE8eKweSv_w,1buFUGcAbmZ19LP2wiqygwi5-dfOx-DVzvQdH5T2Gdwo,1tX11Tlw4ESFekGfQdDQjvn0EeKztXH8_EfEhoIHMCI8,1HLDOvAsuqPvYGCJW0mWoEyN2I8zX4gImMESjKsyC_gc,1R-uAzjtwe4-ppKW92aj9vosSXrNSjoXewAK1bts6hro,14ARLNauSMVKgWHMP3dlEOM7a2eK1_ofnVGa5DtmbLdw,1CHrYYEUIAIGfHyPz_xRpLV6Vc_69XNx76ohOUxVNx5E,1Uh4ltG1A1cgB9X80ZCM-In12S2c8hGkpLmG_ggCD7jY,1Zq9PJeEipAWUkUkzKmyTM0wjBTFogkFYWscNTtDEbr8,1zFmmSHeMrBfdWxgJFxpCXyZ-P0GY4-ZvuI3-N70paJY,1xH23nktSAyBgrE6776-o5dWSy4UI8g0Uc3mxjm8Zvqc,1t4gg3gV2hTWQyH__sIgAizY01UifqrVUMiTZNnV8rV4,1UdNuNBlO4ZZJYxVuOMR9hBOO9R0XWAYr3lGw0i_457Q,10oNImikUL6082n3ZQWTAATacGdfPCNe2TO1g7RT273Q,1cZYp0GpmhwVdsiMkq8deouZ-ie-oOxhWze7xxbjKwzM,12M4fs1dlyKEojmWU53Bo8irTEsUlDdJYGUQfjyn8hIg,1FN4JndU3YZ7pw8Di7u_g6E7RbSsFqbPscHmsKz3ESUo,1PfM9BQC7uWpF_RdEyMnvcyCpqYb3y5lGp0BEWiacRmI,1BpYOsvJx5QOcDVzzNU4BEEnZ6VcSYJG7PJv2HsPcxng,1zenzGaD04HcpdrEd6M45h6NIdC9ib12AR142XxpQnSQ,17jQbkvduQ1T2TYk4kgReO5qcmdSTpNog5rwB9eTZP_A,1umyUM3bTqDOeas_lzgQVvedUK5YG6d0jzJL0VlMRsbo,1hvzb3gcGzo4DlZ0Rc9qxvOEp9rWQ9Tqfa4DC-O-88Ks,1PEbUdAkT0XxxtK8bD-OKW9Tl8dJztXZHLnpBLzkX8_k,10rooBmbQ6rzPh4Ro8Cj-_js3NoFum8q9BOtY1laHUbM,12QYj1qnSk46Z_rJyZ0lSMz8X7DrYUp2V3iwQ4heNewI,1UGqlNbkaDfVz0_ZpI8nrqQbAFeuwIzFs2t0_aZ6ZYvg,14ve3MAhGaDejYDn9Af4QVF2VnUVRSr4jBD5DSohvZAE,1h6h1qD6pyYUQf_OZ94JNXBVslSQ0xsSI-i3XS2EjuLo,1ZTd6gt6IMXGuzZO8A8gQkbDu5Y-Fsmq7uhhyAHFjLos,1hvg8prXWukweJUxTuIfZB5ASjrCbb9zc9HBwCeT1e6g,1hYyHoOMqjH0Uj8Qlz15zf1Xl5L2klx_6vrY9ufPpaJU,16wjMZYcWbcB06A8PpUXGuVWDollszqBrCJixk2buKcQ,1-ieBet_VphY57zfX51XnD72pj5ICVoIYYwIQDBaHDi4,1hbok7mc_pLfzMrHG1iRK2Ffb7V2NRgjQ8y4D2PE5R_Y,1nDP72WjMLguf77gloJIjrVe3_QTad_Dhre4POrNbfXk,1j3RXN-v-oa9VI4qO2n1UmCQEFjcQSW2WG8KSLpgVztA,1JD_sm26o8GVdUF3Y96Radzoq-Ciu2kv1y6DZw4qHOu4,1tAKXbWCD-0oyHHs0jOKM5TizMAs_JpEBcQQd3-IoPrU,1lo0ixncv_HQ8QkoO3kbEy_t_Edt_kZonqobsw_A0ZZw,1z1xtC45RwDZlwjIESqaSxqjoStp9QDkqZeX2qBCNgq8,1rQeQ9k2lD52aWTq3mhLpqWaa1fyV0skgFAIdsIJhZa4,1gmbDugeYo8Argk8EaB0MMX72uqsaJZcVmVdpOuy2_Qo,1YOLbt8Nu1v-45qSOSXrgvnW7qlL8kh8Hde3EkUiGr5o,1ajaBqE90QFu4oXgqKn9f8UZWUPGo9BiFnqZAcGrFQP8,1iaVPZBCbTnqJeobDLtxF8uH927TGBtFjbpo-0wNPQKw,1qI4ZHfEDT86KPPfXRrIDQlld-ZxxGDMyeE7BLK48rKg,1WlqBIO54scXYEEdkvjym8oKwbVfl-R8AK3BPTWTY9Rw,1LsxNW81c1OvN3GAAoyhHbpYpRlSTXeZXOTLWh2XbUEk,1jR_ROg2bogSX15MpgZ_yeJ7-6kiAYvk-oF2oFDdOFYI,1c1UsxHlO0vNgUx3tzdmm5e8L2hMCsyGweW4d_qr0X3o,1Mzv_jZRFkc9E0Hmk0vwTxPmXcUzk618M6a-RQq6AIqs,15lIPc1qc1lHoo3ZOyk3Oclax8GhuwKAcMJYq6v_9cwk,12Y4n0c0NCy28Ar5xRbkNBFItLxaHCBTGvw2qK9n57TA,1H35YkWJMdIXv-j1iLbhMok67abPeLvzQiIvdbJHYofI,14QibD3FoP26VDJ_QER21Q8vCf5yhdgMlWLwcyBbtHds,110iLuQw5wDBSYxwh0LkxDuMcJkn0A_Df1qEH3O-VfDU</t>
  </si>
  <si>
    <t>17/11/2025 20:59:32</t>
  </si>
  <si>
    <t>BOUHMALA RAYAN - PFP - 2025-2026</t>
  </si>
  <si>
    <t>01/10/2025 17:02:39</t>
  </si>
  <si>
    <t>si comunica che sono stati generati e resi disponibili i file per la condotta, le competenze, i programmi svolti e le relazioni finali. Di seguito i link ai file condivisi relativi alle sole classi in cui insegni: Programmi svolti Programma - ITA - 1L - 2025-2026 Programma - ING - 1L - 2025-2026 Programma - GEO - 1L - 2025-2026 Programma - STO - 1L - 2025-2026 Programma - MAT - 1L - 2025-2026 Programma - FIS - 1L - 2025-2026 Programma - INF - 1L - 2025-2026 Programma - SCIE - 1L - 2025-2026 Programma - DIS - 1L - 2025-2026 Programma - MOT - 1L - 2025-2026 Programma - REL - 1L - 2025-2026 Programma - ALT - 1L - 2025-2026 Programma - ITA - 2BLS - 2025-2026 Programma - LAT - 2BLS - 2025-2026 Programma - ING - 2BLS - 2025-2026 Programma - GST - 2BLS - 2025-2026 Programma - MAT - 2BLS - 2025-2026 Programma - FIS - 2BLS - 2025-2026 Programma - SCIE - 2BLS - 2025-2026 Programma - DIS - 2BLS - 2025-2026 Programma - MOT - 2BLS - 2025-2026 Programma - REL - 2BLS - 2025-2026 Programma - SOS - 2BLS - 2025-2026 Programma - ITA - 4ALS - 2025-2026 Programma - LAT - 4ALS - 2025-2026 Programma - ING - 4ALS - 2025-2026 Programma - STO - 4ALS - 2025-2026 Programma - FIL - 4ALS - 2025-2026 Programma - MAT - 4ALS - 2025-2026 Programma - FIS - 4ALS - 2025-2026 Programma - SCIE - 4ALS - 2025-2026 Programma - DIS - 4ALS - 2025-2026 Programma - MOT - 4ALS - 2025-2026 Programma - CIV - 4ALS - 2025-2026 Programma - REL - 4ALS - 2025-2026 Relazioni finali Relazione - ITA - 1L - CRUCIANI CATERINA - 2025-2026 Relazione - ING - 1L - NISI PIETRO - 2025-2026 Relazione - GEO - 1L - CRUCIANI CATERINA - 2025-2026 Relazione - STO - 1L - DELLA MONICA PAOLA - 2025-2026 Relazione - MAT - 1L - SCACCIA GIULIA - 2025-2026 Relazione - FIS - 1L - PICCINETTI MARINA - 2025-2026 Relazione - INF - 1L - AGOSTINI LAURA - 2025-2026 Relazione - SCIE - 1L - TERNI ALESSIO - 2025-2026 Relazione - DIS - 1L - CASERTA FRANCESCO - 2025-2026 Relazione - MOT - 1L - MACHERINI MARCO - 2025-2026 Relazione - REL - 1L - DEL BALIO LAURA - 2025-2026 Relazione - ALT - 1L - BAINI ALBERTO - 2025-2026 Relazione - ITA - 2BLS - PETRUCCI ILARIA - 2025-2026 Relazione - LAT - 2BLS - CRUCIANI CATERINA - 2025-2026 Relazione - ING - 2BLS - BALDINI CARLA - 2025-2026 Relazione - GST - 2BLS - CRUCIANI CATERINA - 2025-2026 Relazione - MAT - 2BLS - PICCINETTI MARINA - 2025-2026 Relazione - FIS - 2BLS - PICCINETTI MARINA - 2025-2026 Relazione - SCIE - 2BLS - BALESTRI NATALIA - 2025-2026 Relazione - DIS - 2BLS - SGHERRI BEATRICE - 2025-2026 Relazione - MOT - 2BLS - BONARI SONIA - 2025-2026 Relazione - REL - 2BLS - GINANNESCHI MARIA STEFANIA - 2025-2026 Relazione - SOS - 2BLS - BAINI ALBERTO BANTI ILARIA - 2025-2026 Relazione - ITA - 4ALS - CRUCIANI CATERINA - 2025-2026 Relazione - LAT - 4ALS - CRUCIANI CATERINA - 2025-2026 Relazione - ING - 4ALS - MOSCATELLI SANDRA - 2025-2026 Relazione - STO - 4ALS - RADI ERIKA - 2025-2026 Relazione - FIL - 4ALS - RADI ERIKA - 2025-2026 Relazione - MAT - 4ALS - CIOLFI CLAUDIA - 2025-2026 Relazione - FIS - 4ALS - CIOLFI CLAUDIA - 2025-2026 Relazione - SCIE - 4ALS - FATTOROSI LUIGINA - 2025-2026 Relazione - DIS - 4ALS - CASERTA FRANCESCO - 2025-2026 Relazione - MOT - 4ALS - MACHETTI SARA - 2025-2026 Relazione - CIV - 4ALS - GRANATO IDELMO - 2025-2026 Relazione - REL - 4ALS - GINANNESCHI MARIA STEFANIA - 2025-2026 Griglie condotta 1L - CONDOTTA - 2025-2026 2BLS - CONDOTTA - 2025-2026 4ALS - CONDOTTA - 2025-2026 Griglia competenze 2BLS - COMPETENZE - 2025-2026 Ciao e buon lavoro! L'Animatore Digitale prof. LEUCI GIULIO, per conto del Dirigente Scolastico prof.ssa RICCI GIORGIA.</t>
  </si>
  <si>
    <t>5E - ASL - 2025-2026</t>
  </si>
  <si>
    <t>PCTO/5E - ASL - 2025-2026</t>
  </si>
  <si>
    <t>04/06/2026 14:11:29</t>
  </si>
  <si>
    <t>1lDyr_HHNp4SxxiT3JgYaN9KFd5VntR9U</t>
  </si>
  <si>
    <t>1eQt2jV8p58CVXZSOeS-JWA40zlyEFLTnnYTzSUo3J3w</t>
  </si>
  <si>
    <t>https://drive.google.com/drive/folders/1lDyr_HHNp4SxxiT3JgYaN9KFd5VntR9U</t>
  </si>
  <si>
    <t>https://docs.google.com/document/d/1eQt2jV8p58CVXZSOeS-JWA40zlyEFLTnnYTzSUo3J3w/edit?usp=drivesdk</t>
  </si>
  <si>
    <t>1xk7obU8vVQio6hO3AbA5jc0YOgd0FnXhp_Li27SyzFA,1-m_t81EbdXmuo1bUcDyJ_cncKLwqukduLxYSSN9YPoI,1_IBOzXfZiz3GJYMUq33GZ_svhwocUESqiZB7n_meMqM,1dhy8g8MEJcLoSIPSEE3-Gpi2nKJVJA1eeoDlVB1nRxg,1K5r9QeX40uCRUc5hVTv8HiJSx1scnc1xnQ8RAWcqBrc,1SrGQKlTYxz1ADCdWVqZr-G3bNWKFGtK5df9EKnrc5Oc,16u9helTmZONlgoOusj0YMQJgnC--ejlfVPafXPlaRUQ,10i62fDfhvQ2Hojf2fVQ3SLKPpLM1I5r6kH_zmvERy4Q,1_LpersHuAD_Cy3bC6f_IdbX5uHQir3MQga-EzTL93O4,1LxiH4VDE2vIgdgz5jXOf06e8lH32AqgkV2C8Ui9UAI4,1SpLUmuAhD21Zy8vQ7DfXNpylOSV15GHIGkPORA7M6pI,1uGwTeLnW09Ke67ZO1-V4wZv854xDoam4gOceLp2kyKo,1TB9yuL9jsuPO5HAe0oD-7dcdWIm0sVooguWP1rT6-7k,1TuZ4WN1rB2gWXTfhFANbPw5lgMlzKYmujLsVK0fdvNw,1aA-ciBVw73R2zCIn3AmRRQ8v2jbkpt84qNCPhdSoOII,1VdR9y6i_e5mYCYZ-mxt1azjI2wCaa_PRPlM6VupThNU,1pUIBrYVcF9sFrNn-HQhspZh5w-ocLc4Ghe8x15yzDOY,1Ku9hv17ZTcKtmNGlCwZaHXGPwU9coqf9du1QLpqCsXc,1diLdSHn8lCdn7T_JP6GwEiKd_cXGe1hsHLWPgQ6UKaU,13lUWjdrODKCRv2Ea96j3b2FUGj0kc-qkyJWmh0AdECA,1_pxSIZAHeXuWgAewoKoZFCO0g-_IpX0DlCCXuaxlyhI,1aCSE0a2MjdYlsLB1hiwFOOSH5kZWDvRHD5jR-QQvxJk,1XJ66Xo6HYKnhQCqwBIJUvf2-r1tZgd9nuWvH1z8DwTs,1n1e0zCdwPcpDJlTNd-ELCF7YuVwHo0DJCn0a-D4iIH4,1Yuro055V7g7l-wWvy7lUqQFqyoscPnLs1r9KLwxt3qU,1cqvDxex9v_R8mlohtgUgyoeDf-qOCZquir6qOXW7uVs,1GbNU9BG7qtrTZ5h25gmRSluKoVO3_WRctoWTSzx6yEw,1YH-ZNq9ll1bUFopxIYG0C7IeI9xFIi6F8v7MlHa9ktE,1ZJQ46r3DW9ztvPR7RJLVgLLGw0-SyIC4SP8xnentiAc,1CRWLlonaz43dNiu5021I_AiBxMPIlSqfSBxWcEnQIUQ,15h20YneW8qlQaXuIfczMFG7zw4Ogq8tfKvMvbAHncJs,1aeFnqkbTP1wG8SNCHTbXJAN2e3N0-EPcw79guIIZOG4,1Ltg_tqxJyN1mX8YDaYFcSNV9m9n1oJYBY4-OwQlYC30,1czQFmEMVFs3a3IPayXtx92zUIZte8VYpwlZ_wpWd9e0,168uVka9ACM5N684yn50Apt2fpuMYmdHgG8iBxvtR7kE,13gGPTA3_okqG-vhpH2oFSPjz71aBRe9morgUnVe4ofg,15pAYUACS1msoWI0D6VxZV-krmDay3b5dMJIWC-kXRmI,1HmeByycBnbZx2lNC5bUUoaLIEDIuU6_2K4nz_XVVMAU,15HrIesgsBafAJeq6c21j0Zcv8d986iredueK8DMfZCk,1v9ZydJqkj_Yh9b9v8T2HJemFgpJl7w7wrkD3jY2h1Nk,1y9KNtJfUP0AuGPcYg0wpIewbQyCLIyzkkZ2nAz0S3gw,1urvzLCTXillEXJ8AOpvIgyFNLtOo2ZwqPcZMvad6B2M,1-qchy_ji2vAbxxloaRORirb8sPqsGD_N-Ojxtf9gQic,152TuZJjbqHVGsLV00wYNXh_ghAQUdXqB6xplQWAdqqA,1Kb5qSKkRLgAuUjF3ca6ACufQzK1xCuEv2lUGf9dCzEQ,1D1lNurYfmlomuqH76VwiNadWltqQqOeq0Dky3p9DDw0,1EI1fWP_3tloCY69uLksiH2OfWw0TxPYBozoVq0slVIg,1posJ9dSL-Tt04guRDy2X4ZfKhhOhqpxZxHX1TNZ-N7I,17zajtsJhqChLO_vNQfDfK_jEhvph_oTdDdmBKHnzQEk,1oBN6ccsS7GBlX8mPxBZnCtqGcMDjXkRUAZh4Q_69OSA,1D0ZF9xR995zHh5CBpSjEyIWTtp608IXQr8iFvutAQFQ,1h64rBxs4pYAL72y81eZvQwq--8LZ57LsWPJdI_TSeew,15zRAkyCkLaqA_OnvEZkU9GVn4d63hlJr-MGJmA2A5qQ,13nsbGZyWWiW83o-jL5XkXdbBe9wc-b40kw271lv37N4,1usrMwkJLXjclfXXzR3QmJpPfCXGTKYo6Fcaya5WT6gM,159sv0UWGs4EvCIKA8Ku3Ch_BHqaGKHH7U-A3w79oX4o,1LNaNC60CPGgIldXTl2C0cDIyrq2busB9ENzTU-ObTv4,1k9bFBoVt3-C_dZco1HLVGlhyeBivYc2sWvVkf81hp4c,1CLxOIRqzr0dgO9zQe2OHORrlL633BoBIJjFFPge3eWk,13_iedxUNbf9L95S5AG88hOULN2JLj-q5ksM2xDSL5VI,1c_KtBGagpMonRQrDEDKNSLLIuo59lucaoFliTeqTNqY,1e3Y6UtU449BbUFvNumu5WD3vKxVBPv2EBQBk981X2Po,1qkK9qpJM5yGU4LnX6UM7UJGdoEQOB3dRM3gaNzanaSI,1a_oISRcyQY8wFRofOnSDp9fYWqtZCN51qbi-IL-VzOA,1EOTFAftEW5ciWHJoBq9cvHZpUnsaZhhvocX7_8WmahY,1_fcwNxwurpXnciqCXHWG9R15xA5QRbz_kNRVSiTkq-E,1-NoFlFHlKdSY8YOE3TC3doG85j0e4TrKoaT3cKyWj3k,162XJEdLMfhMy3T2gVBsbjk4ti8ys5os46HkSOvPzK-U,1g5ypjL5cAqkHcc2qakIvONI4bhDKj3hyQAluDgkFI0M,1dAZzF55b2DWNjx80gupA24qvKFO_Kihnw987GJf1fRc,1nkbkKEr317CLWf3vmOyPRlyffERwqUcjHNKVkFRGTmw,16Q2UY7dj2j84lCJHxD4H7V1pSQ_lECLZ48dRh1fx-0Y,1ZGOkaIbl4RM6Q-XVMyG83EHZphRaprQT9kW8wv73up0,1DkukCJezxUxcDeNRReUflbgYFRfP4HNqWDmiBgJLZzQ,1Oksgc67M-1xyCrmbFQrY9XYmcpdRX6WINn4vKmmNeaM,1BR9AWsIEDP21NL1GpZKiofmUMh_hNxur6BDfM7fWFX8,1mlK6XYR6hAya_7YprBMXVXdfQIlaD8ZUTC0VcXS1csg,16Df7yAjy2QmZxFys6GjlKi2PzAfnC3rv62YMe2zNDts,1AJ--GHGrlpTDg7zKmeHSrUC_d8Y2uZ6VKJLNXr8YLLM,1ypJQ6hY50qFCoaVjk-_kcn44fxFzLx3RvOqC9it7r04,1V5wXulSlM3BupkBu4eswzYRDVZfpjHAgNRMjGyJsPxE,1TNsKYatLvx9m96KonKJyFl2wq4A2tfopWrYA-Yk0kQ4,1Dmlzcq_mLSbWaAY0WYaSsHno_yq7daBwYF5yMoUQOTE,1Gb5Tg3qHwa3PiikXiq8bGov6ewHygN1mqhGgJkU7Nn0,1wH6wLWCsvLyw0peqY-WLYnkGBNOgjfvA9PS9reg_jP8,1vSPnAOD7Vm3raSeO1jfImc_xlUDKBuJl4V3O6CKkiF8,1TNopbDLPj4WepT78rc95t3HCgTqC2ZvIo3ChswA1i8g,1IxjzPTv01mjJ0DklnpECYcKs7Lv9Pos3VpqsIdfPXFE,1NNfM6dcchg9z8zgCA5k4U85oDF0_TeSRANonvxUwKh4,1I0ToA9eF_4xQCABHtELa9Y6BA4RkvDM0VBlPVanMHNw,1tjuNkHZ_ChEnTbZbtq_VP0zs692ayCEQAB-uJgIa5IE,1RbiVfDnOHBXXsAsTMrZv4efjXAtsYJ6DWau4UIzNY90,19q2x769wL_M6r2OiK1zcfLkm7PG7ijAiFq7wYjFj5FA,1v9f1xohmzUd_iPXrK9tR2e74zdOOwwEobE8qFS9qdpI,1G3WK9KPnASqjKZKs6o3-vASMG3jnho4ym5amu_XuWCY,1b-Gp38lSIG7QaEFrlAX2Slosik7MP_KkQY69muUPlrQ,1amlD5AXlCeF6HsLm1Hj0HBHyvf93UjjRLFybXx0Oucc,18eekdBASY7ZAS0ecrCsb0XQvuRR6CwpXcLaHPueuHqY,1MGWTuG-0gABmvAWFWnlnYbMkG_fn_AYYZpr8IJqsYls,1JYNtjy7QRoo-KEHyx3uZ6c3LNY5UZy3NTOHnGUqy-i4,13xgPP7t2f5gh_quwkffBIc3vBcFHRCCdpj5CUDT0XlM,19LxksIqtpDNugNMi6ET8I2puYMYc7Qan4vvrP3AfkgE,1sY0gaOyJcruvD9Nqsf8U6ihG-9b9QRuz6HGTUwrXx80,1aPHhlulzlBvP3AL7mnqabQyrlV5_zdJmgGDAKhbtjEw,15d24UmCoxlRtr3-t3RbCa_kY5pNScpKSKHuJFZ4pc7A,1nmPCJHMVPfrMPyWupEpysokNUmYFCo22BXAWcogEUhI,18k9BKQjp2iHCd76p09yfygN9XnejqFeVZKYhE0_yiVw,1YocnD2oabGcQJFw-be9dTvkBAmHQtw3I6xDMXxFK5PE,1RF_4pPkGuwEdn9mF8mP46ZcK5g6OsI3ezMWTThsypig,1okirjyS3c325M04xFIoO8lVrAE-t8dE3mqxbYZVik5I,1Ig0ejBpLDazlFAFrH9WaKUl48aBuRMaDaldvBQ-GAlg,1W6R05AnO5RqctH6jDYjLztKzusnnqjHMgcd3_j1fbXs,11SDm-ZBS8KNFlhnzVkloyQK6tg8nDa_WpKVjOiAD3J8,1P6BGFM6mCQ9f7I13vvOw8T6FbrFRORdh2nEq-c9WnXk,1fuXC1sXmjSeF6Da3EwT5VThAOUYW86OvJzHYdWCuaPg,1JlFxDvJBJIwxIem-aTYfBDd1JzkjoyCi0sKq_1c1dd4,1H9YH7Ptc3wYBPpINwB8BBWBsIZU8XgogDEsNeMroVZw,1hNjjVxKsgX3gd3piEjsZIAgsqm7g9NJ_jPpDXXQ8Mcw,1VgRtZNbGInu8S_UGA-gnwZYp_S7GSp-TlhTejU1IRKY,1x5oKbHWiJXmVR_nHrvPcmJr0mXbUTkvcdW2AsdPY8Yg,1JC4f3Cdu1rbHSaTf8s9ZblQYXVLoPcDBUEWw3mHJNeg,1V7_Ez9Q7BM7Zc5RmXE9PaDTbAx7Vnf4dPjizFrRDbUI,1m4PsSjS-sdIcqd6ADRvHkidyg7dSBMbp-ueXDPoAWWU,1wkAM9imrRLB8nkODsjKSVIb1Mkm1XPXpUlv98k1dwnQ,1xT6NY5qcyBcQA9WRJq-m3MJfLBkFYShcI_d6_bKKu_k,1JffFtBazfrmNab5hC7ztSD0IdrDXoP-Qu8zcl-KhfKU,1JHnzYPgKxML0lv6I-UoLviGmcRBCB3nFjY6IEXxlHDI,1n0evUN-zE7HZxHsEMs2xSwJGEToTS8_KiAkbUUGB8ss,1pXCspcQqhFpJ3D3gzZYWhI99aBuV6oBx-CAMqBDIiHc,18OVg2gZZhu-OGcbM-POEd2aenJEvw-EDeko10blSRcE</t>
  </si>
  <si>
    <t>si comunica che sono stati generati e resi disponibili i file per la condotta, le competenze, i programmi svolti e le relazioni finali. Di seguito i link ai file condivisi relativi alle sole classi in cui insegni: Programmi svolti Programma - ITA - 1ALC - 2025-2026 Programma - LAT - 1ALC - 2025-2026 Programma - GRE - 1ALC - 2025-2026 Programma - ING - 1ALC - 2025-2026 Programma - GEO - 1ALC - 2025-2026 Programma - STO - 1ALC - 2025-2026 Programma - MAT - 1ALC - 2025-2026 Programma - SCIE - 1ALC - 2025-2026 Programma - MOT - 1ALC - 2025-2026 Programma - REL - 1ALC - 2025-2026 Programma - ALT - 1ALC - 2025-2026 Programma - ITA - 2ALC - 2025-2026 Programma - LAT - 2ALC - 2025-2026 Programma - GRE - 2ALC - 2025-2026 Programma - ING - 2ALC - 2025-2026 Programma - GST - 2ALC - 2025-2026 Programma - MAT - 2ALC - 2025-2026 Programma - SCIE - 2ALC - 2025-2026 Programma - MOT - 2ALC - 2025-2026 Programma - REL - 2ALC - 2025-2026 Programma - ALT - 2ALC - 2025-2026 Programma - ITA - 3ALC - 2025-2026 Programma - LAT - 3ALC - 2025-2026 Programma - GRE - 3ALC - 2025-2026 Programma - ING - 3ALC - 2025-2026 Programma - STO - 3ALC - 2025-2026 Programma - FIL - 3ALC - 2025-2026 Programma - MAT - 3ALC - 2025-2026 Programma - FIS - 3ALC - 2025-2026 Programma - SCIE - 3ALC - 2025-2026 Programma - ART - 3ALC - 2025-2026 Programma - MOT - 3ALC - 2025-2026 Programma - CIV - 3ALC - 2025-2026 Programma - REL - 3ALC - 2025-2026 Programma - ALT - 3ALC - 2025-2026 Programma - ITA - 4ALC - 2025-2026 Programma - LAT - 4ALC - 2025-2026 Programma - GRE - 4ALC - 2025-2026 Programma - ING - 4ALC - 2025-2026 Programma - STO - 4ALC - 2025-2026 Programma - FIL - 4ALC - 2025-2026 Programma - MAT - 4ALC - 2025-2026 Programma - FIS - 4ALC - 2025-2026 Programma - SCIE - 4ALC - 2025-2026 Programma - ART - 4ALC - 2025-2026 Programma - MOT - 4ALC - 2025-2026 Programma - CIV - 4ALC - 2025-2026 Programma - REL - 4ALC - 2025-2026 Programma - ALT - 4ALC - 2025-2026 Programma - ITA - 5ALC - 2025-2026 Programma - LAT - 5ALC - 2025-2026 Programma - GRE - 5ALC - 2025-2026 Programma - ING - 5ALC - 2025-2026 Programma - STO - 5ALC - 2025-2026 Programma - FIL - 5ALC - 2025-2026 Programma - MAT - 5ALC - 2025-2026 Programma - FIS - 5ALC - 2025-2026 Programma - SCIE - 5ALC - 2025-2026 Programma - ART - 5ALC - 2025-2026 Programma - MOT - 5ALC - 2025-2026 Programma - CIV - 5ALC - 2025-2026 Programma - REL - 5ALC - 2025-2026 Relazioni finali Relazione - ITA - 1ALC - BUCCI SONIA - 2025-2026 Relazione - LAT - 1ALC - PETRI SARA - 2025-2026 Relazione - GRE - 1ALC - FANUCCHI STEFANO - 2025-2026 Relazione - ING - 1ALC - FRATI ENRICA - 2025-2026 Relazione - GEO - 1ALC - LIBERATI ROSSANA - 2025-2026 Relazione - STO - 1ALC - SAMMARITANO ANNA RITA - 2025-2026 Relazione - MAT - 1ALC - D&amp;#39;ELIA GIOVANNA - 2025-2026 Relazione - SCIE - 1ALC - GALLOTTA ANTONIO - 2025-2026 Relazione - MOT - 1ALC - ROSSI STEFANIA - 2025-2026 Relazione - REL - 1ALC - DEL BALIO LAURA - 2025-2026 Relazione - ALT - 1ALC - ROTELLI CLELIA - 2025-2026 Relazione - ITA - 2ALC - FANUCCHI STEFANO - 2025-2026 Relazione - LAT - 2ALC - PETRI SARA - 2025-2026 Relazione - GRE - 2ALC - BUCCI SONIA - 2025-2026 Relazione - ING - 2ALC - FRATI ENRICA - 2025-2026 Relazione - GST - 2ALC - FANUCCHI STEFANO - 2025-2026 Relazione - MAT - 2ALC - D&amp;#39;ELIA GIOVANNA - 2025-2026 Relazione - SCIE - 2ALC - GALLOTTA ANTONIO - 2025-2026 Relazione - MOT - 2ALC - ROSSI STEFANIA - 2025-2026 Relazione - REL - 2ALC - DEL BALIO LAURA - 2025-2026 Relazione - ALT - 2ALC - CALDARA CRISTIANA - 2025-2026 Relazione - ITA - 3ALC - SAMMARITANO ANNA RITA - 2025-2026 Relazione - LAT - 3ALC - SAMMARITANO ANNA RITA - 2025-2026 Relazione - GRE - 3ALC - LIBERATI ROSSANA - 2025-2026 Relazione - ING - 3ALC - FRATI ENRICA - 2025-2026 Relazione - STO - 3ALC - RICCI STEFANO - 2025-2026 Relazione - FIL - 3ALC - RICCI STEFANO - 2025-2026 Relazione - MAT - 3ALC - D&amp;#39;ELIA GIOVANNA - 2025-2026 Relazione - FIS - 3ALC - D&amp;#39;ELIA GIOVANNA - 2025-2026 Relazione - SCIE - 3ALC - GALLOTTA ANTONIO - 2025-2026 Relazione - ART - 3ALC - BRIZZI ALESSIO - 2025-2026 Relazione - MOT - 3ALC - ROSSI STEFANIA - 2025-2026 Relazione - CIV - 3ALC - FOMMEI FRANCESCA - 2025-2026 Relazione - REL - 3ALC - DEL BALIO LAURA - 2025-2026 Relazione - ALT - 3ALC - SALVESTRONI SERENA - 2025-2026 Relazione - ITA - 4ALC - SAMMARITANO ANNA RITA - 2025-2026 Relazione - LAT - 4ALC - LIBERATI ROSSANA - 2025-2026 Relazione - GRE - 4ALC - LIBERATI ROSSANA - 2025-2026 Relazione - ING - 4ALC - FRATI ENRICA - 2025-2026 Relazione - STO - 4ALC - RICCI STEFANO - 2025-2026 Relazione - FIL - 4ALC - RICCI STEFANO - 2025-2026 Relazione - MAT - 4ALC - D&amp;#39;ELIA GIOVANNA - 2025-2026 Relazione - FIS - 4ALC - D&amp;#39;ELIA GIOVANNA - 2025-2026 Relazione - SCIE - 4ALC - GALLOTTA ANTONIO - 2025-2026 Relazione - ART - 4ALC - BRIZZI ALESSIO - 2025-2026 Relazione - MOT - 4ALC - ROSSI STEFANIA - 2025-2026 Relazione - CIV - 4ALC - FOMMEI FRANCESCA - 2025-2026 Relazione - REL - 4ALC - ANTICHI MADDALENA - 2025-2026 Relazione - ALT - 4ALC - CORDOVANI IRENE - 2025-2026 Relazione - ITA - 5ALC - SAMMARITANO ANNA RITA - 2025-2026 Relazione - LAT - 5ALC - LIBERATI ROSSANA - 2025-2026 Relazione - GRE - 5ALC - LIBERATI ROSSANA - 2025-2026 Relazione - ING - 5ALC - FRATI ENRICA - 2025-2026 Relazione - STO - 5ALC - RICCI STEFANO - 2025-2026 Relazione - FIL - 5ALC - RICCI STEFANO - 2025-2026 Relazione - MAT - 5ALC - D&amp;#39;ELIA GIOVANNA - 2025-2026 Relazione - FIS - 5ALC - D&amp;#39;ELIA GIOVANNA - 2025-2026 Relazione - SCIE - 5ALC - BARRAVECCHIA PAOLA - 2025-2026 Relazione - ART - 5ALC - BRIZZI ALESSIO - 2025-2026 Relazione - MOT - 5ALC - ROSSI STEFANIA - 2025-2026 Relazione - CIV - 5ALC - FOMMEI FRANCESCA - 2025-2026 Relazione - REL - 5ALC - ANTICHI MADDALENA - 2025-2026 Griglie condotta 1ALC - CONDOTTA - 2025-2026 2ALC - CONDOTTA - 2025-2026 3ALC - CONDOTTA - 2025-2026 4ALC - CONDOTTA - 2025-2026 5ALC - CONDOTTA - 2025-2026 Griglia competenze 2ALC - COMPETENZE - 2025-2026 Ciao e buon lavoro! L'Animatore Digitale prof. LEUCI GIULIO, per conto del Dirigente Scolastico prof.ssa RICCI GIORGIA.</t>
  </si>
  <si>
    <t>1E - ASL - 2025-2026</t>
  </si>
  <si>
    <t>PCTO/1E - ASL - 2025-2026</t>
  </si>
  <si>
    <t>04/06/2026 14:11:31</t>
  </si>
  <si>
    <t>1lwnyK5OuOH4GIlwdrK_MhY6U3lUyujlp</t>
  </si>
  <si>
    <t>https://drive.google.com/drive/folders/1lwnyK5OuOH4GIlwdrK_MhY6U3lUyujlp</t>
  </si>
  <si>
    <t>17/11/2025 20:59:52</t>
  </si>
  <si>
    <t>1NTSDwzlwWJRzM-cOnLRGqCmMVJtq6Tx1G0OOsvJeJ9k,1-Xm_CIzFDOBsGsoXNL6Mk9k--44A4VHohK-pJWujdiA,1ANpmm4ZZV-YMuSTO9Yr_9CzPJiaJuDbz_65sO59xVxQ,13SvK14EYZFe8qPBL0D1SoMoBIdtkDcUUHXjWYsYetu4,1ziB7nJXXNU5bLpwXUaYv65qTO9jngzo_KCARwX8reMc,14thvcmfnzntJWI88UdNZdn9jz4xsaKbvhWtAX8Bl1pc,1nsd2_ztBnDbiCea-lyjJQott8PJAQHQXEQhbVRwERDA,13gmGp4IKbOSvattbKg9UxDwrw2ojlKg1IhMT7ss-Qig,1X2iWaWNXs5ZeKzEzzhD7_V7lG3JXZ4UpuDeBIooLxeI,16e_2KgLXkeOUiZ_vfwDl_Ruu5yCP6TtcZrs7JHsx7A8,1mM3OwjwpSbgjO_b6By_rdA0eiQssRZcGdI03C3EZdzE,1YK069VDXJ3CbEb-s8ZBK7XEmgtiz55lXCqmiymU5Jag,1BQiZPdbl8eOzLw2yX5R9ljtNy3eo7pOzCTylbXdc5JQ,1hUPnF2Z3xnlIbWxWrF75KiQSafYKc2GVi_eajvgCgfM,1bsRWsUz02vvkAAhBzyEllkAMfistn9jCNCsenn1-b3Y,13b3q6AiXDLc0O0FL4Ei25C14ZjpXE7fPt2BEultTCvY,1Ax4CTcLop24kcNiWUwvaFbagFtBDrjNAbs3TagI7jdM,1VKyo-Zz3AlcpjAjr8ja0m8g5aAWXawwH4MaEDAac4SY,1JFhgRtQxYjM59QzM6XuZc6rZ2TkYF3u3_l340Jz4pHs,1xk9atS-Hl8aldVrz6HH1-22CoR_RQp_Tfwx-rgEKSqY,1lWPPl_b3ADoZ_AN6897ISqnx3C_0vkfIIPOlYa00SCQ,1dyl0dpNGeTUBFjFtNGz6wkgxUpsIE0b2ChDKTng-H-4,1JV4S6wSThuuwxuK7sUGx2xANIdBCsgeTm5kvRyqwUNA,1dZZ8IRiDKeprsAFjmmY2pyX5wW41m4DdwteZvEkyF-s,1vBdhFWp7jJIw8k2tjVKdr4xeRnWDQTxz1_1LOxbr-NI,1xxEpwyLlbGH76-uczljxE0IHVBp3AHtuFHlSb5U2I0I,1bdOqNH7EC26QdXDiDl-OkVGZpo6lDV359-lW-I-X8L8,15oGgqL2jNL-MbxvrY8WcaHTsMgeNx39z7OzDW0dYlIk,1eYBBxHSToVxk08HiNHcS51QqmeWfPoPvCHpx2ps6f9I,15hctorK8N75E4w1tz-wTIGig_V6miRwS0riCxjaXbeA,1K_UUVyaoa48luN8soKhR5PolFIlf7-flOHgzu0iC-ws,1okl1i3HwSFuE0T0ACkjk0cM0WTuaa_v3wbZJc9na7pU,1W9rdqHSRYJ7sx-V7eA52nkv1L9kvuMkPSG7Z-l0ME1Q,1Zd1T5Iuhl5QBEXY8BJ8yFlGOP69ZmlSOK2WQeHB4IqE,1fQDCSIQb1zaEOgLAccUBq2qaP-Tch4BzhS12QRSn4Vo,15ldmrvq1wQlDs3n1MLl_jJ0S-yoKxKF1aLJXrM2s6RE,1AsnuCxJCsJ476Ms7x7sSoNUoPkdn7pI1YNY5bsJtSm8,1BiX_xDzEXvoEsxrJJ2rblYl4oCvXnkbSgsCrxeI0Yxw,19WLA4AyjrXdpcyn-5cm3yHqtQPz4eP_Xa_ZmFlV-WSs,1RfbsPVrulFbzIjoVaaH_LOcFpWi6SskDGA63X5wGbCY,1kQuEV7Q6klRf2NxbwVCoTQ1kp6T2BnKIhcBTMyEs6i0,1oxv8-9YDui0bwSJlSi5RWRnx82opBKqp3Mud1g12qDw,1V_41pYv3I91F6kQYV9h_0J7a_rhj4pJumEUS4zBCU5o,1D4Xl3zetIwc5vbNGVsfcoWMNNh9zYmVThZb_hMCFOgk,1DU6pfnKh01olwQl-8B3secB34HepR1uWSRD858vPOcU,1b_VtsCgeTRJTWQJvsPCVH2RQUKT0EgHG_ti5N-ndbLE,1Q9QMQzp57cF3fnQB6YbLZX5E1AjDXR8shhxO302eTcg,1wOrjQtfwF19vUB1Zbtdqu81DqHAwm8tMAz3ltyb1nOk,1JupFj85ZND9eFYtuwahjorvCBnPSZeokh8hzvSoOod0,1LbcNIUgDIleSCM_N9MtwWmjJt0vvPb1EupkxWCcDRAg,1SmB2uo-QQ5-uzQ6TDWO_0O5kTXbsjVcM8CMv3M7jiGc,1qJZWoAgNxmkzw1JfcTSQw5RpKwKAtSwQiC0TcOmk3g0,1LgxUzfskgLVB2VGf0l5mqXS2BPXcRFtMq_gTkGCK-Y4,18ifskRMuOYlTqjGaBA41AijplhT6SPCATJv96kAF0ro,1W6oWDljycRNOGqXdPaQ74GCNaugd0S4kANktTmbC21w,1DRhxGpwyBrbtJq-PHAa30hs9qRsDeflnJShs4mA2vgM,1hFHbJrjhYEU9VjXtkl4uLwnJBq12580fMsb9nuZ_z3g,1q4nYXhIrJM_2Tp5oKGar9yPcZWOCejzm81mMhnWUEqs,1jztOKfrOMvmADQEnOQ1WiSKKJ396G_SK62JsXm_MR-4,1utbitNAj0E3aAGl3TT5A-WkarLhwwRtc8zMsHbCvTeY,1SwaEHj3cfmxnckgixf_r_OwbsupAm28tjmamEKsHNy8,1ASQG1jGwy0gp0nLnutbnfv0_bNlDONLFqoNUheCQRiE,1vYqhgAFbMuCF8jL200lvJAvDcrLAdy-6mZSi6g8qZmA,1AkODIbRclEWfq-2Y14ik3qH6DQH2OzUOVPtuqOOHW80,1u51aTw7f5SxdX26iv9-LtDe-gc2IfCRdzfn7yaEUMBc,1arUSPkVGZNpzaGW9EL_GI_pYjjtZyUEsxXNwZAbC2Q8,1JIphReFCK4psfJ57Ugq-Fc1FvCmrZETMeMS-y9vQQKg,1hTY61tofvQ6szvZLXYRre1FRh1IHpzojSS1LUWmljDs,1a3v3jDwDZDkikQw5UAhTVrjDfL8eYaBHZ5O110DXDh0</t>
  </si>
  <si>
    <t>PUGLIESE GREGORIO - PFP - 2025-2026</t>
  </si>
  <si>
    <t>si comunica che sono stati generati e resi disponibili i file per la condotta, le competenze, i programmi svolti e le relazioni finali. Di seguito i link ai file condivisi relativi alle sole classi in cui insegni: Programmi svolti Programma - ITA - 2F - 2025-2026 Programma - ING - 2F - 2025-2026 Programma - GST - 2F - 2025-2026 Programma - MAT - 2F - 2025-2026 Programma - FIS - 2F - 2025-2026 Programma - INF - 2F - 2025-2026 Programma - SCIE - 2F - 2025-2026 Programma - DIS - 2F - 2025-2026 Programma - MOT - 2F - 2025-2026 Programma - REL - 2F - 2025-2026 Programma - ITA - 2H - 2025-2026 Programma - LAT - 2H - 2025-2026 Programma - ING - 2H - 2025-2026 Programma - GST - 2H - 2025-2026 Programma - MAT - 2H - 2025-2026 Programma - FIS - 2H - 2025-2026 Programma - SCIE - 2H - 2025-2026 Programma - DIS - 2H - 2025-2026 Programma - MOT - 2H - 2025-2026 Programma - REL - 2H - 2025-2026 Programma - ITA - 5E - 2025-2026 Programma - ING - 5E - 2025-2026 Programma - STO - 5E - 2025-2026 Programma - FIL - 5E - 2025-2026 Programma - MAT - 5E - 2025-2026 Programma - FIS - 5E - 2025-2026 Programma - INF - 5E - 2025-2026 Programma - SCIE - 5E - 2025-2026 Programma - DIS - 5E - 2025-2026 Programma - MOT - 5E - 2025-2026 Programma - CIV - 5E - 2025-2026 Programma - REL - 5E - 2025-2026 Relazioni finali Relazione - ITA - 2F - CORDOVANI IRENE - 2025-2026 Relazione - ING - 2F - MATALONI ALESSANDRO - 2025-2026 Relazione - GST - 2F - CORDOVANI IRENE - 2025-2026 Relazione - MAT - 2F - DE LUCIA DOMENICO - 2025-2026 Relazione - FIS - 2F - DINI LAPO - 2025-2026 Relazione - INF - 2F - AGOSTINI LAURA - 2025-2026 Relazione - SCIE - 2F - CASAGLI ALESSIO - 2025-2026 Relazione - DIS - 2F - SGHERRI BEATRICE - 2025-2026 Relazione - MOT - 2F - BRUNO LORENZO - 2025-2026 Relazione - REL - 2F - ANTICHI MADDALENA - 2025-2026 Relazione - ITA - 2H - ROTELLI CLELIA - 2025-2026 Relazione - LAT - 2H - CORDOVANI IRENE - 2025-2026 Relazione - ING - 2H - MATALONI ALESSANDRO - 2025-2026 Relazione - GST - 2H - ROTELLI CLELIA - 2025-2026 Relazione - MAT - 2H - DE LUCIA DOMENICO - 2025-2026 Relazione - FIS - 2H - DINI LAPO - 2025-2026 Relazione - SCIE - 2H - CASAGLI ALESSIO - 2025-2026 Relazione - DIS - 2H - DESIDERIO FLORIANA - 2025-2026 Relazione - MOT - 2H - BRUNO LORENZO - 2025-2026 Relazione - REL - 2H - ANTICHI MADDALENA - 2025-2026 Relazione - ITA - 5E - BASILI CATERINA - 2025-2026 Relazione - ING - 5E - NEVONI ELENA - 2025-2026 Relazione - STO - 5E - COLLI STEFANO - 2025-2026 Relazione - FIL - 5E - COLLI STEFANO - 2025-2026 Relazione - MAT - 5E - DE LUCIA DOMENICO - 2025-2026 Relazione - FIS - 5E - DE LUCIA DOMENICO - 2025-2026 Relazione - INF - 5E - CARTOCCI GIANNI - 2025-2026 Relazione - SCIE - 5E - SOZZI MARCO - 2025-2026 Relazione - DIS - 5E - SGHERRI BEATRICE - 2025-2026 Relazione - MOT - 5E - COPPOLA CECILIA - 2025-2026 Relazione - CIV - 5E - SAVELLI ROSANNA - 2025-2026 Relazione - REL - 5E - DEL BALIO LAURA - 2025-2026 Griglie condotta 2F - CONDOTTA - 2025-2026 2H - CONDOTTA - 2025-2026 5E - CONDOTTA - 2025-2026 Griglia competenze 2F - COMPETENZE - 2025-2026 2H - COMPETENZE - 2025-2026 Ciao e buon lavoro! L'Animatore Digitale prof. LEUCI GIULIO, per conto del Dirigente Scolastico prof.ssa RICCI GIORGIA.</t>
  </si>
  <si>
    <t>1b0XRz4Mty7BA-9phNNlkATYpxREaqkoIrVDd1pPkTzY</t>
  </si>
  <si>
    <t>5D - ASL - 2025-2026</t>
  </si>
  <si>
    <t>https://docs.google.com/document/d/1b0XRz4Mty7BA-9phNNlkATYpxREaqkoIrVDd1pPkTzY/edit?usp=drivesdk</t>
  </si>
  <si>
    <t>04/06/2026 14:11:33</t>
  </si>
  <si>
    <t>PCTO/5D - ASL - 2025-2026</t>
  </si>
  <si>
    <t>1QD7G8zcg8zwM6EiniyVZ8SP-AZadzw5p</t>
  </si>
  <si>
    <t>https://drive.google.com/drive/folders/1QD7G8zcg8zwM6EiniyVZ8SP-AZadzw5p</t>
  </si>
  <si>
    <t>1xk7obU8vVQio6hO3AbA5jc0YOgd0FnXhp_Li27SyzFA,1-m_t81EbdXmuo1bUcDyJ_cncKLwqukduLxYSSN9YPoI,1_IBOzXfZiz3GJYMUq33GZ_svhwocUESqiZB7n_meMqM,1dhy8g8MEJcLoSIPSEE3-Gpi2nKJVJA1eeoDlVB1nRxg,1K5r9QeX40uCRUc5hVTv8HiJSx1scnc1xnQ8RAWcqBrc,1SrGQKlTYxz1ADCdWVqZr-G3bNWKFGtK5df9EKnrc5Oc,16u9helTmZONlgoOusj0YMQJgnC--ejlfVPafXPlaRUQ,10i62fDfhvQ2Hojf2fVQ3SLKPpLM1I5r6kH_zmvERy4Q,1_LpersHuAD_Cy3bC6f_IdbX5uHQir3MQga-EzTL93O4,1LxiH4VDE2vIgdgz5jXOf06e8lH32AqgkV2C8Ui9UAI4,1SpLUmuAhD21Zy8vQ7DfXNpylOSV15GHIGkPORA7M6pI,1_yEgUPD9x1WpPykw6TH_8jXux8YtHKjuY-vEPvsElqc,1H9yal0Z2_2kcbDrzIN_hEKeDq5sB-E0OVk2vuSRFWRs,1ckC5IXsgvjXU8qTSf-dKO8dDxklA49pIiiy4whp-VWQ,1YUe5W2AcnPKxCEWQTsVf0t5WYbFDMkHi7Yuoam_7o8M,1idKyICsrOYDODFeKExvjsPe1Cqi59yWN6CschaHEDd0,1F5d5l0D0qd-crMAWqoZouz2CiOxRkybdRoXeixAkuJ8,1vsPliskrEUWtmqVZN9IdpDv0ZbSptRgGvdOu8oc1jjM,1Ov28xt6EubBtbOgKz6lU6dYB_PiSs_rd0BsjHHYdTRI,1SonzDuDIJkJ700txBGTJwjcO39g0lu1BVOevGzSzRkU,1m0MYK9fjA4SOZ7FBKSukhZUDF6VApwy8hz2x_GmETao,11hmmq-jp_I850GVF_l5avsdJmpns9XsQ38Rn14miQCg,13PtSBKHmrOUyuvttZwaRl_FxrCDIt_hqsT8nKyd8ZUU,1HYjqBcjJamsm1bbnluqWGjO3Cmbi8Q9JwGcZoVw7ESA,1m1zH9IXpoIKOb9lYsDFwnx3EQP_o7MY4CUM5lS425S8,1rOb-63Kopa1_4tv-3Br89ZGLHSAOzdvMUevAmJM5XTQ,1JYK5zJm4Mwdh2j3RUwQPTWHvdd2XAW8ZvT2akmNSSX0,10epqJrTHpkPE2pOB42UnzOMU4hC2MiHyg_6fxcDum8Y,1pAoNxfn2LTexLleTdOvt7raDMIhOVElw8lUXVM7geWA,1j6yyYRqcDBBqtaF8t0bisPLyNcRvunArxe6TWlVBdik,1hUhP5h9UhQF-8GAxibZGRL86KJ4_U31vA4YnTcVwMSg,1TyoNA92frJv-lNiPd4lw0aYttZGjLcOMqHnbP2nF5yE,1rPKTyvzvxCdboXzj0c-Jau1lrPtLR484JovRu3laaHc,1cyHUl_G3IZCwuV1SEcweTjXwaYjfgctzHH0GAnTJqpM,1Eh_aQ-KhZ4DK62QoAQciI3lXCX2t1SEOmZtOreqdGC0,1uGwTeLnW09Ke67ZO1-V4wZv854xDoam4gOceLp2kyKo,1TB9yuL9jsuPO5HAe0oD-7dcdWIm0sVooguWP1rT6-7k,1TuZ4WN1rB2gWXTfhFANbPw5lgMlzKYmujLsVK0fdvNw,1aA-ciBVw73R2zCIn3AmRRQ8v2jbkpt84qNCPhdSoOII,1VdR9y6i_e5mYCYZ-mxt1azjI2wCaa_PRPlM6VupThNU,1pUIBrYVcF9sFrNn-HQhspZh5w-ocLc4Ghe8x15yzDOY,1Ku9hv17ZTcKtmNGlCwZaHXGPwU9coqf9du1QLpqCsXc,1diLdSHn8lCdn7T_JP6GwEiKd_cXGe1hsHLWPgQ6UKaU,13lUWjdrODKCRv2Ea96j3b2FUGj0kc-qkyJWmh0AdECA,1_pxSIZAHeXuWgAewoKoZFCO0g-_IpX0DlCCXuaxlyhI,1tKdHVieRMussiHzgqNPGcpf1WC52OpNeAotqWb_DC7s,1XJTCTro7896CxRNwsYUxScFBheR01KJK72zh7ffP9FE,1YGAUW1wN_IrUCyAeyEsrAHDsaIND2McOhTHcSRLVmAM,1_GCm2uiFYq9v7pLcP9YzdnPVT3oqbjdkAPQEkoN1AXI,1k8qRHOXAJyIiFOU7sKg3BZ-_0rhKkLIlFSJENfOYrvk,1_cyYkeypb7cseD6lEbO0p4yn2wLfagTTxr3CcGuzaFw,1prcZcPNSE3uNliXmwrZGZtfOgAHw-HULpeDryUZAErk,1g3zHi7Epv5t0ca-6N4zdkr7SNOfkv2HpopH_Ft2ZPd8,1TT4Nboz1CsL2Ye_PlBwEFtuoSnD9FftW7sPSQg5Vclo,1IOxbLE3jUp7j1fydbYzXNPQuruMRjZBS1e19LMaDlxY,14XwGw__d2RdXzp7tltpq4YFWzcU2h-nV0lgwz5RQQQg,1WodbO10MiyqmEe7gY1hMowSFlLgrtM4QZcbOQI9VMF4,1_opQBnEECzVI7wrzy0CckB6pEc923hU8V6c_5SC1WTc,10vOzAR42gnj_-3Dq85VK9zcBVmXWlial4B-juO5kw_s,1I1LlN8VdvqMMaNdBMWkYbG064v4N7ITGfV33bXcdnvE,1lC_1E7HKqG61dCZ4_E15lb7AOCpPQ42eNQJKRKmJXnI,1RHprZKHEKiu3J7q3Rms8oqEKC14EeV_CTx_Mc2lvCU4,1y8S8eMGa8vixc4o9wHOKEWPGwjTX4f-EG-ji3hRF9G0,1lbxfDsSYQP_bajD18QmRz2vHOAwGVVtWwwi8S9Qz3tY,1TCfvRPLVXtDk7lVNesMy2jrWJKfhMz67hYdcpSeaV2o,1KtAk0uP4R7Ztq_V3s8M6y-ZxMPc7_bjVqAAreAy2iac,1TtklWT4ngdCzXp5tOD7sDGrRW3GXD5EBMv_xbuaEglg,1ZODPcpDRq8VBxIhGbtWH96l2fRor1WddT94f_sgyU5Y,1aCSE0a2MjdYlsLB1hiwFOOSH5kZWDvRHD5jR-QQvxJk,1XJ66Xo6HYKnhQCqwBIJUvf2-r1tZgd9nuWvH1z8DwTs,1n1e0zCdwPcpDJlTNd-ELCF7YuVwHo0DJCn0a-D4iIH4,1Yuro055V7g7l-wWvy7lUqQFqyoscPnLs1r9KLwxt3qU,1cqvDxex9v_R8mlohtgUgyoeDf-qOCZquir6qOXW7uVs,1GbNU9BG7qtrTZ5h25gmRSluKoVO3_WRctoWTSzx6yEw,1YH-ZNq9ll1bUFopxIYG0C7IeI9xFIi6F8v7MlHa9ktE,1ZJQ46r3DW9ztvPR7RJLVgLLGw0-SyIC4SP8xnentiAc,1CRWLlonaz43dNiu5021I_AiBxMPIlSqfSBxWcEnQIUQ,15h20YneW8qlQaXuIfczMFG7zw4Ogq8tfKvMvbAHncJs,1aeFnqkbTP1wG8SNCHTbXJAN2e3N0-EPcw79guIIZOG4,1Ltg_tqxJyN1mX8YDaYFcSNV9m9n1oJYBY4-OwQlYC30,1czQFmEMVFs3a3IPayXtx92zUIZte8VYpwlZ_wpWd9e0,168uVka9ACM5N684yn50Apt2fpuMYmdHgG8iBxvtR7kE,1CwubQzEf8RHdeCPq0xmjfSHlSaLIxKc9BvEHL_aQeT4,1tJmyr5jrAEuBEXW3POUj1p3mUFeKpWjvzJ56Hs2NV_E,1VyiK8S5hcJQRsGQAC33f-TEBUMCPVuKIMZq0_ajV_u8,1I6UyV8mndBkTyE183t55z4rm-CoHb1vZJUyGftaHWGk,1t4DMopfl3kFmq9yzTU4SA_cxSbA4DY746OHQunFT5wc,1OwFqWYPTv30DoAfRAfMcHRFqtxsThDWQY19wVz35-7U,1TnE6FEmd1xRTFjpTKfLBim8mRdidpL8qHalynL2DPuE,19qkJootnmjgaVd46vzNskkzE7p8pRSHEfMV4ecMi1Uw,1ZfQh1k-c2kym0NyEhYNICpmi8PmTDk8rqhzYGGFM38Q,1FbXSVNMEPxn_1WrdUyYfpkmeiqCjGDBTWAtY8cnCt0Q,13OJlRnPF9TS-RJyItBPvyX-rTWxNE_X-z_e2KP6xysc,1pj01b8r4xSSrCk-jAUUlyAAJGCDWrzkO-PZDuyxAbbA,1Q3cl2uTMr9l6DSi2PA1DES1SmexW6qcI_004x8yXu7w,1LuQw_incCFLhfut28WcTNDynVd7EBJ8CxPkYCDTiQMg,1YJGwBYd2_rEwNzL1NYGkmqxS78r-UYq097LKmtg__ao,13wd3LmlJ5h5P5F_ZmCCx2UtJvcXn725mFwf-4CdPYBo,16y7ycNrLaN6ARE-00ugAbjtOAV-Dhkp8ykCM1rdhyOk,1F9hLby9dg0eIPGRo-2iuuRQJGXmpQhMFo28P5e6KX7c,1hHreOfR12Ec-_l0gCLyibC4dePS9kK6jYLUfH6iaElo,1qveCXU6gCeCJoB3yrD_NS3nm3-ceAyZOJHpMg64ivVE,1utWXLwV7et-2IqG8SwFX9GjtDoBEKMuDa1x-qcQsPvQ,1ZJjDlashhEpgcHjrPANhMz_fAIvmu0zyyb4zEu6_0Q0,1pbs41mWKhiUbKnWbqXGfHNMZUWSuc2N6o8qbxo5j27U,1sjNd3t3TT-xFMKVr7RMditeccJkimd4cEPAoagCkBXE,1iKt6UBxeBQ-p-MCOM3JaBFb_HbLosie273-Kg5PIdTc,12ms5qNu50rcrktU088czPk8wH4adMCiabX5KvCODli0,1sYL8fWft28KJHgVUY6mFQE6GCCLinIa-DPYZyOA_sJM,1f_68G0XCkQJb5FJmh8kZYpe_YK5fakAczeCOT-K2GnU,1mNvVIpiG3gtjkEPHY_lR4jTU9LU40aKSuLJo9Lq-l6c,192jFWzGuJl1iad6-JuzeWgdT-ml9JzZr8Vk9u9B8ZHA,1pz9e2uGVJnmOf-KzQsU_YQol2jU7fT0AZHjvuAduaEg,16x4ifJOgsTstUgECjraI56Xf2eXaphLSguNHqXc6RiM,1AX9sr3OytwWftwCVYk1P8VxX1TIyAolP52DOOUeux-4,15gXnmukwV5MGn6m2IIl7uV580w6deCQGF46bLr1N8fc,12pe42W4EBjOxcsNfCR_bJQmMcx48V6s9Js6xZbrwYtE,1QLLe6enyxShkfIZvWDpHjOXVIszTq2VQVXE9mQcPSVU,1E7ZYhkEkwVzUl0nBR-cA2V68m6t7uPVqefGcbu4bB9I,1ma5XedRl-3iBfVnatAykDJMYI5rsgD877Erjab-UUFE,1wfrBMRGI7_07VQe6m7Hq0rLAnWnUGxnh6GdDDkf7NVc,1RR6sPgXFQmPImkg1gdwuFwIRlm7qL9TOP63k8t6L1Cc,14LypOjpuxzk_O1jFAwKhFzxk6gyKNIz0spIt1kpFydk,1W4znjKtNmqdYdGJOZgZJOnkHAt0cEDSXVKIYqCWCgUY,1lv8Aj9Gd6FfM0lGeSqiXS-XXL07VHwHYml4VsBiL7eg,15PHvNCw0Oe_GRPgeH4EQfg_tQoLdXAeE8DsmsSSie6M,1Qmt0dOBJQJ-zJ83zrt4FBuzlYiXKcsjnJ7hJ0baiLuU,1pE2i5jL_3cJ9FIgGe0n37PMadNXpLCp69OqMqOhjvLU,1c8uUEeKZO9-5-eih44y3TPGef_OMJjc6iDIY6i-NWns,1DC7uBdguqhtBMYfLmwpCariSfWAah6iJxggZVjlKOD4,1DjVZcRU3tiszOUdvQO9ozWG-52EjEWm4No9gMjAnAnM,1RD12hxMcMusrHuzMoXeVIQzz-h7umx5WmgHgvNGbv7k,198GsaV7DqOEixHJt7Y7hzoCki1XZzommEBOfsA-onEc,1gI2VJUis9GUjUXaRMGz31rdnBPfonXqrnqsv4v8JEew,1tedAYbMdKyCnmJasdJ6txpfQYIWsWA8GOxA3WS1X6As,1u8NM34tDVDbNvnh7n77svRdda-e9USmSMQw_CP62BsE,1P_2W1sOSUgAoumuRZVobToeg-np82NpjLY12UFc_F1A,1VcuoxIhPn402tn7i-uEAtG5P8yMfIT8cj9mD4cTrlQE,100AAG1SqOQBxfzraFQJRFsm8KhJe-xjxqieA8j3IJP0,1_6DEx8Lutv5ZEPnXAXO-_A47RAy_LTTyt6RsRVEXIhY,1GG7CAecvQKlxys10wwwLVy7QpIeieLp6P-qULh-QFWQ,1YV-4yDwnmomg-2BASsk4cK9BExJ1bPQcSUSX15IKhTM,1dl6vw-ln6K1DKg_XtX2E7yibpMmqEbevjWBbFsGhrRI,1WorogonnGONYm4VpBmX92rehceJ7PhkQbjqITPjZUbw,1eIm4ipFf00xsz_tn37S7KcvUE8zkuSpE88zRxX70iXI,1WsGkxJHWeqkMGlJgouv7eGO65slcyCGZCKtAsPd9OlE,1O_MzX1UtEFromUyOtTT5b6hFb_rtxnLdD6FKUIKpz98,1X49mIFiFSvBkeDykM3irPzNxeFyd_-CyprWfuUf0OfI,1N28B-U8BCqYzQ6QuhU6yMQqfLZsRAFl7Lbn00dHvLyw,10BRsfViIS613GhIJuaZYViiiF8UPZXPR5ztiyN7qOHk,1Ty9f0Kfu63Po-dBO8192FCev0gMa0Zr_N1jEIWbkUPE,1ssNkxPX6YmKnjSLwDttcKpcCRAmV0UtzrZTy66kYOGo,1_dLN4FXE4W2Wtc8KeTnOn6wL5gd0VT5KUiL3Ni8aM80,1Yw6zI3ura3WPNmZbluyxAeYloP48lpKRFpFK4eBZ-Go,1kE_VOSGeYxTHU_GZKhhYXaFQi9DW9JJfvBdK09dXjJo,1Rj37y4RxqwcodMoTf-lvQUt0CjDkzXC_ytV9vapYkkI,1i80_gqZWKGrtBy9nWDazsU3tJe_XVTj3WGP7TtauRxA,1zG7y4prlLL_Aqn3C6jq6rLA40ouUcX-wJP4Uu62S9cE,14rWziKImKny33nJaS5l_lN6GcULg2x3xBwZN552-HQ0,1N7vub_hGbRDAXBFUkWLnvc2tOzP3fRnVSUMXfJATSaY,1NWD9jGxoNtyZfKptaA9dycA4Fl9U2KcaXJ-g3OmSnNs,16qkkjfKg5XuGU7BWGhJEyi_EYvBLIRnc3E07uJBFMII,1k7qx1qbkdgnYMYay1vreNbCcv9sigc1sbSiMETEp4Pc,1LeQmi6z4i7gzEDURvqhkQG9mOFOIagpz89ZFPh7b0w0,14PDFkRA9vPPih9fvY7xjPBmb_D5azOFdAi2ePiL43BQ,1ZM2JECSvdMLlODQHVqvhWZqmU6N9Xpbs5es_mshRu5I,18n7za7HzI0O3F0LmAuN5AyXyXPZ6Fc0rxalDXuemmfU,1eDhWDk3bKf-zgsO2igH4_eSN8pUkKVNeyxOON8LXwr8,1otzogxvfQEcOaOaa8bN-0WIyPtijqBIgoQFi7OsWb4Y,1VLppQeO8P8prUBilXLekLk9tm7Eu3H91R0u3MMdw60o,1tNbWBKWEeqMe_xnaiw63AftBqkeLIykJWNpctoLYH14,1Ky6fBefEz5C8242w4G26MQsYcfNS5T8qvSYY9DHVKS0,1C5qBAylkjEK4PnSd_uhpJjrCus4c1BmdKGC6uaiMPw4,1ndPcdmE9dwdNDfHSzMqkBjJKSS2YoFQZ3wazoVCeLsg,1XoqDmtJl6N1dOGDy4rNkOdjBHBdQEst5DCGkiqbtzts,14gLgKGlrH15ehYHAdpCB78JY4a7sXHWtTH9EII8r8Ic,1QDLMfNK9xnfMcYRqcapS4tN8YBqrK8JmQy2QpQmQluw,1dsHcySydelcEsTBM7lJi3UhcTt1H09vlOz8OENZ1KsY,1_4M5tmvznWK_2cznA3Di2kBCOrAdrCVf50zSdmMxHBk,1l3TPpmULnO5l5AINA1gPMmpLk3z0LfTJV8wiJMd2Lto,1lWPPl_b3ADoZ_AN6897ISqnx3C_0vkfIIPOlYa00SCQ,1dyl0dpNGeTUBFjFtNGz6wkgxUpsIE0b2ChDKTng-H-4,1JV4S6wSThuuwxuK7sUGx2xANIdBCsgeTm5kvRyqwUNA,1dZZ8IRiDKeprsAFjmmY2pyX5wW41m4DdwteZvEkyF-s,1vBdhFWp7jJIw8k2tjVKdr4xeRnWDQTxz1_1LOxbr-NI,1xxEpwyLlbGH76-uczljxE0IHVBp3AHtuFHlSb5U2I0I,1bdOqNH7EC26QdXDiDl-OkVGZpo6lDV359-lW-I-X8L8,15oGgqL2jNL-MbxvrY8WcaHTsMgeNx39z7OzDW0dYlIk,1eYBBxHSToVxk08HiNHcS51QqmeWfPoPvCHpx2ps6f9I,15hctorK8N75E4w1tz-wTIGig_V6miRwS0riCxjaXbeA,1K_UUVyaoa48luN8soKhR5PolFIlf7-flOHgzu0iC-ws,1okl1i3HwSFuE0T0ACkjk0cM0WTuaa_v3wbZJc9na7pU,1_YIbiSUQ3nSUhaK5Xnz_uUDjsARp7XFhbofv7fb5lts,10xx_OeV8XFM-vkCWtQeexhz_NCYpkBewfqSk8YUJwCk,1m2MrhSQtzb3zkCKkebDcnx90zEuBqPddT2iGW3liWrA,1lGuVpG0HmutUE0lh7vION8GW-SaK9XEtQricSQnNNIU,1u0fEKS1TJ-ANov02UzbC_1QUYjOjGc0F2AmdpQ33wnY,1qkK9qpJM5yGU4LnX6UM7UJGdoEQOB3dRM3gaNzanaSI,1a_oISRcyQY8wFRofOnSDp9fYWqtZCN51qbi-IL-VzOA,1EOTFAftEW5ciWHJoBq9cvHZpUnsaZhhvocX7_8WmahY,1_fcwNxwurpXnciqCXHWG9R15xA5QRbz_kNRVSiTkq-E,1-NoFlFHlKdSY8YOE3TC3doG85j0e4TrKoaT3cKyWj3k,162XJEdLMfhMy3T2gVBsbjk4ti8ys5os46HkSOvPzK-U,1g5ypjL5cAqkHcc2qakIvONI4bhDKj3hyQAluDgkFI0M,1dAZzF55b2DWNjx80gupA24qvKFO_Kihnw987GJf1fRc,1nkbkKEr317CLWf3vmOyPRlyffERwqUcjHNKVkFRGTmw,16Q2UY7dj2j84lCJHxD4H7V1pSQ_lECLZ48dRh1fx-0Y,1ZGOkaIbl4RM6Q-XVMyG83EHZphRaprQT9kW8wv73up0,1tf1E2r4GbOVMbch6iO88_4Zc6FAiE8sey17bzZw1DhM,1pE7zaYdGxudn-PTElW6gcgIMsWd5wSnflN_AwEVgU60,1gRqTniaLfk9O1DV5c4euaBj5dd-dhvgNEHWMLRqyAlQ,1tBxPO-CWuNE15-fKxMOlOdw8pqDQe39a4vrHjrvDEMk,14NHcaCAzD3ImGj_MnJlnf9StXDZTZ6DCGgfZCuE8HWg,1Sb9AXpVZZCQppj4upq7s8jO8eUBixKowlmg2bXdLXcE,1NrtEkordFkDXIsGG03048pBUbqz2eX4bkNIbwuKjzYI,11TRDK7gthr3WVk4_DfRtT1GZCPJDf9Vo7Mk0ASlBdY4,1WzkBZb_3lGOMcAIQSZQCdHXg-qKlgEThxOs0N0OFDJk,1UgqeHsXpxXqUuCy6QXurEuKyeZXROAf8ejKxF4CdisU,1K6s7m_QdK4gnAQo6HcyDQDrL6RYSnxD1G4gjaTLsOVE,1GnA0YlDn1eEKRf-RKZfEbz-fSpU0Trl8rsub9Tn8xS0,1BpYOsvJx5QOcDVzzNU4BEEnZ6VcSYJG7PJv2HsPcxng,1zenzGaD04HcpdrEd6M45h6NIdC9ib12AR142XxpQnSQ,17jQbkvduQ1T2TYk4kgReO5qcmdSTpNog5rwB9eTZP_A,1umyUM3bTqDOeas_lzgQVvedUK5YG6d0jzJL0VlMRsbo,1hvzb3gcGzo4DlZ0Rc9qxvOEp9rWQ9Tqfa4DC-O-88Ks,1PEbUdAkT0XxxtK8bD-OKW9Tl8dJztXZHLnpBLzkX8_k,10rooBmbQ6rzPh4Ro8Cj-_js3NoFum8q9BOtY1laHUbM,12QYj1qnSk46Z_rJyZ0lSMz8X7DrYUp2V3iwQ4heNewI,1UGqlNbkaDfVz0_ZpI8nrqQbAFeuwIzFs2t0_aZ6ZYvg,14ve3MAhGaDejYDn9Af4QVF2VnUVRSr4jBD5DSohvZAE,1h6h1qD6pyYUQf_OZ94JNXBVslSQ0xsSI-i3XS2EjuLo,1ZTd6gt6IMXGuzZO8A8gQkbDu5Y-Fsmq7uhhyAHFjLos,1DkukCJezxUxcDeNRReUflbgYFRfP4HNqWDmiBgJLZzQ,1Oksgc67M-1xyCrmbFQrY9XYmcpdRX6WINn4vKmmNeaM,1BR9AWsIEDP21NL1GpZKiofmUMh_hNxur6BDfM7fWFX8,1mlK6XYR6hAya_7YprBMXVXdfQIlaD8ZUTC0VcXS1csg,16Df7yAjy2QmZxFys6GjlKi2PzAfnC3rv62YMe2zNDts,1AJ--GHGrlpTDg7zKmeHSrUC_d8Y2uZ6VKJLNXr8YLLM,1ypJQ6hY50qFCoaVjk-_kcn44fxFzLx3RvOqC9it7r04,1V5wXulSlM3BupkBu4eswzYRDVZfpjHAgNRMjGyJsPxE,1TNsKYatLvx9m96KonKJyFl2wq4A2tfopWrYA-Yk0kQ4,1Dmlzcq_mLSbWaAY0WYaSsHno_yq7daBwYF5yMoUQOTE,1AwuH2SVXNNCOOtk4N2jUkEcXL8zY9fzm_8cQ6vQDUls,1qqFV3TDsh-x_LfOmUc1HOd2n03eTlIF6FORagCJGWIU,1zTJAO0wgmlhO9MyHyfskp0tlAU5LOiUP70Vgsu0CXD0,1tSMWOD_CPV2ALKvZvR7OUw6plekBgdmHlTDHCFGhJQk,1TedWM_93cKKkWUrC_okMo-iTdJ54xGwaI2J6hGn6qnc,1pPROiTcUZYz4vPlEKCgDjZKZZt8v2R4JnRgb_GGXigQ,1qXnoTL8TgJIBAJhlsbZw25v43dfIII1S_3MIKzEkIx8,1xOu-1el6RRs3owCUFHTQxLC2pyg-7sl9aNT36XYy1Ls,1dYsUCgehwkDFBSWwc9HalHp60TyeuMG5p-7Zo4PP6cs,1lrBCrLOMnzjwJDFbXI7oTpRH9aIm0mdxXEvrIyekjUU,18wa0JsTDoS_5EpL6WAIVTAhIGZvuracthyu81eSgstc,1go0nFJMz4KjLgbi_Y40J7BHJYg_eJjHedYUNzvLiHIQ,1JHPQHlpef9STudNhy8nnCyPPWgjNz3o8CAMs-G2owxQ,1hIjTISC62harBVoaogc8rfM5-lxlQKWdS9CMlzuc8Hw,1EV_505pD0TEswBE9X122_09zzfMNcE6t72fcxzFyuJ4,1zAQHSmFoX0rki8DJ7n9tZCi-Py9RTCOoEzzJ41OJ2N8,1YHdFBvkXlV28qIzbMtVs01ha_bZs2mFdAABoJPbM3AI,1IM3j-I31XfGsf1uW_l8VlfBPU-J7VPvVy8qnwVRM5tk,13fLTHrQ0MKgFtpliUufPYlEdRxqP8zFP2d7wv69HgN0,1nbxQy8WUzywLbbaoiNLuzqOqA0Tbtv0Q7_4gwXCNiGA,1K4-e0_H0-hJ0SBYCnbHQR-1eunHF7wQBZZsX4Q4BWBY,1xbahxTIYP0WMY6UIYffPeIsuEFwX_W3TH1OAjXPXlOo,1N08eSgi0m1tQARCxZn5hdzihF7QiuLhvgkA3AsXP-Kk,1Gb5Tg3qHwa3PiikXiq8bGov6ewHygN1mqhGgJkU7Nn0,1wH6wLWCsvLyw0peqY-WLYnkGBNOgjfvA9PS9reg_jP8,1vSPnAOD7Vm3raSeO1jfImc_xlUDKBuJl4V3O6CKkiF8,1TNopbDLPj4WepT78rc95t3HCgTqC2ZvIo3ChswA1i8g,1IxjzPTv01mjJ0DklnpECYcKs7Lv9Pos3VpqsIdfPXFE,1NNfM6dcchg9z8zgCA5k4U85oDF0_TeSRANonvxUwKh4,1I0ToA9eF_4xQCABHtELa9Y6BA4RkvDM0VBlPVanMHNw,1tjuNkHZ_ChEnTbZbtq_VP0zs692ayCEQAB-uJgIa5IE,1RbiVfDnOHBXXsAsTMrZv4efjXAtsYJ6DWau4UIzNY90,19q2x769wL_M6r2OiK1zcfLkm7PG7ijAiFq7wYjFj5FA,1v9f1xohmzUd_iPXrK9tR2e74zdOOwwEobE8qFS9qdpI,1G3WK9KPnASqjKZKs6o3-vASMG3jnho4ym5amu_XuWCY,1b-Gp38lSIG7QaEFrlAX2Slosik7MP_KkQY69muUPlrQ,1amlD5AXlCeF6HsLm1Hj0HBHyvf93UjjRLFybXx0Oucc,1w6KcZGv4_fIAT52JeYr509QJNO8Z9Mlyt8inxHip0_g,1q_vHpDnXGChawAq8XSu_zRByhXcCd91pyBMEYqebxHc,1rSW60tKRbrGEg5pxwwh6_g_2WCD9So0yqz6_s5etQTU,16l8lezt2mscNEPRGHGUZaS-z0dek_mi4UQ-ZsTx89Es,1-UFEhBAexo8DPliwh8x5fCNSx5DJz6tj1nF5EvzOxLY,1APNhrv8y865tjcJ9FN-K2dzvYXPfpc-WQVmSlKJUfZY,1w6pBkk5pO553nvKWK1M2qc9_ZE_Ln3yrXvT5v1oZoyc,1GtQHrdWfUY8ScloDbR0hCu5z5LEfaaxf-oQwduH8iWU,1OuIUyN5qX2apOB4Jve1HT2C1DnXmMBtK_ghcH_YQTsI,1qan0PXh3-7BLYs-SoWNyynStCJWer2DUfEC-QG_aNow,1Wjq2gYUHBJQTt_dTk3YNBZiZzk7hk1aSTxZennPcMkQ,1TSAyXIXsbyWes89uN7X0t17wXQPsH-SDgxN-dkbERK0,10olfccqQ1yVIcCqW1HkdDOUqcE13SA2w5DLHcw8sF6o,1urav8k7eu2i0hmCapZpEzx5MFM2GWtQOoM_fnPuJLfQ,18mIlBRQ5gdPe4RCsF4W5OwVSUjsf35vXJy3UAdqS45U,14HmnASgGAFb536Gy87AfzCeOpuvYvdAgDjC2d95Lpwc,1P37InFZMDXi2L_YowztXLKnwyd5H19m8igdtCanzWXU,1EXTko8_sRH2S-2dXOMVWezHsS1QECE_7KD4ourAozg4,1pc15T9I0xkZZB0NvoF8M3F0XrRp7zMhkuvUMtyeDL24,1_ueD4ZxwBStl-FbtEqVLyPfFSMxffZsYhfItoWk8mgE,1SIqveBo3i3mjDlI6ude0DK0CbyN_jaDotVmvyqH_2VM,14FUHlBZIJ4zHVNu0QMTYiKHt509UNrcKj9Fhtp9nrgo,1Pf6zT84_2BBQNrOjUg9jDRHi1DOeA_cgvVulHBmeWkg,1OHyLtUuFJYGLpQT2VhwSfMYYinJptAhndm5vfame3X0,1-qF8q3lOYnJf2dq5a1m1o9nwtDBEATgmAWQYx01mphU,12ZJVEn2QLXL07GvXy7eOE66AqyVESG5SpmuiygRWvzI,100ITLM1xsnryrRGomizu754F2-WcKR2J-lpwDGD2nso,1unm4mVCUWtsqqJ4uJ-zVK2m_J-8_qqwEQ1hn6KrhH9E,1RrcLFBqb0Fav_MIyQ-K6_jvCmagZSSk5RmmInAp8n_g,1E7ZBnwDUAtedz3st5cX9gLFh4kUW6FooQRRMD7QGlMc,1xlwxxLdsZwd4vjirDRJh5qeCheBcz2dCbHUAUbZRcWc,1goti-dUDsZfZ99utk71IH7WROl3sDP8fyROlyWVWQV4,1S8P18UvBFnxv_2946ea6P422RCj5iPtqsBn0-jOjD_M,1qIIKCOYE-U3iw6HGBmiunDOrbHZyiKz3fhyCC0vhBVI,1Js6JTsgbuFBS5xYP8nMf3RrabYvdaliYZinX8eLkENA,1c_b6VlYCBMCt_sxiQN4Mh0d6KOMgla76gzHa00Zi7F8,1S5V8xI3vJHyuNxvNerVTeWshcolBgZ0iIGT6ZBMSOqs,1gKrjPu3QKNeb93j02QV_a3Wv1nZB5x-3RX-dT15ZuJc,1ZHL195GTvxi85rNlffa8eP-f_Cqq1WhiAAojEyCoNGc,1leG6Sn3V8f9SifuBSGHFxXNq36BqQVuIjtDuTt73uQk,1xmTTRF9cOHobkZ8yxifPoTDq6mq5Ix0dNCs7foXtv1Y,1fz3PP28h1TwZXnXiXlkrj4GlO81GeHJtnhR7lBZwocw,1D-Tlnq0UtJFYyB2-HXB8irpY1tmHrKh4-vt5utGpOCg,1Vk9iuk6BEwd2X644PgEqnUqqMxRp9vICl1RIeYMslds,1EDRr0O_8VARpnL-gzCdxvcBkf0JKWtU3qxROMY5Z5_s,1iXimTyi4ZXOuMoNHhBzyrDoItU-ZTTFwLmvIOr7YCiU,1Irzy-2bqewd7wtOC3I4u4CG8jhIUnLAVlp7Gk2IsdXk,1_2QS-kUwhQYXoP6z8mysSTV2Z4j4U_1a1FXNIalOsVc,1_TuWHa2QcehsH_LI5PRSoZzzqCNMNRHczOjSF4uRjOI,1zZBC3x6fAvixn_knrBdc8MXltvq6LDISY82KNuok5s0,1QE9g5TpGAhdPJnS7J6JxwvKlqoSzsIea9uYXkRVS1vc,1dx2ixrKWBHVOyZobgk2X8KOAp1KqaDCD4kLKuqpONgk,1Qu0MIkVm9Dcwr9KvmWHt3VrB1EEQoBKB8mdh2ssnKac,1P6BxoDSSC_yye8wAEDZmyK3csy7RsYsFBmT787JVzFs,132zF9y39ZklGBLVUaCI5LLYriDhZ_V7ye7tian7vRFM,18IYLy_-WuqS1UnnpNqx17MqLsbuDUXqBmYhu32Lv51c,1NO2U6YQMwpqh6UQrQ9kPKX8_BDSymbvy0X4T1xyh4zM,1oeMwP_OYhl-dpgf6cXYBoSt7e6kHYkT7FZjt9ROxNT0,1yDMoMNxL88CmJC7YF2QNjE69tua0LHIRtV8u_m7Qqgc,1lzgZp2QMFkhqFVADKF0V08oQbQ3-vKAnYaXd8IQ_cYE,1ptVjlirGMM_9e1zKfz4lw9epCRwHNmg9XkcrT5QYMAE,1FVJjCAivkGTLoyKj2KCIQD4EOo6rZf4aoSx-v8GWXGw,1FA69uGKWPg5tR6aaEflSK-AZ9E_mQBrrr4ET0qdjddM,1KoT8jf_rN4Qw4la9liVa_81DsuJ_QjXVMdEcNjqn0J8,14DmzZp1LcRDEaHmvAhVWHjbRJn02V1BwYpRSEMgRF2k,196FdEMDKHkZN6r8cspMClLl9O3pLHmZfkV-1Cf19sPk,1iBXBhNDiuTHgZ50ZmJom9zk1gSsBaBpAgm1Mg6T53A0,1393I-wDnsMTrsRll79JimuboNGCUtMrg8rP1DaCpBP8,1OSUyMx-yMAmPjmRl-QBTosKuKH-cXMoevkGssFZ0DFA,1ijuWZ_wINkkt1ck909HoLiuyFJrcl13r44CPnXKOdjQ,1vOMBkizvCpWZ5iIoZiXLI9yE9A3BSxLvZMLwXtzX1UM,1pOEVCwR1u__HMCbVEss8Hlh88s61GPHTx-5dWVcLMBs,1uNYazM63Pm9f5Ek1jBLRuvpinEw0TNf1aMUAemsVMnk,1kPY1dBr19NBrEjo78yyP5RwNodNoI0qELFGjMB5ZYZk,17ooz2gJIoPZ8RYQ-z6-rQxYn2JPrKFFxEExvbQbNvYE,1Wfo2sT25V845s5KlwA5GL5bcJUNHmblSt59F2d6VYog,1C_Ja9oS4i2UKW8kWas7gBUZ_Kr3dGZEUL9WGKWMsM6A,1Yx2xeg9RhzirhU388POhokT1SWY_rYsdZU1rSOhm1OU,1ZsRVPABz5oRsnUQTDmTAHmy5eBIu4TEmNPuCLW6JAtI,1MwMdoSK4vdnmaoDAGmyu_8fIVKlscPMfasBdqTORbx8,1k18d0vmzUSVtT8fxJR_VL2EX9pi5bDXTARvV2Wxcn5w,1lqJB2_kys7MATy5P9XNnj1XN6oPJOM7krp8RCncIo7s,1HY5QnM03kK-DOYRQRp0QesaGkXB_8IjORmY3V9dpCek,1ZoSnH-D8dxwVV2e_JpqFtD6PjFkFVZwS5kZYCqA8n8A,1eyhAds28v6M9F1QgJvft7UGYZWuCeu0ErkBDpOgOxDg,1lfZmV5iYUoCa7G5rzuNVtIszyQfGWCWExtpl9lZ8-_4,1JCqEgyFOB4c47GhZyFWwmOoJkfcGpnlRXwsv8FxXybQ,10YP3e9YdsuvpuQK0vYADGDaE5BDTUGSFVtTa7ka_t4s,1IHsgkCkT6ZjznniXBrfor-PVbNOFZDbtZpRh23nAkmo,17ry2sGVTQjXVqRZkcoJTPXIDBin880EdcJgM6mO4JLU,1BUEbT_oWyQIOhylAVr4FqNdIw4Tt2fcRKGZaUap0Nj0,1KyPPyo89ENcEVDtlz3jRU5Y58Ugycpeoj_Ua8dtWAXI,1HLMATW1WartsRXf6HTWeDfM2HYrSWjXOiNTgKiVfo-E,1TROAX1ccGhUnz_8_5jcPYAQbveeU3NgwufvIou1gzWQ,1xqIavyPkJW-cywKY7RCTwQRcTdIzeG4ELF4iqjWenT8,19AJQhfJX385SFYlz78ZYESgXS0lqYWswyB5ajzj7jJs,16bbAO1GldycU_HESJanfQ5hzAkwf3WgdOEk713tF5eA,1eYRWtVUsUrEghDGgOpFyTbYABkhk8sUbIew_6s8w3N0,1LgxUzfskgLVB2VGf0l5mqXS2BPXcRFtMq_gTkGCK-Y4,18ifskRMuOYlTqjGaBA41AijplhT6SPCATJv96kAF0ro,1W6oWDljycRNOGqXdPaQ74GCNaugd0S4kANktTmbC21w,1DRhxGpwyBrbtJq-PHAa30hs9qRsDeflnJShs4mA2vgM,1hFHbJrjhYEU9VjXtkl4uLwnJBq12580fMsb9nuZ_z3g,1q4nYXhIrJM_2Tp5oKGar9yPcZWOCejzm81mMhnWUEqs,1jztOKfrOMvmADQEnOQ1WiSKKJ396G_SK62JsXm_MR-4,1utbitNAj0E3aAGl3TT5A-WkarLhwwRtc8zMsHbCvTeY,1SwaEHj3cfmxnckgixf_r_OwbsupAm28tjmamEKsHNy8,1ASQG1jGwy0gp0nLnutbnfv0_bNlDONLFqoNUheCQRiE,1vYqhgAFbMuCF8jL200lvJAvDcrLAdy-6mZSi6g8qZmA,1AkODIbRclEWfq-2Y14ik3qH6DQH2OzUOVPtuqOOHW80,1vP3uMUGpzZX5_vWpULJ0dJY1SO97OCZRUhO-Nj_kpc0,1cZhj8mOhaQ4KW7xkp-nPjsBqXIIHEHsAh6dIaGsJi0Y,14_prigwxgpVTRRztZmQrBZNWmvxzjZfqy30aodvCQ1w,1veUa_neajj76l84PkaAjDYLQOdcwPes4Fa6n8f27ECU,1xoRetKd_OZdP2dXdbL1iABvXB5WiYosFknfqgNhfU8w,1Y7Ug-uJrOuStBGaRgGU7DdoZ_l0gE6ge_ERPk5_vH18,1iqSPISS2ufjmTWL4xtcBkhM8W82_vmF0lUhv8lMQSgY,1oG2cdnFtbjDDDQOdoAw6f_B2PsJFsCtSa2m5D9Ucy7k,1UlfY17FN-Wu5mYOSenSkIumefkSzJBhcmHP2_Nf6mrU,1xorxRSdoglTLshyO0vzgV3xFXTB_O7FbD6Wyu2jJ-vM,1COwBPUYFYzPF9CTPVW5JZT5eaIpVEiT_R3qD1uK8AF8,1OWe55nI9nz5_Zzb420rEncF7rUZSkKuo-paosnX8DK4,1gPYfIvLd21Q1ZMW77ApmHo4QGWZ4VmX-98TeDg1V-70,1AHbu61nm50JtslBoPrn5v9z2FDXc70oq_gpnrEjqZ3Q,1eHe8xi1Dmh7KhDiD9bk2AqB4PCca7lQosqgXkZSHexM,13HQgTgv0baygKZ30Kl4Wdv1UlElBA9V1j-4zUI0SIGU,17_AIkDxfBsF0cjy5B6j15iZp5hukN0vkR6XojWmBYFE,1Qsex7aGX5feXVcXAFhYL9PFyd6CzEkADig9E3X2wCik,1VLBHIaVD1mHpuVBpGHYPHKtouIiDZquVyzQWz5jiLZk,1m1VnpKQOGnXP5rwhHbK4qxMjh0x1nAEi904iodHD0Mo,16pcE7YBdHfwWZDnqCXMf_bUjZFMt1YP9C8cHef5ommo,1rDDtQd2DHppvBrsezOxzBG_ZSA70-ucTb07Pbu7eP-w,1gT54y1Wl3DKp987jBTW-vQx2j4b6vEaBFSaL8d4q_9Q,1qoUL9-_FnjU3wHJwDBzw0v24Q82Q0PHOajhSU005CtU,1xT6NY5qcyBcQA9WRJq-m3MJfLBkFYShcI_d6_bKKu_k,1d8TWtOWLGIg4wPGfzqMH6CZP-KA1xPa-lfXo_rp8WSs,12Y4n0c0NCy28Ar5xRbkNBFItLxaHCBTGvw2qK9n57TA,1JffFtBazfrmNab5hC7ztSD0IdrDXoP-Qu8zcl-KhfKU,1m9H7MibR1PDN04q4DBlwJs4sye0UShrAGItK4bNYCWA,16h6EsH_bQ9h8m67dDFGlWrR2t_stE0nSn-9uWLtY17I,1JHnzYPgKxML0lv6I-UoLviGmcRBCB3nFjY6IEXxlHDI,1V0erMC2lin2_976eA9ANxMjEB2sAGFeoO-SrgI1CoTA,1JSEtlapkdCFrn7iII65Jd1cxPx1vDOZck-5PgYmoixI,15-xF6VgSE-yl6MRsgWYo8_v9gB5Wgg-s1F8pJLt7Wck,1Ke21ZOpROXx5ssa6L-19VMjHr9nGnpTKAGP4gaQNa_g,1yOe6p7EOFgGO4v4WXc5owJ99pDQiFq7xv3skTopFVVs,1g2Yq935uvXJaXfuHA-FVjd5X51uxbqZGNfC4wp2q_T4,1lkyWaQuSBz_fkCohGcAZBnMwLMXRRf-p1RJYSN0NW0s,1LRRQeF52uz0Tm4KxvHRF8jOZVf-2GosmTsgvA_I8WAY,1JIphReFCK4psfJ57Ugq-Fc1FvCmrZETMeMS-y9vQQKg,11tUOyOzFcmpl9EhSi42uicYwLLG6bOx708-zbXrKLgY,1JIAd_R8btfQpaFKwBxQWOGgsQEQKqXPu09eYGMRVMLM,18OVg2gZZhu-OGcbM-POEd2aenJEvw-EDeko10blSRcE,18U-cbjIKoOaT-ysipHQuQRF33G8QFs0WRnJXe19oW9k,19y_KFc5TCUYu9ZXptGrDss1vW4SFB-O97JSKIdrCKcc</t>
  </si>
  <si>
    <t>19/11/2025 14:31:55</t>
  </si>
  <si>
    <t>01/10/2025 17:04:15</t>
  </si>
  <si>
    <t>GIOVI MATILDE - PFP - 2025-2026</t>
  </si>
  <si>
    <t>4H - ASL - 2025-2026</t>
  </si>
  <si>
    <t>PCTO/4H - ASL - 2025-2026</t>
  </si>
  <si>
    <t>1MeSwyTakriQD2lbDnmFsvk-ffAlzRRHk</t>
  </si>
  <si>
    <t>https://drive.google.com/drive/folders/1MeSwyTakriQD2lbDnmFsvk-ffAlzRRHk</t>
  </si>
  <si>
    <t>1N80MMnKhxAn5XjbfsgLdry5-scAIKt2Y2RFFLmIwSd4</t>
  </si>
  <si>
    <t>https://docs.google.com/document/d/1N80MMnKhxAn5XjbfsgLdry5-scAIKt2Y2RFFLmIwSd4/edit?usp=drivesdk</t>
  </si>
  <si>
    <t>si comunica che sono stati generati e resi disponibili i file per la condotta, le competenze, i programmi svolti e le relazioni finali. Di seguito i link ai file condivisi relativi alle sole classi in cui insegni: Programmi svolti Programma - ITA - 1ALC - 2025-2026 Programma - LAT - 1ALC - 2025-2026 Programma - GRE - 1ALC - 2025-2026 Programma - ING - 1ALC - 2025-2026 Programma - GEO - 1ALC - 2025-2026 Programma - STO - 1ALC - 2025-2026 Programma - MAT - 1ALC - 2025-2026 Programma - SCIE - 1ALC - 2025-2026 Programma - MOT - 1ALC - 2025-2026 Programma - REL - 1ALC - 2025-2026 Programma - ALT - 1ALC - 2025-2026 Programma - ITA - 1E - 2025-2026 Programma - ING - 1E - 2025-2026 Programma - GEO - 1E - 2025-2026 Programma - STO - 1E - 2025-2026 Programma - MAT - 1E - 2025-2026 Programma - FIS - 1E - 2025-2026 Programma - INF - 1E - 2025-2026 Programma - SCIE - 1E - 2025-2026 Programma - DIS - 1E - 2025-2026 Programma - MOT - 1E - 2025-2026 Programma - REL - 1E - 2025-2026 Programma - ALT - 1E - 2025-2026 Programma - ITA - 1L - 2025-2026 Programma - ING - 1L - 2025-2026 Programma - GEO - 1L - 2025-2026 Programma - STO - 1L - 2025-2026 Programma - MAT - 1L - 2025-2026 Programma - FIS - 1L - 2025-2026 Programma - INF - 1L - 2025-2026 Programma - SCIE - 1L - 2025-2026 Programma - DIS - 1L - 2025-2026 Programma - MOT - 1L - 2025-2026 Programma - REL - 1L - 2025-2026 Programma - ALT - 1L - 2025-2026 Programma - ITA - 2ALC - 2025-2026 Programma - LAT - 2ALC - 2025-2026 Programma - GRE - 2ALC - 2025-2026 Programma - ING - 2ALC - 2025-2026 Programma - GST - 2ALC - 2025-2026 Programma - MAT - 2ALC - 2025-2026 Programma - SCIE - 2ALC - 2025-2026 Programma - MOT - 2ALC - 2025-2026 Programma - REL - 2ALC - 2025-2026 Programma - ALT - 2ALC - 2025-2026 Programma - ITA - 2C - 2025-2026 Programma - LAT - 2C - 2025-2026 Programma - ING - 2C - 2025-2026 Programma - GST - 2C - 2025-2026 Programma - MAT - 2C - 2025-2026 Programma - FIS - 2C - 2025-2026 Programma - SCIE - 2C - 2025-2026 Programma - DIS - 2C - 2025-2026 Programma - MOT - 2C - 2025-2026 Programma - REL - 2C - 2025-2026 Programma - SOS - 2C - 2025-2026 Programma - ITA - 2E - 2025-2026 Programma - ING - 2E - 2025-2026 Programma - GEO - 2E - 2025-2026 Programma - STO - 2E - 2025-2026 Programma - MAT - 2E - 2025-2026 Programma - FIS - 2E - 2025-2026 Programma - INF - 2E - 2025-2026 Programma - SCIE - 2E - 2025-2026 Programma - DIS - 2E - 2025-2026 Programma - MOT - 2E - 2025-2026 Programma - REL - 2E - 2025-2026 Programma - ALT - 2E - 2025-2026 Programma - ITA - 3ALC - 2025-2026 Programma - LAT - 3ALC - 2025-2026 Programma - GRE - 3ALC - 2025-2026 Programma - ING - 3ALC - 2025-2026 Programma - STO - 3ALC - 2025-2026 Programma - FIL - 3ALC - 2025-2026 Programma - MAT - 3ALC - 2025-2026 Programma - FIS - 3ALC - 2025-2026 Programma - SCIE - 3ALC - 2025-2026 Programma - ART - 3ALC - 2025-2026 Programma - MOT - 3ALC - 2025-2026 Programma - CIV - 3ALC - 2025-2026 Programma - REL - 3ALC - 2025-2026 Programma - ALT - 3ALC - 2025-2026 Programma - ITA - 3C - 2025-2026 Programma - LAT - 3C - 2025-2026 Programma - ING - 3C - 2025-2026 Programma - STO - 3C - 2025-2026 Programma - FIL - 3C - 2025-2026 Programma - MAT - 3C - 2025-2026 Programma - FIS - 3C - 2025-2026 Programma - SCIE - 3C - 2025-2026 Programma - DIS - 3C - 2025-2026 Programma - MOT - 3C - 2025-2026 Programma - CIV - 3C - 2025-2026 Programma - REL - 3C - 2025-2026 Programma - ITA - 3E - 2025-2026 Programma - ING - 3E - 2025-2026 Programma - STO - 3E - 2025-2026 Programma - FIL - 3E - 2025-2026 Programma - MAT - 3E - 2025-2026 Programma - FIS - 3E - 2025-2026 Programma - INF - 3E - 2025-2026 Programma - SCIE - 3E - 2025-2026 Programma - DIS - 3E - 2025-2026 Programma - MOT - 3E - 2025-2026 Programma - CIV - 3E - 2025-2026 Programma - REL - 3E - 2025-2026 Programma - ITA - 3G - 2025-2026 Programma - ING - 3G - 2025-2026 Programma - STO - 3G - 2025-2026 Programma - FIL - 3G - 2025-2026 Programma - MAT - 3G - 2025-2026 Programma - FIS - 3G - 2025-2026 Programma - SCIE - 3G - 2025-2026 Programma - DIR - 3G - 2025-2026 Programma - MOT - 3G - 2025-2026 Programma - SPO - 3G - 2025-2026 Programma - CIV - 3G - 2025-2026 Programma - REL - 3G - 2025-2026 Programma - ITA - 4C - 2025-2026 Programma - LAT - 4C - 2025-2026 Programma - ING - 4C - 2025-2026 Programma - STO - 4C - 2025-2026 Programma - FIL - 4C - 2025-2026 Programma - MAT - 4C - 2025-2026 Programma - FIS - 4C - 2025-2026 Programma - SCIE - 4C - 2025-2026 Programma - DIS - 4C - 2025-2026 Programma - MOT - 4C - 2025-2026 Programma - CIV - 4C - 2025-2026 Programma - REL - 4C - 2025-2026 Programma - ALT - 4C - 2025-2026 Programma - ITA - 4E - 2025-2026 Programma - ING - 4E - 2025-2026 Programma - STO - 4E - 2025-2026 Programma - FIL - 4E - 2025-2026 Programma - MAT - 4E - 2025-2026 Programma - FIS - 4E - 2025-2026 Programma - INF - 4E - 2025-2026 Programma - SCIE - 4E - 2025-2026 Programma - DIS - 4E - 2025-2026 Programma - MOT - 4E - 2025-2026 Programma - CIV - 4E - 2025-2026 Programma - REL - 4E - 2025-2026 Programma - ITA - 4G - 2025-2026 Programma - ING - 4G - 2025-2026 Programma - STO - 4G - 2025-2026 Programma - FIL - 4G - 2025-2026 Programma - MAT - 4G - 2025-2026 Programma - FIS - 4G - 2025-2026 Programma - SCIE - 4G - 2025-2026 Programma - DIR - 4G - 2025-2026 Programma - MOT - 4G - 2025-2026 Programma - SPO - 4G - 2025-2026 Programma - CIV - 4G - 2025-2026 Programma - REL - 4G - 2025-2026 Programma - ITA - 4H - 2025-2026 Programma - LAT - 4H - 2025-2026 Programma - ING - 4H - 2025-2026 Programma - STO - 4H - 2025-2026 Programma - FIL - 4H - 2025-2026 Programma - MAT - 4H - 2025-2026 Programma - FIS - 4H - 2025-2026 Programma - SCIE - 4H - 2025-2026 Programma - DIS - 4H - 2025-2026 Programma - MOT - 4H - 2025-2026 Programma - CIV - 4H - 2025-2026 Programma - REL - 4H - 2025-2026 Programma - ALT - 4H - 2025-2026 Programma - ITA - 5C - 2025-2026 Programma - LAT - 5C - 2025-2026 Programma - ING - 5C - 2025-2026 Programma - STO - 5C - 2025-2026 Programma - FIL - 5C - 2025-2026 Programma - MAT - 5C - 2025-2026 Programma - FIS - 5C - 2025-2026 Programma - SCIE - 5C - 2025-2026 Programma - DIS - 5C - 2025-2026 Programma - MOT - 5C - 2025-2026 Programma - CIV - 5C - 2025-2026 Programma - REL - 5C - 2025-2026 Programma - ITA - 5E - 2025-2026 Programma - ING - 5E - 2025-2026 Programma - STO - 5E - 2025-2026 Programma - FIL - 5E - 2025-2026 Programma - MAT - 5E - 2025-2026 Programma - FIS - 5E - 2025-2026 Programma - INF - 5E - 2025-2026 Programma - SCIE - 5E - 2025-2026 Programma - DIS - 5E - 2025-2026 Programma - MOT - 5E - 2025-2026 Programma - CIV - 5E - 2025-2026 Programma - REL - 5E - 2025-2026 Programma - ITA - 5G - 2025-2026 Programma - ING - 5G - 2025-2026 Programma - STO - 5G - 2025-2026 Programma - FIL - 5G - 2025-2026 Programma - MAT - 5G - 2025-2026 Relazioni finali Relazione - ITA - 1ALC - BUCCI SONIA - 2025-2026 Relazione - LAT - 1ALC - PETRI SARA - 2025-2026 Relazione - GRE - 1ALC - FANUCCHI STEFANO - 2025-2026 Relazione - ING - 1ALC - FRATI ENRICA - 2025-2026 Relazione - GEO - 1ALC - LIBERATI ROSSANA - 2025-2026 Relazione - STO - 1ALC - SAMMARITANO ANNA RITA - 2025-2026 Relazione - MAT - 1ALC - D&amp;#39;ELIA GIOVANNA - 2025-2026 Relazione - SCIE - 1ALC - GALLOTTA ANTONIO - 2025-2026 Relazione - MOT - 1ALC - ROSSI STEFANIA - 2025-2026 Relazione - REL - 1ALC - DEL BALIO LAURA - 2025-2026 Relazione - ALT - 1ALC - ROTELLI CLELIA - 2025-2026 Relazione - ITA - 1E - LANZANO ROSA - 2025-2026 Relazione - ING - 1E - MOSCATELLI SANDRA - 2025-2026 Relazione - GEO - 1E - LANZANO ROSA - 2025-2026 Relazione - STO - 1E - GENCHI MARIA ELENA - 2025-2026 Relazione - MAT - 1E - DI MEGLIO UGO - 2025-2026 Relazione - FIS - 1E - LOZZI CARLOTTA - 2025-2026 Relazione - INF - 1E - CARTOCCI GIANNI - 2025-2026 Relazione - SCIE - 1E - CASAGLI ALESSIO - 2025-2026 Relazione - DIS - 1E - DESIDERIO FLORIANA - 2025-2026 Relazione - MOT - 1E - COPPOLA CECILIA - 2025-2026 Relazione - REL - 1E - DEL BALIO LAURA - 2025-2026 Relazione - ALT - 1E - MILLI ALBERTO - 2025-2026 Relazione - ITA - 1L - CRUCIANI CATERINA - 2025-2026 Relazione - ING - 1L - NISI PIETRO - 2025-2026 Relazione - GEO - 1L - CRUCIANI CATERINA - 2025-2026 Relazione - STO - 1L - DELLA MONICA PAOLA - 2025-2026 Relazione - MAT - 1L - SCACCIA GIULIA - 2025-2026 Relazione - FIS - 1L - PICCINETTI MARINA - 2025-2026 Relazione - INF - 1L - AGOSTINI LAURA - 2025-2026 Relazione - SCIE - 1L - TERNI ALESSIO - 2025-2026 Relazione - DIS - 1L - CASERTA FRANCESCO - 2025-2026 Relazione - MOT - 1L - MACHERINI MARCO - 2025-2026 Relazione - REL - 1L - DEL BALIO LAURA - 2025-2026 Relazione - ALT - 1L - BAINI ALBERTO - 2025-2026 Relazione - ITA - 2ALC - FANUCCHI STEFANO - 2025-2026 Relazione - LAT - 2ALC - PETRI SARA - 2025-2026 Relazione - GRE - 2ALC - BUCCI SONIA - 2025-2026 Relazione - ING - 2ALC - FRATI ENRICA - 2025-2026 Relazione - GST - 2ALC - FANUCCHI STEFANO - 2025-2026 Relazione - MAT - 2ALC - D&amp;#39;ELIA GIOVANNA - 2025-2026 Relazione - SCIE - 2ALC - GALLOTTA ANTONIO - 2025-2026 Relazione - MOT - 2ALC - ROSSI STEFANIA - 2025-2026 Relazione - REL - 2ALC - DEL BALIO LAURA - 2025-2026 Relazione - ALT - 2ALC - CALDARA CRISTIANA - 2025-2026 Relazione - ITA - 2C - MONTONE FRANCESCO - 2025-2026 Relazione - LAT - 2C - PETRUCCI ILARIA - 2025-2026 Relazione - ING - 2C - NEVONI ELENA - 2025-2026 Relazione - GST - 2C - PETRUCCI ILARIA - 2025-2026 Relazione - MAT - 2C - CELLESI ROBERTA - 2025-2026 Relazione - FIS - 2C - OLIVIERO ANTONIO - 2025-2026 Relazione - SCIE - 2C - MUSTO NAZZARO - 2025-2026 Relazione - DIS - 2C - BRESCA ANGELA - 2025-2026 Relazione - MOT - 2C - BRUNO LORENZO - 2025-2026 Relazione - REL - 2C - DEL BALIO LAURA - 2025-2026 Relazione - SOS - 2C - VINCENTI IMMACOLATA - 2025-2026 Relazione - ITA - 2E - FESTEGGIATO ELENA - 2025-2026 Relazione - ING - 2E - NEVONI ELENA - 2025-2026 Relazione - GEO - 2E - FESTEGGIATO ELENA - 2025-2026 Relazione - STO - 2E - GENCHI MARIA ELENA - 2025-2026 Relazione - MAT - 2E - SERPICO LUCIA - 2025-2026 Relazione - FIS - 2E - ZICCARDI ANTONELLA - 2025-2026 Relazione - INF - 2E - AGOSTINI LAURA - 2025-2026 Relazione - SCIE - 2E - MUSTO NAZZARO - 2025-2026 Relazione - DIS - 2E - DESIDERIO FLORIANA - 2025-2026 Relazione - MOT - 2E - COPPOLA CECILIA - 2025-2026 Relazione - REL - 2E - DEL BALIO LAURA - 2025-2026 Relazione - ALT - 2E - BABINI ROBERTA - 2025-2026 Relazione - ITA - 3ALC - SAMMARITANO ANNA RITA - 2025-2026 Relazione - LAT - 3ALC - SAMMARITANO ANNA RITA - 2025-2026 Relazione - GRE - 3ALC - LIBERATI ROSSANA - 2025-2026 Relazione - ING - 3ALC - FRATI ENRICA - 2025-2026 Relazione - STO - 3ALC - RICCI STEFANO - 2025-2026 Relazione - FIL - 3ALC - RICCI STEFANO - 2025-2026 Relazione - MAT - 3ALC - D&amp;#39;ELIA GIOVANNA - 2025-2026 Relazione - FIS - 3ALC - D&amp;#39;ELIA GIOVANNA - 2025-2026 Relazione - SCIE - 3ALC - GALLOTTA ANTONIO - 2025-2026 Relazione - ART - 3ALC - BRIZZI ALESSIO - 2025-2026 Relazione - MOT - 3ALC - ROSSI STEFANIA - 2025-2026 Relazione - CIV - 3ALC - FOMMEI FRANCESCA - 2025-2026 Relazione - REL - 3ALC - DEL BALIO LAURA - 2025-2026 Relazione - ALT - 3ALC - SALVESTRONI SERENA - 2025-2026 Relazione - ITA - 3C - ACHERONTE TIZIANA - 2025-2026 Relazione - LAT - 3C - LA MANTIA DAVID - 2025-2026 Relazione - ING - 3C - NEVONI ELENA - 2025-2026 Relazione - STO - 3C - COLLI STEFANO - 2025-2026 Relazione - FIL - 3C - COLLI STEFANO - 2025-2026 Relazione - MAT - 3C - CELLESI ROBERTA - 2025-2026 Relazione - FIS - 3C - STERI STEFANO - 2025-2026 Relazione - SCIE - 3C - MAGINI MARCO - 2025-2026 Relazione - DIS - 3C - BRESCA ANGELA - 2025-2026 Relazione - MOT - 3C - BRUNO LORENZO - 2025-2026 Relazione - CIV - 3C - SAVELLI ROSANNA - 2025-2026 Relazione - REL - 3C - DEL BALIO LAURA - 2025-2026 Relazione - ITA - 3E - LANZANO ROSA - 2025-2026 Relazione - ING - 3E - GUIDI CARLA - 2025-2026 Relazione - STO - 3E - PALMADESSA GIUSEPPE - 2025-2026 Relazione - FIL - 3E - PALMADESSA GIUSEPPE - 2025-2026 Relazione - MAT - 3E - CELLESI ROBERTA - 2025-2026 Relazione - FIS - 3E - STERI STEFANO - 2025-2026 Relazione - INF - 3E - CARTOCCI GIANNI - 2025-2026 Relazione - SCIE - 3E - FATTOROSI LUIGINA - 2025-2026 Relazione - DIS - 3E - DESIDERIO FLORIANA - 2025-2026 Relazione - MOT - 3E - COPPOLA CECILIA - 2025-2026 Relazione - CIV - 3E - SAVELLI ROSANNA - 2025-2026 Relazione - REL - 3E - DEL BALIO LAURA - 2025-2026 Relazione - ITA - 3G - LANZANO ROSA - 2025-2026 Relazione - ING - 3G - GOVERNI SILVIA - 2025-2026 Relazione - STO - 3G - MILLI ALBERTO - 2025-2026 Relazione - FIL - 3G - MILLI ALBERTO - 2025-2026 Relazione - MAT - 3G - CIOLFI CLAUDIA - 2025-2026 Relazione - FIS - 3G - BRINI LAPO - 2025-2026 Relazione - SCIE - 3G - TERNI ALESSIO - 2025-2026 Relazione - DIR - 3G - GRANATO IDELMO - 2025-2026 Relazione - MOT - 3G - MACHERINI MARCO - 2025-2026 Relazione - SPO - 3G - MACHERINI MARCO - 2025-2026 Relazione - CIV - 3G - GRANATO IDELMO - 2025-2026 Relazione - REL - 3G - DEL BALIO LAURA - 2025-2026 Relazione - ITA - 4C - BASILI CATERINA - 2025-2026 Relazione - LAT - 4C - BASILI CATERINA - 2025-2026 Relazione - ING - 4C - NEVONI ELENA - 2025-2026 Relazione - STO - 4C - COLLI STEFANO - 2025-2026 Relazione - FIL - 4C - COLLI STEFANO - 2025-2026 Relazione - MAT - 4C - DINI LAPO - 2025-2026 Relazione - FIS - 4C - DINI LAPO - 2025-2026 Relazione - SCIE - 4C - MAGINI MARCO - 2025-2026 Relazione - DIS - 4C - BRESCA ANGELA - 2025-2026 Relazione - MOT - 4C - BRUNO LORENZO - 2025-2026 Relazione - CIV - 4C - SAVELLI ROSANNA - 2025-2026 Relazione - REL - 4C - DEL BALIO LAURA - 2025-2026 Relazione - ALT - 4C - CHIMENTI CHIARA - 2025-2026 Relazione - ITA - 4E - LA MANTIA DAVID - 2025-2026 Relazione - ING - 4E - MOSCATELLI SANDRA - 2025-2026 Relazione - STO - 4E - COLLI STEFANO - 2025-2026 Relazione - FIL - 4E - COLLI STEFANO - 2025-2026 Relazione - MAT - 4E - LOFFREDO GIORGIO - 2025-2026 Relazione - FIS - 4E - LOFFREDO GIORGIO - 2025-2026 Relazione - INF - 4E - CARTOCCI GIANNI - 2025-2026 Relazione - SCIE - 4E - BABINI ROBERTA - 2025-2026 Relazione - DIS - 4E - DESIDERIO FLORIANA - 2025-2026 Relazione - MOT - 4E - COPPOLA CECILIA - 2025-2026 Relazione - CIV - 4E - SAVELLI ROSANNA - 2025-2026 Relazione - REL - 4E - DEL BALIO LAURA - 2025-2026 Relazione - ITA - 4G - CORDOVANI IRENE - 2025-2026 Relazione - ING - 4G - CAPPARELLI GUIDO - 2025-2026 Relazione - STO - 4G - FUCCI ANGELO - 2025-2026 Relazione - FIL - 4G - FUCCI ANGELO - 2025-2026 Relazione - MAT - 4G - CIOLFI CLAUDIA - 2025-2026 Relazione - FIS - 4G - CIOLFI CLAUDIA - 2025-2026 Relazione - SCIE - 4G - BARRAVECCHIA PAOLA - 2025-2026 Relazione - DIR - 4G - GRANATO IDELMO - 2025-2026 Relazione - MOT - 4G - MACHERINI MARCO - 2025-2026 Relazione - SPO - 4G - MACHERINI MARCO - 2025-2026 Relazione - CIV - 4G - GRANATO IDELMO - 2025-2026 Relazione - REL - 4G - DEL BALIO LAURA - 2025-2026 Relazione - ITA - 4H - DELLA MONICA PAOLA - 2025-2026 Relazione - LAT - 4H - DELLA MONICA PAOLA - 2025-2026 Relazione - ING - 4H - GUIDI CARLA - 2025-2026 Relazione - STO - 4H - RADI ERIKA - 2025-2026 Relazione - FIL - 4H - RADI ERIKA - 2025-2026 Relazione - MAT - 4H - OLIVIERO ANTONIO - 2025-2026 Relazione - FIS - 4H - OLIVIERO ANTONIO - 2025-2026 Relazione - SCIE - 4H - PORCELLONI SERENA - 2025-2026 Relazione - DIS - 4H - DESIDERIO FLORIANA - 2025-2026 Relazione - MOT - 4H - BONARI SONIA - 2025-2026 Relazione - CIV - 4H - GRANATO IDELMO - 2025-2026 Relazione - REL - 4H - DEL BALIO LAURA - 2025-2026 Relazione - ALT - 4H - CORDOVANI IRENE - 2025-2026 Relazione - ITA - 5C - MONTONE FRANCESCO - 2025-2026 Relazione - LAT - 5C - MONTONE FRANCESCO - 2025-2026 Relazione - ING - 5C - NEVONI ELENA - 2025-2026 Relazione - STO - 5C - MAZZETTI MANUEL - 2025-2026 Relazione - FIL - 5C - MAZZETTI MANUEL - 2025-2026 Relazione - MAT - 5C - PECCIARINI GRAZIANO - 2025-2026 Relazione - FIS - 5C - PECCIARINI GRAZIANO - 2025-2026 Relazione - SCIE - 5C - BARRAVECCHIA PAOLA - 2025-2026 Relazione - DIS - 5C - BRESCA ANGELA - 2025-2026 Relazione - MOT - 5C - BRUNO LORENZO - 2025-2026 Relazione - CIV - 5C - SAVELLI ROSANNA - 2025-2026 Relazione - REL - 5C - DEL BALIO LAURA - 2025-2026 Relazione - ITA - 5E - BASILI CATERINA - 2025-2026 Relazione - ING - 5E - NEVONI ELENA - 2025-2026 Relazione - STO - 5E - COLLI STEFANO - 2025-2026 Relazione - FIL - 5E - COLLI STEFANO - 2025-2026 Relazione - MAT - 5E - DE LUCIA DOMENICO - 2025-2026 Relazione - FIS - 5E - DE LUCIA DOMENICO - 2025-2026 Relazione - INF - 5E - CARTOCCI GIANNI - 2025-2026 Relazione - SCIE - 5E - SOZZI MARCO - 2025-2026 Relazione - DIS - 5E - SGHERRI BEATRICE - 2025-2026 Relazione - MOT - 5E - COPPOLA CECILIA - 2025-2026 Relazione - CIV - 5E - SAVELLI ROSANNA - 2025-2026 Relazione - REL - 5E - DEL BALIO LAURA - 2025-2026 Relazione - ITA - 5G - PETRUCCI ILARIA - 2025-2026 Relazione - ING - 5G - GOVERNI SILVIA - 2025-2026 Relazione - STO - 5G - MILLI ALBERTO - 2025-2026 Relazione - FIL - 5G - MILLI ALBERTO - 2025-2026 Relazione - MAT - 5G - CHIMENTI CHIARA - 2025-2026 Relazione - FIS - 5G - CHIMENTI CHIARA - 2025-2026 Relazione - SCIE - 5G - CASAGLI ALESSIO - 2025-2026 Relazione - DIR - 5G - SAVELLI ROSANNA - 2025-2026 Relazione - MOT - 5G - MACHERINI MARCO - 2025-2026 Relazione - SPO - 5G - MACHERINI MARCO - 2025-2026 Relazione - CIV - 5G - SAVELLI ROSANNA - 2025-2026 Relazione - REL - 5G - DEL BALIO LAURA - 2025-2026 Relazione - ITA - 5H - LA MANTIA DAVID - 2025-2026 Relazione - LAT - 5H - LA MANTIA DAVID - 2025-2026 Relazione - ING - 5H - CAPPARELLI GUIDO - 2025-2026 Relazione - STO - 5H - PALMADESSA GIUSEPPE - 2025-2026 Relazione - FIL - 5H - PALMADESSA GIUSEPPE - 2025-2026 Relazione - MAT - 5H - DI MEGLIO UGO - 2025-2026 Relazione - FIS - 5H - DI MEGLIO UGO - 2025-2026 Relazione - SCIE - 5H - MAGINI MARCO - 2025-2026 Relazione - DIS - 5H - DESIDERIO FLORIANA - 2025-2026 Relazione - MOT - 5H - BONARI SONIA - 2025-2026 Relazione - CIV - 5H - GRANATO IDELMO - 2025-2026 Relazione - REL - 5H - DEL BALIO LAURA - 2025-2026 Griglie condotta 1ALC - CONDOTTA - 2025-2026 1E - CONDOTTA - 2025-2026 1L - CONDOTTA - 2025-2026 2ALC - CONDOTTA - 2025-2026 2C - CONDOTTA - 2025-2026 2E - CONDOTTA - 2025-2026 3ALC - CONDOTTA - 2025-2026 3C - CONDOTTA - 2025-2026 3E - CONDOTTA - 2025-2026 3G - CONDOTTA - 2025-2026 4C - CONDOTTA - 2025-2026 4E - CONDOTTA - 2025-2026 4G - CONDOTTA - 2025-2026 4H - CONDOTTA - 2025-2026 5C - CONDOTTA - 2025-2026 5E - CONDOTTA - 2025-2026 5G - CONDOTTA - 2025-2026 5H - CONDOTTA - 2025-2026 Griglia competenze 2ALC - COMPETENZE - 2025-2026 2C - COMPETENZE - 2025-2026 2E - COMPETENZE - 2025-2026 Ciao e buon lavoro! L'Animatore Digitale prof. LEUCI GIULIO, per conto del Dirigente Scolastico prof.ssa RICCI GIORGIA.</t>
  </si>
  <si>
    <t>04/06/2026 14:11:34</t>
  </si>
  <si>
    <t>01/10/2025 17:04:08</t>
  </si>
  <si>
    <t>3C - ASL - 2025-2026</t>
  </si>
  <si>
    <t>16AevXxizJLWDhFgqySKvePfEiR4i7Jby2IP4l9zsUBE,1BBsaTkiFFC7veNbAS34C_MvGtJ9cg9Esm_y2Z8Z-01E,1s6oEWOgs6a2dEY-OICOKikS6uMFlzRcPUH9ESQMm9RI,1vvTEz5SgdYDt9yC8Tbeq085KQsdYQkIOKNaegd9I0TA,1bQsv3-7gqV3OcktNbTfnNvrGhFbHpFBUh5a7PlUqPJc,16cuA7KQZblVb8OJfDG_rwE0Tv9-qHnY3zsuWlDe7NCg,1w_CEwH-JgI_Lcnn0Rj4kfgw0tFIhM1l2DKPN4BYtwq4,11o06DJNNFElkhfInPBTMaKvaTNkFN-ZhzovXaA6dpwo,1YPh3jRFb0IgQq7IrTir1ErVj87s5aWTbdwYiiHYynxY,1Tsw9UvT6r9-XwdRzmfqRTOUJkcG8Xilo5ILOUlPRxnQ,1TnhMb9uAg8bSIi0IPNNeybjaXZ3JLMA0BXDpJ1lXSSc,1PsIT7V_HDYmGDEHPEJI8iGm1nOm65wrNdQ9oOpc4ziM,1rLNTkRucXc-SZWhm5VC5ABOa4RnqzASmoAhhJo2dewQ,1b-EZsfIPqC92_4GNdfYre02YKmybCRlVpDKXbVEvwUs,1YzIlLmAGT5bMcp8H5Kj6LcJCCd96zREfW_SCqeOnm0o,1C5lL5-K0Y5WncQuVzHCLojXmAHwtWMb7qE_cQwP6wHs,1zS3Pu7sIu2h7SGG45jNj4ZOH8gfWsCxypSRjSUf8eVI,11NdNY0h8IcOorcCe40sNQyR3RFHEcmnJakQX4qQ5AbU,1SUghZLyWsj-jQ3XuCHKbgtZ9XjDGJQHKgtwmHiAPYoA,1WC59NFH6VYesrVFAqXa3qeClIPrZdLA3TZtd81DTIdw,1RK88Ps9a7xX59Sc0taNt3I007CEIwN7AT0DJSXjrpH8,1ruIm722va0JAhUkrMfMWuw21F69KbkNJwLSqZ8ILSTQ,1HYjqBcjJamsm1bbnluqWGjO3Cmbi8Q9JwGcZoVw7ESA,1m1zH9IXpoIKOb9lYsDFwnx3EQP_o7MY4CUM5lS425S8,1rOb-63Kopa1_4tv-3Br89ZGLHSAOzdvMUevAmJM5XTQ,1JYK5zJm4Mwdh2j3RUwQPTWHvdd2XAW8ZvT2akmNSSX0,10epqJrTHpkPE2pOB42UnzOMU4hC2MiHyg_6fxcDum8Y,1pAoNxfn2LTexLleTdOvt7raDMIhOVElw8lUXVM7geWA,1j6yyYRqcDBBqtaF8t0bisPLyNcRvunArxe6TWlVBdik,1hUhP5h9UhQF-8GAxibZGRL86KJ4_U31vA4YnTcVwMSg,1TyoNA92frJv-lNiPd4lw0aYttZGjLcOMqHnbP2nF5yE,1rPKTyvzvxCdboXzj0c-Jau1lrPtLR484JovRu3laaHc,1cyHUl_G3IZCwuV1SEcweTjXwaYjfgctzHH0GAnTJqpM,1Eh_aQ-KhZ4DK62QoAQciI3lXCX2t1SEOmZtOreqdGC0,1PKZxF-i7l2X1asEuvxiDBxwlOyBaPSWvHLi7JKSo8Z4,1emBOe6dSE51zDc7JuteyI1d7eI4iAFcifJE-ld6xZKY,13i6Y3lIhwFEqelv5-C09ymsFS8LRP-H8dA1fAwZHy_A,1me7hsDeyqF2W-mTeQn6r7QbCEm9WYdujsmTgDTmOaxk,1H9P-O0kmuZcVfs6FzBP9Y-cWU25bgnyqTMbwEzdKzsM,1-syXMOGm4bNSrHxQeKdkfKYOcFStqNCbNXtU7W6T4Pw,1AdnrA6dwlFHVxa3D_UGMCJy4zF4pQz9KHsBQEPO_5H8,15lMC2Mg2vZKwnCYs8Bav1n0gtKM0dTNOSVA_MALPaxA,1CqYQl6PLL7vKiHPR3ZOwWn7DvBSwsNe31z0wQUY0N48,1iEX7PJKjCu4mVJS2wcrU22kghgkoOCrpBfWlgv87iCU,1Z_nu_113ZeSLnaQzUV-p4rBLuZX2uXTFv7oFFbi_TAY,1RfcNPE1cDXNApiWUswh1QOFnCGvDFXY3MP-KtFO_Lso,10rovD_zGDrU60NfQqc0Mn1OJmAs7DRuhwA0LOCRNJOI,1PcYztaQx3sKtEe1U3j6ZkXcQEKzruK_JUYPrifg5svA,1Rj37y4RxqwcodMoTf-lvQUt0CjDkzXC_ytV9vapYkkI,1i80_gqZWKGrtBy9nWDazsU3tJe_XVTj3WGP7TtauRxA,1zG7y4prlLL_Aqn3C6jq6rLA40ouUcX-wJP4Uu62S9cE,14rWziKImKny33nJaS5l_lN6GcULg2x3xBwZN552-HQ0,1N7vub_hGbRDAXBFUkWLnvc2tOzP3fRnVSUMXfJATSaY,1NWD9jGxoNtyZfKptaA9dycA4Fl9U2KcaXJ-g3OmSnNs,16qkkjfKg5XuGU7BWGhJEyi_EYvBLIRnc3E07uJBFMII,1k7qx1qbkdgnYMYay1vreNbCcv9sigc1sbSiMETEp4Pc,1LeQmi6z4i7gzEDURvqhkQG9mOFOIagpz89ZFPh7b0w0,14PDFkRA9vPPih9fvY7xjPBmb_D5azOFdAi2ePiL43BQ,1ZM2JECSvdMLlODQHVqvhWZqmU6N9Xpbs5es_mshRu5I,18n7za7HzI0O3F0LmAuN5AyXyXPZ6Fc0rxalDXuemmfU,1eDhWDk3bKf-zgsO2igH4_eSN8pUkKVNeyxOON8LXwr8,1lV6bRqA3s72oXuC4x2-55euxRJMhN-SypMQeGg07wLc,1WiyBEkEsFvmbAszODePKzM9Di47-6EhOHoZqMe_D6Ws,14MaC52u3-xbzZ3rKO-ODe2hFMPVav0kYabJSbp5EMss,14wGBJQ-VQahoD9rJS8CxDyrJdFsvH2YNEHW7dwVswMA,1jZmQt9mgnWZgWwtvCbqUIMB_G4VejaTol3w2Pq4Q-_w,1Go5-O0qYA8kM26PxE0rCUQxoUCZiRUHkDb0MBOmzdKU,1_5nXYTNc5YPfKTYW9N0eNoBLdjqu8ISXraNx2s4xhEo,1N8qHj-TJB9-CpCGbWiFZ-J7yS1_D-5qXB9_tV7pZUds,1yrOv8zNyCa8Xu4HPANBHEHPevKm02NSsVpiUAjnvLtg,1U7e2M_q6bDWS2vTpGdpk25H2jVy--9W_xjRjMOo8qP4,1eZEVA25OA5xAbPOxvG8ETtPVVkIzIvWJEcj9vYo-I0w,19BI_9EojaQ5y88UKsthqlvrO7BuNvIg2xaj3t-CzjWE,1T8428MlAK76sRNHfYzIhNnd2FlrPP8IK8e20rydh3Lw,1FAe_-O2F5uCarYJr0Jgfr_8ffFtde8koG7VjZBEqeZE,1Y54NRDxmjX3hUSUPqH_bMo-lFpaq_Zz1jo3iyuHDhaU,1fjPvMSUko3HSwbf0IiwexQ1SFEjeYV4rAsEhsmleVJo,136UCB4qscPVdIxwos9WHOMnAXnV9ich9Ai2lobRRGUo,1bh7XJBtDqkmS8VB6w3Zc5A5VTBiKbRV7jWuu_BbdYB4,1IJ5UcN1vse-REH4VGacHYzbCi309L16672bn3rU9Aeg,1CMe2yuemuBKsZax2dbeMREkRot_X0gO11UAFkdxf5QQ,1PRYQQ71V14K-fq5e_CS-wpowvRQsf7gKQ73YMeQv_eQ,1gdzLqekVbthiWd6Ze2SsH0ol1L__xD47rRviipERFy8,1BpYOsvJx5QOcDVzzNU4BEEnZ6VcSYJG7PJv2HsPcxng,1zenzGaD04HcpdrEd6M45h6NIdC9ib12AR142XxpQnSQ,17jQbkvduQ1T2TYk4kgReO5qcmdSTpNog5rwB9eTZP_A,1umyUM3bTqDOeas_lzgQVvedUK5YG6d0jzJL0VlMRsbo,1hvzb3gcGzo4DlZ0Rc9qxvOEp9rWQ9Tqfa4DC-O-88Ks,1PEbUdAkT0XxxtK8bD-OKW9Tl8dJztXZHLnpBLzkX8_k,10rooBmbQ6rzPh4Ro8Cj-_js3NoFum8q9BOtY1laHUbM,12QYj1qnSk46Z_rJyZ0lSMz8X7DrYUp2V3iwQ4heNewI,1UGqlNbkaDfVz0_ZpI8nrqQbAFeuwIzFs2t0_aZ6ZYvg,14ve3MAhGaDejYDn9Af4QVF2VnUVRSr4jBD5DSohvZAE,1h6h1qD6pyYUQf_OZ94JNXBVslSQ0xsSI-i3XS2EjuLo,1ZTd6gt6IMXGuzZO8A8gQkbDu5Y-Fsmq7uhhyAHFjLos,1TraGKzuALpGG_S22qFxH4rvszm2Il7lgd0n9YTnxbXU,1UzlQhrUcW1QMR1m7wr9Z5YvHrTUx7feuBYvU-d4JoY8,1ORUliGi0C70nW3eNqNIgNKTMXSt_ILjXituKJAcz3f4,1mdPkb-wcCXyi-sDFoX-6tQWxstH7V5M_DPPGEEJvG7s,1-P3QV9o-9b_8VFp_bwXLPUvdiZZ4W0zY04XvxqaszAY,1HpBq3f_XswlV_uz3ChkPJx4K-UJbd_Ms2RJr7pb2RR4,1G-TwyhePjX6BVholH5Cg0uKCJZNGM8N7VmfmZjhQGNw,1Fa4wl6UnS3KgEGgPNPbKz87GAl1Vi482L_eGU35PbG8,1rrRHhVgRFmLFMCYcgDDTpzGs2OmyANG2WruqlShH3rM,1Uanalk5Hcn5DuInUm61W7zHYg8MzUr3HrLrBAGozBEk,1HUHwdr0QV74qz8oJ6TI4kol6iNL5APEKG9YcGw6_o9M,1K9kGqgUD9DYmyVoXEyPj8b2hl8mTXbjpvvC-7AXhNZA,19tUa_ZvIpqnHQCFxhZTIEPa8RUIEsfHkkQS1QNFv2z8,1LCrM4w-eMZeQ7T9AkONMF3TNEgv3qtlOwwa9UL8l_3Y,1kPY1dBr19NBrEjo78yyP5RwNodNoI0qELFGjMB5ZYZk,17ooz2gJIoPZ8RYQ-z6-rQxYn2JPrKFFxEExvbQbNvYE,1Wfo2sT25V845s5KlwA5GL5bcJUNHmblSt59F2d6VYog,1C_Ja9oS4i2UKW8kWas7gBUZ_Kr3dGZEUL9WGKWMsM6A,1Yx2xeg9RhzirhU388POhokT1SWY_rYsdZU1rSOhm1OU,1ZsRVPABz5oRsnUQTDmTAHmy5eBIu4TEmNPuCLW6JAtI,1MwMdoSK4vdnmaoDAGmyu_8fIVKlscPMfasBdqTORbx8,1k18d0vmzUSVtT8fxJR_VL2EX9pi5bDXTARvV2Wxcn5w,1lqJB2_kys7MATy5P9XNnj1XN6oPJOM7krp8RCncIo7s,1HY5QnM03kK-DOYRQRp0QesaGkXB_8IjORmY3V9dpCek,1ZoSnH-D8dxwVV2e_JpqFtD6PjFkFVZwS5kZYCqA8n8A,1eyhAds28v6M9F1QgJvft7UGYZWuCeu0ErkBDpOgOxDg,1lfZmV5iYUoCa7G5rzuNVtIszyQfGWCWExtpl9lZ8-_4,1GSpfwDgsxlYN4k06c0qbqlzpe5sf9CbxeiTssk5wH50,1j-87bBP21vCjIdHZ8mS8NUwfJDkmjLwHhLjtUuu3Lrc,12Y4n0c0NCy28Ar5xRbkNBFItLxaHCBTGvw2qK9n57TA,1Wiv6pS9GMFxx92ocwL0LGW8ZbNMynxUfABY0pIBrV5M,1lkyWaQuSBz_fkCohGcAZBnMwLMXRRf-p1RJYSN0NW0s</t>
  </si>
  <si>
    <t>PCTO/3C - ASL - 2025-2026</t>
  </si>
  <si>
    <t>1fIPXTdA6RKazELx8--KBgkdYAJ70WLIO</t>
  </si>
  <si>
    <t>https://drive.google.com/drive/folders/1fIPXTdA6RKazELx8--KBgkdYAJ70WLIO</t>
  </si>
  <si>
    <t>si comunica che sono stati generati e resi disponibili i file per la condotta, le competenze, i programmi svolti e le relazioni finali. Di seguito i link ai file condivisi relativi alle sole classi in cui insegni: Programmi svolti Programma - ITA - 1D - 2025-2026 Programma - ING - 1D - 2025-2026 Programma - GEO - 1D - 2025-2026 Programma - STO - 1D - 2025-2026 Programma - MAT - 1D - 2025-2026 Programma - FIS - 1D - 2025-2026 Programma - INF - 1D - 2025-2026 Programma - SCIE - 1D - 2025-2026 Programma - DIS - 1D - 2025-2026 Programma - MOT - 1D - 2025-2026 Programma - REL - 1D - 2025-2026 Programma - SOS - 1D - 2025-2026 Programma - ITA - 1G - 2025-2026 Programma - ING - 1G - 2025-2026 Programma - GST - 1G - 2025-2026 Programma - MAT - 1G - 2025-2026 Programma - FIS - 1G - 2025-2026 Programma - SCIE - 1G - 2025-2026 Programma - MOT - 1G - 2025-2026 Programma - SPO - 1G - 2025-2026 Programma - REL - 1G - 2025-2026 Programma - ALT - 1G - 2025-2026 Programma - ITA - 1L - 2025-2026 Programma - ING - 1L - 2025-2026 Programma - GEO - 1L - 2025-2026 Programma - STO - 1L - 2025-2026 Programma - MAT - 1L - 2025-2026 Programma - FIS - 1L - 2025-2026 Programma - INF - 1L - 2025-2026 Programma - SCIE - 1L - 2025-2026 Programma - DIS - 1L - 2025-2026 Programma - MOT - 1L - 2025-2026 Programma - REL - 1L - 2025-2026 Programma - ALT - 1L - 2025-2026 Programma - ITA - 4D - 2025-2026 Programma - ING - 4D - 2025-2026 Programma - STO - 4D - 2025-2026 Programma - FIL - 4D - 2025-2026 Programma - MAT - 4D - 2025-2026 Programma - FIS - 4D - 2025-2026 Programma - INF - 4D - 2025-2026 Programma - SCIE - 4D - 2025-2026 Programma - DIS - 4D - 2025-2026 Programma - MOT - 4D - 2025-2026 Programma - CIV - 4D - 2025-2026 Programma - REL - 4D - 2025-2026 Programma - ALT - 4D - 2025-2026 Programma - SOS - 4D - 2025-2026 Programma - ITA - 4H - 2025-2026 Programma - LAT - 4H - 2025-2026 Programma - ING - 4H - 2025-2026 Programma - STO - 4H - 2025-2026 Programma - FIL - 4H - 2025-2026 Programma - MAT - 4H - 2025-2026 Programma - FIS - 4H - 2025-2026 Programma - SCIE - 4H - 2025-2026 Programma - DIS - 4H - 2025-2026 Programma - MOT - 4H - 2025-2026 Programma - CIV - 4H - 2025-2026 Programma - REL - 4H - 2025-2026 Programma - ALT - 4H - 2025-2026 Relazioni finali Relazione - ITA - 1D - LANZANO ROSA - 2025-2026 Relazione - ING - 1D - CAPPARELLI GUIDO - 2025-2026 Relazione - GEO - 1D - LANZANO ROSA - 2025-2026 Relazione - STO - 1D - DELLA MONICA PAOLA - 2025-2026 Relazione - MAT - 1D - CELLESI ROBERTA - 2025-2026 Relazione - FIS - 1D - LOZZI CARLOTTA - 2025-2026 Relazione - INF - 1D - CARTOCCI GIANNI - 2025-2026 Relazione - SCIE - 1D - MUSTO NAZZARO - 2025-2026 Relazione - DIS - 1D - BRESCA ANGELA - 2025-2026 Relazione - MOT - 1D - BONARI SONIA - 2025-2026 Relazione - REL - 1D - GINANNESCHI MARIA STEFANIA - 2025-2026 Relazione - SOS - 1D - BAINI ALBERTO BANTI ILARIA - 2025-2026 Relazione - ITA - 1G - DELLA MONICA PAOLA - 2025-2026 Relazione - ING - 1G - CORRADI GIULIA - 2025-2026 Relazione - GST - 1G - DELLA MONICA PAOLA - 2025-2026 Relazione - MAT - 1G - STERI STEFANO - 2025-2026 Relazione - FIS - 1G - STERI STEFANO - 2025-2026 Relazione - SCIE - 1G - FATTOROSI LUIGINA - 2025-2026 Relazione - MOT - 1G - DICIANNI LUCA - 2025-2026 Relazione - SPO - 1G - DICIANNI LUCA - 2025-2026 Relazione - REL - 1G - ANTICHI MADDALENA - 2025-2026 Relazione - ALT - 1G - CELLESI ROBERTA - 2025-2026 Relazione - ITA - 1L - CRUCIANI CATERINA - 2025-2026 Relazione - ING - 1L - NISI PIETRO - 2025-2026 Relazione - GEO - 1L - CRUCIANI CATERINA - 2025-2026 Relazione - STO - 1L - DELLA MONICA PAOLA - 2025-2026 Relazione - MAT - 1L - SCACCIA GIULIA - 2025-2026 Relazione - FIS - 1L - PICCINETTI MARINA - 2025-2026 Relazione - INF - 1L - AGOSTINI LAURA - 2025-2026 Relazione - SCIE - 1L - TERNI ALESSIO - 2025-2026 Relazione - DIS - 1L - CASERTA FRANCESCO - 2025-2026 Relazione - MOT - 1L - MACHERINI MARCO - 2025-2026 Relazione - REL - 1L - DEL BALIO LAURA - 2025-2026 Relazione - ALT - 1L - BAINI ALBERTO - 2025-2026 Relazione - ITA - 4D - CALDARA CRISTIANA - 2025-2026 Relazione - ING - 4D - CAPPARELLI GUIDO - 2025-2026 Relazione - STO - 4D - PALMADESSA GIUSEPPE - 2025-2026 Relazione - FIL - 4D - PALMADESSA GIUSEPPE - 2025-2026 Relazione - MAT - 4D - PACCA NATALINO - 2025-2026 Relazione - FIS - 4D - PACCA NATALINO - 2025-2026 Relazione - INF - 4D - CARTOCCI GIANNI - 2025-2026 Relazione - SCIE - 4D - SOZZI MARCO - 2025-2026 Relazione - DIS - 4D - BRESCA ANGELA - 2025-2026 Relazione - MOT - 4D - ROSSI STEFANIA - 2025-2026 Relazione - CIV - 4D - SAVELLI ROSANNA - 2025-2026 Relazione - REL - 4D - GINANNESCHI MARIA STEFANIA - 2025-2026 Relazione - ALT - 4D - DELLA MONICA PAOLA - 2025-2026 Relazione - SOS - 4D - SPINA FRANCESCO - 2025-2026 Relazione - ITA - 4H - DELLA MONICA PAOLA - 2025-2026 Relazione - LAT - 4H - DELLA MONICA PAOLA - 2025-2026 Relazione - ING - 4H - GUIDI CARLA - 2025-2026 Relazione - STO - 4H - RADI ERIKA - 2025-2026 Relazione - FIL - 4H - RADI ERIKA - 2025-2026 Relazione - MAT - 4H - OLIVIERO ANTONIO - 2025-2026 Relazione - FIS - 4H - OLIVIERO ANTONIO - 2025-2026 Relazione - SCIE - 4H - PORCELLONI SERENA - 2025-2026 Relazione - DIS - 4H - DESIDERIO FLORIANA - 2025-2026 Relazione - MOT - 4H - BONARI SONIA - 2025-2026 Relazione - CIV - 4H - GRANATO IDELMO - 2025-2026 Relazione - REL - 4H - DEL BALIO LAURA - 2025-2026 Relazione - ALT - 4H - CORDOVANI IRENE - 2025-2026 Griglie condotta 1D - CONDOTTA - 2025-2026 1G - CONDOTTA - 2025-2026 1L - CONDOTTA - 2025-2026 4D - CONDOTTA - 2025-2026 4H - CONDOTTA - 2025-2026 Ciao e buon lavoro! L'Animatore Digitale prof. LEUCI GIULIO, per conto del Dirigente Scolastico prof.ssa RICCI GIORGIA.</t>
  </si>
  <si>
    <t>19/11/2025 14:32:18</t>
  </si>
  <si>
    <t>MOHAMMED PURNO - PDP STRANIERI - 2025-2026</t>
  </si>
  <si>
    <t>04/06/2026 14:11:36</t>
  </si>
  <si>
    <t>01/10/2025 17:03:52</t>
  </si>
  <si>
    <t>3D - ASL - 2025-2026</t>
  </si>
  <si>
    <t>PCTO/3D - ASL - 2025-2026</t>
  </si>
  <si>
    <t>1_yEgUPD9x1WpPykw6TH_8jXux8YtHKjuY-vEPvsElqc,1H9yal0Z2_2kcbDrzIN_hEKeDq5sB-E0OVk2vuSRFWRs,1ckC5IXsgvjXU8qTSf-dKO8dDxklA49pIiiy4whp-VWQ,1YUe5W2AcnPKxCEWQTsVf0t5WYbFDMkHi7Yuoam_7o8M,1idKyICsrOYDODFeKExvjsPe1Cqi59yWN6CschaHEDd0,1F5d5l0D0qd-crMAWqoZouz2CiOxRkybdRoXeixAkuJ8,1vsPliskrEUWtmqVZN9IdpDv0ZbSptRgGvdOu8oc1jjM,1Ov28xt6EubBtbOgKz6lU6dYB_PiSs_rd0BsjHHYdTRI,1SonzDuDIJkJ700txBGTJwjcO39g0lu1BVOevGzSzRkU,1m0MYK9fjA4SOZ7FBKSukhZUDF6VApwy8hz2x_GmETao,11hmmq-jp_I850GVF_l5avsdJmpns9XsQ38Rn14miQCg,13PtSBKHmrOUyuvttZwaRl_FxrCDIt_hqsT8nKyd8ZUU,1WodbO10MiyqmEe7gY1hMowSFlLgrtM4QZcbOQI9VMF4,1_opQBnEECzVI7wrzy0CckB6pEc923hU8V6c_5SC1WTc,10vOzAR42gnj_-3Dq85VK9zcBVmXWlial4B-juO5kw_s,1I1LlN8VdvqMMaNdBMWkYbG064v4N7ITGfV33bXcdnvE,1lC_1E7HKqG61dCZ4_E15lb7AOCpPQ42eNQJKRKmJXnI,1RHprZKHEKiu3J7q3Rms8oqEKC14EeV_CTx_Mc2lvCU4,1y8S8eMGa8vixc4o9wHOKEWPGwjTX4f-EG-ji3hRF9G0,1lbxfDsSYQP_bajD18QmRz2vHOAwGVVtWwwi8S9Qz3tY,1TCfvRPLVXtDk7lVNesMy2jrWJKfhMz67hYdcpSeaV2o,1KtAk0uP4R7Ztq_V3s8M6y-ZxMPc7_bjVqAAreAy2iac,1TtklWT4ngdCzXp5tOD7sDGrRW3GXD5EBMv_xbuaEglg,1ZODPcpDRq8VBxIhGbtWH96l2fRor1WddT94f_sgyU5Y,1mM3OwjwpSbgjO_b6By_rdA0eiQssRZcGdI03C3EZdzE,1YK069VDXJ3CbEb-s8ZBK7XEmgtiz55lXCqmiymU5Jag,1BQiZPdbl8eOzLw2yX5R9ljtNy3eo7pOzCTylbXdc5JQ,1hUPnF2Z3xnlIbWxWrF75KiQSafYKc2GVi_eajvgCgfM,1bsRWsUz02vvkAAhBzyEllkAMfistn9jCNCsenn1-b3Y,13b3q6AiXDLc0O0FL4Ei25C14ZjpXE7fPt2BEultTCvY,1Ax4CTcLop24kcNiWUwvaFbagFtBDrjNAbs3TagI7jdM,1VKyo-Zz3AlcpjAjr8ja0m8g5aAWXawwH4MaEDAac4SY,1JFhgRtQxYjM59QzM6XuZc6rZ2TkYF3u3_l340Jz4pHs,1xk9atS-Hl8aldVrz6HH1-22CoR_RQp_Tfwx-rgEKSqY,1Q3cl2uTMr9l6DSi2PA1DES1SmexW6qcI_004x8yXu7w,1LuQw_incCFLhfut28WcTNDynVd7EBJ8CxPkYCDTiQMg,1YJGwBYd2_rEwNzL1NYGkmqxS78r-UYq097LKmtg__ao,13wd3LmlJ5h5P5F_ZmCCx2UtJvcXn725mFwf-4CdPYBo,16y7ycNrLaN6ARE-00ugAbjtOAV-Dhkp8ykCM1rdhyOk,1F9hLby9dg0eIPGRo-2iuuRQJGXmpQhMFo28P5e6KX7c,1hHreOfR12Ec-_l0gCLyibC4dePS9kK6jYLUfH6iaElo,1qveCXU6gCeCJoB3yrD_NS3nm3-ceAyZOJHpMg64ivVE,1utWXLwV7et-2IqG8SwFX9GjtDoBEKMuDa1x-qcQsPvQ,1ZJjDlashhEpgcHjrPANhMz_fAIvmu0zyyb4zEu6_0Q0,1pbs41mWKhiUbKnWbqXGfHNMZUWSuc2N6o8qbxo5j27U,1sjNd3t3TT-xFMKVr7RMditeccJkimd4cEPAoagCkBXE,1RD12hxMcMusrHuzMoXeVIQzz-h7umx5WmgHgvNGbv7k,198GsaV7DqOEixHJt7Y7hzoCki1XZzommEBOfsA-onEc,1gI2VJUis9GUjUXaRMGz31rdnBPfonXqrnqsv4v8JEew,1tedAYbMdKyCnmJasdJ6txpfQYIWsWA8GOxA3WS1X6As,1u8NM34tDVDbNvnh7n77svRdda-e9USmSMQw_CP62BsE,1P_2W1sOSUgAoumuRZVobToeg-np82NpjLY12UFc_F1A,1VcuoxIhPn402tn7i-uEAtG5P8yMfIT8cj9mD4cTrlQE,100AAG1SqOQBxfzraFQJRFsm8KhJe-xjxqieA8j3IJP0,1_6DEx8Lutv5ZEPnXAXO-_A47RAy_LTTyt6RsRVEXIhY,1GG7CAecvQKlxys10wwwLVy7QpIeieLp6P-qULh-QFWQ,1YV-4yDwnmomg-2BASsk4cK9BExJ1bPQcSUSX15IKhTM,1dl6vw-ln6K1DKg_XtX2E7yibpMmqEbevjWBbFsGhrRI,1Rj37y4RxqwcodMoTf-lvQUt0CjDkzXC_ytV9vapYkkI,1i80_gqZWKGrtBy9nWDazsU3tJe_XVTj3WGP7TtauRxA,1zG7y4prlLL_Aqn3C6jq6rLA40ouUcX-wJP4Uu62S9cE,14rWziKImKny33nJaS5l_lN6GcULg2x3xBwZN552-HQ0,1N7vub_hGbRDAXBFUkWLnvc2tOzP3fRnVSUMXfJATSaY,1NWD9jGxoNtyZfKptaA9dycA4Fl9U2KcaXJ-g3OmSnNs,16qkkjfKg5XuGU7BWGhJEyi_EYvBLIRnc3E07uJBFMII,1k7qx1qbkdgnYMYay1vreNbCcv9sigc1sbSiMETEp4Pc,1LeQmi6z4i7gzEDURvqhkQG9mOFOIagpz89ZFPh7b0w0,14PDFkRA9vPPih9fvY7xjPBmb_D5azOFdAi2ePiL43BQ,1ZM2JECSvdMLlODQHVqvhWZqmU6N9Xpbs5es_mshRu5I,18n7za7HzI0O3F0LmAuN5AyXyXPZ6Fc0rxalDXuemmfU,1eDhWDk3bKf-zgsO2igH4_eSN8pUkKVNeyxOON8LXwr8,1tf1E2r4GbOVMbch6iO88_4Zc6FAiE8sey17bzZw1DhM,1pE7zaYdGxudn-PTElW6gcgIMsWd5wSnflN_AwEVgU60,1gRqTniaLfk9O1DV5c4euaBj5dd-dhvgNEHWMLRqyAlQ,1tBxPO-CWuNE15-fKxMOlOdw8pqDQe39a4vrHjrvDEMk,14NHcaCAzD3ImGj_MnJlnf9StXDZTZ6DCGgfZCuE8HWg,1Sb9AXpVZZCQppj4upq7s8jO8eUBixKowlmg2bXdLXcE,1NrtEkordFkDXIsGG03048pBUbqz2eX4bkNIbwuKjzYI,11TRDK7gthr3WVk4_DfRtT1GZCPJDf9Vo7Mk0ASlBdY4,1WzkBZb_3lGOMcAIQSZQCdHXg-qKlgEThxOs0N0OFDJk,1UgqeHsXpxXqUuCy6QXurEuKyeZXROAf8ejKxF4CdisU,1K6s7m_QdK4gnAQo6HcyDQDrL6RYSnxD1G4gjaTLsOVE,1GnA0YlDn1eEKRf-RKZfEbz-fSpU0Trl8rsub9Tn8xS0,1go0nFJMz4KjLgbi_Y40J7BHJYg_eJjHedYUNzvLiHIQ,1JHPQHlpef9STudNhy8nnCyPPWgjNz3o8CAMs-G2owxQ,1hIjTISC62harBVoaogc8rfM5-lxlQKWdS9CMlzuc8Hw,1EV_505pD0TEswBE9X122_09zzfMNcE6t72fcxzFyuJ4,1zAQHSmFoX0rki8DJ7n9tZCi-Py9RTCOoEzzJ41OJ2N8,1YHdFBvkXlV28qIzbMtVs01ha_bZs2mFdAABoJPbM3AI,1IM3j-I31XfGsf1uW_l8VlfBPU-J7VPvVy8qnwVRM5tk,13fLTHrQ0MKgFtpliUufPYlEdRxqP8zFP2d7wv69HgN0,1nbxQy8WUzywLbbaoiNLuzqOqA0Tbtv0Q7_4gwXCNiGA,1K4-e0_H0-hJ0SBYCnbHQR-1eunHF7wQBZZsX4Q4BWBY,1xbahxTIYP0WMY6UIYffPeIsuEFwX_W3TH1OAjXPXlOo,1N08eSgi0m1tQARCxZn5hdzihF7QiuLhvgkA3AsXP-Kk,1V_41pYv3I91F6kQYV9h_0J7a_rhj4pJumEUS4zBCU5o,1D4Xl3zetIwc5vbNGVsfcoWMNNh9zYmVThZb_hMCFOgk,1DU6pfnKh01olwQl-8B3secB34HepR1uWSRD858vPOcU,1b_VtsCgeTRJTWQJvsPCVH2RQUKT0EgHG_ti5N-ndbLE,1Q9QMQzp57cF3fnQB6YbLZX5E1AjDXR8shhxO302eTcg,1wOrjQtfwF19vUB1Zbtdqu81DqHAwm8tMAz3ltyb1nOk,1JupFj85ZND9eFYtuwahjorvCBnPSZeokh8hzvSoOod0,1LbcNIUgDIleSCM_N9MtwWmjJt0vvPb1EupkxWCcDRAg,1SmB2uo-QQ5-uzQ6TDWO_0O5kTXbsjVcM8CMv3M7jiGc,1qJZWoAgNxmkzw1JfcTSQw5RpKwKAtSwQiC0TcOmk3g0,10olfccqQ1yVIcCqW1HkdDOUqcE13SA2w5DLHcw8sF6o,1urav8k7eu2i0hmCapZpEzx5MFM2GWtQOoM_fnPuJLfQ,18mIlBRQ5gdPe4RCsF4W5OwVSUjsf35vXJy3UAdqS45U,14HmnASgGAFb536Gy87AfzCeOpuvYvdAgDjC2d95Lpwc,1P37InFZMDXi2L_YowztXLKnwyd5H19m8igdtCanzWXU,1EXTko8_sRH2S-2dXOMVWezHsS1QECE_7KD4ourAozg4,1pc15T9I0xkZZB0NvoF8M3F0XrRp7zMhkuvUMtyeDL24,1_ueD4ZxwBStl-FbtEqVLyPfFSMxffZsYhfItoWk8mgE,1SIqveBo3i3mjDlI6ude0DK0CbyN_jaDotVmvyqH_2VM,14FUHlBZIJ4zHVNu0QMTYiKHt509UNrcKj9Fhtp9nrgo,1Pf6zT84_2BBQNrOjUg9jDRHi1DOeA_cgvVulHBmeWkg,1OHyLtUuFJYGLpQT2VhwSfMYYinJptAhndm5vfame3X0,1zZBC3x6fAvixn_knrBdc8MXltvq6LDISY82KNuok5s0,1QE9g5TpGAhdPJnS7J6JxwvKlqoSzsIea9uYXkRVS1vc,1dx2ixrKWBHVOyZobgk2X8KOAp1KqaDCD4kLKuqpONgk,1Qu0MIkVm9Dcwr9KvmWHt3VrB1EEQoBKB8mdh2ssnKac,1P6BxoDSSC_yye8wAEDZmyK3csy7RsYsFBmT787JVzFs,132zF9y39ZklGBLVUaCI5LLYriDhZ_V7ye7tian7vRFM,18IYLy_-WuqS1UnnpNqx17MqLsbuDUXqBmYhu32Lv51c,1NO2U6YQMwpqh6UQrQ9kPKX8_BDSymbvy0X4T1xyh4zM,1oeMwP_OYhl-dpgf6cXYBoSt7e6kHYkT7FZjt9ROxNT0,1yDMoMNxL88CmJC7YF2QNjE69tua0LHIRtV8u_m7Qqgc,1lzgZp2QMFkhqFVADKF0V08oQbQ3-vKAnYaXd8IQ_cYE,1ptVjlirGMM_9e1zKfz4lw9epCRwHNmg9XkcrT5QYMAE,1kPY1dBr19NBrEjo78yyP5RwNodNoI0qELFGjMB5ZYZk,17ooz2gJIoPZ8RYQ-z6-rQxYn2JPrKFFxEExvbQbNvYE,1Wfo2sT25V845s5KlwA5GL5bcJUNHmblSt59F2d6VYog,1C_Ja9oS4i2UKW8kWas7gBUZ_Kr3dGZEUL9WGKWMsM6A,1Yx2xeg9RhzirhU388POhokT1SWY_rYsdZU1rSOhm1OU,1ZsRVPABz5oRsnUQTDmTAHmy5eBIu4TEmNPuCLW6JAtI,1MwMdoSK4vdnmaoDAGmyu_8fIVKlscPMfasBdqTORbx8,1k18d0vmzUSVtT8fxJR_VL2EX9pi5bDXTARvV2Wxcn5w,1lqJB2_kys7MATy5P9XNnj1XN6oPJOM7krp8RCncIo7s,1HY5QnM03kK-DOYRQRp0QesaGkXB_8IjORmY3V9dpCek,1ZoSnH-D8dxwVV2e_JpqFtD6PjFkFVZwS5kZYCqA8n8A,1eyhAds28v6M9F1QgJvft7UGYZWuCeu0ErkBDpOgOxDg,1lfZmV5iYUoCa7G5rzuNVtIszyQfGWCWExtpl9lZ8-_4,1gPYfIvLd21Q1ZMW77ApmHo4QGWZ4VmX-98TeDg1V-70,1AHbu61nm50JtslBoPrn5v9z2FDXc70oq_gpnrEjqZ3Q,1eHe8xi1Dmh7KhDiD9bk2AqB4PCca7lQosqgXkZSHexM,13HQgTgv0baygKZ30Kl4Wdv1UlElBA9V1j-4zUI0SIGU,17_AIkDxfBsF0cjy5B6j15iZp5hukN0vkR6XojWmBYFE,1Qsex7aGX5feXVcXAFhYL9PFyd6CzEkADig9E3X2wCik,1VLBHIaVD1mHpuVBpGHYPHKtouIiDZquVyzQWz5jiLZk,1m1VnpKQOGnXP5rwhHbK4qxMjh0x1nAEi904iodHD0Mo,16pcE7YBdHfwWZDnqCXMf_bUjZFMt1YP9C8cHef5ommo,1rDDtQd2DHppvBrsezOxzBG_ZSA70-ucTb07Pbu7eP-w,1gT54y1Wl3DKp987jBTW-vQx2j4b6vEaBFSaL8d4q_9Q,1qoUL9-_FnjU3wHJwDBzw0v24Q82Q0PHOajhSU005CtU,1d8TWtOWLGIg4wPGfzqMH6CZP-KA1xPa-lfXo_rp8WSs,16h6EsH_bQ9h8m67dDFGlWrR2t_stE0nSn-9uWLtY17I,1arUSPkVGZNpzaGW9EL_GI_pYjjtZyUEsxXNwZAbC2Q8,1JSEtlapkdCFrn7iII65Jd1cxPx1vDOZck-5PgYmoixI,1yOe6p7EOFgGO4v4WXc5owJ99pDQiFq7xv3skTopFVVs,1lkyWaQuSBz_fkCohGcAZBnMwLMXRRf-p1RJYSN0NW0s,1JIAd_R8btfQpaFKwBxQWOGgsQEQKqXPu09eYGMRVMLM,19y_KFc5TCUYu9ZXptGrDss1vW4SFB-O97JSKIdrCKcc,1a3v3jDwDZDkikQw5UAhTVrjDfL8eYaBHZ5O110DXDh0</t>
  </si>
  <si>
    <t>1Lj24LZ3LMcnsK_OS6SSqDf9TuhmfPf1h</t>
  </si>
  <si>
    <t>1jMf-ZaIiBPCBwRuD9yqlwDRFoFLeDXU1JnrHfyWuOBE</t>
  </si>
  <si>
    <t>https://drive.google.com/drive/folders/1Lj24LZ3LMcnsK_OS6SSqDf9TuhmfPf1h</t>
  </si>
  <si>
    <t>https://docs.google.com/document/d/1jMf-ZaIiBPCBwRuD9yqlwDRFoFLeDXU1JnrHfyWuOBE/edit?usp=drivesdk</t>
  </si>
  <si>
    <t>si comunica che sono stati generati e resi disponibili i file per la condotta, le competenze, i programmi svolti e le relazioni finali. Di seguito i link ai file condivisi relativi alle sole classi in cui insegni: Programmi svolti Programma - ITA - 1E - 2025-2026 Programma - ING - 1E - 2025-2026 Programma - GEO - 1E - 2025-2026 Programma - STO - 1E - 2025-2026 Programma - MAT - 1E - 2025-2026 Programma - FIS - 1E - 2025-2026 Programma - INF - 1E - 2025-2026 Programma - SCIE - 1E - 2025-2026 Programma - DIS - 1E - 2025-2026 Programma - MOT - 1E - 2025-2026 Programma - REL - 1E - 2025-2026 Programma - ALT - 1E - 2025-2026 Programma - ITA - 2E - 2025-2026 Programma - ING - 2E - 2025-2026 Programma - GEO - 2E - 2025-2026 Programma - STO - 2E - 2025-2026 Programma - MAT - 2E - 2025-2026 Programma - FIS - 2E - 2025-2026 Programma - INF - 2E - 2025-2026 Programma - SCIE - 2E - 2025-2026 Programma - DIS - 2E - 2025-2026 Programma - MOT - 2E - 2025-2026 Programma - REL - 2E - 2025-2026 Programma - ALT - 2E - 2025-2026 Programma - ITA - 2H - 2025-2026 Programma - LAT - 2H - 2025-2026 Programma - ING - 2H - 2025-2026 Programma - GST - 2H - 2025-2026 Programma - MAT - 2H - 2025-2026 Programma - FIS - 2H - 2025-2026 Programma - SCIE - 2H - 2025-2026 Programma - DIS - 2H - 2025-2026 Programma - MOT - 2H - 2025-2026 Programma - REL - 2H - 2025-2026 Programma - ITA - 3E - 2025-2026 Programma - ING - 3E - 2025-2026 Programma - STO - 3E - 2025-2026 Programma - FIL - 3E - 2025-2026 Programma - MAT - 3E - 2025-2026 Programma - FIS - 3E - 2025-2026 Programma - INF - 3E - 2025-2026 Programma - SCIE - 3E - 2025-2026 Programma - DIS - 3E - 2025-2026 Programma - MOT - 3E - 2025-2026 Programma - CIV - 3E - 2025-2026 Programma - REL - 3E - 2025-2026 Programma - ITA - 4E - 2025-2026 Programma - ING - 4E - 2025-2026 Programma - STO - 4E - 2025-2026 Programma - FIL - 4E - 2025-2026 Programma - MAT - 4E - 2025-2026 Programma - FIS - 4E - 2025-2026 Programma - INF - 4E - 2025-2026 Programma - SCIE - 4E - 2025-2026 Programma - DIS - 4E - 2025-2026 Programma - MOT - 4E - 2025-2026 Programma - CIV - 4E - 2025-2026 Programma - REL - 4E - 2025-2026 Programma - ITA - 4H - 2025-2026 Programma - LAT - 4H - 2025-2026 Programma - ING - 4H - 2025-2026 Programma - STO - 4H - 2025-2026 Programma - FIL - 4H - 2025-2026 Programma - MAT - 4H - 2025-2026 Programma - FIS - 4H - 2025-2026 Programma - SCIE - 4H - 2025-2026 Programma - DIS - 4H - 2025-2026 Programma - MOT - 4H - 2025-2026 Programma - CIV - 4H - 2025-2026 Programma - REL - 4H - 2025-2026 Programma - ALT - 4H - 2025-2026 Relazioni finali Relazione - ITA - 1E - LANZANO ROSA - 2025-2026 Relazione - ING - 1E - MOSCATELLI SANDRA - 2025-2026 Relazione - GEO - 1E - LANZANO ROSA - 2025-2026 Relazione - STO - 1E - GENCHI MARIA ELENA - 2025-2026 Relazione - MAT - 1E - DI MEGLIO UGO - 2025-2026 Relazione - FIS - 1E - LOZZI CARLOTTA - 2025-2026 Relazione - INF - 1E - CARTOCCI GIANNI - 2025-2026 Relazione - SCIE - 1E - CASAGLI ALESSIO - 2025-2026 Relazione - DIS - 1E - DESIDERIO FLORIANA - 2025-2026 Relazione - MOT - 1E - COPPOLA CECILIA - 2025-2026 Relazione - REL - 1E - DEL BALIO LAURA - 2025-2026 Relazione - ALT - 1E - MILLI ALBERTO - 2025-2026 Relazione - ITA - 2E - FESTEGGIATO ELENA - 2025-2026 Relazione - ING - 2E - NEVONI ELENA - 2025-2026 Relazione - GEO - 2E - FESTEGGIATO ELENA - 2025-2026 Relazione - STO - 2E - GENCHI MARIA ELENA - 2025-2026 Relazione - MAT - 2E - SERPICO LUCIA - 2025-2026 Relazione - FIS - 2E - ZICCARDI ANTONELLA - 2025-2026 Relazione - INF - 2E - AGOSTINI LAURA - 2025-2026 Relazione - SCIE - 2E - MUSTO NAZZARO - 2025-2026 Relazione - DIS - 2E - DESIDERIO FLORIANA - 2025-2026 Relazione - MOT - 2E - COPPOLA CECILIA - 2025-2026 Relazione - REL - 2E - DEL BALIO LAURA - 2025-2026 Relazione - ALT - 2E - BABINI ROBERTA - 2025-2026 Relazione - ITA - 2H - ROTELLI CLELIA - 2025-2026 Relazione - LAT - 2H - CORDOVANI IRENE - 2025-2026 Relazione - ING - 2H - MATALONI ALESSANDRO - 2025-2026 Relazione - GST - 2H - ROTELLI CLELIA - 2025-2026 Relazione - MAT - 2H - DE LUCIA DOMENICO - 2025-2026 Relazione - FIS - 2H - DINI LAPO - 2025-2026 Relazione - SCIE - 2H - CASAGLI ALESSIO - 2025-2026 Relazione - DIS - 2H - DESIDERIO FLORIANA - 2025-2026 Relazione - MOT - 2H - BRUNO LORENZO - 2025-2026 Relazione - REL - 2H - ANTICHI MADDALENA - 2025-2026 Relazione - ITA - 3E - LANZANO ROSA - 2025-2026 Relazione - ING - 3E - GUIDI CARLA - 2025-2026 Relazione - STO - 3E - PALMADESSA GIUSEPPE - 2025-2026 Relazione - FIL - 3E - PALMADESSA GIUSEPPE - 2025-2026 Relazione - MAT - 3E - CELLESI ROBERTA - 2025-2026 Relazione - FIS - 3E - STERI STEFANO - 2025-2026 Relazione - INF - 3E - CARTOCCI GIANNI - 2025-2026 Relazione - SCIE - 3E - FATTOROSI LUIGINA - 2025-2026 Relazione - DIS - 3E - DESIDERIO FLORIANA - 2025-2026 Relazione - MOT - 3E - COPPOLA CECILIA - 2025-2026 Relazione - CIV - 3E - SAVELLI ROSANNA - 2025-2026 Relazione - REL - 3E - DEL BALIO LAURA - 2025-2026 Relazione - ITA - 4E - LA MANTIA DAVID - 2025-2026 Relazione - ING - 4E - MOSCATELLI SANDRA - 2025-2026 Relazione - STO - 4E - COLLI STEFANO - 2025-2026 Relazione - FIL - 4E - COLLI STEFANO - 2025-2026 Relazione - MAT - 4E - LOFFREDO GIORGIO - 2025-2026 Relazione - FIS - 4E - LOFFREDO GIORGIO - 2025-2026 Relazione - INF - 4E - CARTOCCI GIANNI - 2025-2026 Relazione - SCIE - 4E - BABINI ROBERTA - 2025-2026 Relazione - DIS - 4E - DESIDERIO FLORIANA - 2025-2026 Relazione - MOT - 4E - COPPOLA CECILIA - 2025-2026 Relazione - CIV - 4E - SAVELLI ROSANNA - 2025-2026 Relazione - REL - 4E - DEL BALIO LAURA - 2025-2026 Relazione - ITA - 4H - DELLA MONICA PAOLA - 2025-2026 Relazione - LAT - 4H - DELLA MONICA PAOLA - 2025-2026 Relazione - ING - 4H - GUIDI CARLA - 2025-2026 Relazione - STO - 4H - RADI ERIKA - 2025-2026 Relazione - FIL - 4H - RADI ERIKA - 2025-2026 Relazione - MAT - 4H - OLIVIERO ANTONIO - 2025-2026 Relazione - FIS - 4H - OLIVIERO ANTONIO - 2025-2026 Relazione - SCIE - 4H - PORCELLONI SERENA - 2025-2026 Relazione - DIS - 4H - DESIDERIO FLORIANA - 2025-2026 Relazione - MOT - 4H - BONARI SONIA - 2025-2026 Relazione - CIV - 4H - GRANATO IDELMO - 2025-2026 Relazione - REL - 4H - DEL BALIO LAURA - 2025-2026 Relazione - ALT - 4H - CORDOVANI IRENE - 2025-2026 Relazione - ITA - 5H - LA MANTIA DAVID - 2025-2026 Relazione - LAT - 5H - LA MANTIA DAVID - 2025-2026 Relazione - ING - 5H - CAPPARELLI GUIDO - 2025-2026 Relazione - STO - 5H - PALMADESSA GIUSEPPE - 2025-2026 Relazione - FIL - 5H - PALMADESSA GIUSEPPE - 2025-2026 Relazione - MAT - 5H - DI MEGLIO UGO - 2025-2026 Relazione - FIS - 5H - DI MEGLIO UGO - 2025-2026 Relazione - SCIE - 5H - MAGINI MARCO - 2025-2026 Relazione - DIS - 5H - DESIDERIO FLORIANA - 2025-2026 Relazione - MOT - 5H - BONARI SONIA - 2025-2026 Relazione - CIV - 5H - GRANATO IDELMO - 2025-2026 Relazione - REL - 5H - DEL BALIO LAURA - 2025-2026 Griglie condotta 1E - CONDOTTA - 2025-2026 2E - CONDOTTA - 2025-2026 2H - CONDOTTA - 2025-2026 3E - CONDOTTA - 2025-2026 4E - CONDOTTA - 2025-2026 4H - CONDOTTA - 2025-2026 5H - CONDOTTA - 2025-2026 Griglia competenze 2E - COMPETENZE - 2025-2026 2H - COMPETENZE - 2025-2026 Ciao e buon lavoro! L'Animatore Digitale prof. LEUCI GIULIO, per conto del Dirigente Scolastico prof.ssa RICCI GIORGIA.</t>
  </si>
  <si>
    <t>04/06/2026 14:11:38</t>
  </si>
  <si>
    <t>5ALC - ASL - 2025-2026</t>
  </si>
  <si>
    <t>PCTO/5ALC - ASL - 2025-2026</t>
  </si>
  <si>
    <t>1_yEgUPD9x1WpPykw6TH_8jXux8YtHKjuY-vEPvsElqc,1H9yal0Z2_2kcbDrzIN_hEKeDq5sB-E0OVk2vuSRFWRs,1ckC5IXsgvjXU8qTSf-dKO8dDxklA49pIiiy4whp-VWQ,1YUe5W2AcnPKxCEWQTsVf0t5WYbFDMkHi7Yuoam_7o8M,1idKyICsrOYDODFeKExvjsPe1Cqi59yWN6CschaHEDd0,1F5d5l0D0qd-crMAWqoZouz2CiOxRkybdRoXeixAkuJ8,1vsPliskrEUWtmqVZN9IdpDv0ZbSptRgGvdOu8oc1jjM,1Ov28xt6EubBtbOgKz6lU6dYB_PiSs_rd0BsjHHYdTRI,1SonzDuDIJkJ700txBGTJwjcO39g0lu1BVOevGzSzRkU,1m0MYK9fjA4SOZ7FBKSukhZUDF6VApwy8hz2x_GmETao,11hmmq-jp_I850GVF_l5avsdJmpns9XsQ38Rn14miQCg,13PtSBKHmrOUyuvttZwaRl_FxrCDIt_hqsT8nKyd8ZUU,1j5jj1OZgAIcqSUXxW3YfWdOx4Du6r60cwKoGdOSWE6I,1RInmjF5e9ir70YhzVufXcyHxPkEE9sz-TxN4VDSCvTE,1cI11nVUGgPClugNYOiVJjuP31N79GPDwH9tEa3qzcDM,147Fr29YFYHlHZxq8Vy_i6DZmzaOK6AK6dDqQS1S0FF0,12od_Xwucwp1TD68LfyNPDue9SbfIpwjoYJ5iT6e-x5I,1jLX2DpamhdBRmNsksQFqXgpwwM4fJIL5pRGcXrxyiCM,1scA9Od-pPQ8uooA9c5IWbI4KzlI5k-F2uKgadW-EtTs,13d4ppICBTwIz3w074HHl_s8WP_F9f7emw_c70dOPfdE,14fowN327SJWqviwOudbQ3z3c4iLJFII_gPPZVtnkPo0,1Li1IHAs5LMGeFGuzeLX6cDnPdqwV9oswzbcqNtTEn3s,12A2jpxp9AUpwquWQQk_BV5oUk1ZVsgjy-Ky7pH67exw,1NRTJNXLKwb-KnMDXKFuNhT5x1FyMNq4gk2myilXgHg4,1gx8eXaR6bsYy0gWkm3rXWsvldwR8rUnGaALHjZz8I3U,1tf1E2r4GbOVMbch6iO88_4Zc6FAiE8sey17bzZw1DhM,1pE7zaYdGxudn-PTElW6gcgIMsWd5wSnflN_AwEVgU60,1gRqTniaLfk9O1DV5c4euaBj5dd-dhvgNEHWMLRqyAlQ,1tBxPO-CWuNE15-fKxMOlOdw8pqDQe39a4vrHjrvDEMk,14NHcaCAzD3ImGj_MnJlnf9StXDZTZ6DCGgfZCuE8HWg,1Sb9AXpVZZCQppj4upq7s8jO8eUBixKowlmg2bXdLXcE,1NrtEkordFkDXIsGG03048pBUbqz2eX4bkNIbwuKjzYI,11TRDK7gthr3WVk4_DfRtT1GZCPJDf9Vo7Mk0ASlBdY4,1WzkBZb_3lGOMcAIQSZQCdHXg-qKlgEThxOs0N0OFDJk,1UgqeHsXpxXqUuCy6QXurEuKyeZXROAf8ejKxF4CdisU,1K6s7m_QdK4gnAQo6HcyDQDrL6RYSnxD1G4gjaTLsOVE,1GnA0YlDn1eEKRf-RKZfEbz-fSpU0Trl8rsub9Tn8xS0,1RaYmDMlU-2bAmt8sEKMOfpP5ZlCPi0d2-t5sBPEs8zA,1ZINeytVCr1yBJkA8YPc2_RL4wI2mTE0kN8mfTGuVqhs,1fpebFnUwgTb-S9RvKYYQlTZUCP308rRzcmL-GX1sQuE,1e7qY-VyCzcTgtU-0RtEc4Pe0KHneqdPch4uJh2unuI0,1P5NqElu7C9bM991gl_5etNpoehE2bmsWfUs8QFzQl7A,1JGt-yD0w5zBeaHESLmV6gKG2nytjgfOxKcFanrV8Ai0,13Bb4up3pqpi3ymgi6aBDK1Sdx05wvhB-Rhst4lBJtac,1e44bZwGQKcPo9YCgs1exYcczGFpkUuMmDd4xTlZCu7s,1aQ5ElDCTblaR5HNwvOBwvoiDbGKF6JF6Ka1L0vNhT2c,1BhXlz7LsvmPUUuuf3rbKsOOf31uFlxIJCYOA-ECaWr4,1fG9YNUdsj0LxM-BGk_0XuPFr0gk6TWj7OF9KCdg1T2E,1gjaCbnvt1wyk4VL3AvjcR47jUNBO5--bI9xmdo20m_U,1U6PPSGobRbcq2GQ3Ang0yNAWie3q8btsSMqHvxi4Crc,1gPYfIvLd21Q1ZMW77ApmHo4QGWZ4VmX-98TeDg1V-70,1AHbu61nm50JtslBoPrn5v9z2FDXc70oq_gpnrEjqZ3Q,1eHe8xi1Dmh7KhDiD9bk2AqB4PCca7lQosqgXkZSHexM,13HQgTgv0baygKZ30Kl4Wdv1UlElBA9V1j-4zUI0SIGU,17_AIkDxfBsF0cjy5B6j15iZp5hukN0vkR6XojWmBYFE,1Qsex7aGX5feXVcXAFhYL9PFyd6CzEkADig9E3X2wCik,1VLBHIaVD1mHpuVBpGHYPHKtouIiDZquVyzQWz5jiLZk,1m1VnpKQOGnXP5rwhHbK4qxMjh0x1nAEi904iodHD0Mo,16pcE7YBdHfwWZDnqCXMf_bUjZFMt1YP9C8cHef5ommo,1rDDtQd2DHppvBrsezOxzBG_ZSA70-ucTb07Pbu7eP-w,1gT54y1Wl3DKp987jBTW-vQx2j4b6vEaBFSaL8d4q_9Q,1qoUL9-_FnjU3wHJwDBzw0v24Q82Q0PHOajhSU005CtU,1d8TWtOWLGIg4wPGfzqMH6CZP-KA1xPa-lfXo_rp8WSs,1QTogM430K8Nm69rKd86n-7B8xsE3fTXJM5IiApx7cII,1JIAd_R8btfQpaFKwBxQWOGgsQEQKqXPu09eYGMRVMLM</t>
  </si>
  <si>
    <t>193zd1eIPCjGz7RtIxgBMsrXae5TBsIWh</t>
  </si>
  <si>
    <t>19/11/2025 16:44:04</t>
  </si>
  <si>
    <t>https://drive.google.com/drive/folders/193zd1eIPCjGz7RtIxgBMsrXae5TBsIWh</t>
  </si>
  <si>
    <t>FUSA&amp;#39; GIULIA - PDP BES - 2025-2026</t>
  </si>
  <si>
    <t>si comunica che sono stati generati e resi disponibili i file per la condotta, le competenze, i programmi svolti e le relazioni finali. Di seguito i link ai file condivisi relativi alle sole classi in cui insegni: Programmi svolti Programma - ITA - 1E - 2025-2026 Programma - ING - 1E - 2025-2026 Programma - GEO - 1E - 2025-2026 Programma - STO - 1E - 2025-2026 Programma - MAT - 1E - 2025-2026 Programma - FIS - 1E - 2025-2026 Programma - INF - 1E - 2025-2026 Programma - SCIE - 1E - 2025-2026 Programma - DIS - 1E - 2025-2026 Programma - MOT - 1E - 2025-2026 Programma - REL - 1E - 2025-2026 Programma - ALT - 1E - 2025-2026 Programma - ITA - 4F - 2025-2026 Programma - ING - 4F - 2025-2026 Programma - STO - 4F - 2025-2026 Programma - FIL - 4F - 2025-2026 Programma - MAT - 4F - 2025-2026 Programma - FIS - 4F - 2025-2026 Programma - INF - 4F - 2025-2026 Programma - SCIE - 4F - 2025-2026 Programma - DIS - 4F - 2025-2026 Programma - MOT - 4F - 2025-2026 Programma - CIV - 4F - 2025-2026 Programma - REL - 4F - 2025-2026 Programma - ALT - 4F - 2025-2026 Relazioni finali Relazione - ITA - 1E - LANZANO ROSA - 2025-2026 Relazione - ING - 1E - MOSCATELLI SANDRA - 2025-2026 Relazione - GEO - 1E - LANZANO ROSA - 2025-2026 Relazione - STO - 1E - GENCHI MARIA ELENA - 2025-2026 Relazione - MAT - 1E - DI MEGLIO UGO - 2025-2026 Relazione - FIS - 1E - LOZZI CARLOTTA - 2025-2026 Relazione - INF - 1E - CARTOCCI GIANNI - 2025-2026 Relazione - SCIE - 1E - CASAGLI ALESSIO - 2025-2026 Relazione - DIS - 1E - DESIDERIO FLORIANA - 2025-2026 Relazione - MOT - 1E - COPPOLA CECILIA - 2025-2026 Relazione - REL - 1E - DEL BALIO LAURA - 2025-2026 Relazione - ALT - 1E - MILLI ALBERTO - 2025-2026 Relazione - ITA - 4F - BASILI CATERINA - 2025-2026 Relazione - ING - 4F - GUIDI CARLA - 2025-2026 Relazione - STO - 4F - MAZZETTI MANUEL - 2025-2026 Relazione - FIL - 4F - MAZZETTI MANUEL - 2025-2026 Relazione - MAT - 4F - CHIMENTI CHIARA - 2025-2026 Relazione - FIS - 4F - DI MEGLIO UGO - 2025-2026 Relazione - INF - 4F - AGOSTINI LAURA - 2025-2026 Relazione - SCIE - 4F - BARRAVECCHIA PAOLA - 2025-2026 Relazione - DIS - 4F - CASERTA FRANCESCO - 2025-2026 Relazione - MOT - 4F - BRUNO LORENZO - 2025-2026 Relazione - CIV - 4F - GRANATO IDELMO - 2025-2026 Relazione - REL - 4F - ANTICHI MADDALENA - 2025-2026 Relazione - ALT - 4F - MILLI ALBERTO - 2025-2026 Relazione - ITA - 5H - LA MANTIA DAVID - 2025-2026 Relazione - LAT - 5H - LA MANTIA DAVID - 2025-2026 Relazione - ING - 5H - CAPPARELLI GUIDO - 2025-2026 Relazione - STO - 5H - PALMADESSA GIUSEPPE - 2025-2026 Relazione - FIL - 5H - PALMADESSA GIUSEPPE - 2025-2026 Relazione - MAT - 5H - DI MEGLIO UGO - 2025-2026 Relazione - FIS - 5H - DI MEGLIO UGO - 2025-2026 Relazione - SCIE - 5H - MAGINI MARCO - 2025-2026 Relazione - DIS - 5H - DESIDERIO FLORIANA - 2025-2026 Relazione - MOT - 5H - BONARI SONIA - 2025-2026 Relazione - CIV - 5H - GRANATO IDELMO - 2025-2026 Relazione - REL - 5H - DEL BALIO LAURA - 2025-2026 Griglie condotta 1E - CONDOTTA - 2025-2026 4F - CONDOTTA - 2025-2026 5H - CONDOTTA - 2025-2026 Ciao e buon lavoro! L'Animatore Digitale prof. LEUCI GIULIO, per conto del Dirigente Scolastico prof.ssa RICCI GIORGIA.</t>
  </si>
  <si>
    <t>https://docs.google.com/document/d/1eGNTkw7KhNfzfbgrC_GGvVrQcbZoJzHxcyi2yaNV4ic/edit?usp=drivesdk</t>
  </si>
  <si>
    <t>04/06/2026 14:11:40</t>
  </si>
  <si>
    <t>01/10/2025 17:02:46</t>
  </si>
  <si>
    <t>1L - ASL - 2025-2026</t>
  </si>
  <si>
    <t>16/02/2026 10:20:43</t>
  </si>
  <si>
    <t>PCTO/1L - ASL - 2025-2026</t>
  </si>
  <si>
    <t>1GLfVpYxiQbGK3amvezTrdSNDpnfklFEZ</t>
  </si>
  <si>
    <t>https://drive.google.com/drive/folders/1GLfVpYxiQbGK3amvezTrdSNDpnfklFEZ</t>
  </si>
  <si>
    <t>25/11/2025 13:38:35</t>
  </si>
  <si>
    <t>25/11/2025 13:38:08</t>
  </si>
  <si>
    <t>VIGGIANI GIUSY - PDP BES - 2025-2026</t>
  </si>
  <si>
    <t>04/06/2026 14:11:41</t>
  </si>
  <si>
    <t>01/10/2025 17:04:03</t>
  </si>
  <si>
    <t>3F - ASL - 2025-2026</t>
  </si>
  <si>
    <t>1GT0SueWEZfIZp2iIHLUXLy6JY-Ycb05FxP1NsdC6OJ4</t>
  </si>
  <si>
    <t>PCTO/3F - ASL - 2025-2026</t>
  </si>
  <si>
    <t>1NTSDwzlwWJRzM-cOnLRGqCmMVJtq6Tx1G0OOsvJeJ9k,1-Xm_CIzFDOBsGsoXNL6Mk9k--44A4VHohK-pJWujdiA,1ANpmm4ZZV-YMuSTO9Yr_9CzPJiaJuDbz_65sO59xVxQ,13SvK14EYZFe8qPBL0D1SoMoBIdtkDcUUHXjWYsYetu4,1ziB7nJXXNU5bLpwXUaYv65qTO9jngzo_KCARwX8reMc,14thvcmfnzntJWI88UdNZdn9jz4xsaKbvhWtAX8Bl1pc,1nsd2_ztBnDbiCea-lyjJQott8PJAQHQXEQhbVRwERDA,13gmGp4IKbOSvattbKg9UxDwrw2ojlKg1IhMT7ss-Qig,1X2iWaWNXs5ZeKzEzzhD7_V7lG3JXZ4UpuDeBIooLxeI,16e_2KgLXkeOUiZ_vfwDl_Ruu5yCP6TtcZrs7JHsx7A8,10_NjufN_Bsn6cY5FBJxxRwV6KtEPqg6qjHG-HAZAFu8,1aOBTGAZnQK1vdw9lA-W3JTb6tkJ9ZkfGCN11ouUURMY,13_pPFoIgy8cjAVhkM4nMYX8MeK3uXOGzxYoBPTVtiAA,1Cq1sCJRyNErtyKht3EdMkCn3nhvtzLfDbLmazjcJlaU,1DMtRd7LQOm1NmBftNCnWWrMYYtb5KBdm1qqenF0a_FI,1JIyW1xtPHhaa9xX_Vy88TSvARQYOm-uAGRi2PdC3-WY,1bygnnNtslF7l4AqCu_xAzPfBdA5A6mz91l9ARfgVpO4,1e5_pHZN54PlRkfzhN3phQ7VPb-qYpROKAUDFPNhkFXk,1mM3OwjwpSbgjO_b6By_rdA0eiQssRZcGdI03C3EZdzE,1YK069VDXJ3CbEb-s8ZBK7XEmgtiz55lXCqmiymU5Jag,1BQiZPdbl8eOzLw2yX5R9ljtNy3eo7pOzCTylbXdc5JQ,1hUPnF2Z3xnlIbWxWrF75KiQSafYKc2GVi_eajvgCgfM,1bsRWsUz02vvkAAhBzyEllkAMfistn9jCNCsenn1-b3Y,13b3q6AiXDLc0O0FL4Ei25C14ZjpXE7fPt2BEultTCvY,1Ax4CTcLop24kcNiWUwvaFbagFtBDrjNAbs3TagI7jdM,1VKyo-Zz3AlcpjAjr8ja0m8g5aAWXawwH4MaEDAac4SY,1JFhgRtQxYjM59QzM6XuZc6rZ2TkYF3u3_l340Jz4pHs,1xk9atS-Hl8aldVrz6HH1-22CoR_RQp_Tfwx-rgEKSqY,1E7ZYhkEkwVzUl0nBR-cA2V68m6t7uPVqefGcbu4bB9I,1ma5XedRl-3iBfVnatAykDJMYI5rsgD877Erjab-UUFE,1wfrBMRGI7_07VQe6m7Hq0rLAnWnUGxnh6GdDDkf7NVc,1RR6sPgXFQmPImkg1gdwuFwIRlm7qL9TOP63k8t6L1Cc,14LypOjpuxzk_O1jFAwKhFzxk6gyKNIz0spIt1kpFydk,1W4znjKtNmqdYdGJOZgZJOnkHAt0cEDSXVKIYqCWCgUY,1lv8Aj9Gd6FfM0lGeSqiXS-XXL07VHwHYml4VsBiL7eg,15PHvNCw0Oe_GRPgeH4EQfg_tQoLdXAeE8DsmsSSie6M,1Qmt0dOBJQJ-zJ83zrt4FBuzlYiXKcsjnJ7hJ0baiLuU,1pE2i5jL_3cJ9FIgGe0n37PMadNXpLCp69OqMqOhjvLU,1c8uUEeKZO9-5-eih44y3TPGef_OMJjc6iDIY6i-NWns,1DC7uBdguqhtBMYfLmwpCariSfWAah6iJxggZVjlKOD4,1DjVZcRU3tiszOUdvQO9ozWG-52EjEWm4No9gMjAnAnM,1W9rdqHSRYJ7sx-V7eA52nkv1L9kvuMkPSG7Z-l0ME1Q,1Zd1T5Iuhl5QBEXY8BJ8yFlGOP69ZmlSOK2WQeHB4IqE,1fQDCSIQb1zaEOgLAccUBq2qaP-Tch4BzhS12QRSn4Vo,15ldmrvq1wQlDs3n1MLl_jJ0S-yoKxKF1aLJXrM2s6RE,1AsnuCxJCsJ476Ms7x7sSoNUoPkdn7pI1YNY5bsJtSm8,1BiX_xDzEXvoEsxrJJ2rblYl4oCvXnkbSgsCrxeI0Yxw,19WLA4AyjrXdpcyn-5cm3yHqtQPz4eP_Xa_ZmFlV-WSs,1RfbsPVrulFbzIjoVaaH_LOcFpWi6SskDGA63X5wGbCY,1kQuEV7Q6klRf2NxbwVCoTQ1kp6T2BnKIhcBTMyEs6i0,1oxv8-9YDui0bwSJlSi5RWRnx82opBKqp3Mud1g12qDw,1Oj3BolTrwdxMM0k3jT6-ZYiMsfZcrVJ7j66HVkjGg2s,1IQJ_mshH2X1OXP0Q5E-SgrgfMuBBLTk23ZDqO3If0JU,19mFc2p8EpxKkdV0qIv6XYcg0Zg1JJHyXw-EbZNpdc78,1gcBlWMPxPgKTP7FhQXus59oIeniNZVSSVUE_aJutdPs,1uiof6-It1tzrOStrIB5xDmbDul1LY3rfI0Hl56AOLF8,1zCsgBWmFajvcZ7GN7ljR-JPDYnfF2XHFUj0ZEsJp3Dk,1s3t-QrnRFqWwkI3GyaYRdVBz3moF7yDEUVpSpKDUor0,1s1mUziLm6g0_9TCyGLHpNBMH7f4BYNnoFXRU31sS_bc,1V_41pYv3I91F6kQYV9h_0J7a_rhj4pJumEUS4zBCU5o,1D4Xl3zetIwc5vbNGVsfcoWMNNh9zYmVThZb_hMCFOgk,1DU6pfnKh01olwQl-8B3secB34HepR1uWSRD858vPOcU,1b_VtsCgeTRJTWQJvsPCVH2RQUKT0EgHG_ti5N-ndbLE,1Q9QMQzp57cF3fnQB6YbLZX5E1AjDXR8shhxO302eTcg,1wOrjQtfwF19vUB1Zbtdqu81DqHAwm8tMAz3ltyb1nOk,1JupFj85ZND9eFYtuwahjorvCBnPSZeokh8hzvSoOod0,1LbcNIUgDIleSCM_N9MtwWmjJt0vvPb1EupkxWCcDRAg,1SmB2uo-QQ5-uzQ6TDWO_0O5kTXbsjVcM8CMv3M7jiGc,1qJZWoAgNxmkzw1JfcTSQw5RpKwKAtSwQiC0TcOmk3g0,1S5V8xI3vJHyuNxvNerVTeWshcolBgZ0iIGT6ZBMSOqs,1gKrjPu3QKNeb93j02QV_a3Wv1nZB5x-3RX-dT15ZuJc,1ZHL195GTvxi85rNlffa8eP-f_Cqq1WhiAAojEyCoNGc,1leG6Sn3V8f9SifuBSGHFxXNq36BqQVuIjtDuTt73uQk,1xmTTRF9cOHobkZ8yxifPoTDq6mq5Ix0dNCs7foXtv1Y,1fz3PP28h1TwZXnXiXlkrj4GlO81GeHJtnhR7lBZwocw,1D-Tlnq0UtJFYyB2-HXB8irpY1tmHrKh4-vt5utGpOCg,1Vk9iuk6BEwd2X644PgEqnUqqMxRp9vICl1RIeYMslds,1EDRr0O_8VARpnL-gzCdxvcBkf0JKWtU3qxROMY5Z5_s,1iXimTyi4ZXOuMoNHhBzyrDoItU-ZTTFwLmvIOr7YCiU,1Irzy-2bqewd7wtOC3I4u4CG8jhIUnLAVlp7Gk2IsdXk,1_2QS-kUwhQYXoP6z8mysSTV2Z4j4U_1a1FXNIalOsVc,1_TuWHa2QcehsH_LI5PRSoZzzqCNMNRHczOjSF4uRjOI,1u51aTw7f5SxdX26iv9-LtDe-gc2IfCRdzfn7yaEUMBc,1Bn_9tMfUzE7vcaMA0vqM8Zi8MTgXBUtMhJABm-lBee0,1arUSPkVGZNpzaGW9EL_GI_pYjjtZyUEsxXNwZAbC2Q8,1Ke21ZOpROXx5ssa6L-19VMjHr9nGnpTKAGP4gaQNa_g,1hTY61tofvQ6szvZLXYRre1FRh1IHpzojSS1LUWmljDs,1lKXctHcQyLX9yAHzmtQJaCl8wzDrkMmgra-ceX8ZNDo,1a3v3jDwDZDkikQw5UAhTVrjDfL8eYaBHZ5O110DXDh0</t>
  </si>
  <si>
    <t>1g5ne8iJ8BgQhmKslSqsKeeg0kQzOH6S1</t>
  </si>
  <si>
    <t>https://docs.google.com/document/d/1GT0SueWEZfIZp2iIHLUXLy6JY-Ycb05FxP1NsdC6OJ4/edit?usp=drivesdk</t>
  </si>
  <si>
    <t>https://drive.google.com/drive/folders/1g5ne8iJ8BgQhmKslSqsKeeg0kQzOH6S1</t>
  </si>
  <si>
    <t>si comunica che sono stati generati e resi disponibili i file per la condotta, le competenze, i programmi svolti e le relazioni finali. Di seguito i link ai file condivisi relativi alle sole classi in cui insegni: Programmi svolti Programma - ITA - 2F - 2025-2026 Programma - ING - 2F - 2025-2026 Programma - GST - 2F - 2025-2026 Programma - MAT - 2F - 2025-2026 Programma - FIS - 2F - 2025-2026 Programma - INF - 2F - 2025-2026 Programma - SCIE - 2F - 2025-2026 Programma - DIS - 2F - 2025-2026 Programma - MOT - 2F - 2025-2026 Programma - REL - 2F - 2025-2026 Programma - ITA - 2G - 2025-2026 Programma - ING - 2G - 2025-2026 Programma - GST - 2G - 2025-2026 Programma - MAT - 2G - 2025-2026 Programma - FIS - 2G - 2025-2026 Programma - SCIE - 2G - 2025-2026 Programma - MOT - 2G - 2025-2026 Programma - REL - 2G - 2025-2026 Programma - ITA - 2H - 2025-2026 Programma - LAT - 2H - 2025-2026 Programma - ING - 2H - 2025-2026 Programma - GST - 2H - 2025-2026 Programma - MAT - 2H - 2025-2026 Programma - FIS - 2H - 2025-2026 Programma - SCIE - 2H - 2025-2026 Programma - DIS - 2H - 2025-2026 Programma - MOT - 2H - 2025-2026 Programma - REL - 2H - 2025-2026 Programma - ITA - 4C - 2025-2026 Programma - LAT - 4C - 2025-2026 Programma - ING - 4C - 2025-2026 Programma - STO - 4C - 2025-2026 Programma - FIL - 4C - 2025-2026 Programma - MAT - 4C - 2025-2026 Programma - FIS - 4C - 2025-2026 Programma - SCIE - 4C - 2025-2026 Programma - DIS - 4C - 2025-2026 Programma - MOT - 4C - 2025-2026 Programma - CIV - 4C - 2025-2026 Programma - REL - 4C - 2025-2026 Programma - ALT - 4C - 2025-2026 Relazioni finali Relazione - ITA - 2F - CORDOVANI IRENE - 2025-2026 Relazione - ING - 2F - MATALONI ALESSANDRO - 2025-2026 Relazione - GST - 2F - CORDOVANI IRENE - 2025-2026 Relazione - MAT - 2F - DE LUCIA DOMENICO - 2025-2026 Relazione - FIS - 2F - DINI LAPO - 2025-2026 Relazione - INF - 2F - AGOSTINI LAURA - 2025-2026 Relazione - SCIE - 2F - CASAGLI ALESSIO - 2025-2026 Relazione - DIS - 2F - SGHERRI BEATRICE - 2025-2026 Relazione - MOT - 2F - BRUNO LORENZO - 2025-2026 Relazione - REL - 2F - ANTICHI MADDALENA - 2025-2026 Relazione - ITA - 2G - PETRUCCI ILARIA - 2025-2026 Relazione - ING - 2G - MATALONI ALESSANDRO - 2025-2026 Relazione - GST - 2G - BASILI CATERINA - 2025-2026 Relazione - MAT - 2G - DINI LAPO - 2025-2026 Relazione - FIS - 2G - DINI LAPO - 2025-2026 Relazione - SCIE - 2G - BALESTRI NATALIA - 2025-2026 Relazione - MOT - 2G - COPPOLA CECILIA - 2025-2026 Relazione - REL - 2G - ANTICHI MADDALENA - 2025-2026 Relazione - ITA - 2H - ROTELLI CLELIA - 2025-2026 Relazione - LAT - 2H - CORDOVANI IRENE - 2025-2026 Relazione - ING - 2H - MATALONI ALESSANDRO - 2025-2026 Relazione - GST - 2H - ROTELLI CLELIA - 2025-2026 Relazione - MAT - 2H - DE LUCIA DOMENICO - 2025-2026 Relazione - FIS - 2H - DINI LAPO - 2025-2026 Relazione - SCIE - 2H - CASAGLI ALESSIO - 2025-2026 Relazione - DIS - 2H - DESIDERIO FLORIANA - 2025-2026 Relazione - MOT - 2H - BRUNO LORENZO - 2025-2026 Relazione - REL - 2H - ANTICHI MADDALENA - 2025-2026 Relazione - ITA - 4C - BASILI CATERINA - 2025-2026 Relazione - LAT - 4C - BASILI CATERINA - 2025-2026 Relazione - ING - 4C - NEVONI ELENA - 2025-2026 Relazione - STO - 4C - COLLI STEFANO - 2025-2026 Relazione - FIL - 4C - COLLI STEFANO - 2025-2026 Relazione - MAT - 4C - DINI LAPO - 2025-2026 Relazione - FIS - 4C - DINI LAPO - 2025-2026 Relazione - SCIE - 4C - MAGINI MARCO - 2025-2026 Relazione - DIS - 4C - BRESCA ANGELA - 2025-2026 Relazione - MOT - 4C - BRUNO LORENZO - 2025-2026 Relazione - CIV - 4C - SAVELLI ROSANNA - 2025-2026 Relazione - REL - 4C - DEL BALIO LAURA - 2025-2026 Relazione - ALT - 4C - CHIMENTI CHIARA - 2025-2026 Griglie condotta 2F - CONDOTTA - 2025-2026 2G - CONDOTTA - 2025-2026 2H - CONDOTTA - 2025-2026 4C - CONDOTTA - 2025-2026 Griglia competenze 2F - COMPETENZE - 2025-2026 2G - COMPETENZE - 2025-2026 2H - COMPETENZE - 2025-2026 Ciao e buon lavoro! L'Animatore Digitale prof. LEUCI GIULIO, per conto del Dirigente Scolastico prof.ssa RICCI GIORGIA.</t>
  </si>
  <si>
    <t>01/10/2025 17:02:44</t>
  </si>
  <si>
    <t>04/06/2026 14:11:43</t>
  </si>
  <si>
    <t>26/11/2025 08:50:11</t>
  </si>
  <si>
    <t>1cV8-xlT33AAZYRmUvY7D3aP03F3rz-CF2k0M-TA5VxM,1fjzY7MaS8urFMydblW19ktt1OBjskrv70JUeV0ql8Pc,1qJY2G7IhZPTcif2q88nY_TIViq2xQLMM4-FIPYVoTAY,1d3CJf8yXrodZG1Y2nA8wXZ7CWImCFagK7EL2nrZlVFQ,16CSUHkdHpTqb7UlL45q-yHv7hlDe4I6NHWFrC0d_fV4,1RJYPXJydZjSkL0XDNdzpLr5301m6xx8Yf9VI8ffHPwQ,1sbPMan37tZb25FvF0Jee-CDgKDZYlSt9Yb2olKX6KgY,1EelIO7Vdy66a4hWYgjmdVqcAqMjYxEdOlTPqrwzaDHc,1HG9_wM8i7RzJrOqmhGAOY-968zyTYfP-t-SlnVCq04w,15xHGbSMF1koHsQSld1lC6GLuS17BUSRAuv-Dlc7xtUQ,1ajWgffBo3dgjD-cxVqUWnM00DBbugg8p4ChvMzWR9kU,1JCu0cKR1jTOhOhi7ieH_5T66QeVisGc9sQKvGivimUs,1yB0hOcgY-yn8alR8voH8h3dTWczQ-SYJ1FwIV0tHNU0,1_SeN5iqDd-PzCLD7BfdH05wR3GGXRVty_3X921E4mf0,1YdLHTAC0Xo-IUYxkdMnB8fuZViRO1mk_2ivqk81ZXCU,1qk-1YofAsRTRcAWV9bpH9vlCPg5fHoitzQz63YrsyFA,1Da0qeUfp_jKcKnetoAryBA9duSIhbAGxYtHMBasAk-Q,1VJUfmSHXufEr-yijl2kfW3J4Si-q6OOVgyobRLkouJY,17HXabUFnijXS6dIud6Ut1iSFWt8aVjhT8r9_DaZ69FE,1t6KswEF5f63d_ZYbcqf-Q11aH8zWIJkM4gtb_Y3v_zU,1edy-Pth-fEBNfAkYiXhJT54_O9BBGT0FF5HuRFDOmWw,1b_e8vUrAoCE6GyGG_LFdG6U2jbi6hONCVm2LoaOlV9g,17CKue3lzBzAuZUJb2oVbqJa3yGJk3oXK4q8IDPK2FSY,1NeftwiWoBnTZwjdYpQdNNUmGSrr0HL_zk1bRL6hR2C8,16ZHxV1A3rjIfnSLw-XM0CcODP0b04Vi5HoKwZYn7ZuU,1OjCghWrdIFcXJfCBmGEL1xkDxIcOjtjanb6tBIx3wwk,1z4HVpTA1hx9T2o0D9h598blveY8pmraUqaXnFAuDJxE,1lN2YUIFZcncnTFTaQ3OcLkpwTHWCqk3BPLDXeHz9orU,1rofpVKWQM18vCtAAgns_I79IvpapajpRjoFRJ2g1NU8,1OdxfowfS2QBISABCrqropivgzNKvDoezJb-zR4SZ4KU,1E0tSMv-R2gRRVEQyBSRM8feHTF6aGscSFuE4xvH-aqQ,1JHSAPVraBGo9dOcXYkHHzQ3rjQIz4OqN-4Ez2TQhMDc,1GXJV5hX1slC_i7zs6mQk__KBJgZImbOazwUmYHCPp-c,1_FERSF95yNZuyhoS8zAnhVdKw4rwjJlPTRbdHhw9p1g,1krFoBvVB9iV9GY8aylze7u__3zVZFpIevexm5IxL0dk,1QvesXF8srZh1er34bM4RsrYpglipc1EaDVrkR6IdrYY,1stfKn0GPr5UZ9psekMGuzqJROZv1r2vJ1gNmhtTWdEk,1XMovgWT4by-cFgge_OB4Y3Zgd0V9fPzPdP83zHiEafo,1kUXgog1VqZoLbI6wp4BtDwjq5EQ_2lJLKnP9t3U6QJg,1aVF5_kHXN3cKkDrq-t4vfjg44-X3wILo-Vkv-arZ_tE,1WbLa_zqgXKtIYD5L0k6iqMVBVYG4DZj-Ak2unXJ5QQs,1Le69ML6cHZBKqQnwwLh-Qw96qqZMto2CSxymFmFkEjU,1mrlORh6y2yrBoDcv98koapzxsxYsaRdYcPPamdp99i8,1yOuE2af9NsD8PvS4uLnaTAMCkRFz42mshLwsFIKNHko,1D2HPAhVQi1S4dVjx3_ZAh7tG1aOHyP01L-lvBQKIynU,13rNyrZCD12L6G61pMeM7ZD7kZhPE8GORsPUWgbzVde0,1VLm1WHfEA5spSRdGD2UiV6q8G7YT46UvEO9DzDzoOUA,1JOtptIvaADHl22VRvq2Jn7aJbpwx6suV0YRM6tEJRHE,1QlBXB88vq7UpEm8hvWO9bd5Wp12QIbzHv3Rb_XQ1Dhs,10V8vFVHwmOD7l4IF5ieR6oGQxj8i6h5TmO8LqlsB5nw</t>
  </si>
  <si>
    <t>15Io775s6wMiCA9GjB9_ovy5w6eSPHFHo</t>
  </si>
  <si>
    <t>https://drive.google.com/drive/folders/15Io775s6wMiCA9GjB9_ovy5w6eSPHFHo</t>
  </si>
  <si>
    <t>D&amp;#39;AMBROSIO LUIGI - PDP BES - 2025-2026</t>
  </si>
  <si>
    <t>si comunica che sono stati generati e resi disponibili i file per la condotta, le competenze, i programmi svolti e le relazioni finali. Di seguito i link ai file condivisi relativi alle sole classi in cui insegni: Programmi svolti Programma - ITA - 4BLS - 2025-2026 Programma - LAT - 4BLS - 2025-2026 Programma - ING - 4BLS - 2025-2026 Programma - STO - 4BLS - 2025-2026 Programma - FIL - 4BLS - 2025-2026 Programma - MAT - 4BLS - 2025-2026 Programma - FIS - 4BLS - 2025-2026 Programma - SCIE - 4BLS - 2025-2026 Programma - DIS - 4BLS - 2025-2026 Programma - MOT - 4BLS - 2025-2026 Programma - CIV - 4BLS - 2025-2026 Programma - REL - 4BLS - 2025-2026 Programma - ITA - 5F - 2025-2026 Programma - ING - 5F - 2025-2026 Programma - STO - 5F - 2025-2026 Programma - FIL - 5F - 2025-2026 Programma - MAT - 5F - 2025-2026 Programma - FIS - 5F - 2025-2026 Programma - INF - 5F - 2025-2026 Programma - SCIE - 5F - 2025-2026 Programma - DIS - 5F - 2025-2026 Programma - MOT - 5F - 2025-2026 Programma - CIV - 5F - 2025-2026 Programma - REL - 5F - 2025-2026 Relazioni finali Relazione - ITA - 4BLS - GENCHI MARIA ELENA - 2025-2026 Relazione - LAT - 4BLS - GENCHI MARIA ELENA - 2025-2026 Relazione - ING - 4BLS - GOVERNI SILVIA - 2025-2026 Relazione - STO - 4BLS - GUERRINI SARA - 2025-2026 Relazione - FIL - 4BLS - GUERRINI SARA - 2025-2026 Relazione - MAT - 4BLS - DRAGONI ROBERTO - 2025-2026 Relazione - FIS - 4BLS - DRAGONI ROBERTO - 2025-2026 Relazione - SCIE - 4BLS - SOZZI MARCO - 2025-2026 Relazione - DIS - 4BLS - SGHERRI BEATRICE - 2025-2026 Relazione - MOT - 4BLS - BONARI SONIA - 2025-2026 Relazione - CIV - 4BLS - SAVELLI ROSANNA - 2025-2026 Relazione - REL - 4BLS - GINANNESCHI MARIA STEFANIA - 2025-2026 Relazione - ITA - 5F - SALVESTRONI SERENA - 2025-2026 Relazione - ING - 5F - GUIDI CARLA - 2025-2026 Relazione - STO - 5F - RADI ERIKA - 2025-2026 Relazione - FIL - 5F - RADI ERIKA - 2025-2026 Relazione - MAT - 5F - DRAGONI ROBERTO - 2025-2026 Relazione - FIS - 5F - DRAGONI ROBERTO - 2025-2026 Relazione - INF - 5F - AGOSTINI LAURA - 2025-2026 Relazione - SCIE - 5F - TERNI ALESSIO - 2025-2026 Relazione - DIS - 5F - CASERTA FRANCESCO - 2025-2026 Relazione - MOT - 5F - BONARI SONIA - 2025-2026 Relazione - CIV - 5F - GRANATO IDELMO - 2025-2026 Relazione - REL - 5F - ANTICHI MADDALENA - 2025-2026 Griglie condotta 4BLS - CONDOTTA - 2025-2026 5F - CONDOTTA - 2025-2026 Ciao e buon lavoro! L'Animatore Digitale prof. LEUCI GIULIO, per conto del Dirigente Scolastico prof.ssa RICCI GIORGIA.</t>
  </si>
  <si>
    <t>18anEoWhm6cZ-3mu_9fMautHC2XsGgtdDd39mEEpHV9g</t>
  </si>
  <si>
    <t>https://docs.google.com/document/d/18anEoWhm6cZ-3mu_9fMautHC2XsGgtdDd39mEEpHV9g/edit?usp=drivesdk</t>
  </si>
  <si>
    <t>04/06/2026 14:11:45</t>
  </si>
  <si>
    <t>01/10/2025 17:06:01</t>
  </si>
  <si>
    <t>5H - VERBALI CDC - 2025-2026</t>
  </si>
  <si>
    <t>1hj4Uu84UGD7HFaFPJE1jtJ-PiJgYv0wf</t>
  </si>
  <si>
    <t>https://drive.google.com/drive/folders/1hj4Uu84UGD7HFaFPJE1jtJ-PiJgYv0wf</t>
  </si>
  <si>
    <t>26/11/2025 08:50:51</t>
  </si>
  <si>
    <t>04/06/2026 14:11:47</t>
  </si>
  <si>
    <t>FORMAZIONE S.L. - 4ALC - 2025-2026</t>
  </si>
  <si>
    <t>1_9fYTSyqeF-abhoXxGbnVUWLjPwoEnNXEDYn2h4wjao</t>
  </si>
  <si>
    <t>17XVTv2yX5OtVPTI3QtSa5bLOVn_zvcUWIZyrZ37Nbvo,1rq1uDTPkjFRsVRb5RT6nbvWP3awn_Ss8kfCfrnPXUig,1unM1kQeI8nkFurJyqasPM75aVKKrqjHeH-Gtnyt1MbU,1exSowB5cCOvlxRdtFFvQkUB1Lb1KaesiEAwZ9_s4Kng,1QREQvbkrbKxl0aud23CEQSi-Qc7nMR0s1K2nXn5U4GY,1PAnSY69YDVovpWSBhpCeVW6I89_kYD4w0B8M2JUuAmg,1p4BLsgHJbqt2TeS0RNhDQeO90kG_M6qv0zB0SROEHaw,1O2XR6cRuCFGKefS4r5pLDlD4yQADzCbuzgcF6Tm3Aik,1KfhDs0ue9K5XWq3m7Qu3A7EVYhw2LAT049bjulW9RXU,1ObC5yXyxxfRH20XSM-4ZWquRQguVJ5ITmKt94U3lEeY,1b4e8wiseq9rm95--MI2wtWMBF72edFG-B5MKOyBoTac,1rLNTkRucXc-SZWhm5VC5ABOa4RnqzASmoAhhJo2dewQ,1b-EZsfIPqC92_4GNdfYre02YKmybCRlVpDKXbVEvwUs,1YzIlLmAGT5bMcp8H5Kj6LcJCCd96zREfW_SCqeOnm0o,1C5lL5-K0Y5WncQuVzHCLojXmAHwtWMb7qE_cQwP6wHs,1zS3Pu7sIu2h7SGG45jNj4ZOH8gfWsCxypSRjSUf8eVI,11NdNY0h8IcOorcCe40sNQyR3RFHEcmnJakQX4qQ5AbU,1SUghZLyWsj-jQ3XuCHKbgtZ9XjDGJQHKgtwmHiAPYoA,1WC59NFH6VYesrVFAqXa3qeClIPrZdLA3TZtd81DTIdw,1RK88Ps9a7xX59Sc0taNt3I007CEIwN7AT0DJSXjrpH8,1ruIm722va0JAhUkrMfMWuw21F69KbkNJwLSqZ8ILSTQ,1Q3cl2uTMr9l6DSi2PA1DES1SmexW6qcI_004x8yXu7w,1LuQw_incCFLhfut28WcTNDynVd7EBJ8CxPkYCDTiQMg,1YJGwBYd2_rEwNzL1NYGkmqxS78r-UYq097LKmtg__ao,13wd3LmlJ5h5P5F_ZmCCx2UtJvcXn725mFwf-4CdPYBo,16y7ycNrLaN6ARE-00ugAbjtOAV-Dhkp8ykCM1rdhyOk,1F9hLby9dg0eIPGRo-2iuuRQJGXmpQhMFo28P5e6KX7c,1hHreOfR12Ec-_l0gCLyibC4dePS9kK6jYLUfH6iaElo,1qveCXU6gCeCJoB3yrD_NS3nm3-ceAyZOJHpMg64ivVE,1utWXLwV7et-2IqG8SwFX9GjtDoBEKMuDa1x-qcQsPvQ,1ZJjDlashhEpgcHjrPANhMz_fAIvmu0zyyb4zEu6_0Q0,1pbs41mWKhiUbKnWbqXGfHNMZUWSuc2N6o8qbxo5j27U,1sjNd3t3TT-xFMKVr7RMditeccJkimd4cEPAoagCkBXE,1CHrYYEUIAIGfHyPz_xRpLV6Vc_69XNx76ohOUxVNx5E,1Uh4ltG1A1cgB9X80ZCM-In12S2c8hGkpLmG_ggCD7jY,1Zq9PJeEipAWUkUkzKmyTM0wjBTFogkFYWscNTtDEbr8,1zFmmSHeMrBfdWxgJFxpCXyZ-P0GY4-ZvuI3-N70paJY,1xH23nktSAyBgrE6776-o5dWSy4UI8g0Uc3mxjm8Zvqc,1t4gg3gV2hTWQyH__sIgAizY01UifqrVUMiTZNnV8rV4,1UdNuNBlO4ZZJYxVuOMR9hBOO9R0XWAYr3lGw0i_457Q,10oNImikUL6082n3ZQWTAATacGdfPCNe2TO1g7RT273Q,1cZYp0GpmhwVdsiMkq8deouZ-ie-oOxhWze7xxbjKwzM,12M4fs1dlyKEojmWU53Bo8irTEsUlDdJYGUQfjyn8hIg,1FN4JndU3YZ7pw8Di7u_g6E7RbSsFqbPscHmsKz3ESUo,1PfM9BQC7uWpF_RdEyMnvcyCpqYb3y5lGp0BEWiacRmI,1pU0X20KLTGgj1ONoXDm71_F08cvP9CDdMyEFGqumLwk,1W78EpiVrghimWV0dp-yBnHVpnx8-5vjXjM28vIW9l9A,12lrfAZrG9pToHgFQFYEQhYBuhUKZryjCH4ppM5TNkQQ,1MeBJ4DHDVKBTC0lQXuvDiumRaEGnHrnnUkZ97vo79gY,1vsEUEoGESQWLgKZmD3izUlNQ4IVZAlPku03-HtVQrHA,1iJ7Ilt9P-kllgZ2bmcX_2PDlc2iqrtnKWr1ptCKHawI,1XBEo-PH3X9_kOGS6_HzsxGw72_6uTGOzoJSFikW398c,1OqBFBwy2MRChBqUSDdPb0Dx-xqT-02hjAKn9TbpNwXA,141fyl6gXRWq6C9oTrPntXBjV7J1aPgG1hVNMP2sGWpg,14JDltArOFRDvi1HwD3zuXi6WJaiO97kGZ7uwqEPyvMA,1nDOtSpwqSQYxbfU1nQuSC2jy3E8DmvN9T1tJfuacZgw,1eOaLExuim2lDmWKSlriXrJ2JkbhmNoTlKAMCEIaNwAY,1gLMj_CUZHyBJ4JHdkVn7jIYcNlx7VHaZYOUrVb1s1Zg,1eho1aq7X8s7KLlsRJtQTjUGvQNSN3aj7-wV5i0C07w8,1ctCjOfJLwYzQ7SlQmh69Q57RYczeWs1JTEe3Zrap-tI,145ByS7YTAitpzMfEjCFGuFjn6Yt4X1jMc0BMnyhgfFs,1ja7cQQXayBQpXqO8pghUYV3JepFMdyCUuFQVIfmNEJI,1ss16aVgLdHyE09VIn-doVwSxiZftvATdnkqhbSXVe20,1LYvKz6rt1Kd7YFF6JEQQ4phG5ZuOcBdkuwAjlFNIDDA,1J0xSctcf46tl_Gjsvjvtfpp7f8Ibx3e_-MsUSUBhLok,1gkQLXA_FLGwHcyrhDwL20Je9MSPqV9SCUcXabDLJWCI,1LRgDzHVVe5SlYHEoIQQib3qUqIKfqQ04DNO8Pg4bkyM,1jIoTsteb6-qP1_8jejHQodblW_Ylab3czcm_IZa_tnA,1T8428MlAK76sRNHfYzIhNnd2FlrPP8IK8e20rydh3Lw,1FAe_-O2F5uCarYJr0Jgfr_8ffFtde8koG7VjZBEqeZE,1Y54NRDxmjX3hUSUPqH_bMo-lFpaq_Zz1jo3iyuHDhaU,1fjPvMSUko3HSwbf0IiwexQ1SFEjeYV4rAsEhsmleVJo,136UCB4qscPVdIxwos9WHOMnAXnV9ich9Ai2lobRRGUo,1bh7XJBtDqkmS8VB6w3Zc5A5VTBiKbRV7jWuu_BbdYB4,1IJ5UcN1vse-REH4VGacHYzbCi309L16672bn3rU9Aeg,1CMe2yuemuBKsZax2dbeMREkRot_X0gO11UAFkdxf5QQ,1PRYQQ71V14K-fq5e_CS-wpowvRQsf7gKQ73YMeQv_eQ,1gdzLqekVbthiWd6Ze2SsH0ol1L__xD47rRviipERFy8,10olfccqQ1yVIcCqW1HkdDOUqcE13SA2w5DLHcw8sF6o,1urav8k7eu2i0hmCapZpEzx5MFM2GWtQOoM_fnPuJLfQ,18mIlBRQ5gdPe4RCsF4W5OwVSUjsf35vXJy3UAdqS45U,14HmnASgGAFb536Gy87AfzCeOpuvYvdAgDjC2d95Lpwc,1P37InFZMDXi2L_YowztXLKnwyd5H19m8igdtCanzWXU,1EXTko8_sRH2S-2dXOMVWezHsS1QECE_7KD4ourAozg4,1pc15T9I0xkZZB0NvoF8M3F0XrRp7zMhkuvUMtyeDL24,1_ueD4ZxwBStl-FbtEqVLyPfFSMxffZsYhfItoWk8mgE,1SIqveBo3i3mjDlI6ude0DK0CbyN_jaDotVmvyqH_2VM,14FUHlBZIJ4zHVNu0QMTYiKHt509UNrcKj9Fhtp9nrgo,1Pf6zT84_2BBQNrOjUg9jDRHi1DOeA_cgvVulHBmeWkg,1OHyLtUuFJYGLpQT2VhwSfMYYinJptAhndm5vfame3X0,1rQeQ9k2lD52aWTq3mhLpqWaa1fyV0skgFAIdsIJhZa4,1gmbDugeYo8Argk8EaB0MMX72uqsaJZcVmVdpOuy2_Qo,1YOLbt8Nu1v-45qSOSXrgvnW7qlL8kh8Hde3EkUiGr5o,1ajaBqE90QFu4oXgqKn9f8UZWUPGo9BiFnqZAcGrFQP8,1iaVPZBCbTnqJeobDLtxF8uH927TGBtFjbpo-0wNPQKw,1qI4ZHfEDT86KPPfXRrIDQlld-ZxxGDMyeE7BLK48rKg,1WlqBIO54scXYEEdkvjym8oKwbVfl-R8AK3BPTWTY9Rw,1LsxNW81c1OvN3GAAoyhHbpYpRlSTXeZXOTLWh2XbUEk,1jR_ROg2bogSX15MpgZ_yeJ7-6kiAYvk-oF2oFDdOFYI,1c1UsxHlO0vNgUx3tzdmm5e8L2hMCsyGweW4d_qr0X3o,1Mzv_jZRFkc9E0Hmk0vwTxPmXcUzk618M6a-RQq6AIqs,15lIPc1qc1lHoo3ZOyk3Oclax8GhuwKAcMJYq6v_9cwk,1oxhDAM-jrZe73YgC5_tRerP667i1QmSfwP5NgMEv7RI,1-jhkHu_vwxoQG2KfrmDyqGaS-esPEIzd1RFcV631Agk,1ybRj6Z5Dql5qMALUjd1E_qDxapGZo-H8NMepKL-nAs4,1ZYc5k4V0S6xq4diLgE6H8QJgI6flxu0VsQloc2oEBnI,1DMaw8lZs9ht4oP4XohICqD4ujrH9YuQaMbP_PvUejrY,15rPICeP1BkmvminNcVoIeFRwKHY80uIDIVArm-FnPJk,1PdG-8EXIo1r4RQKJBa7aEZXKva5tuvKAcau9URTV_w4,15IrGecdpSXzH4lPnMIu3047UJgKVEghEsp93IyoAYFE,1jn8O3hd20HSDvwBPTkINGc7UY8FkopgJXeCORvmXSHY,1IG0mQfsgfQN-zLjZusStlM4GAv9cHGq-8Rve1uUQ8nY,1OxfUX9WlrBa09hNhvLXREPgfqvIdNgIf15bkm5o_ROQ,1pRRIfQyJI4oxM57aw-H8GDPZK0FxOo7c-zYQ2ItS7zQ,1R-NfNyBmWc9z8l0lU4fCY-4VWCvpW8QtycckWaDYHQ8,1j-87bBP21vCjIdHZ8mS8NUwfJDkmjLwHhLjtUuu3Lrc,1JSEtlapkdCFrn7iII65Jd1cxPx1vDOZck-5PgYmoixI,14QibD3FoP26VDJ_QER21Q8vCf5yhdgMlWLwcyBbtHds,1j5zvsUyN7jDqFKrFVYYuKI8oNwYOnenALXjh1zEyTzc</t>
  </si>
  <si>
    <t>https://docs.google.com/spreadsheets/d/1_9fYTSyqeF-abhoXxGbnVUWLjPwoEnNXEDYn2h4wjao/edit?usp=drivesdk</t>
  </si>
  <si>
    <t>10/10/2025 19:25:23</t>
  </si>
  <si>
    <t>5G - VERBALI CDC - 2025-2026</t>
  </si>
  <si>
    <t>1LJxfINfLvvdOr-8p1vtbpVbZF1RxeWk5</t>
  </si>
  <si>
    <t>si comunica che sono stati generati e resi disponibili i file per la condotta, le competenze, i programmi svolti e le relazioni finali. Di seguito i link ai file condivisi relativi alle sole classi in cui insegni: Programmi svolti Programma - ITA - 1ALS - 2025-2026 Programma - LAT - 1ALS - 2025-2026 Programma - ING - 1ALS - 2025-2026 Programma - GST - 1ALS - 2025-2026 Programma - MAT - 1ALS - 2025-2026 Programma - FIS - 1ALS - 2025-2026 Programma - SCIE - 1ALS - 2025-2026 Programma - DIS - 1ALS - 2025-2026 Programma - MOT - 1ALS - 2025-2026 Programma - REL - 1ALS - 2025-2026 Programma - ALT - 1ALS - 2025-2026 Programma - ITA - 1G - 2025-2026 Programma - ING - 1G - 2025-2026 Programma - GST - 1G - 2025-2026 Programma - MAT - 1G - 2025-2026 Programma - FIS - 1G - 2025-2026 Programma - SCIE - 1G - 2025-2026 Programma - MOT - 1G - 2025-2026 Programma - SPO - 1G - 2025-2026 Programma - REL - 1G - 2025-2026 Programma - ALT - 1G - 2025-2026 Programma - ITA - 3E - 2025-2026 Programma - ING - 3E - 2025-2026 Programma - STO - 3E - 2025-2026 Programma - FIL - 3E - 2025-2026 Programma - MAT - 3E - 2025-2026 Programma - FIS - 3E - 2025-2026 Programma - INF - 3E - 2025-2026 Programma - SCIE - 3E - 2025-2026 Programma - DIS - 3E - 2025-2026 Programma - MOT - 3E - 2025-2026 Programma - CIV - 3E - 2025-2026 Programma - REL - 3E - 2025-2026 Programma - ITA - 4ALS - 2025-2026 Programma - LAT - 4ALS - 2025-2026 Programma - ING - 4ALS - 2025-2026 Programma - STO - 4ALS - 2025-2026 Programma - FIL - 4ALS - 2025-2026 Programma - MAT - 4ALS - 2025-2026 Programma - FIS - 4ALS - 2025-2026 Programma - SCIE - 4ALS - 2025-2026 Programma - DIS - 4ALS - 2025-2026 Programma - MOT - 4ALS - 2025-2026 Programma - CIV - 4ALS - 2025-2026 Programma - REL - 4ALS - 2025-2026 Programma - ITA - 4I - 2025-2026 Programma - LAT - 4I - 2025-2026 Programma - ING - 4I - 2025-2026 Programma - STO - 4I - 2025-2026 Programma - FIL - 4I - 2025-2026 Programma - MAT - 4I - 2025-2026 Programma - FIS - 4I - 2025-2026 Programma - SCIE - 4I - 2025-2026 Programma - DIS - 4I - 2025-2026 Programma - MOT - 4I - 2025-2026 Programma - CIV - 4I - 2025-2026 Programma - REL - 4I - 2025-2026 Relazioni finali Relazione - ITA - 1ALS - FESTEGGIATO ELENA - 2025-2026 Relazione - LAT - 1ALS - FESTEGGIATO ELENA - 2025-2026 Relazione - ING - 1ALS - MATALONI ALESSANDRO - 2025-2026 Relazione - GST - 1ALS - PETRUCCI ILARIA - 2025-2026 Relazione - MAT - 1ALS - SCACCIA GIULIA - 2025-2026 Relazione - FIS - 1ALS - LEUCI GIULIO - 2025-2026 Relazione - SCIE - 1ALS - FATTOROSI LUIGINA - 2025-2026 Relazione - DIS - 1ALS - CASERTA FRANCESCO - 2025-2026 Relazione - MOT - 1ALS - MACHETTI SARA - 2025-2026 Relazione - REL - 1ALS - GINANNESCHI MARIA STEFANIA - 2025-2026 Relazione - ALT - 1ALS - MONTONE FRANCESCO - 2025-2026 Relazione - ITA - 1G - DELLA MONICA PAOLA - 2025-2026 Relazione - ING - 1G - CORRADI GIULIA - 2025-2026 Relazione - GST - 1G - DELLA MONICA PAOLA - 2025-2026 Relazione - MAT - 1G - STERI STEFANO - 2025-2026 Relazione - FIS - 1G - STERI STEFANO - 2025-2026 Relazione - SCIE - 1G - FATTOROSI LUIGINA - 2025-2026 Relazione - MOT - 1G - DICIANNI LUCA - 2025-2026 Relazione - SPO - 1G - DICIANNI LUCA - 2025-2026 Relazione - REL - 1G - ANTICHI MADDALENA - 2025-2026 Relazione - ALT - 1G - CELLESI ROBERTA - 2025-2026 Relazione - ITA - 3E - LANZANO ROSA - 2025-2026 Relazione - ING - 3E - GUIDI CARLA - 2025-2026 Relazione - STO - 3E - PALMADESSA GIUSEPPE - 2025-2026 Relazione - FIL - 3E - PALMADESSA GIUSEPPE - 2025-2026 Relazione - MAT - 3E - CELLESI ROBERTA - 2025-2026 Relazione - FIS - 3E - STERI STEFANO - 2025-2026 Relazione - INF - 3E - CARTOCCI GIANNI - 2025-2026 Relazione - SCIE - 3E - FATTOROSI LUIGINA - 2025-2026 Relazione - DIS - 3E - DESIDERIO FLORIANA - 2025-2026 Relazione - MOT - 3E - COPPOLA CECILIA - 2025-2026 Relazione - CIV - 3E - SAVELLI ROSANNA - 2025-2026 Relazione - REL - 3E - DEL BALIO LAURA - 2025-2026 Relazione - ITA - 4ALS - CRUCIANI CATERINA - 2025-2026 Relazione - LAT - 4ALS - CRUCIANI CATERINA - 2025-2026 Relazione - ING - 4ALS - MOSCATELLI SANDRA - 2025-2026 Relazione - STO - 4ALS - RADI ERIKA - 2025-2026 Relazione - FIL - 4ALS - RADI ERIKA - 2025-2026 Relazione - MAT - 4ALS - CIOLFI CLAUDIA - 2025-2026 Relazione - FIS - 4ALS - CIOLFI CLAUDIA - 2025-2026 Relazione - SCIE - 4ALS - FATTOROSI LUIGINA - 2025-2026 Relazione - DIS - 4ALS - CASERTA FRANCESCO - 2025-2026 Relazione - MOT - 4ALS - MACHETTI SARA - 2025-2026 Relazione - CIV - 4ALS - GRANATO IDELMO - 2025-2026 Relazione - REL - 4ALS - GINANNESCHI MARIA STEFANIA - 2025-2026 Relazione - ITA - 4I - ACHERONTE TIZIANA - 2025-2026 Relazione - LAT - 4I - ACHERONTE TIZIANA - 2025-2026 Relazione - ING - 4I - GOVERNI SILVIA - 2025-2026 Relazione - STO - 4I - MAZZETTI MANUEL - 2025-2026 Relazione - FIL - 4I - MAZZETTI MANUEL - 2025-2026 Relazione - MAT - 4I - LOFFREDO GIORGIO - 2025-2026 Relazione - FIS - 4I - LOFFREDO GIORGIO - 2025-2026 Relazione - SCIE - 4I - FATTOROSI LUIGINA - 2025-2026 Relazione - DIS - 4I - SGHERRI BEATRICE - 2025-2026 Relazione - MOT - 4I - MACHERINI MARCO - 2025-2026 Relazione - CIV - 4I - FOMMEI FRANCESCA - 2025-2026 Relazione - REL - 4I - ANTICHI MADDALENA - 2025-2026 Griglie condotta 1ALS - CONDOTTA - 2025-2026 1G - CONDOTTA - 2025-2026 3E - CONDOTTA - 2025-2026 4ALS - CONDOTTA - 2025-2026 4I - CONDOTTA - 2025-2026 Ciao e buon lavoro! L'Animatore Digitale prof. LEUCI GIULIO, per conto del Dirigente Scolastico prof.ssa RICCI GIORGIA.</t>
  </si>
  <si>
    <t>https://drive.google.com/drive/folders/1LJxfINfLvvdOr-8p1vtbpVbZF1RxeWk5</t>
  </si>
  <si>
    <t>04/06/2026 14:11:48</t>
  </si>
  <si>
    <t>17XVTv2yX5OtVPTI3QtSa5bLOVn_zvcUWIZyrZ37Nbvo,1rq1uDTPkjFRsVRb5RT6nbvWP3awn_Ss8kfCfrnPXUig,1unM1kQeI8nkFurJyqasPM75aVKKrqjHeH-Gtnyt1MbU,1exSowB5cCOvlxRdtFFvQkUB1Lb1KaesiEAwZ9_s4Kng,1QREQvbkrbKxl0aud23CEQSi-Qc7nMR0s1K2nXn5U4GY,1PAnSY69YDVovpWSBhpCeVW6I89_kYD4w0B8M2JUuAmg,1p4BLsgHJbqt2TeS0RNhDQeO90kG_M6qv0zB0SROEHaw,1O2XR6cRuCFGKefS4r5pLDlD4yQADzCbuzgcF6Tm3Aik,1KfhDs0ue9K5XWq3m7Qu3A7EVYhw2LAT049bjulW9RXU,1ObC5yXyxxfRH20XSM-4ZWquRQguVJ5ITmKt94U3lEeY,1b4e8wiseq9rm95--MI2wtWMBF72edFG-B5MKOyBoTac,1HFmzh7sg5XE1dmK381Ir8t7IN8cQNIsqL5cMybg-ou8,1vI-rgtiOpw802e68jZuGVUCf_jzrMOfqZEhI8tcbBAo,1yWInTWoOMIAZaJ8IgnZUGLeOOQ9-dva-U5Vfrk5JAvA,1_VbslW_t3Qm8BO_P85VVdkRc7bA-292ejh-fO2Sg7Sc,1jXeUfNO_w5VWVE7x9NJx4Yerjp_IzZSpUaD9gY4zQkg,1PMk1f27vGRA0jUWXs4wJdFOXS65WzjAo2nJAm79gbY0,1uuV5B8-uepDcCMZhBLHUZPNBmKJsf3CrnapyAhoNf8M,1Uv9UWbTHD_kwnltT_e7O3dntqYt6NYXO59my32C_ZFM,1ZrGL-zL7DJulmRo4TmBLQbHJ824dGIlej2102jkIIb0,1zefi-F941AKYpHhawAA-V0AwkD2A9V2jnafzt1PXjRA,1WodbO10MiyqmEe7gY1hMowSFlLgrtM4QZcbOQI9VMF4,1_opQBnEECzVI7wrzy0CckB6pEc923hU8V6c_5SC1WTc,10vOzAR42gnj_-3Dq85VK9zcBVmXWlial4B-juO5kw_s,1I1LlN8VdvqMMaNdBMWkYbG064v4N7ITGfV33bXcdnvE,1lC_1E7HKqG61dCZ4_E15lb7AOCpPQ42eNQJKRKmJXnI,1RHprZKHEKiu3J7q3Rms8oqEKC14EeV_CTx_Mc2lvCU4,1y8S8eMGa8vixc4o9wHOKEWPGwjTX4f-EG-ji3hRF9G0,1lbxfDsSYQP_bajD18QmRz2vHOAwGVVtWwwi8S9Qz3tY,1TCfvRPLVXtDk7lVNesMy2jrWJKfhMz67hYdcpSeaV2o,1KtAk0uP4R7Ztq_V3s8M6y-ZxMPc7_bjVqAAreAy2iac,1TtklWT4ngdCzXp5tOD7sDGrRW3GXD5EBMv_xbuaEglg,1ZODPcpDRq8VBxIhGbtWH96l2fRor1WddT94f_sgyU5Y,1Z34mqlVaE-My-WdfZf0y8Fz5UIj6z3z8qgpsvoemt3I,1iAAGXWPNW-knjNCGMkvRERsi9AFT5PGUQcRBkgu9Ieo,15HGGo0tyWsdkQDKExkll_5DdVD2Ofg_1HiClVQfhC5k,1oJcS2CajOTIVgRTxmgiTiNcO8Ug0-5V6ETsagcCmyHU,1hjtga7CYdR3PKlgSaIPdBnxMCRtVW3vWzv_UkTehPGo,1EKkWO-oC1-e0qOdWZUvfq3ESziZ_bvOJew-WdFnLdiw,1Ujmbz2j-4GW7AuYfevx9GHwRkmc5BVuie6RiVhXZ_9U,1Jxx9ty-9ZVh7auYXt5vinDszfBFGXkmsn_c5-cUsef8,1Ef8anhw6CJzhBqii1bo7sL_b2g3U6KuPzOjYzFFp5PE,14XvntOSOezV4IG_550X7Lmgdj4Lo1XGcVJoNY4mrwpo,1U6V2H3Nr06AA1k7Efxt5R8qTkHkD08JGxkDfF6b0WfU,1gVcaN9sriOYdrwXi2Umf2HRE2gnJ4se2ssNFMKLLvuM,1X8pZ994AN_DWEdilsdsdyimZnFQwi3vYqKgRTHcHphs,1gLMj_CUZHyBJ4JHdkVn7jIYcNlx7VHaZYOUrVb1s1Zg,1eho1aq7X8s7KLlsRJtQTjUGvQNSN3aj7-wV5i0C07w8,1ctCjOfJLwYzQ7SlQmh69Q57RYczeWs1JTEe3Zrap-tI,145ByS7YTAitpzMfEjCFGuFjn6Yt4X1jMc0BMnyhgfFs,1ja7cQQXayBQpXqO8pghUYV3JepFMdyCUuFQVIfmNEJI,1ss16aVgLdHyE09VIn-doVwSxiZftvATdnkqhbSXVe20,1LYvKz6rt1Kd7YFF6JEQQ4phG5ZuOcBdkuwAjlFNIDDA,1J0xSctcf46tl_Gjsvjvtfpp7f8Ibx3e_-MsUSUBhLok,1gkQLXA_FLGwHcyrhDwL20Je9MSPqV9SCUcXabDLJWCI,1LRgDzHVVe5SlYHEoIQQib3qUqIKfqQ04DNO8Pg4bkyM,1jIoTsteb6-qP1_8jejHQodblW_Ylab3czcm_IZa_tnA,1Vg5_o8wsVRO-47n6t4LPfL0BK1kaiXIOriKtx_PxsH0,1dZfWUfttXczqq8ExaQm6Sz9yIDGJ9hCW0v0WfITPdLU,1HtVO9PFJRLOCF4Y0a6zhFBBKAl_76qhrqxFm--KfbqI,19TYXOjGk2CGhauAd09RrqA3hSjhQu4BHLlSn1VcG2hI,1Y0xFMis6DMX9m7y-8C3WIK6G3pAw3AWFhoZMHQiL6g0,1SI7tTl71ORnUE92Sd5QNlAxZgu2f8F8exKj3ZpMCKV0,1Os_2PyFOGoPEl8oseuL8VHLCSUbUysh87BbrS1m1Yzw,1Dm_MrX4gzilY4JRISzoY4PbA66W2S3oaLrRRH36NSzc,1UnnkaIaLZ6ky1NL4Hc5s6iDwEcZ7AtarfQzgp01LgMM,1CiQeE-Xj2X4z4YKs_Z1UcMTXFOMcs5HKiUfxOq5s1RI,1go0nFJMz4KjLgbi_Y40J7BHJYg_eJjHedYUNzvLiHIQ,1JHPQHlpef9STudNhy8nnCyPPWgjNz3o8CAMs-G2owxQ,1hIjTISC62harBVoaogc8rfM5-lxlQKWdS9CMlzuc8Hw,1EV_505pD0TEswBE9X122_09zzfMNcE6t72fcxzFyuJ4,1zAQHSmFoX0rki8DJ7n9tZCi-Py9RTCOoEzzJ41OJ2N8,1YHdFBvkXlV28qIzbMtVs01ha_bZs2mFdAABoJPbM3AI,1IM3j-I31XfGsf1uW_l8VlfBPU-J7VPvVy8qnwVRM5tk,13fLTHrQ0MKgFtpliUufPYlEdRxqP8zFP2d7wv69HgN0,1nbxQy8WUzywLbbaoiNLuzqOqA0Tbtv0Q7_4gwXCNiGA,1K4-e0_H0-hJ0SBYCnbHQR-1eunHF7wQBZZsX4Q4BWBY,1xbahxTIYP0WMY6UIYffPeIsuEFwX_W3TH1OAjXPXlOo,1N08eSgi0m1tQARCxZn5hdzihF7QiuLhvgkA3AsXP-Kk,1OGqqhyHTij1Vd5UHeqUzps3Ws8fz3zbxIrNQtQL-0II,1ou5fr3xwdhXvVviSy8Xm-rrw1DjgtqIAjlbWvOUQxAQ,1P316v_QlIPs9wFalpA0e2MV9GSdtcWCWgbCM3jVGd7w,1eUUy0u88Xdvz5iEfjhIwwoQdx3h1fo0hynaxRIS86eQ,1OWBAAphEyXy--e0PPPVuuUDAcAl3PxPiWOjGVCFgKew,11cQ5nC1QZQeerwPZ8fov5T-hEDXvAncY20AhhX-MKro,1aKuOGTYjfek3yI85ZFa_pRP4d3v4mq64dfEQg1pPM-M,16n-iD-IwynJbMG6Iqm-vs0nXyaz9exNOwCyM7QntJW0,14tdZzvOMViITu-n08Bo-fipruV7Kbid9txal8tN7zI4,18-RK1RzsmW7J7tVqCleQdVdwQNC4wyB8nXwj7NPCl1I,11x6QHvMhvzgtn9qV2m-dxLXfWqxBPOAPqTVj1zWhgu8,1ndcjdWwNSUn1n7CXU8nhfgSt5Yy8vAh-vEJehXfNfq0,1fXbWYFT0GerVyamvwVhQsaprDDiS5BflN4wcUpZ0fAI,1R-NfNyBmWc9z8l0lU4fCY-4VWCvpW8QtycckWaDYHQ8,1T--KN9tjZqhTilLpXYbgC67Ro5vkoQC8ebX2FSHKKTY,16h6EsH_bQ9h8m67dDFGlWrR2t_stE0nSn-9uWLtY17I,12dMNWcn_YCM2ZFeiOqshEK-OH5jHdJyRbJ7vMjgNbps,1MWby8-aI8N9dALgOR1LDb8vx-mIbJxBwMjz9TK7X5Js,19y_KFc5TCUYu9ZXptGrDss1vW4SFB-O97JSKIdrCKcc</t>
  </si>
  <si>
    <t>10/12/2025 13:56:25</t>
  </si>
  <si>
    <t>5F - VERBALI CDC - 2025-2026</t>
  </si>
  <si>
    <t>FORMAZIONE S.L. - 4BLC - 2025-2026</t>
  </si>
  <si>
    <t>https://drive.google.com/drive/folders/1cVo4zDQw0b6Qo3oRWg4_nDN0dhJ2XwDN</t>
  </si>
  <si>
    <t>si comunica che sono stati generati e resi disponibili i file per la condotta, le competenze, i programmi svolti e le relazioni finali. Di seguito i link ai file condivisi relativi alle sole classi in cui insegni: Programmi svolti Programma - ITA - 1ALS - 2025-2026 Programma - LAT - 1ALS - 2025-2026 Programma - ING - 1ALS - 2025-2026 Programma - GST - 1ALS - 2025-2026 Programma - MAT - 1ALS - 2025-2026 Programma - FIS - 1ALS - 2025-2026 Programma - SCIE - 1ALS - 2025-2026 Programma - DIS - 1ALS - 2025-2026 Programma - MOT - 1ALS - 2025-2026 Programma - REL - 1ALS - 2025-2026 Programma - ALT - 1ALS - 2025-2026 Programma - ITA - 2ALS - 2025-2026 Programma - LAT - 2ALS - 2025-2026 Programma - ING - 2ALS - 2025-2026 Programma - GST - 2ALS - 2025-2026 Programma - MAT - 2ALS - 2025-2026 Programma - FIS - 2ALS - 2025-2026 Programma - SCIE - 2ALS - 2025-2026 Programma - DIS - 2ALS - 2025-2026 Programma - MOT - 2ALS - 2025-2026 Programma - REL - 2ALS - 2025-2026 Programma - ITA - 2E - 2025-2026 Programma - ING - 2E - 2025-2026 Programma - GEO - 2E - 2025-2026 Programma - STO - 2E - 2025-2026 Programma - MAT - 2E - 2025-2026 Programma - FIS - 2E - 2025-2026 Programma - INF - 2E - 2025-2026 Programma - SCIE - 2E - 2025-2026 Programma - DIS - 2E - 2025-2026 Programma - MOT - 2E - 2025-2026 Programma - REL - 2E - 2025-2026 Programma - ALT - 2E - 2025-2026 Programma - ITA - 3D - 2025-2026 Programma - ING - 3D - 2025-2026 Programma - STO - 3D - 2025-2026 Programma - FIL - 3D - 2025-2026 Programma - MAT - 3D - 2025-2026 Programma - FIS - 3D - 2025-2026 Programma - INF - 3D - 2025-2026 Programma - SCIE - 3D - 2025-2026 Programma - DIS - 3D - 2025-2026 Programma - MOT - 3D - 2025-2026 Programma - CIV - 3D - 2025-2026 Programma - REL - 3D - 2025-2026 Programma - ALT - 3D - 2025-2026 Relazioni finali Relazione - ITA - 1ALS - FESTEGGIATO ELENA - 2025-2026 Relazione - LAT - 1ALS - FESTEGGIATO ELENA - 2025-2026 Relazione - ING - 1ALS - MATALONI ALESSANDRO - 2025-2026 Relazione - GST - 1ALS - PETRUCCI ILARIA - 2025-2026 Relazione - MAT - 1ALS - SCACCIA GIULIA - 2025-2026 Relazione - FIS - 1ALS - LEUCI GIULIO - 2025-2026 Relazione - SCIE - 1ALS - FATTOROSI LUIGINA - 2025-2026 Relazione - DIS - 1ALS - CASERTA FRANCESCO - 2025-2026 Relazione - MOT - 1ALS - MACHETTI SARA - 2025-2026 Relazione - REL - 1ALS - GINANNESCHI MARIA STEFANIA - 2025-2026 Relazione - ALT - 1ALS - MONTONE FRANCESCO - 2025-2026 Relazione - ITA - 2ALS - SALVESTRONI SERENA - 2025-2026 Relazione - LAT - 2ALS - FESTEGGIATO ELENA - 2025-2026 Relazione - ING - 2ALS - MOSCATELLI SANDRA - 2025-2026 Relazione - GST - 2ALS - FESTEGGIATO ELENA - 2025-2026 Relazione - MAT - 2ALS - OLIVIERO ANTONIO - 2025-2026 Relazione - FIS - 2ALS - STERI STEFANO - 2025-2026 Relazione - SCIE - 2ALS - MAGINI MARCO - 2025-2026 Relazione - DIS - 2ALS - CASERTA FRANCESCO - 2025-2026 Relazione - MOT - 2ALS - MACHETTI SARA - 2025-2026 Relazione - REL - 2ALS - GINANNESCHI MARIA STEFANIA - 2025-2026 Relazione - ITA - 2E - FESTEGGIATO ELENA - 2025-2026 Relazione - ING - 2E - NEVONI ELENA - 2025-2026 Relazione - GEO - 2E - FESTEGGIATO ELENA - 2025-2026 Relazione - STO - 2E - GENCHI MARIA ELENA - 2025-2026 Relazione - MAT - 2E - SERPICO LUCIA - 2025-2026 Relazione - FIS - 2E - ZICCARDI ANTONELLA - 2025-2026 Relazione - INF - 2E - AGOSTINI LAURA - 2025-2026 Relazione - SCIE - 2E - MUSTO NAZZARO - 2025-2026 Relazione - DIS - 2E - DESIDERIO FLORIANA - 2025-2026 Relazione - MOT - 2E - COPPOLA CECILIA - 2025-2026 Relazione - REL - 2E - DEL BALIO LAURA - 2025-2026 Relazione - ALT - 2E - BABINI ROBERTA - 2025-2026 Relazione - ITA - 3D - MONTONE FRANCESCO - 2025-2026 Relazione - ING - 3D - GUIDI CARLA - 2025-2026 Relazione - STO - 3D - MAZZETTI MANUEL - 2025-2026 Relazione - FIL - 3D - MAZZETTI MANUEL - 2025-2026 Relazione - MAT - 3D - LOFFREDO GIORGIO - 2025-2026 Relazione - FIS - 3D - LOZZI CARLOTTA - 2025-2026 Relazione - INF - 3D - CARTOCCI GIANNI - 2025-2026 Relazione - SCIE - 3D - TERNI ALESSIO - 2025-2026 Relazione - DIS - 3D - BRESCA ANGELA - 2025-2026 Relazione - MOT - 3D - ROSSI STEFANIA - 2025-2026 Relazione - CIV - 3D - SAVELLI ROSANNA - 2025-2026 Relazione - REL - 3D - GINANNESCHI MARIA STEFANIA - 2025-2026 Relazione - ALT - 3D - FESTEGGIATO ELENA - 2025-2026 Griglie condotta 1ALS - CONDOTTA - 2025-2026 2ALS - CONDOTTA - 2025-2026 2E - CONDOTTA - 2025-2026 3D - CONDOTTA - 2025-2026 Griglia competenze 2ALS - COMPETENZE - 2025-2026 2E - COMPETENZE - 2025-2026 Ciao e buon lavoro! L'Animatore Digitale prof. LEUCI GIULIO, per conto del Dirigente Scolastico prof.ssa RICCI GIORGIA.</t>
  </si>
  <si>
    <t>1_KbakD0L9k760EZoSA3EcwOvgwCdRyerofzeEpfl_j0</t>
  </si>
  <si>
    <t>https://docs.google.com/spreadsheets/d/1_KbakD0L9k760EZoSA3EcwOvgwCdRyerofzeEpfl_j0/edit?usp=drivesdk</t>
  </si>
  <si>
    <t>04/06/2026 14:11:50</t>
  </si>
  <si>
    <t>10/10/2025 19:25:09</t>
  </si>
  <si>
    <t>5E - VERBALI CDC - 2025-2026</t>
  </si>
  <si>
    <t>https://drive.google.com/drive/folders/1zlkf4Au2_MTyy-H4-yVLsZVP4xoQKgEp</t>
  </si>
  <si>
    <t>16/02/2026 10:20:47</t>
  </si>
  <si>
    <t>1aCSE0a2MjdYlsLB1hiwFOOSH5kZWDvRHD5jR-QQvxJk,1XJ66Xo6HYKnhQCqwBIJUvf2-r1tZgd9nuWvH1z8DwTs,1n1e0zCdwPcpDJlTNd-ELCF7YuVwHo0DJCn0a-D4iIH4,1Yuro055V7g7l-wWvy7lUqQFqyoscPnLs1r9KLwxt3qU,1cqvDxex9v_R8mlohtgUgyoeDf-qOCZquir6qOXW7uVs,1GbNU9BG7qtrTZ5h25gmRSluKoVO3_WRctoWTSzx6yEw,1YH-ZNq9ll1bUFopxIYG0C7IeI9xFIi6F8v7MlHa9ktE,1ZJQ46r3DW9ztvPR7RJLVgLLGw0-SyIC4SP8xnentiAc,1CRWLlonaz43dNiu5021I_AiBxMPIlSqfSBxWcEnQIUQ,15h20YneW8qlQaXuIfczMFG7zw4Ogq8tfKvMvbAHncJs,1aeFnqkbTP1wG8SNCHTbXJAN2e3N0-EPcw79guIIZOG4,1Ltg_tqxJyN1mX8YDaYFcSNV9m9n1oJYBY4-OwQlYC30,1czQFmEMVFs3a3IPayXtx92zUIZte8VYpwlZ_wpWd9e0,168uVka9ACM5N684yn50Apt2fpuMYmdHgG8iBxvtR7kE,1m55CKfDF5HsczW7TEFSpCgztn-8eihQjYE3pNIOtQ2Y,1RADmUo8TzZebNafx8iXKgC95d4_I2ESMB1CAFYKY5hg,1H9Sj4aNow5Pafi2TfXSNV6Bz_i5_reM_ZiP5RGms5NM,1HhgQVKRC2P70QNBSboyoQ-TJe7rvX3_bnR5vEAqt6DM,1sEVSgKVh5NZV1D3U1WkJGUKBDbeDeYe2RQNuS-u8OM4,1ogJBVIesIhg-5K05w53Zj52Qq-NwHvegPAEv2izICAI,1u7ka9h-hRBG_7Hlo0FgpHuqdKcqo5GuuUXpF06QoRu0,1lDZvqa7CvdU1G_8pfJqUAB80y9pGDMh_JUp2Pn2uYtg,1YdhIdmGXxPVmX2vjGv6LdNcx6X127CxwwkH1o9l2UaQ,17RvxgK-6kFYP12w_OF3dG6PN5DCen5sgmu-NBYcQK3I,1wEoENOxQVoBY2JiZpc-kaRhEjSi-267Ckz6WvWVIvJY,1CiqaVoPs7NdXYAUavz8Ws-mfeIzni6mDyXny_HG0afg,1X8Pe5WoAoKYejx5UZluL_1aZ1KOTF2q1o22QKVApQpM,1CtJ9OneBDZNodJXEDqPTRSe3QinnNlONTwkm2UrDNus,1KS1_8S4N_nFGcb_4O4E81u1OZfn_a3sHd6h3iurgqzQ,1s30cCypOn85ZdS4xET0qDhSTGBjGgSdTj3YNwN3_rZA,11xoNZOppaaEv0HSy791gqnP5UONkRFQ5kE6XgqeVLdM,1eAyOS-h-jC8E4ZQJ97VwCOFtHKkDXOeoUJib2_upHe8,1qoaaI9fYBJ_4isuYUhUTzRDk3ShwWm2E2Wddq8RidZ8,1m-F36Ox5aidPKEgApJ97RO1BPPOym9ofcar3sw5Rx1s,182M00HSFoOvX8cLY1_vhLwVRM-A2pEay-0ZeGLYIGy4,1kWF_IKHcnmt5aRToI29BVeUiHIkXKNf2NzyJwH6S844,1qnuT7i8ZWI3unuA31GZWOfZCkygDHVSo9yIcxxG_Dfo,1jXWRi61ZeD6HSdp3eoWJ8D9j4QHqZ87M4oe_CXnj9wU,1OsDu6-67B-cet0IVJ_H-nSn3nICnqUwRJmtuoMjGdLk,1vUnD-2IP2D2Hn2JoNSfwuPkgWHQqbfMN6R0FYV2pP88,1vXK16d6HD1mKsU1UQ6Nr79ygEzvBegb_9-C8TY8aKUY,1tCts0PHVcrYmH_ULBG3UarwneU4d3uzsOfokefsVvj0,1wNsj_VtRtNV25L5JkdvuVTN146F70I07n4e83hVBPo4,1NEXiEHIie_MbzI7PZVadWtPN7wX-GIxpX-ul8-czyGg,1a6Q35Io5QeG6oAOCo_i_UXs8Piv6-YZsQuom1NYGDZ0,1q4c7Kns0IbXN_JXbTB1IYrS9jxJyw0wZb6IZT7qNGac,1_425Ao9AvVfvbq9pQNu69mVSooANXlK48NOtyyHv2EI,13v95CNiL4iSaYamDVP-749arE5WFsSCowSjqjOsw6Ig,1eifZSlrG3zpyEipku_oCtWA8-Lz42rxS99MAhldfhno,1occ1cJkU3lFC8UXmwOgUdupajJV5xbZO83C6nSa_LUs,1EoUCR0B0R4JNofn-iSmrefO-Q7noPNostVi6FllZ5SQ,17YVPFqfvCYDcu8eUuXIvTk_VQLTGCI98ZwaywzyHxYk,11o9tfQXtYq8G9l3X847j0PD4W9UTvWT2BAnAPgHeQE0,13gGPTA3_okqG-vhpH2oFSPjz71aBRe9morgUnVe4ofg,15pAYUACS1msoWI0D6VxZV-krmDay3b5dMJIWC-kXRmI,1HmeByycBnbZx2lNC5bUUoaLIEDIuU6_2K4nz_XVVMAU,15HrIesgsBafAJeq6c21j0Zcv8d986iredueK8DMfZCk,1v9ZydJqkj_Yh9b9v8T2HJemFgpJl7w7wrkD3jY2h1Nk,1y9KNtJfUP0AuGPcYg0wpIewbQyCLIyzkkZ2nAz0S3gw,1urvzLCTXillEXJ8AOpvIgyFNLtOo2ZwqPcZMvad6B2M,1-qchy_ji2vAbxxloaRORirb8sPqsGD_N-Ojxtf9gQic,152TuZJjbqHVGsLV00wYNXh_ghAQUdXqB6xplQWAdqqA,1Kb5qSKkRLgAuUjF3ca6ACufQzK1xCuEv2lUGf9dCzEQ,1D1lNurYfmlomuqH76VwiNadWltqQqOeq0Dky3p9DDw0,1EI1fWP_3tloCY69uLksiH2OfWw0TxPYBozoVq0slVIg,1posJ9dSL-Tt04guRDy2X4ZfKhhOhqpxZxHX1TNZ-N7I,17zajtsJhqChLO_vNQfDfK_jEhvph_oTdDdmBKHnzQEk,1GDb1cjBGldDca7GfLApAEZ254Ktjp5KaWCmQ56WSlC4,1bE1HaojIyPq_mprDq5y8wQIV7MegGFqBlRUBa0tkIYk,1JYSMMu9oZCX5XCXd2zUeiOIgJmhjURaqsu27sDcAPxA,1Axl3NlC6UFoZ35QjUH0jZaN-tpidEt-ppKSPs-26b1s,1MvWWjqa6DBaarInl77H5RJpLNzX5vgZh_D-7cvVRoss,1Wkm8NyrfJi9e2_MUITe0DWVzR7Ds-FNK74e7pXBV6PM,1BCZP1WUgDoaSnAAnD3_KPaKHNOiMo8qc3lXzO5Q-Qd4,17hdpDMbZmNnIePL4od9DIlMl-2NBAK_j4WNrKXr6oO0,171cW0dqCUoPAiNQCw24xrwnZjbKV8QK97PgQzPjaG-I,10JsbIuyFs_DUCCcoFVza4M0QatF3eZbfh9xNmyPsByE,1s-GFegnoNTK02WZAeuoRxlEU9qKT3WJiZF6yxye8JqI,1qiFwR2Xd6GR2eIEISeKPx5e8hTjSlw1bD0CxByojJCw,1g8CGEhQsnZRyNrKgsv4Zc0PMXWl3YhMpnMAeQKT8tdM,1pU0X20KLTGgj1ONoXDm71_F08cvP9CDdMyEFGqumLwk,1W78EpiVrghimWV0dp-yBnHVpnx8-5vjXjM28vIW9l9A,12lrfAZrG9pToHgFQFYEQhYBuhUKZryjCH4ppM5TNkQQ,1MeBJ4DHDVKBTC0lQXuvDiumRaEGnHrnnUkZ97vo79gY,1vsEUEoGESQWLgKZmD3izUlNQ4IVZAlPku03-HtVQrHA,1iJ7Ilt9P-kllgZ2bmcX_2PDlc2iqrtnKWr1ptCKHawI,1XBEo-PH3X9_kOGS6_HzsxGw72_6uTGOzoJSFikW398c,1OqBFBwy2MRChBqUSDdPb0Dx-xqT-02hjAKn9TbpNwXA,141fyl6gXRWq6C9oTrPntXBjV7J1aPgG1hVNMP2sGWpg,14JDltArOFRDvi1HwD3zuXi6WJaiO97kGZ7uwqEPyvMA,1nDOtSpwqSQYxbfU1nQuSC2jy3E8DmvN9T1tJfuacZgw,1eOaLExuim2lDmWKSlriXrJ2JkbhmNoTlKAMCEIaNwAY,1oBN6ccsS7GBlX8mPxBZnCtqGcMDjXkRUAZh4Q_69OSA,1D0ZF9xR995zHh5CBpSjEyIWTtp608IXQr8iFvutAQFQ,1h64rBxs4pYAL72y81eZvQwq--8LZ57LsWPJdI_TSeew,15zRAkyCkLaqA_OnvEZkU9GVn4d63hlJr-MGJmA2A5qQ,13nsbGZyWWiW83o-jL5XkXdbBe9wc-b40kw271lv37N4,1usrMwkJLXjclfXXzR3QmJpPfCXGTKYo6Fcaya5WT6gM,159sv0UWGs4EvCIKA8Ku3Ch_BHqaGKHH7U-A3w79oX4o,1LNaNC60CPGgIldXTl2C0cDIyrq2busB9ENzTU-ObTv4,1k9bFBoVt3-C_dZco1HLVGlhyeBivYc2sWvVkf81hp4c,1CLxOIRqzr0dgO9zQe2OHORrlL633BoBIJjFFPge3eWk,13_iedxUNbf9L95S5AG88hOULN2JLj-q5ksM2xDSL5VI,1c_KtBGagpMonRQrDEDKNSLLIuo59lucaoFliTeqTNqY,1e3Y6UtU449BbUFvNumu5WD3vKxVBPv2EBQBk981X2Po,17sF4TFRTWdfg1_r5kxHLkq0ZDiAfe1LFlsLawzROI2U,1rfczK_09BADzUmoplEMOKztaT18cggPquAQEl6vdaq4,1jUSAc_OWCc7N7ZUuJdWxp3RQ9FapfGE-xFq0RbuJvLQ,1kMtCOBWt3t0bQCFLlVLUEzvsVSQ-BS2MkCDub_8ZVOw,1heWj8NoHscqYE37eAmhUs_c-UG53iFAA_G0w_zgWiPE,1zb_35nRLkmu44-GhRO0hUiMh9IvNsRkPHSaxPjnn1-E,1Y67_IsUdCMDNwM7p2yTw0RakqK-uKLRx2zBqRHvWjkI,16MapHizN2Xbzw2iRby_hBaRgJjLKIZ6oDbuto-Kxjyo,17VKb8IUWEirmj9JJeAT9JquvSL0dwUvgDFp9KrE6TZk,1CkdLwyPBmsiJXIt2-vhznF122YvSRV4r4aJy2fcUjjk,1FhGRZIOhDUqk2jBwK-U0AyR7qK_F41-Wthty1d1Ke9o,1EqVkCTglLulQpjDTcmQPFOceAjQlbt-B6gzya3R9h8I,1G-zz-_UuVjODA9JLdGfkvU0wYXwUfLziHCOZHwU4HBw,1XGmd3fH_ljjGCJMhSuf1docuzaGSmSFBIjgc1JnF71k,1CZ1yQ8XrljPW4azz8JMMFxjjMFenX9G6EvrrdSvSda8,1eYMzwt93D6TGTl7VhqV2G_cqsG6kzJQvLkQ8CJuZBNM,1cgaK4VxeVa765g8C39tsoxc3ubL2j_5odzxG8aXmxwg,13sw0qNLoNB8GnUScntAtQqJak9BLNduZQcvAezWkYM8,1EUionhP3YorHMsRx1yMKfxyda7PJMuJJDL2NTnU8EYA,1HZZPiPzSqkMiCvoIhq5ArEKwT6UHrLDTaW0MhDqJUPA,1w3Gk_9_Jv5eIItllBxUHDMnsiQJHA5QPaBhEMTA3zgo,1wp7RQBuim9267dVsQmQmiI28l8l_Yj2GaCAnroM3Gug,1zW5nBsXMRR713VjiHi2G7AeOWXXo900pJ92_gTovgas,1S2ovWnluo7lZFf33xRB_0fbKra07tCxqP_DDXY5CRK8,1_uZ6MujaIrDg4jJS-D0aD7QLLD79_kbW5dyYbomqEhU,1Gb5Tg3qHwa3PiikXiq8bGov6ewHygN1mqhGgJkU7Nn0,1wH6wLWCsvLyw0peqY-WLYnkGBNOgjfvA9PS9reg_jP8,1vSPnAOD7Vm3raSeO1jfImc_xlUDKBuJl4V3O6CKkiF8,1TNopbDLPj4WepT78rc95t3HCgTqC2ZvIo3ChswA1i8g,1IxjzPTv01mjJ0DklnpECYcKs7Lv9Pos3VpqsIdfPXFE,1NNfM6dcchg9z8zgCA5k4U85oDF0_TeSRANonvxUwKh4,1I0ToA9eF_4xQCABHtELa9Y6BA4RkvDM0VBlPVanMHNw,1tjuNkHZ_ChEnTbZbtq_VP0zs692ayCEQAB-uJgIa5IE,1RbiVfDnOHBXXsAsTMrZv4efjXAtsYJ6DWau4UIzNY90,19q2x769wL_M6r2OiK1zcfLkm7PG7ijAiFq7wYjFj5FA,1v9f1xohmzUd_iPXrK9tR2e74zdOOwwEobE8qFS9qdpI,1G3WK9KPnASqjKZKs6o3-vASMG3jnho4ym5amu_XuWCY,1b-Gp38lSIG7QaEFrlAX2Slosik7MP_KkQY69muUPlrQ,1amlD5AXlCeF6HsLm1Hj0HBHyvf93UjjRLFybXx0Oucc,1UptPL4hBmKIp2pWPAn2TrJHlq_fUzLHHYvMsY6Etyh0,1Z_KUC86_Cz4T84PUSduHSxSXsfmj4mHygU9oN4fgQ2o,13VuZjYGwfN2JWv-xjBVnlvGPLb0a_4qVXIzpOrbjLTU,1YuvrJdFG47spkkWmZkjhmtkyeLmaMl2sNFn0z23T5Pc,1aR8Tn3c-n1ULtihDCX3-txS3D4ovWAysV_3iBW6wS8M,175tESxigHCq4FJVXOmeFYXonP62m82-duwPoKu4ImmU,1ak0eqZYf-Ox8mYh5yd2jnWp4lw5i_KMr7veVXn44fbg,1HgAgTvICLw1dgnuPYZBnKkCVVF17mMxK5nE6dftneeA,1eiPLwdLHRnwXV1GppSWi942Fk8yQA0WkatDc5Ded3_0,1tyWdOWMKtt5IMyavq_ERXg1m3gtX9fcQLBb3PAHOu0U,1OSFk6BgzQZV3ZbU8s0nT2Q5RZ3bOSNR0bgz8-Lz-NS8,1fuVc7AAOGrPtm4UAx1G8RuA4jtcHb5-vI1ZM3G2vtoE,1okKg-ihcBX8ehFLYkq83dOM2GZkUJ1I8M34MzWiwvgM,1p7I3Rg1dtdCqhMjy-cW9zC0ELcCeQYunrCGyk9mXyCc,1K3F-x2DFl8rMhs3mHskJugOQhJ07f495QDhvn52NT-E,1m1BtFn95ldiXqoyBgaD118V62jgoJo4BkINanrC91Ug,1cp3se6zRBOugjQ6XbzI23DFHrKSVCW8VLXrM_wQT3qA,1nRit4-uttkna96Njfjv7DrMBrlf_a-BKQBi4e52EH14,157Z8ff1iyAPsx36P086Ga-vyBjJiDVEElLRU8v2SNko,1S-2SzlMO_0PcLjl7XZbJ2UIcHzIUMVRyHonpuCVtdM8,1Y3gVVbfteIF0_RXckm19mcUnwdnfuG8EEnCFYy_bzyg,13QvmBBC0UJt5BgIO8xDIvsawOdNpmbl66QbbScf4U1g,1B3ccmsFRBAg1eBdkx93oppP6zwIUpfYn1ELNXJeY_CQ,15mDfJLbWUcRogUJqP9EAXfqUAgQCB2R3Q2C23cooBgE,1J3JTnecEea-M_OBYHdtoLGPuyU8BfwqhE-nKGVAWwnM,1T4BqODr8z3ZlfqK0GPztbaoFpeVVyaCBoq8wPsYlvxM,1gH5lQAxeVrfTaOyIceqpNCVlxUzgOP6FRtCuFE8FkRs,18eekdBASY7ZAS0ecrCsb0XQvuRR6CwpXcLaHPueuHqY,1MGWTuG-0gABmvAWFWnlnYbMkG_fn_AYYZpr8IJqsYls,1JYNtjy7QRoo-KEHyx3uZ6c3LNY5UZy3NTOHnGUqy-i4,13xgPP7t2f5gh_quwkffBIc3vBcFHRCCdpj5CUDT0XlM,19LxksIqtpDNugNMi6ET8I2puYMYc7Qan4vvrP3AfkgE,1sY0gaOyJcruvD9Nqsf8U6ihG-9b9QRuz6HGTUwrXx80,1aPHhlulzlBvP3AL7mnqabQyrlV5_zdJmgGDAKhbtjEw,15d24UmCoxlRtr3-t3RbCa_kY5pNScpKSKHuJFZ4pc7A,1nmPCJHMVPfrMPyWupEpysokNUmYFCo22BXAWcogEUhI,18k9BKQjp2iHCd76p09yfygN9XnejqFeVZKYhE0_yiVw,1YocnD2oabGcQJFw-be9dTvkBAmHQtw3I6xDMXxFK5PE,1RF_4pPkGuwEdn9mF8mP46ZcK5g6OsI3ezMWTThsypig,1okirjyS3c325M04xFIoO8lVrAE-t8dE3mqxbYZVik5I,1Ig0ejBpLDazlFAFrH9WaKUl48aBuRMaDaldvBQ-GAlg,1GEBmeUY3FPjQ8YLeYQ7m4EaNyb4UWlffi07oENNIpJU,17IzsPgEqmlyvckl-4HxbY_3Hjm9Vfk9Ge33SbMxEd0k,15KsVCqMDtkK41RYT8yWpu88s6R7cR64To4uOoK6fjS8,1CqJELr2hlJnhOjlP1-D-jakzUH39nCNh02sxX4yMozQ,1Awx4D6RfDUB_5KfXkQiN7YqPBDmc-_1xOnsELvF3eik,17A3wk0FyaaPEWE8zLSVFwoFrtujcvAsis_O5Md9ZwoI,1GHz9-LfatFvoUBt8MV6pc3pkwU5ODWrVkmyuBskqNMc,1lvV1BiTX0uuhUMdAw5omadWMuiEW5XRvtKUvGPYDARQ,1HMntI-QVeOpYqfEYiMfUUvJHxUAPZ-jtv53ZSVybAug,11MeogDdmrMYIV2B1E3sAMuyuA3Carx9oLIvqlP1e6lg,1JfJgK2kLRpRo09TIC3o4PBOAswgZE-vWb7HqV0Wr3EY,1z2Ct1349EED7nLwTAEC3iR53U5THxrpi67KYncfbMQ8,1-a272f8vBqa6YdwNdrcZPWmUKzfnZAcQo4eMFsepu0I,1oxhDAM-jrZe73YgC5_tRerP667i1QmSfwP5NgMEv7RI,1-jhkHu_vwxoQG2KfrmDyqGaS-esPEIzd1RFcV631Agk,1ybRj6Z5Dql5qMALUjd1E_qDxapGZo-H8NMepKL-nAs4,1ZYc5k4V0S6xq4diLgE6H8QJgI6flxu0VsQloc2oEBnI,1DMaw8lZs9ht4oP4XohICqD4ujrH9YuQaMbP_PvUejrY,15rPICeP1BkmvminNcVoIeFRwKHY80uIDIVArm-FnPJk,1PdG-8EXIo1r4RQKJBa7aEZXKva5tuvKAcau9URTV_w4,15IrGecdpSXzH4lPnMIu3047UJgKVEghEsp93IyoAYFE,1jn8O3hd20HSDvwBPTkINGc7UY8FkopgJXeCORvmXSHY,1IG0mQfsgfQN-zLjZusStlM4GAv9cHGq-8Rve1uUQ8nY,1OxfUX9WlrBa09hNhvLXREPgfqvIdNgIf15bkm5o_ROQ,1pRRIfQyJI4oxM57aw-H8GDPZK0FxOo7c-zYQ2ItS7zQ,1W6R05AnO5RqctH6jDYjLztKzusnnqjHMgcd3_j1fbXs,11SDm-ZBS8KNFlhnzVkloyQK6tg8nDa_WpKVjOiAD3J8,1P6BGFM6mCQ9f7I13vvOw8T6FbrFRORdh2nEq-c9WnXk,1fuXC1sXmjSeF6Da3EwT5VThAOUYW86OvJzHYdWCuaPg,1JlFxDvJBJIwxIem-aTYfBDd1JzkjoyCi0sKq_1c1dd4,1H9YH7Ptc3wYBPpINwB8BBWBsIZU8XgogDEsNeMroVZw,1hNjjVxKsgX3gd3piEjsZIAgsqm7g9NJ_jPpDXXQ8Mcw,1VgRtZNbGInu8S_UGA-gnwZYp_S7GSp-TlhTejU1IRKY,1x5oKbHWiJXmVR_nHrvPcmJr0mXbUTkvcdW2AsdPY8Yg,1JC4f3Cdu1rbHSaTf8s9ZblQYXVLoPcDBUEWw3mHJNeg,1V7_Ez9Q7BM7Zc5RmXE9PaDTbAx7Vnf4dPjizFrRDbUI,1m4PsSjS-sdIcqd6ADRvHkidyg7dSBMbp-ueXDPoAWWU,1wkAM9imrRLB8nkODsjKSVIb1Mkm1XPXpUlv98k1dwnQ,1Y4KkD3_2KnHj_twoT2jH2mcp28JvQxcCA9EJPywxspU,1wi7jFykfztezYmoxTStVjMIzUwtf-QyuTtvQ6jGY_KA,16lR_jTi79RGC-2Ic_OYqHp2OMLU2-V_Ox1AllC_OfA4,1oz7i1wovDQvgj4z2yQfQPy_jzQlSJXUCq2lqwb8PPIM,1haTiAgEkByj3vkJ1hq1f6qPeKsb1Hjxrc3p_jZg674g,1PfOEv8Kv8WFhzbgxmXzKAqrp4HqZkwU5oJeNxNj3HYc,1pFrps10Sj5MLB-u1DJBefMuDAfQE8R-_JvEP7QjC-Jc,1CS0wa3UyTfEbc9ZH-gWkSLKVL_sUCUh33-VkkunwtsQ,1LyzS6aDRU-Ud9DkK6Y5BwmKSLaWDJr9bYMi3yjY-lJY,1ISiULpI3OObHYeCMmoKJ425EKj3xjqDSTbeCyxuYUUA,1Zm3IiijjVIjMOVOIdIUdPf57i_uK_Rbw3rUE7YGo1ZQ,12rv5JJcu5QzYl69Rqyw-uHJKwExQOSnx-8HpHOxKNY4,1PuNFni9A-d372kJnfkg_ek0AtgC546_eeib8qvkQGmc,1eMS3z1LlLqJ12e0ClIaHMuS7b1el0WV7ICit4vEaAOI,1JHnzYPgKxML0lv6I-UoLviGmcRBCB3nFjY6IEXxlHDI,1aeK9lQ2wt5L_u0p5Nr_B4C8oS8v1mdRtPs6hZJ38fR4,15OB2VNOmrNNyO86Yonl8IglEIdOyY4t1TiAiAkB_HqU,1n0evUN-zE7HZxHsEMs2xSwJGEToTS8_KiAkbUUGB8ss,1f0fGZ_M6Tuk1n3vxURWq2F0u93CidF9ZaWjOBgIE5lc,1j5zvsUyN7jDqFKrFVYYuKI8oNwYOnenALXjh1zEyTzc,1pXCspcQqhFpJ3D3gzZYWhI99aBuV6oBx-CAMqBDIiHc,1H5W_uOztL45Iy7p_6om_3MxFOzk0L8300MzEpFVG96Y</t>
  </si>
  <si>
    <t>10/12/2025 13:56:42</t>
  </si>
  <si>
    <t>LEONI ALESSIA - PFP - 2025-2026</t>
  </si>
  <si>
    <t>1nJ-3JILk8RMMZG3_-ctZocXMtJmv4_ofCwk9ppQoOzY</t>
  </si>
  <si>
    <t>https://docs.google.com/document/d/1nJ-3JILk8RMMZG3_-ctZocXMtJmv4_ofCwk9ppQoOzY/edit?usp=drivesdk</t>
  </si>
  <si>
    <t>si comunica che sono stati generati e resi disponibili i file per la condotta, le competenze, i programmi svolti e le relazioni finali. Di seguito i link ai file condivisi relativi alle sole classi in cui insegni: Programmi svolti Programma - ITA - 3ALC - 2025-2026 Programma - LAT - 3ALC - 2025-2026 Programma - GRE - 3ALC - 2025-2026 Programma - ING - 3ALC - 2025-2026 Programma - STO - 3ALC - 2025-2026 Programma - FIL - 3ALC - 2025-2026 Programma - MAT - 3ALC - 2025-2026 Programma - FIS - 3ALC - 2025-2026 Programma - SCIE - 3ALC - 2025-2026 Programma - ART - 3ALC - 2025-2026 Programma - MOT - 3ALC - 2025-2026 Programma - CIV - 3ALC - 2025-2026 Programma - REL - 3ALC - 2025-2026 Programma - ALT - 3ALC - 2025-2026 Programma - ITA - 3ALS - 2025-2026 Programma - LAT - 3ALS - 2025-2026 Programma - ING - 3ALS - 2025-2026 Programma - STO - 3ALS - 2025-2026 Programma - FIL - 3ALS - 2025-2026 Programma - MAT - 3ALS - 2025-2026 Programma - FIS - 3ALS - 2025-2026 Programma - SCIE - 3ALS - 2025-2026 Programma - DIS - 3ALS - 2025-2026 Programma - MOT - 3ALS - 2025-2026 Programma - CIV - 3ALS - 2025-2026 Programma - REL - 3ALS - 2025-2026 Programma - ALT - 3ALS - 2025-2026 Programma - ITA - 3BLC - 2025-2026 Programma - LAT - 3BLC - 2025-2026 Programma - GRE - 3BLC - 2025-2026 Programma - ING - 3BLC - 2025-2026 Programma - STO - 3BLC - 2025-2026 Programma - FIL - 3BLC - 2025-2026 Programma - MAT - 3BLC - 2025-2026 Programma - FIS - 3BLC - 2025-2026 Programma - SCIE - 3BLC - 2025-2026 Programma - ART - 3BLC - 2025-2026 Programma - MOT - 3BLC - 2025-2026 Programma - CIV - 3BLC - 2025-2026 Programma - REL - 3BLC - 2025-2026 Programma - ALT - 3BLC - 2025-2026 Programma - ITA - 3F - 2025-2026 Programma - ING - 3F - 2025-2026 Programma - STO - 3F - 2025-2026 Programma - FIL - 3F - 2025-2026 Programma - MAT - 3F - 2025-2026 Programma - FIS - 3F - 2025-2026 Programma - INF - 3F - 2025-2026 Programma - SCIE - 3F - 2025-2026 Programma - DIS - 3F - 2025-2026 Programma - MOT - 3F - 2025-2026 Programma - CIV - 3F - 2025-2026 Programma - REL - 3F - 2025-2026 Programma - ITA - 4ALC - 2025-2026 Programma - LAT - 4ALC - 2025-2026 Programma - GRE - 4ALC - 2025-2026 Programma - ING - 4ALC - 2025-2026 Programma - STO - 4ALC - 2025-2026 Programma - FIL - 4ALC - 2025-2026 Programma - MAT - 4ALC - 2025-2026 Programma - FIS - 4ALC - 2025-2026 Programma - SCIE - 4ALC - 2025-2026 Programma - ART - 4ALC - 2025-2026 Programma - MOT - 4ALC - 2025-2026 Programma - CIV - 4ALC - 2025-2026 Programma - REL - 4ALC - 2025-2026 Programma - ALT - 4ALC - 2025-2026 Programma - ITA - 4BLC - 2025-2026 Programma - LAT - 4BLC - 2025-2026 Programma - GRE - 4BLC - 2025-2026 Programma - ING - 4BLC - 2025-2026 Programma - STO - 4BLC - 2025-2026 Programma - FIL - 4BLC - 2025-2026 Programma - MAT - 4BLC - 2025-2026 Programma - FIS - 4BLC - 2025-2026 Programma - SCIE - 4BLC - 2025-2026 Programma - ART - 4BLC - 2025-2026 Programma - MOT - 4BLC - 2025-2026 Programma - CIV - 4BLC - 2025-2026 Programma - REL - 4BLC - 2025-2026 Programma - ITA - 4I - 2025-2026 Programma - LAT - 4I - 2025-2026 Programma - ING - 4I - 2025-2026 Programma - STO - 4I - 2025-2026 Programma - FIL - 4I - 2025-2026 Programma - MAT - 4I - 2025-2026 Programma - FIS - 4I - 2025-2026 Programma - SCIE - 4I - 2025-2026 Programma - DIS - 4I - 2025-2026 Programma - MOT - 4I - 2025-2026 Programma - CIV - 4I - 2025-2026 Programma - REL - 4I - 2025-2026 Programma - ITA - 5ALC - 2025-2026 Programma - LAT - 5ALC - 2025-2026 Programma - GRE - 5ALC - 2025-2026 Programma - ING - 5ALC - 2025-2026 Programma - STO - 5ALC - 2025-2026 Programma - FIL - 5ALC - 2025-2026 Programma - MAT - 5ALC - 2025-2026 Programma - FIS - 5ALC - 2025-2026 Programma - SCIE - 5ALC - 2025-2026 Programma - ART - 5ALC - 2025-2026 Programma - MOT - 5ALC - 2025-2026 Programma - CIV - 5ALC - 2025-2026 Programma - REL - 5ALC - 2025-2026 Programma - ITA - 5BLC - 2025-2026 Programma - LAT - 5BLC - 2025-2026 Programma - GRE - 5BLC - 2025-2026 Programma - ING - 5BLC - 2025-2026 Programma - STO - 5BLC - 2025-2026 Programma - FIL - 5BLC - 2025-2026 Programma - MAT - 5BLC - 2025-2026 Programma - FIS - 5BLC - 2025-2026 Programma - SCIE - 5BLC - 2025-2026 Programma - ART - 5BLC - 2025-2026 Programma - MOT - 5BLC - 2025-2026 Programma - CIV - 5BLC - 2025-2026 Programma - REL - 5BLC - 2025-2026 Relazioni finali Relazione - ITA - 3F - ROTELLI CLELIA - 2025-2026 Relazione - ING - 3F - GOVERNI SILVIA - 2025-2026 Relazione - STO - 3F - TACCIOLI ALICE - 2025-2026 Relazione - FIL - 3F - TACCIOLI ALICE - 2025-2026 Relazione - MAT - 3F - LEUCI GIULIO - 2025-2026 Relazione - FIS - 3F - LEUCI GIULIO - 2025-2026 Relazione - INF - 3F - AGOSTINI LAURA - 2025-2026 Relazione - SCIE - 3F - MAGINI MARCO - 2025-2026 Relazione - DIS - 3F - SGHERRI BEATRICE - 2025-2026 Relazione - MOT - 3F - BRUNO LORENZO - 2025-2026 Relazione - CIV - 3F - FOMMEI FRANCESCA - 2025-2026 Relazione - REL - 3F - ANTICHI MADDALENA - 2025-2026 Relazione - ITA - 3ALC - SAMMARITANO ANNA RITA - 2025-2026 Relazione - LAT - 3ALC - SAMMARITANO ANNA RITA - 2025-2026 Relazione - GRE - 3ALC - LIBERATI ROSSANA - 2025-2026 Relazione - ING - 3ALC - FRATI ENRICA - 2025-2026 Relazione - STO - 3ALC - RICCI STEFANO - 2025-2026 Relazione - FIL - 3ALC - RICCI STEFANO - 2025-2026 Relazione - MAT - 3ALC - D&amp;#39;ELIA GIOVANNA - 2025-2026 Relazione - FIS - 3ALC - D&amp;#39;ELIA GIOVANNA - 2025-2026 Relazione - SCIE - 3ALC - GALLOTTA ANTONIO - 2025-2026 Relazione - ART - 3ALC - BRIZZI ALESSIO - 2025-2026 Relazione - MOT - 3ALC - ROSSI STEFANIA - 2025-2026 Relazione - CIV - 3ALC - FOMMEI FRANCESCA - 2025-2026 Relazione - REL - 3ALC - DEL BALIO LAURA - 2025-2026 Relazione - ALT - 3ALC - SALVESTRONI SERENA - 2025-2026 Relazione - ITA - 3ALS - CALDARA CRISTIANA - 2025-2026 Relazione - LAT - 3ALS - CALDARA CRISTIANA - 2025-2026 Relazione - ING - 3ALS - MOSCATELLI SANDRA - 2025-2026 Relazione - STO - 3ALS - GUERRINI SARA - 2025-2026 Relazione - FIL - 3ALS - GUERRINI SARA - 2025-2026 Relazione - MAT - 3ALS - PICCINETTI MARINA - 2025-2026 Relazione - FIS - 3ALS - PICCINETTI MARINA - 2025-2026 Relazione - SCIE - 3ALS - BABINI ROBERTA - 2025-2026 Relazione - DIS - 3ALS - CASERTA FRANCESCO - 2025-2026 Relazione - MOT - 3ALS - MACHETTI SARA - 2025-2026 Relazione - CIV - 3ALS - FOMMEI FRANCESCA - 2025-2026 Relazione - REL - 3ALS - GINANNESCHI MARIA STEFANIA - 2025-2026 Relazione - ALT - 3ALS - SCACCIA GIULIA - 2025-2026 Relazione - ITA - 3BLC - MAGGI FRANCESCA - 2025-2026 Relazione - LAT - 3BLC - MAGGI FRANCESCA - 2025-2026 Relazione - GRE - 3BLC - RONCONI CLAUDIO - 2025-2026 Relazione - ING - 3BLC - NISI PIETRO - 2025-2026 Relazione - STO - 3BLC - LORENZONI WALTER - 2025-2026 Relazione - FIL - 3BLC - LORENZONI WALTER - 2025-2026 Relazione - MAT - 3BLC - SERPICO LUCIA - 2025-2026 Relazione - FIS - 3BLC - SERPICO LUCIA - 2025-2026 Relazione - SCIE - 3BLC - GALLOTTA ANTONIO - 2025-2026 Relazione - ART - 3BLC - BRIZZI ALESSIO - 2025-2026 Relazione - MOT - 3BLC - MACHETTI SARA - 2025-2026 Relazione - CIV - 3BLC - FOMMEI FRANCESCA - 2025-2026 Relazione - REL - 3BLC - PAPINI STEFANO - 2025-2026 Relazione - ALT - 3BLC - VINCENTI IMMACOLATA - 2025-2026 Relazione - ITA - 4ALC - SAMMARITANO ANNA RITA - 2025-2026 Relazione - LAT - 4ALC - LIBERATI ROSSANA - 2025-2026 Relazione - GRE - 4ALC - LIBERATI ROSSANA - 2025-2026 Relazione - ING - 4ALC - FRATI ENRICA - 2025-2026 Relazione - STO - 4ALC - RICCI STEFANO - 2025-2026 Relazione - FIL - 4ALC - RICCI STEFANO - 2025-2026 Relazione - MAT - 4ALC - D&amp;#39;ELIA GIOVANNA - 2025-2026 Relazione - FIS - 4ALC - D&amp;#39;ELIA GIOVANNA - 2025-2026 Relazione - SCIE - 4ALC - GALLOTTA ANTONIO - 2025-2026 Relazione - ART - 4ALC - BRIZZI ALESSIO - 2025-2026 Relazione - MOT - 4ALC - ROSSI STEFANIA - 2025-2026 Relazione - CIV - 4ALC - FOMMEI FRANCESCA - 2025-2026 Relazione - REL - 4ALC - ANTICHI MADDALENA - 2025-2026 Relazione - ALT - 4ALC - CORDOVANI IRENE - 2025-2026 Relazione - ITA - 4BLC - MAGGI FRANCESCA - 2025-2026 Relazione - LAT - 4BLC - RONCONI CLAUDIO - 2025-2026 Relazione - GRE - 4BLC - RONCONI CLAUDIO - 2025-2026 Relazione - ING - 4BLC - NISI PIETRO - 2025-2026 Relazione - STO - 4BLC - LORENZONI WALTER - 2025-2026 Relazione - FIL - 4BLC - LORENZONI WALTER - 2025-2026 Relazione - MAT - 4BLC - PECCIARINI GRAZIANO - 2025-2026 Relazione - FIS - 4BLC - PECCIARINI GRAZIANO - 2025-2026 Relazione - SCIE - 4BLC - GALLOTTA ANTONIO - 2025-2026 Relazione - ART - 4BLC - BRIZZI ALESSIO - 2025-2026 Relazione - MOT - 4BLC - MACHETTI SARA - 2025-2026 Relazione - CIV - 4BLC - FOMMEI FRANCESCA - 2025-2026 Relazione - REL - 4BLC - PAPINI STEFANO - 2025-2026 Relazione - ITA - 4I - ACHERONTE TIZIANA - 2025-2026 Relazione - LAT - 4I - ACHERONTE TIZIANA - 2025-2026 Relazione - ING - 4I - GOVERNI SILVIA - 2025-2026 Relazione - STO - 4I - MAZZETTI MANUEL - 2025-2026 Relazione - FIL - 4I - MAZZETTI MANUEL - 2025-2026 Relazione - MAT - 4I - LOFFREDO GIORGIO - 2025-2026 Relazione - FIS - 4I - LOFFREDO GIORGIO - 2025-2026 Relazione - SCIE - 4I - FATTOROSI LUIGINA - 2025-2026 Relazione - DIS - 4I - SGHERRI BEATRICE - 2025-2026 Relazione - MOT - 4I - MACHERINI MARCO - 2025-2026 Relazione - CIV - 4I - FOMMEI FRANCESCA - 2025-2026 Relazione - REL - 4I - ANTICHI MADDALENA - 2025-2026 Relazione - ITA - 5ALC - SAMMARITANO ANNA RITA - 2025-2026 Relazione - LAT - 5ALC - LIBERATI ROSSANA - 2025-2026 Relazione - GRE - 5ALC - LIBERATI ROSSANA - 2025-2026 Relazione - ING - 5ALC - FRATI ENRICA - 2025-2026 Relazione - STO - 5ALC - RICCI STEFANO - 2025-2026 Relazione - FIL - 5ALC - RICCI STEFANO - 2025-2026 Relazione - MAT - 5ALC - D&amp;#39;ELIA GIOVANNA - 2025-2026 Relazione - FIS - 5ALC - D&amp;#39;ELIA GIOVANNA - 2025-2026 Relazione - SCIE - 5ALC - BARRAVECCHIA PAOLA - 2025-2026 Relazione - ART - 5ALC - BRIZZI ALESSIO - 2025-2026 Relazione - MOT - 5ALC - ROSSI STEFANIA - 2025-2026 Relazione - CIV - 5ALC - FOMMEI FRANCESCA - 2025-2026 Relazione - REL - 5ALC - ANTICHI MADDALENA - 2025-2026 Relazione - ITA - 5BLC - MAGGI FRANCESCA - 2025-2026 Relazione - LAT - 5BLC - RONCONI CLAUDIO - 2025-2026 Relazione - GRE - 5BLC - RONCONI CLAUDIO - 2025-2026 Relazione - ING - 5BLC - NISI PIETRO - 2025-2026 Relazione - STO - 5BLC - LORENZONI WALTER - 2025-2026 Relazione - FIL - 5BLC - LORENZONI WALTER - 2025-2026 Relazione - MAT - 5BLC - SERPICO LUCIA - 2025-2026 Relazione - FIS - 5BLC - SERPICO LUCIA - 2025-2026 Relazione - SCIE - 5BLC - GALLOTTA ANTONIO - 2025-2026 Relazione - ART - 5BLC - BRIZZI ALESSIO - 2025-2026 Relazione - MOT - 5BLC - MACHETTI SARA - 2025-2026 Relazione - CIV - 5BLC - FOMMEI FRANCESCA - 2025-2026 Relazione - REL - 5BLC - PAPINI STEFANO - 2025-2026 Griglie condotta 3F - CONDOTTA - 2025-2026 3ALC - CONDOTTA - 2025-2026 3ALS - CONDOTTA - 2025-2026 3BLC - CONDOTTA - 2025-2026 4ALC - CONDOTTA - 2025-2026 4BLC - CONDOTTA - 2025-2026 4I - CONDOTTA - 2025-2026 5ALC - CONDOTTA - 2025-2026 5BLC - CONDOTTA - 2025-2026 Ciao e buon lavoro! L'Animatore Digitale prof. LEUCI GIULIO, per conto del Dirigente Scolastico prof.ssa RICCI GIORGIA.</t>
  </si>
  <si>
    <t>5D - VERBALI CDC - 2025-2026</t>
  </si>
  <si>
    <t>04/06/2026 14:11:52</t>
  </si>
  <si>
    <t>https://drive.google.com/drive/folders/1n1q7t8865wNlPLaBR4lu7Nn57Wug4n2E</t>
  </si>
  <si>
    <t>13/12/2025 11:00:15</t>
  </si>
  <si>
    <t>10/10/2025 19:24:56</t>
  </si>
  <si>
    <t>FEBROTTO SARA - PDP BES - 2025-2026</t>
  </si>
  <si>
    <t>5C - VERBALI CDC - 2025-2026</t>
  </si>
  <si>
    <t>https://drive.google.com/drive/folders/1PAWpUvsEn5xi0RVPmS7UHhdi-FNFH_Tl</t>
  </si>
  <si>
    <t>15gQjOw18-hFfsgfZvuEldIFtPPSHCjdOC9rlLpdlcXk</t>
  </si>
  <si>
    <t>https://docs.google.com/document/d/15gQjOw18-hFfsgfZvuEldIFtPPSHCjdOC9rlLpdlcXk/edit?usp=drivesdk</t>
  </si>
  <si>
    <t>04/06/2026 14:11:54</t>
  </si>
  <si>
    <t>10/10/2025 19:24:49</t>
  </si>
  <si>
    <t>5BLS - VERBALI CDC - 2025-2026</t>
  </si>
  <si>
    <t>1WorogonnGONYm4VpBmX92rehceJ7PhkQbjqITPjZUbw,1eIm4ipFf00xsz_tn37S7KcvUE8zkuSpE88zRxX70iXI,1WsGkxJHWeqkMGlJgouv7eGO65slcyCGZCKtAsPd9OlE,1O_MzX1UtEFromUyOtTT5b6hFb_rtxnLdD6FKUIKpz98,1X49mIFiFSvBkeDykM3irPzNxeFyd_-CyprWfuUf0OfI,1N28B-U8BCqYzQ6QuhU6yMQqfLZsRAFl7Lbn00dHvLyw,10BRsfViIS613GhIJuaZYViiiF8UPZXPR5ztiyN7qOHk,1Ty9f0Kfu63Po-dBO8192FCev0gMa0Zr_N1jEIWbkUPE,1ssNkxPX6YmKnjSLwDttcKpcCRAmV0UtzrZTy66kYOGo,1_dLN4FXE4W2Wtc8KeTnOn6wL5gd0VT5KUiL3Ni8aM80,1Yw6zI3ura3WPNmZbluyxAeYloP48lpKRFpFK4eBZ-Go,1kE_VOSGeYxTHU_GZKhhYXaFQi9DW9JJfvBdK09dXjJo,1k5i7_hFbHSjs7Jm7iDaeW6_UtlGsKHi2R3Tv7Zt9C44,11CL4f8nW6HqxQuz3kGy_uiE-ZAPsKzmSy_LFUParCYI,1w0pgj0k8bGo8dcDYd0CuISn6cdw-VRpchNTGITboyLg,1MVEpHhpebyxsQOXiwTJr8HpPyoet36nuT9tUUdS2FLg,1C9FGWZ8-wA0WcGmdpkvBVR-rUIckxoQWRnGAUq3ZVPA,1lNaPgh2ADtf0REyKJaFSOwb26yJ4vCVBQinqKwj7j-Y,1tYTmB06Jc7Zt-ezILHa-EF2p-92uR6QKkoWikNoaIyI,1RiZLjMnkxW7scNCheKE-9XzcWKuczckv3R6BLg_YsSo,1ONvzU57ZkVv7f1S5vzb0rLtL-a3pm9olvGwNO9sPzvg,1r-FeKFAFrR3GX_BUDqblSSeERP0v9BcEiJorhIhsJlw,1lDJ8adEX1QTt_xbVM4eiGZlajKD5htVTMn3Wyo-hxi8,1A8-wUbYAoxC8e9vMsKqqjNTthLfH5oMMrhOo_92EBzw,1FVJjCAivkGTLoyKj2KCIQD4EOo6rZf4aoSx-v8GWXGw,1FA69uGKWPg5tR6aaEflSK-AZ9E_mQBrrr4ET0qdjddM,1KoT8jf_rN4Qw4la9liVa_81DsuJ_QjXVMdEcNjqn0J8,14DmzZp1LcRDEaHmvAhVWHjbRJn02V1BwYpRSEMgRF2k,196FdEMDKHkZN6r8cspMClLl9O3pLHmZfkV-1Cf19sPk,1iBXBhNDiuTHgZ50ZmJom9zk1gSsBaBpAgm1Mg6T53A0,1393I-wDnsMTrsRll79JimuboNGCUtMrg8rP1DaCpBP8,1OSUyMx-yMAmPjmRl-QBTosKuKH-cXMoevkGssFZ0DFA,1ijuWZ_wINkkt1ck909HoLiuyFJrcl13r44CPnXKOdjQ,1vOMBkizvCpWZ5iIoZiXLI9yE9A3BSxLvZMLwXtzX1UM,1pOEVCwR1u__HMCbVEss8Hlh88s61GPHTx-5dWVcLMBs,1uNYazM63Pm9f5Ek1jBLRuvpinEw0TNf1aMUAemsVMnk,1HGh9NUgQIkX-Gm4qvfltmioNKzxM-bUf5qNLF0GS4X4,1jhNTneQCdLxaprR34ZCbDgPAFVF1JlX6aWq-AVATajk,1tGpDKOuZGDFbwNASXGH-vGs6SkhWnvKUz30YeUExF34,1t7NdLtDzap1fqOpZbOGiNKv3GeoqR3I43akW7A0pUSA,18H4lPqW6C4-G8ttUGvFPVrHe8tXtPj4aOBLB7eay1dE,1708u02o2psI0W3WncZCOxHqT95xsZ14zKxg-fEUyXCY,1A56nebBJYNdHGfpbJPoArQc0prF33_jJhYWpnaUk7Uc,1l_IgEkC9vIiNzH2r66U5cY9imJpmItvkpo3FhVH0P0g,1SpZq7r8dpTnS0-QnXZg3aGeHTd_MztTnVq7rGcmHmuE,1ImwWR3T-tugf5TvaEcT_l3e9pwuaVCMHJVSfMo6wfx0,1si147wHSaS7P4I2s8IPj2H0E9gItV6XZCbZmiDW9OBc,11MyMcfvrp6ERnvzbUTXv-6P_rTkwW5j1_D9ohHwFtbg,1g2Yq935uvXJaXfuHA-FVjd5X51uxbqZGNfC4wp2q_T4,1fH6R6wPuJBMy9KbIcVpcsitK7O6BzWrMMyqMZBp0fn4</t>
  </si>
  <si>
    <t>1ciWtJy3PDDfVQ44aeT9tDOmSDFpz0u6W</t>
  </si>
  <si>
    <t>https://drive.google.com/drive/folders/1ciWtJy3PDDfVQ44aeT9tDOmSDFpz0u6W</t>
  </si>
  <si>
    <t>16/12/2025 10:50:15</t>
  </si>
  <si>
    <t>CINELLI FILIPPO - PFP - 2025-2026</t>
  </si>
  <si>
    <t>si comunica che sono stati generati e resi disponibili i file per la condotta, le competenze, i programmi svolti e le relazioni finali. Di seguito i link ai file condivisi relativi alle sole classi in cui insegni: Programmi svolti Programma - ITA - 4G - 2025-2026 Programma - ING - 4G - 2025-2026 Programma - STO - 4G - 2025-2026 Programma - FIL - 4G - 2025-2026 Programma - MAT - 4G - 2025-2026 Programma - FIS - 4G - 2025-2026 Programma - SCIE - 4G - 2025-2026 Programma - DIR - 4G - 2025-2026 Programma - MOT - 4G - 2025-2026 Programma - SPO - 4G - 2025-2026 Programma - CIV - 4G - 2025-2026 Programma - REL - 4G - 2025-2026 Programma - ITA - 5BLS - 2025-2026 Programma - LAT - 5BLS - 2025-2026 Programma - ING - 5BLS - 2025-2026 Programma - STO - 5BLS - 2025-2026 Programma - FIL - 5BLS - 2025-2026 Programma - MAT - 5BLS - 2025-2026 Programma - FIS - 5BLS - 2025-2026 Programma - SCIE - 5BLS - 2025-2026 Programma - DIS - 5BLS - 2025-2026 Programma - MOT - 5BLS - 2025-2026 Programma - CIV - 5BLS - 2025-2026 Programma - REL - 5BLS - 2025-2026 Relazioni finali Relazione - ITA - 4G - CORDOVANI IRENE - 2025-2026 Relazione - ING - 4G - CAPPARELLI GUIDO - 2025-2026 Relazione - STO - 4G - FUCCI ANGELO - 2025-2026 Relazione - FIL - 4G - FUCCI ANGELO - 2025-2026 Relazione - MAT - 4G - CIOLFI CLAUDIA - 2025-2026 Relazione - FIS - 4G - CIOLFI CLAUDIA - 2025-2026 Relazione - SCIE - 4G - BARRAVECCHIA PAOLA - 2025-2026 Relazione - DIR - 4G - GRANATO IDELMO - 2025-2026 Relazione - MOT - 4G - MACHERINI MARCO - 2025-2026 Relazione - SPO - 4G - MACHERINI MARCO - 2025-2026 Relazione - CIV - 4G - GRANATO IDELMO - 2025-2026 Relazione - REL - 4G - DEL BALIO LAURA - 2025-2026 Relazione - ITA - 5BLS - GENCHI MARIA ELENA - 2025-2026 Relazione - LAT - 5BLS - GENCHI MARIA ELENA - 2025-2026 Relazione - ING - 5BLS - MOSCATELLI SANDRA - 2025-2026 Relazione - STO - 5BLS - FUCCI ANGELO - 2025-2026 Relazione - FIL - 5BLS - FUCCI ANGELO - 2025-2026 Relazione - MAT - 5BLS - CHIMENTI CHIARA - 2025-2026 Relazione - FIS - 5BLS - CHIMENTI CHIARA - 2025-2026 Relazione - SCIE - 5BLS - PORCELLONI SERENA - 2025-2026 Relazione - DIS - 5BLS - SGHERRI BEATRICE - 2025-2026 Relazione - MOT - 5BLS - BONARI SONIA - 2025-2026 Relazione - CIV - 5BLS - SAVELLI ROSANNA - 2025-2026 Relazione - REL - 5BLS - GINANNESCHI MARIA STEFANIA - 2025-2026 Griglie condotta 4G - CONDOTTA - 2025-2026 5BLS - CONDOTTA - 2025-2026 Ciao e buon lavoro! L'Animatore Digitale prof. LEUCI GIULIO, per conto del Dirigente Scolastico prof.ssa RICCI GIORGIA.</t>
  </si>
  <si>
    <t>17g_Cy_JVPT028cFeIjykx1ngSbT99sc6rGzt012Nc_E</t>
  </si>
  <si>
    <t>04/06/2026 14:11:55</t>
  </si>
  <si>
    <t>https://docs.google.com/document/d/17g_Cy_JVPT028cFeIjykx1ngSbT99sc6rGzt012Nc_E/edit?usp=drivesdk</t>
  </si>
  <si>
    <t>10/10/2025 19:24:42</t>
  </si>
  <si>
    <t>5BLC - VERBALI CDC - 2025-2026</t>
  </si>
  <si>
    <t>1gCqC4aWhL61EAuY8n69H9yV0YaFaikBY</t>
  </si>
  <si>
    <t>https://drive.google.com/drive/folders/1gCqC4aWhL61EAuY8n69H9yV0YaFaikBY</t>
  </si>
  <si>
    <t>1xk7obU8vVQio6hO3AbA5jc0YOgd0FnXhp_Li27SyzFA,1-m_t81EbdXmuo1bUcDyJ_cncKLwqukduLxYSSN9YPoI,1_IBOzXfZiz3GJYMUq33GZ_svhwocUESqiZB7n_meMqM,1dhy8g8MEJcLoSIPSEE3-Gpi2nKJVJA1eeoDlVB1nRxg,1K5r9QeX40uCRUc5hVTv8HiJSx1scnc1xnQ8RAWcqBrc,1SrGQKlTYxz1ADCdWVqZr-G3bNWKFGtK5df9EKnrc5Oc,16u9helTmZONlgoOusj0YMQJgnC--ejlfVPafXPlaRUQ,10i62fDfhvQ2Hojf2fVQ3SLKPpLM1I5r6kH_zmvERy4Q,1_LpersHuAD_Cy3bC6f_IdbX5uHQir3MQga-EzTL93O4,1LxiH4VDE2vIgdgz5jXOf06e8lH32AqgkV2C8Ui9UAI4,1SpLUmuAhD21Zy8vQ7DfXNpylOSV15GHIGkPORA7M6pI,1aUl4UWuYpUUterVhBKYt9O1c-Nift9f3_Ke1PMFZNq4,1acWQGT53kcYJtSj3Lc1saK5WfjZLVCZ59wMm-VXiH8c,1Wori8dI364GsKVKc-AjYSBMdisPcUgGX_BNlI1RWMoU,1Ers4mje0MFrV4qUrtgIgvhNWqxSpmfv2JsFXToLt0To,1e-3j4-R02PRDIMtnYWBB9wJYUYmVDOWbhz5cNYOwWlY,1ZObb7KTu7tJAqdBco0_6-1-Hpzm0HUTQs0hmuWTWJZU,1hofQotyisDjcBV53CFWS07mBOcPDpS59oOxcFRGxAss,1wdMmLTdl8o5aNwuX2G1gHLxcH_jjADBTmq65AHQ7xzs,1wAfnTTScpZ1vLvwW4peL8fslgJJzTuYCNh3yUy4uCsQ,1ABmkYtrG8Cvg3XL_pZSNR5j5355AYwvPy_Lyw12SWv4,1_xQdZe3qsV5E8LDa616eoIo1ExPIgXnUfmOrvl4m5u0,1uGwTeLnW09Ke67ZO1-V4wZv854xDoam4gOceLp2kyKo,1TB9yuL9jsuPO5HAe0oD-7dcdWIm0sVooguWP1rT6-7k,1TuZ4WN1rB2gWXTfhFANbPw5lgMlzKYmujLsVK0fdvNw,1aA-ciBVw73R2zCIn3AmRRQ8v2jbkpt84qNCPhdSoOII,1VdR9y6i_e5mYCYZ-mxt1azjI2wCaa_PRPlM6VupThNU,1pUIBrYVcF9sFrNn-HQhspZh5w-ocLc4Ghe8x15yzDOY,1Ku9hv17ZTcKtmNGlCwZaHXGPwU9coqf9du1QLpqCsXc,1diLdSHn8lCdn7T_JP6GwEiKd_cXGe1hsHLWPgQ6UKaU,13lUWjdrODKCRv2Ea96j3b2FUGj0kc-qkyJWmh0AdECA,1_pxSIZAHeXuWgAewoKoZFCO0g-_IpX0DlCCXuaxlyhI,1EJtA4OplYuK9QN0uTHUoFuwFPu5CDQawjTLTsDjAhdo,1UsLkb6iMPfcW0ct7LP4ybkj6DQ9GkFVHkn7fFf78DMo,11IFIY_tjfK7p8d5p2HsedCEIyqh2mTihibsmurEA1bE,1GbSf74lWXgoJ_Y4VK8BRjkSQis443t3HbcZf40fg3i0,1rUyTg7JYzVZqDIaYEl4E-XWD0Q8rw5QTPE8BBfIAX4M,1pYtqH6ht_uJ6MQir53-Cy5K4dSFwnSYhrfNhL4PY15s,1FYyaJBMcxjRRgl9xJH2Wye2ObOzR92qPErlky9zAFUc,1a5dS21a0KZ84anRef537NGV1o9pzlgXh4Q49MLVu5Bc,19rFd06qU5Wkyms3ej24dGLONLnXMsXHltp2bxipwWbE,1WFhvBj_RPDyklM09V6_qHo0S5l7ecnrjnq1GlZt-hfk,1aCSE0a2MjdYlsLB1hiwFOOSH5kZWDvRHD5jR-QQvxJk,1XJ66Xo6HYKnhQCqwBIJUvf2-r1tZgd9nuWvH1z8DwTs,1n1e0zCdwPcpDJlTNd-ELCF7YuVwHo0DJCn0a-D4iIH4,1Yuro055V7g7l-wWvy7lUqQFqyoscPnLs1r9KLwxt3qU,1cqvDxex9v_R8mlohtgUgyoeDf-qOCZquir6qOXW7uVs,1GbNU9BG7qtrTZ5h25gmRSluKoVO3_WRctoWTSzx6yEw,1YH-ZNq9ll1bUFopxIYG0C7IeI9xFIi6F8v7MlHa9ktE,1ZJQ46r3DW9ztvPR7RJLVgLLGw0-SyIC4SP8xnentiAc,1CRWLlonaz43dNiu5021I_AiBxMPIlSqfSBxWcEnQIUQ,15h20YneW8qlQaXuIfczMFG7zw4Ogq8tfKvMvbAHncJs,1aeFnqkbTP1wG8SNCHTbXJAN2e3N0-EPcw79guIIZOG4,1Ltg_tqxJyN1mX8YDaYFcSNV9m9n1oJYBY4-OwQlYC30,1czQFmEMVFs3a3IPayXtx92zUIZte8VYpwlZ_wpWd9e0,168uVka9ACM5N684yn50Apt2fpuMYmdHgG8iBxvtR7kE,1CtJ9OneBDZNodJXEDqPTRSe3QinnNlONTwkm2UrDNus,1KS1_8S4N_nFGcb_4O4E81u1OZfn_a3sHd6h3iurgqzQ,1s30cCypOn85ZdS4xET0qDhSTGBjGgSdTj3YNwN3_rZA,11xoNZOppaaEv0HSy791gqnP5UONkRFQ5kE6XgqeVLdM,1eAyOS-h-jC8E4ZQJ97VwCOFtHKkDXOeoUJib2_upHe8,1qoaaI9fYBJ_4isuYUhUTzRDk3ShwWm2E2Wddq8RidZ8,1m-F36Ox5aidPKEgApJ97RO1BPPOym9ofcar3sw5Rx1s,182M00HSFoOvX8cLY1_vhLwVRM-A2pEay-0ZeGLYIGy4,1kWF_IKHcnmt5aRToI29BVeUiHIkXKNf2NzyJwH6S844,1qnuT7i8ZWI3unuA31GZWOfZCkygDHVSo9yIcxxG_Dfo,1jXWRi61ZeD6HSdp3eoWJ8D9j4QHqZ87M4oe_CXnj9wU,1OsDu6-67B-cet0IVJ_H-nSn3nICnqUwRJmtuoMjGdLk,1vUnD-2IP2D2Hn2JoNSfwuPkgWHQqbfMN6R0FYV2pP88,1vXK16d6HD1mKsU1UQ6Nr79ygEzvBegb_9-C8TY8aKUY,13gGPTA3_okqG-vhpH2oFSPjz71aBRe9morgUnVe4ofg,15pAYUACS1msoWI0D6VxZV-krmDay3b5dMJIWC-kXRmI,1HmeByycBnbZx2lNC5bUUoaLIEDIuU6_2K4nz_XVVMAU,15HrIesgsBafAJeq6c21j0Zcv8d986iredueK8DMfZCk,1v9ZydJqkj_Yh9b9v8T2HJemFgpJl7w7wrkD3jY2h1Nk,1y9KNtJfUP0AuGPcYg0wpIewbQyCLIyzkkZ2nAz0S3gw,1urvzLCTXillEXJ8AOpvIgyFNLtOo2ZwqPcZMvad6B2M,1-qchy_ji2vAbxxloaRORirb8sPqsGD_N-Ojxtf9gQic,152TuZJjbqHVGsLV00wYNXh_ghAQUdXqB6xplQWAdqqA,1Kb5qSKkRLgAuUjF3ca6ACufQzK1xCuEv2lUGf9dCzEQ,1D1lNurYfmlomuqH76VwiNadWltqQqOeq0Dky3p9DDw0,1EI1fWP_3tloCY69uLksiH2OfWw0TxPYBozoVq0slVIg,1posJ9dSL-Tt04guRDy2X4ZfKhhOhqpxZxHX1TNZ-N7I,17zajtsJhqChLO_vNQfDfK_jEhvph_oTdDdmBKHnzQEk,1GDb1cjBGldDca7GfLApAEZ254Ktjp5KaWCmQ56WSlC4,1bE1HaojIyPq_mprDq5y8wQIV7MegGFqBlRUBa0tkIYk,1JYSMMu9oZCX5XCXd2zUeiOIgJmhjURaqsu27sDcAPxA,1Axl3NlC6UFoZ35QjUH0jZaN-tpidEt-ppKSPs-26b1s,1MvWWjqa6DBaarInl77H5RJpLNzX5vgZh_D-7cvVRoss,1Wkm8NyrfJi9e2_MUITe0DWVzR7Ds-FNK74e7pXBV6PM,1BCZP1WUgDoaSnAAnD3_KPaKHNOiMo8qc3lXzO5Q-Qd4,17hdpDMbZmNnIePL4od9DIlMl-2NBAK_j4WNrKXr6oO0,171cW0dqCUoPAiNQCw24xrwnZjbKV8QK97PgQzPjaG-I,10JsbIuyFs_DUCCcoFVza4M0QatF3eZbfh9xNmyPsByE,1s-GFegnoNTK02WZAeuoRxlEU9qKT3WJiZF6yxye8JqI,1qiFwR2Xd6GR2eIEISeKPx5e8hTjSlw1bD0CxByojJCw,1g8CGEhQsnZRyNrKgsv4Zc0PMXWl3YhMpnMAeQKT8tdM,17sF4TFRTWdfg1_r5kxHLkq0ZDiAfe1LFlsLawzROI2U,1rfczK_09BADzUmoplEMOKztaT18cggPquAQEl6vdaq4,1jUSAc_OWCc7N7ZUuJdWxp3RQ9FapfGE-xFq0RbuJvLQ,1kMtCOBWt3t0bQCFLlVLUEzvsVSQ-BS2MkCDub_8ZVOw,1heWj8NoHscqYE37eAmhUs_c-UG53iFAA_G0w_zgWiPE,1zb_35nRLkmu44-GhRO0hUiMh9IvNsRkPHSaxPjnn1-E,1Y67_IsUdCMDNwM7p2yTw0RakqK-uKLRx2zBqRHvWjkI,16MapHizN2Xbzw2iRby_hBaRgJjLKIZ6oDbuto-Kxjyo,17VKb8IUWEirmj9JJeAT9JquvSL0dwUvgDFp9KrE6TZk,1CkdLwyPBmsiJXIt2-vhznF122YvSRV4r4aJy2fcUjjk,1FhGRZIOhDUqk2jBwK-U0AyR7qK_F41-Wthty1d1Ke9o,1EqVkCTglLulQpjDTcmQPFOceAjQlbt-B6gzya3R9h8I,1G-zz-_UuVjODA9JLdGfkvU0wYXwUfLziHCOZHwU4HBw,1qkK9qpJM5yGU4LnX6UM7UJGdoEQOB3dRM3gaNzanaSI,1a_oISRcyQY8wFRofOnSDp9fYWqtZCN51qbi-IL-VzOA,1EOTFAftEW5ciWHJoBq9cvHZpUnsaZhhvocX7_8WmahY,1_fcwNxwurpXnciqCXHWG9R15xA5QRbz_kNRVSiTkq-E,1-NoFlFHlKdSY8YOE3TC3doG85j0e4TrKoaT3cKyWj3k,162XJEdLMfhMy3T2gVBsbjk4ti8ys5os46HkSOvPzK-U,1g5ypjL5cAqkHcc2qakIvONI4bhDKj3hyQAluDgkFI0M,1dAZzF55b2DWNjx80gupA24qvKFO_Kihnw987GJf1fRc,1nkbkKEr317CLWf3vmOyPRlyffERwqUcjHNKVkFRGTmw,16Q2UY7dj2j84lCJHxD4H7V1pSQ_lECLZ48dRh1fx-0Y,1ZGOkaIbl4RM6Q-XVMyG83EHZphRaprQT9kW8wv73up0,1Rok6wgOeKAol6LoZIyr_KCWH0RBe6_8P1uF3aLWMz18,1YQ9-82TmfvhGejZ-ibpla2xovZmQ2mztfRl_Hnu3ock,1xPJQ1gESdC1YIbRdVyUSpNRMLLfE2JicietRCAOu34s,1y85tJ76sRo76puWFe4Rd3EZXONgr8Wb_GEvMMv2ZpXQ,1qG4goS8fLMdiNRNPJgfHk0aF3FvgNfsCIket_P0nRow,1UTnOgEqSxnuywV2CO41CoG7SE1eoZaPwvqd_tDd2isQ,1SRtrPNLgmirwRoV2uiCbKdyNY5X9OkwKxLoqigVP_iw,1nZ_J4gar4dqiGZdU-CsowO6Y6SykqfqvmxYd1OjtcLs,1azEuQkQfoO2VGDJqvglUSguOmUOLoMOL3Z-kwTpm4G0,1epkgc-6QLM3iKJNKUGPeGFJ4y2C5cBwfUIofygXLws8,16NLwwpkjY9BH-w3T_bq7I61bMtYcLOJcc8x2zo4JEcs,1DkukCJezxUxcDeNRReUflbgYFRfP4HNqWDmiBgJLZzQ,1Oksgc67M-1xyCrmbFQrY9XYmcpdRX6WINn4vKmmNeaM,1BR9AWsIEDP21NL1GpZKiofmUMh_hNxur6BDfM7fWFX8,1mlK6XYR6hAya_7YprBMXVXdfQIlaD8ZUTC0VcXS1csg,16Df7yAjy2QmZxFys6GjlKi2PzAfnC3rv62YMe2zNDts,1AJ--GHGrlpTDg7zKmeHSrUC_d8Y2uZ6VKJLNXr8YLLM,1ypJQ6hY50qFCoaVjk-_kcn44fxFzLx3RvOqC9it7r04,1V5wXulSlM3BupkBu4eswzYRDVZfpjHAgNRMjGyJsPxE,1TNsKYatLvx9m96KonKJyFl2wq4A2tfopWrYA-Yk0kQ4,1Dmlzcq_mLSbWaAY0WYaSsHno_yq7daBwYF5yMoUQOTE,18fmN_oHpl8G103nAatiZ4psBSJsLy_wditWnLPZHTjQ,1RwwevsYOH9PP-_aeARibMSIWaR7SDmlPNzrnKZGO5Aw,1fYiRc-c09MGUHq7yADyl3NBhMWe4JXF_rt9wBqJqOpI,10RrKIo5Nk5_-IxHM67t_y_rhiLQ1qEczzN6x2VzmOC0,1UQ9kwUS0uSimPauTPsMknAi-4wuujQPFPDkSRJw4wZU,11UazcGZLIFrjxWHd4FF3jHZNI6E0nzOhLSKsGLms0wA,1gMFRL6DIOfTqbp79nhvGeFgfzwmZA8zMYSedh_hdPxo,1aoATWr5GAeP_cyzYEVWzF4IVZCJtCCo4dk61H-2Jt9Y,15n94ZEXBsJpzLlmGk6zffK5rrVNKZbJR4eJDLVPNT6Y,1rkCoAy7QYPcoZkQDi_m1J9LW149c2ntu57tjQC0Ew7Q,1Gb5Tg3qHwa3PiikXiq8bGov6ewHygN1mqhGgJkU7Nn0,1wH6wLWCsvLyw0peqY-WLYnkGBNOgjfvA9PS9reg_jP8,1vSPnAOD7Vm3raSeO1jfImc_xlUDKBuJl4V3O6CKkiF8,1TNopbDLPj4WepT78rc95t3HCgTqC2ZvIo3ChswA1i8g,1IxjzPTv01mjJ0DklnpECYcKs7Lv9Pos3VpqsIdfPXFE,1NNfM6dcchg9z8zgCA5k4U85oDF0_TeSRANonvxUwKh4,1I0ToA9eF_4xQCABHtELa9Y6BA4RkvDM0VBlPVanMHNw,1tjuNkHZ_ChEnTbZbtq_VP0zs692ayCEQAB-uJgIa5IE,1RbiVfDnOHBXXsAsTMrZv4efjXAtsYJ6DWau4UIzNY90,19q2x769wL_M6r2OiK1zcfLkm7PG7ijAiFq7wYjFj5FA,1v9f1xohmzUd_iPXrK9tR2e74zdOOwwEobE8qFS9qdpI,1G3WK9KPnASqjKZKs6o3-vASMG3jnho4ym5amu_XuWCY,1b-Gp38lSIG7QaEFrlAX2Slosik7MP_KkQY69muUPlrQ,1amlD5AXlCeF6HsLm1Hj0HBHyvf93UjjRLFybXx0Oucc,1p7I3Rg1dtdCqhMjy-cW9zC0ELcCeQYunrCGyk9mXyCc,1K3F-x2DFl8rMhs3mHskJugOQhJ07f495QDhvn52NT-E,1m1BtFn95ldiXqoyBgaD118V62jgoJo4BkINanrC91Ug,1cp3se6zRBOugjQ6XbzI23DFHrKSVCW8VLXrM_wQT3qA,1nRit4-uttkna96Njfjv7DrMBrlf_a-BKQBi4e52EH14,157Z8ff1iyAPsx36P086Ga-vyBjJiDVEElLRU8v2SNko,1S-2SzlMO_0PcLjl7XZbJ2UIcHzIUMVRyHonpuCVtdM8,1Y3gVVbfteIF0_RXckm19mcUnwdnfuG8EEnCFYy_bzyg,13QvmBBC0UJt5BgIO8xDIvsawOdNpmbl66QbbScf4U1g,1B3ccmsFRBAg1eBdkx93oppP6zwIUpfYn1ELNXJeY_CQ,15mDfJLbWUcRogUJqP9EAXfqUAgQCB2R3Q2C23cooBgE,1J3JTnecEea-M_OBYHdtoLGPuyU8BfwqhE-nKGVAWwnM,1T4BqODr8z3ZlfqK0GPztbaoFpeVVyaCBoq8wPsYlvxM,1gH5lQAxeVrfTaOyIceqpNCVlxUzgOP6FRtCuFE8FkRs,18eekdBASY7ZAS0ecrCsb0XQvuRR6CwpXcLaHPueuHqY,1MGWTuG-0gABmvAWFWnlnYbMkG_fn_AYYZpr8IJqsYls,1JYNtjy7QRoo-KEHyx3uZ6c3LNY5UZy3NTOHnGUqy-i4,13xgPP7t2f5gh_quwkffBIc3vBcFHRCCdpj5CUDT0XlM,19LxksIqtpDNugNMi6ET8I2puYMYc7Qan4vvrP3AfkgE,1sY0gaOyJcruvD9Nqsf8U6ihG-9b9QRuz6HGTUwrXx80,1aPHhlulzlBvP3AL7mnqabQyrlV5_zdJmgGDAKhbtjEw,15d24UmCoxlRtr3-t3RbCa_kY5pNScpKSKHuJFZ4pc7A,1nmPCJHMVPfrMPyWupEpysokNUmYFCo22BXAWcogEUhI,18k9BKQjp2iHCd76p09yfygN9XnejqFeVZKYhE0_yiVw,1YocnD2oabGcQJFw-be9dTvkBAmHQtw3I6xDMXxFK5PE,1RF_4pPkGuwEdn9mF8mP46ZcK5g6OsI3ezMWTThsypig,1okirjyS3c325M04xFIoO8lVrAE-t8dE3mqxbYZVik5I,1Ig0ejBpLDazlFAFrH9WaKUl48aBuRMaDaldvBQ-GAlg,1GEBmeUY3FPjQ8YLeYQ7m4EaNyb4UWlffi07oENNIpJU,17IzsPgEqmlyvckl-4HxbY_3Hjm9Vfk9Ge33SbMxEd0k,15KsVCqMDtkK41RYT8yWpu88s6R7cR64To4uOoK6fjS8,1CqJELr2hlJnhOjlP1-D-jakzUH39nCNh02sxX4yMozQ,1Awx4D6RfDUB_5KfXkQiN7YqPBDmc-_1xOnsELvF3eik,17A3wk0FyaaPEWE8zLSVFwoFrtujcvAsis_O5Md9ZwoI,1GHz9-LfatFvoUBt8MV6pc3pkwU5ODWrVkmyuBskqNMc,1lvV1BiTX0uuhUMdAw5omadWMuiEW5XRvtKUvGPYDARQ,1HMntI-QVeOpYqfEYiMfUUvJHxUAPZ-jtv53ZSVybAug,11MeogDdmrMYIV2B1E3sAMuyuA3Carx9oLIvqlP1e6lg,1JfJgK2kLRpRo09TIC3o4PBOAswgZE-vWb7HqV0Wr3EY,1z2Ct1349EED7nLwTAEC3iR53U5THxrpi67KYncfbMQ8,1-a272f8vBqa6YdwNdrcZPWmUKzfnZAcQo4eMFsepu0I,1Y4KkD3_2KnHj_twoT2jH2mcp28JvQxcCA9EJPywxspU,1wi7jFykfztezYmoxTStVjMIzUwtf-QyuTtvQ6jGY_KA,16lR_jTi79RGC-2Ic_OYqHp2OMLU2-V_Ox1AllC_OfA4,1oz7i1wovDQvgj4z2yQfQPy_jzQlSJXUCq2lqwb8PPIM,1haTiAgEkByj3vkJ1hq1f6qPeKsb1Hjxrc3p_jZg674g,1PfOEv8Kv8WFhzbgxmXzKAqrp4HqZkwU5oJeNxNj3HYc,1pFrps10Sj5MLB-u1DJBefMuDAfQE8R-_JvEP7QjC-Jc,1CS0wa3UyTfEbc9ZH-gWkSLKVL_sUCUh33-VkkunwtsQ,1LyzS6aDRU-Ud9DkK6Y5BwmKSLaWDJr9bYMi3yjY-lJY,1ISiULpI3OObHYeCMmoKJ425EKj3xjqDSTbeCyxuYUUA,1Zm3IiijjVIjMOVOIdIUdPf57i_uK_Rbw3rUE7YGo1ZQ,12rv5JJcu5QzYl69Rqyw-uHJKwExQOSnx-8HpHOxKNY4,1PuNFni9A-d372kJnfkg_ek0AtgC546_eeib8qvkQGmc,1xT6NY5qcyBcQA9WRJq-m3MJfLBkFYShcI_d6_bKKu_k,1K04C4tFLf9QznqfnBr9vRLEhDjON-cYMyq_Xi7zR0Tg,1JffFtBazfrmNab5hC7ztSD0IdrDXoP-Qu8zcl-KhfKU,18zPVKTO1to6cjL-nqTTNJWkynGBE0GMtsTtBmt8V3-c,1JHnzYPgKxML0lv6I-UoLviGmcRBCB3nFjY6IEXxlHDI,15OB2VNOmrNNyO86Yonl8IglEIdOyY4t1TiAiAkB_HqU,1n0evUN-zE7HZxHsEMs2xSwJGEToTS8_KiAkbUUGB8ss,1f0fGZ_M6Tuk1n3vxURWq2F0u93CidF9ZaWjOBgIE5lc,1H5W_uOztL45Iy7p_6om_3MxFOzk0L8300MzEpFVG96Y,18OVg2gZZhu-OGcbM-POEd2aenJEvw-EDeko10blSRcE,12vlUKYmB0KyE-hzxeZvi5pIKV7BJwf-xt7tGGWN4CSU</t>
  </si>
  <si>
    <t>18/12/2025 15:13:57</t>
  </si>
  <si>
    <t>GRICIA ANDRE - PFP - 2025-2026</t>
  </si>
  <si>
    <t>10/10/2025 19:24:36</t>
  </si>
  <si>
    <t>si comunica che sono stati generati e resi disponibili i file per la condotta, le competenze, i programmi svolti e le relazioni finali. Di seguito i link ai file condivisi relativi alle sole classi in cui insegni: Programmi svolti Programma - ITA - 1ALC - 2025-2026 Programma - LAT - 1ALC - 2025-2026 Programma - GRE - 1ALC - 2025-2026 Programma - ING - 1ALC - 2025-2026 Programma - GEO - 1ALC - 2025-2026 Programma - STO - 1ALC - 2025-2026 Programma - MAT - 1ALC - 2025-2026 Programma - SCIE - 1ALC - 2025-2026 Programma - MOT - 1ALC - 2025-2026 Programma - REL - 1ALC - 2025-2026 Programma - ALT - 1ALC - 2025-2026 Programma - ITA - 1BLC - 2025-2026 Programma - LAT - 1BLC - 2025-2026 Programma - GRE - 1BLC - 2025-2026 Programma - ING - 1BLC - 2025-2026 Programma - GEO - 1BLC - 2025-2026 Programma - STO - 1BLC - 2025-2026 Programma - MAT - 1BLC - 2025-2026 Programma - SCIE - 1BLC - 2025-2026 Programma - MOT - 1BLC - 2025-2026 Programma - REL - 1BLC - 2025-2026 Programma - ALT - 1BLC - 2025-2026 Programma - ITA - 2ALC - 2025-2026 Programma - LAT - 2ALC - 2025-2026 Programma - GRE - 2ALC - 2025-2026 Programma - ING - 2ALC - 2025-2026 Programma - GST - 2ALC - 2025-2026 Programma - MAT - 2ALC - 2025-2026 Programma - SCIE - 2ALC - 2025-2026 Programma - MOT - 2ALC - 2025-2026 Programma - REL - 2ALC - 2025-2026 Programma - ALT - 2ALC - 2025-2026 Programma - ITA - 2BLC - 2025-2026 Programma - LAT - 2BLC - 2025-2026 Programma - GRE - 2BLC - 2025-2026 Programma - ING - 2BLC - 2025-2026 Programma - GEO - 2BLC - 2025-2026 Programma - STO - 2BLC - 2025-2026 Programma - MAT - 2BLC - 2025-2026 Programma - SCIE - 2BLC - 2025-2026 Programma - MOT - 2BLC - 2025-2026 Programma - REL - 2BLC - 2025-2026 Programma - ITA - 3ALC - 2025-2026 Programma - LAT - 3ALC - 2025-2026 Programma - GRE - 3ALC - 2025-2026 Programma - ING - 3ALC - 2025-2026 Programma - STO - 3ALC - 2025-2026 Programma - FIL - 3ALC - 2025-2026 Programma - MAT - 3ALC - 2025-2026 Programma - FIS - 3ALC - 2025-2026 Programma - SCIE - 3ALC - 2025-2026 Programma - ART - 3ALC - 2025-2026 Programma - MOT - 3ALC - 2025-2026 Programma - CIV - 3ALC - 2025-2026 Programma - REL - 3ALC - 2025-2026 Programma - ALT - 3ALC - 2025-2026 Programma - ITA - 3BLC - 2025-2026 Programma - LAT - 3BLC - 2025-2026 Programma - GRE - 3BLC - 2025-2026 Programma - ING - 3BLC - 2025-2026 Programma - STO - 3BLC - 2025-2026 Programma - FIL - 3BLC - 2025-2026 Programma - MAT - 3BLC - 2025-2026 Programma - FIS - 3BLC - 2025-2026 Programma - SCIE - 3BLC - 2025-2026 Programma - ART - 3BLC - 2025-2026 Programma - MOT - 3BLC - 2025-2026 Programma - CIV - 3BLC - 2025-2026 Programma - REL - 3BLC - 2025-2026 Programma - ALT - 3BLC - 2025-2026 Programma - ITA - 4ALC - 2025-2026 Programma - LAT - 4ALC - 2025-2026 Programma - GRE - 4ALC - 2025-2026 Programma - ING - 4ALC - 2025-2026 Programma - STO - 4ALC - 2025-2026 Programma - FIL - 4ALC - 2025-2026 Programma - MAT - 4ALC - 2025-2026 Programma - FIS - 4ALC - 2025-2026 Programma - SCIE - 4ALC - 2025-2026 Programma - ART - 4ALC - 2025-2026 Programma - MOT - 4ALC - 2025-2026 Programma - CIV - 4ALC - 2025-2026 Programma - REL - 4ALC - 2025-2026 Programma - ALT - 4ALC - 2025-2026 Programma - ITA - 4BLC - 2025-2026 Programma - LAT - 4BLC - 2025-2026 Programma - GRE - 4BLC - 2025-2026 Programma - ING - 4BLC - 2025-2026 Programma - STO - 4BLC - 2025-2026 Programma - FIL - 4BLC - 2025-2026 Programma - MAT - 4BLC - 2025-2026 Programma - FIS - 4BLC - 2025-2026 Programma - SCIE - 4BLC - 2025-2026 Programma - ART - 4BLC - 2025-2026 Programma - MOT - 4BLC - 2025-2026 Programma - CIV - 4BLC - 2025-2026 Programma - REL - 4BLC - 2025-2026 Programma - ITA - 5BLC - 2025-2026 Programma - LAT - 5BLC - 2025-2026 Programma - GRE - 5BLC - 2025-2026 Programma - ING - 5BLC - 2025-2026 Programma - STO - 5BLC - 2025-2026 Programma - FIL - 5BLC - 2025-2026 Programma - MAT - 5BLC - 2025-2026 Programma - FIS - 5BLC - 2025-2026 Programma - SCIE - 5BLC - 2025-2026 Programma - ART - 5BLC - 2025-2026 Programma - MOT - 5BLC - 2025-2026 Programma - CIV - 5BLC - 2025-2026 Programma - REL - 5BLC - 2025-2026 Relazioni finali Relazione - ITA - 1ALC - BUCCI SONIA - 2025-2026 Relazione - LAT - 1ALC - PETRI SARA - 2025-2026 Relazione - GRE - 1ALC - FANUCCHI STEFANO - 2025-2026 Relazione - ING - 1ALC - FRATI ENRICA - 2025-2026 Relazione - GEO - 1ALC - LIBERATI ROSSANA - 2025-2026 Relazione - STO - 1ALC - SAMMARITANO ANNA RITA - 2025-2026 Relazione - MAT - 1ALC - D&amp;#39;ELIA GIOVANNA - 2025-2026 Relazione - SCIE - 1ALC - GALLOTTA ANTONIO - 2025-2026 Relazione - MOT - 1ALC - ROSSI STEFANIA - 2025-2026 Relazione - REL - 1ALC - DEL BALIO LAURA - 2025-2026 Relazione - ALT - 1ALC - ROTELLI CLELIA - 2025-2026 Relazione - ITA - 1BLC - FANUCCHI STEFANO - 2025-2026 Relazione - LAT - 1BLC - BUCCI SONIA - 2025-2026 Relazione - GRE - 1BLC - PETRI SARA - 2025-2026 Relazione - ING - 1BLC - NISI PIETRO - 2025-2026 Relazione - GEO - 1BLC - FANUCCHI STEFANO - 2025-2026 Relazione - STO - 1BLC - MAGGI FRANCESCA - 2025-2026 Relazione - MAT - 1BLC - PECCIARINI GRAZIANO - 2025-2026 Relazione - SCIE - 1BLC - GALLOTTA ANTONIO - 2025-2026 Relazione - MOT - 1BLC - MACHETTI SARA - 2025-2026 Relazione - REL - 1BLC - PAPINI STEFANO - 2025-2026 Relazione - ALT - 1BLC - SCACCIA GIULIA - 2025-2026 Relazione - ITA - 2ALC - FANUCCHI STEFANO - 2025-2026 Relazione - LAT - 2ALC - PETRI SARA - 2025-2026 Relazione - GRE - 2ALC - BUCCI SONIA - 2025-2026 Relazione - ING - 2ALC - FRATI ENRICA - 2025-2026 Relazione - GST - 2ALC - FANUCCHI STEFANO - 2025-2026 Relazione - MAT - 2ALC - D&amp;#39;ELIA GIOVANNA - 2025-2026 Relazione - SCIE - 2ALC - GALLOTTA ANTONIO - 2025-2026 Relazione - MOT - 2ALC - ROSSI STEFANIA - 2025-2026 Relazione - REL - 2ALC - DEL BALIO LAURA - 2025-2026 Relazione - ALT - 2ALC - CALDARA CRISTIANA - 2025-2026 Relazione - ITA - 2BLC - CAPRINI GIULIA - 2025-2026 Relazione - LAT - 2BLC - BUCCI SONIA - 2025-2026 Relazione - GRE - 2BLC - PETRI SARA - 2025-2026 Relazione - ING - 2BLC - NISI PIETRO - 2025-2026 Relazione - GEO - 2BLC - RONCONI CLAUDIO - 2025-2026 Relazione - STO - 2BLC - FANUCCHI STEFANO - 2025-2026 Relazione - MAT - 2BLC - PECCIARINI GRAZIANO - 2025-2026 Relazione - SCIE - 2BLC - GALLOTTA ANTONIO - 2025-2026 Relazione - MOT - 2BLC - COPPOLA CECILIA - 2025-2026 Relazione - REL - 2BLC - PAPINI STEFANO - 2025-2026 Relazione - ITA - 3ALC - SAMMARITANO ANNA RITA - 2025-2026 Relazione - LAT - 3ALC - SAMMARITANO ANNA RITA - 2025-2026 Relazione - GRE - 3ALC - LIBERATI ROSSANA - 2025-2026 Relazione - ING - 3ALC - FRATI ENRICA - 2025-2026 Relazione - STO - 3ALC - RICCI STEFANO - 2025-2026 Relazione - FIL - 3ALC - RICCI STEFANO - 2025-2026 Relazione - MAT - 3ALC - D&amp;#39;ELIA GIOVANNA - 2025-2026 Relazione - FIS - 3ALC - D&amp;#39;ELIA GIOVANNA - 2025-2026 Relazione - SCIE - 3ALC - GALLOTTA ANTONIO - 2025-2026 Relazione - ART - 3ALC - BRIZZI ALESSIO - 2025-2026 Relazione - MOT - 3ALC - ROSSI STEFANIA - 2025-2026 Relazione - CIV - 3ALC - FOMMEI FRANCESCA - 2025-2026 Relazione - REL - 3ALC - DEL BALIO LAURA - 2025-2026 Relazione - ALT - 3ALC - SALVESTRONI SERENA - 2025-2026 Relazione - ITA - 3BLC - MAGGI FRANCESCA - 2025-2026 Relazione - LAT - 3BLC - MAGGI FRANCESCA - 2025-2026 Relazione - GRE - 3BLC - RONCONI CLAUDIO - 2025-2026 Relazione - ING - 3BLC - NISI PIETRO - 2025-2026 Relazione - STO - 3BLC - LORENZONI WALTER - 2025-2026 Relazione - FIL - 3BLC - LORENZONI WALTER - 2025-2026 Relazione - MAT - 3BLC - SERPICO LUCIA - 2025-2026 Relazione - FIS - 3BLC - SERPICO LUCIA - 2025-2026 Relazione - SCIE - 3BLC - GALLOTTA ANTONIO - 2025-2026 Relazione - ART - 3BLC - BRIZZI ALESSIO - 2025-2026 Relazione - MOT - 3BLC - MACHETTI SARA - 2025-2026 Relazione - CIV - 3BLC - FOMMEI FRANCESCA - 2025-2026 Relazione - REL - 3BLC - PAPINI STEFANO - 2025-2026 Relazione - ALT - 3BLC - VINCENTI IMMACOLATA - 2025-2026 Relazione - ITA - 4ALC - SAMMARITANO ANNA RITA - 2025-2026 Relazione - LAT - 4ALC - LIBERATI ROSSANA - 2025-2026 Relazione - GRE - 4ALC - LIBERATI ROSSANA - 2025-2026 Relazione - ING - 4ALC - FRATI ENRICA - 2025-2026 Relazione - STO - 4ALC - RICCI STEFANO - 2025-2026 Relazione - FIL - 4ALC - RICCI STEFANO - 2025-2026 Relazione - MAT - 4ALC - D&amp;#39;ELIA GIOVANNA - 2025-2026 Relazione - FIS - 4ALC - D&amp;#39;ELIA GIOVANNA - 2025-2026 Relazione - SCIE - 4ALC - GALLOTTA ANTONIO - 2025-2026 Relazione - ART - 4ALC - BRIZZI ALESSIO - 2025-2026 Relazione - MOT - 4ALC - ROSSI STEFANIA - 2025-2026 Relazione - CIV - 4ALC - FOMMEI FRANCESCA - 2025-2026 Relazione - REL - 4ALC - ANTICHI MADDALENA - 2025-2026 Relazione - ALT - 4ALC - CORDOVANI IRENE - 2025-2026 Relazione - ITA - 4BLC - MAGGI FRANCESCA - 2025-2026 Relazione - LAT - 4BLC - RONCONI CLAUDIO - 2025-2026 Relazione - GRE - 4BLC - RONCONI CLAUDIO - 2025-2026 Relazione - ING - 4BLC - NISI PIETRO - 2025-2026 Relazione - STO - 4BLC - LORENZONI WALTER - 2025-2026 Relazione - FIL - 4BLC - LORENZONI WALTER - 2025-2026 Relazione - MAT - 4BLC - PECCIARINI GRAZIANO - 2025-2026 Relazione - FIS - 4BLC - PECCIARINI GRAZIANO - 2025-2026 Relazione - SCIE - 4BLC - GALLOTTA ANTONIO - 2025-2026 Relazione - ART - 4BLC - BRIZZI ALESSIO - 2025-2026 Relazione - MOT - 4BLC - MACHETTI SARA - 2025-2026 Relazione - CIV - 4BLC - FOMMEI FRANCESCA - 2025-2026 Relazione - REL - 4BLC - PAPINI STEFANO - 2025-2026 Relazione - ITA - 5BLC - MAGGI FRANCESCA - 2025-2026 Relazione - LAT - 5BLC - RONCONI CLAUDIO - 2025-2026 Relazione - GRE - 5BLC - RONCONI CLAUDIO - 2025-2026 Relazione - ING - 5BLC - NISI PIETRO - 2025-2026 Relazione - STO - 5BLC - LORENZONI WALTER - 2025-2026 Relazione - FIL - 5BLC - LORENZONI WALTER - 2025-2026 Relazione - MAT - 5BLC - SERPICO LUCIA - 2025-2026 Relazione - FIS - 5BLC - SERPICO LUCIA - 2025-2026 Relazione - SCIE - 5BLC - GALLOTTA ANTONIO - 2025-2026 Relazione - ART - 5BLC - BRIZZI ALESSIO - 2025-2026 Relazione - MOT - 5BLC - MACHETTI SARA - 2025-2026 Relazione - CIV - 5BLC - FOMMEI FRANCESCA - 2025-2026 Relazione - REL - 5BLC - PAPINI STEFANO - 2025-2026 Griglie condotta 1ALC - CONDOTTA - 2025-2026 1BLC - CONDOTTA - 2025-2026 2ALC - CONDOTTA - 2025-2026 2BLC - CONDOTTA - 2025-2026 3ALC - CONDOTTA - 2025-2026 3BLC - CONDOTTA - 2025-2026 4ALC - CONDOTTA - 2025-2026 4BLC - CONDOTTA - 2025-2026 5BLC - CONDOTTA - 2025-2026 Griglia competenze 2ALC - COMPETENZE - 2025-2026 2BLC - COMPETENZE - 2025-2026 Ciao e buon lavoro! L'Animatore Digitale prof. LEUCI GIULIO, per conto del Dirigente Scolastico prof.ssa RICCI GIORGIA.</t>
  </si>
  <si>
    <t>5ALS - VERBALI CDC - 2025-2026</t>
  </si>
  <si>
    <t>16/02/2026 10:20:50</t>
  </si>
  <si>
    <t>1nV3cSgHwgbGZw_VDvMqLl9K8qUTF8qESHhp4asEZhOA</t>
  </si>
  <si>
    <t>1im1H69bGaXNL_3Zn4jyPd4JccOu6SDbN</t>
  </si>
  <si>
    <t>https://docs.google.com/document/d/1nV3cSgHwgbGZw_VDvMqLl9K8qUTF8qESHhp4asEZhOA/edit?usp=drivesdk</t>
  </si>
  <si>
    <t>https://drive.google.com/drive/folders/1im1H69bGaXNL_3Zn4jyPd4JccOu6SDbN</t>
  </si>
  <si>
    <t>04/06/2026 14:11:57</t>
  </si>
  <si>
    <t>1_yEgUPD9x1WpPykw6TH_8jXux8YtHKjuY-vEPvsElqc,1H9yal0Z2_2kcbDrzIN_hEKeDq5sB-E0OVk2vuSRFWRs,1ckC5IXsgvjXU8qTSf-dKO8dDxklA49pIiiy4whp-VWQ,1YUe5W2AcnPKxCEWQTsVf0t5WYbFDMkHi7Yuoam_7o8M,1idKyICsrOYDODFeKExvjsPe1Cqi59yWN6CschaHEDd0,1F5d5l0D0qd-crMAWqoZouz2CiOxRkybdRoXeixAkuJ8,1vsPliskrEUWtmqVZN9IdpDv0ZbSptRgGvdOu8oc1jjM,1Ov28xt6EubBtbOgKz6lU6dYB_PiSs_rd0BsjHHYdTRI,1SonzDuDIJkJ700txBGTJwjcO39g0lu1BVOevGzSzRkU,1m0MYK9fjA4SOZ7FBKSukhZUDF6VApwy8hz2x_GmETao,11hmmq-jp_I850GVF_l5avsdJmpns9XsQ38Rn14miQCg,13PtSBKHmrOUyuvttZwaRl_FxrCDIt_hqsT8nKyd8ZUU,1WodbO10MiyqmEe7gY1hMowSFlLgrtM4QZcbOQI9VMF4,1_opQBnEECzVI7wrzy0CckB6pEc923hU8V6c_5SC1WTc,10vOzAR42gnj_-3Dq85VK9zcBVmXWlial4B-juO5kw_s,1I1LlN8VdvqMMaNdBMWkYbG064v4N7ITGfV33bXcdnvE,1lC_1E7HKqG61dCZ4_E15lb7AOCpPQ42eNQJKRKmJXnI,1RHprZKHEKiu3J7q3Rms8oqEKC14EeV_CTx_Mc2lvCU4,1y8S8eMGa8vixc4o9wHOKEWPGwjTX4f-EG-ji3hRF9G0,1lbxfDsSYQP_bajD18QmRz2vHOAwGVVtWwwi8S9Qz3tY,1TCfvRPLVXtDk7lVNesMy2jrWJKfhMz67hYdcpSeaV2o,1KtAk0uP4R7Ztq_V3s8M6y-ZxMPc7_bjVqAAreAy2iac,1TtklWT4ngdCzXp5tOD7sDGrRW3GXD5EBMv_xbuaEglg,1ZODPcpDRq8VBxIhGbtWH96l2fRor1WddT94f_sgyU5Y,1cV8-xlT33AAZYRmUvY7D3aP03F3rz-CF2k0M-TA5VxM,1fjzY7MaS8urFMydblW19ktt1OBjskrv70JUeV0ql8Pc,1qJY2G7IhZPTcif2q88nY_TIViq2xQLMM4-FIPYVoTAY,1d3CJf8yXrodZG1Y2nA8wXZ7CWImCFagK7EL2nrZlVFQ,16CSUHkdHpTqb7UlL45q-yHv7hlDe4I6NHWFrC0d_fV4,1RJYPXJydZjSkL0XDNdzpLr5301m6xx8Yf9VI8ffHPwQ,1sbPMan37tZb25FvF0Jee-CDgKDZYlSt9Yb2olKX6KgY,1EelIO7Vdy66a4hWYgjmdVqcAqMjYxEdOlTPqrwzaDHc,1HG9_wM8i7RzJrOqmhGAOY-968zyTYfP-t-SlnVCq04w,15xHGbSMF1koHsQSld1lC6GLuS17BUSRAuv-Dlc7xtUQ,1ajWgffBo3dgjD-cxVqUWnM00DBbugg8p4ChvMzWR9kU,1JCu0cKR1jTOhOhi7ieH_5T66QeVisGc9sQKvGivimUs,1k5i7_hFbHSjs7Jm7iDaeW6_UtlGsKHi2R3Tv7Zt9C44,11CL4f8nW6HqxQuz3kGy_uiE-ZAPsKzmSy_LFUParCYI,1w0pgj0k8bGo8dcDYd0CuISn6cdw-VRpchNTGITboyLg,1MVEpHhpebyxsQOXiwTJr8HpPyoet36nuT9tUUdS2FLg,1C9FGWZ8-wA0WcGmdpkvBVR-rUIckxoQWRnGAUq3ZVPA,1lNaPgh2ADtf0REyKJaFSOwb26yJ4vCVBQinqKwj7j-Y,1tYTmB06Jc7Zt-ezILHa-EF2p-92uR6QKkoWikNoaIyI,1RiZLjMnkxW7scNCheKE-9XzcWKuczckv3R6BLg_YsSo,1ONvzU57ZkVv7f1S5vzb0rLtL-a3pm9olvGwNO9sPzvg,1r-FeKFAFrR3GX_BUDqblSSeERP0v9BcEiJorhIhsJlw,1lDJ8adEX1QTt_xbVM4eiGZlajKD5htVTMn3Wyo-hxi8,1A8-wUbYAoxC8e9vMsKqqjNTthLfH5oMMrhOo_92EBzw,1tf1E2r4GbOVMbch6iO88_4Zc6FAiE8sey17bzZw1DhM,1pE7zaYdGxudn-PTElW6gcgIMsWd5wSnflN_AwEVgU60,1gRqTniaLfk9O1DV5c4euaBj5dd-dhvgNEHWMLRqyAlQ,1tBxPO-CWuNE15-fKxMOlOdw8pqDQe39a4vrHjrvDEMk,14NHcaCAzD3ImGj_MnJlnf9StXDZTZ6DCGgfZCuE8HWg,1Sb9AXpVZZCQppj4upq7s8jO8eUBixKowlmg2bXdLXcE,1NrtEkordFkDXIsGG03048pBUbqz2eX4bkNIbwuKjzYI,11TRDK7gthr3WVk4_DfRtT1GZCPJDf9Vo7Mk0ASlBdY4,1WzkBZb_3lGOMcAIQSZQCdHXg-qKlgEThxOs0N0OFDJk,1UgqeHsXpxXqUuCy6QXurEuKyeZXROAf8ejKxF4CdisU,1K6s7m_QdK4gnAQo6HcyDQDrL6RYSnxD1G4gjaTLsOVE,1GnA0YlDn1eEKRf-RKZfEbz-fSpU0Trl8rsub9Tn8xS0,1go0nFJMz4KjLgbi_Y40J7BHJYg_eJjHedYUNzvLiHIQ,1JHPQHlpef9STudNhy8nnCyPPWgjNz3o8CAMs-G2owxQ,1hIjTISC62harBVoaogc8rfM5-lxlQKWdS9CMlzuc8Hw,1EV_505pD0TEswBE9X122_09zzfMNcE6t72fcxzFyuJ4,1zAQHSmFoX0rki8DJ7n9tZCi-Py9RTCOoEzzJ41OJ2N8,1YHdFBvkXlV28qIzbMtVs01ha_bZs2mFdAABoJPbM3AI,1IM3j-I31XfGsf1uW_l8VlfBPU-J7VPvVy8qnwVRM5tk,13fLTHrQ0MKgFtpliUufPYlEdRxqP8zFP2d7wv69HgN0,1nbxQy8WUzywLbbaoiNLuzqOqA0Tbtv0Q7_4gwXCNiGA,1K4-e0_H0-hJ0SBYCnbHQR-1eunHF7wQBZZsX4Q4BWBY,1xbahxTIYP0WMY6UIYffPeIsuEFwX_W3TH1OAjXPXlOo,1N08eSgi0m1tQARCxZn5hdzihF7QiuLhvgkA3AsXP-Kk,16ZHxV1A3rjIfnSLw-XM0CcODP0b04Vi5HoKwZYn7ZuU,1OjCghWrdIFcXJfCBmGEL1xkDxIcOjtjanb6tBIx3wwk,1z4HVpTA1hx9T2o0D9h598blveY8pmraUqaXnFAuDJxE,1lN2YUIFZcncnTFTaQ3OcLkpwTHWCqk3BPLDXeHz9orU,1rofpVKWQM18vCtAAgns_I79IvpapajpRjoFRJ2g1NU8,1OdxfowfS2QBISABCrqropivgzNKvDoezJb-zR4SZ4KU,1E0tSMv-R2gRRVEQyBSRM8feHTF6aGscSFuE4xvH-aqQ,1JHSAPVraBGo9dOcXYkHHzQ3rjQIz4OqN-4Ez2TQhMDc,1GXJV5hX1slC_i7zs6mQk__KBJgZImbOazwUmYHCPp-c,1_FERSF95yNZuyhoS8zAnhVdKw4rwjJlPTRbdHhw9p1g,1krFoBvVB9iV9GY8aylze7u__3zVZFpIevexm5IxL0dk,1QvesXF8srZh1er34bM4RsrYpglipc1EaDVrkR6IdrYY,1HGh9NUgQIkX-Gm4qvfltmioNKzxM-bUf5qNLF0GS4X4,1jhNTneQCdLxaprR34ZCbDgPAFVF1JlX6aWq-AVATajk,1tGpDKOuZGDFbwNASXGH-vGs6SkhWnvKUz30YeUExF34,1t7NdLtDzap1fqOpZbOGiNKv3GeoqR3I43akW7A0pUSA,18H4lPqW6C4-G8ttUGvFPVrHe8tXtPj4aOBLB7eay1dE,1708u02o2psI0W3WncZCOxHqT95xsZ14zKxg-fEUyXCY,1A56nebBJYNdHGfpbJPoArQc0prF33_jJhYWpnaUk7Uc,1l_IgEkC9vIiNzH2r66U5cY9imJpmItvkpo3FhVH0P0g,1SpZq7r8dpTnS0-QnXZg3aGeHTd_MztTnVq7rGcmHmuE,1ImwWR3T-tugf5TvaEcT_l3e9pwuaVCMHJVSfMo6wfx0,1si147wHSaS7P4I2s8IPj2H0E9gItV6XZCbZmiDW9OBc,11MyMcfvrp6ERnvzbUTXv-6P_rTkwW5j1_D9ohHwFtbg,1d8TWtOWLGIg4wPGfzqMH6CZP-KA1xPa-lfXo_rp8WSs,16h6EsH_bQ9h8m67dDFGlWrR2t_stE0nSn-9uWLtY17I,1QlBXB88vq7UpEm8hvWO9bd5Wp12QIbzHv3Rb_XQ1Dhs,1fH6R6wPuJBMy9KbIcVpcsitK7O6BzWrMMyqMZBp0fn4,19y_KFc5TCUYu9ZXptGrDss1vW4SFB-O97JSKIdrCKcc</t>
  </si>
  <si>
    <t>10/10/2025 19:24:29</t>
  </si>
  <si>
    <t>si comunica che sono stati generati e resi disponibili i file per la condotta, le competenze, i programmi svolti e le relazioni finali. Di seguito i link ai file condivisi relativi alle sole classi in cui insegni: Programmi svolti Programma - ITA - 1E - 2025-2026 Programma - ING - 1E - 2025-2026 Programma - GEO - 1E - 2025-2026 Programma - STO - 1E - 2025-2026 Programma - MAT - 1E - 2025-2026 Programma - FIS - 1E - 2025-2026 Programma - INF - 1E - 2025-2026 Programma - SCIE - 1E - 2025-2026 Programma - DIS - 1E - 2025-2026 Programma - MOT - 1E - 2025-2026 Programma - REL - 1E - 2025-2026 Programma - ALT - 1E - 2025-2026 Programma - ITA - 2E - 2025-2026 Programma - ING - 2E - 2025-2026 Programma - GEO - 2E - 2025-2026 Programma - STO - 2E - 2025-2026 Programma - MAT - 2E - 2025-2026 Programma - FIS - 2E - 2025-2026 Programma - INF - 2E - 2025-2026 Programma - SCIE - 2E - 2025-2026 Programma - DIS - 2E - 2025-2026 Programma - MOT - 2E - 2025-2026 Programma - REL - 2E - 2025-2026 Programma - ALT - 2E - 2025-2026 Programma - ITA - 4BLS - 2025-2026 Programma - LAT - 4BLS - 2025-2026 Programma - ING - 4BLS - 2025-2026 Programma - STO - 4BLS - 2025-2026 Programma - FIL - 4BLS - 2025-2026 Programma - MAT - 4BLS - 2025-2026 Programma - FIS - 4BLS - 2025-2026 Programma - SCIE - 4BLS - 2025-2026 Programma - DIS - 4BLS - 2025-2026 Programma - MOT - 4BLS - 2025-2026 Programma - CIV - 4BLS - 2025-2026 Programma - REL - 4BLS - 2025-2026 Programma - ITA - 5BLS - 2025-2026 Programma - LAT - 5BLS - 2025-2026 Programma - ING - 5BLS - 2025-2026 Programma - STO - 5BLS - 2025-2026 Programma - FIL - 5BLS - 2025-2026 Programma - MAT - 5BLS - 2025-2026 Programma - FIS - 5BLS - 2025-2026 Programma - SCIE - 5BLS - 2025-2026 Programma - DIS - 5BLS - 2025-2026 Programma - MOT - 5BLS - 2025-2026 Programma - CIV - 5BLS - 2025-2026 Programma - REL - 5BLS - 2025-2026 Relazioni finali Relazione - ITA - 1E - LANZANO ROSA - 2025-2026 Relazione - ING - 1E - MOSCATELLI SANDRA - 2025-2026 Relazione - GEO - 1E - LANZANO ROSA - 2025-2026 Relazione - STO - 1E - GENCHI MARIA ELENA - 2025-2026 Relazione - MAT - 1E - DI MEGLIO UGO - 2025-2026 Relazione - FIS - 1E - LOZZI CARLOTTA - 2025-2026 Relazione - INF - 1E - CARTOCCI GIANNI - 2025-2026 Relazione - SCIE - 1E - CASAGLI ALESSIO - 2025-2026 Relazione - DIS - 1E - DESIDERIO FLORIANA - 2025-2026 Relazione - MOT - 1E - COPPOLA CECILIA - 2025-2026 Relazione - REL - 1E - DEL BALIO LAURA - 2025-2026 Relazione - ALT - 1E - MILLI ALBERTO - 2025-2026 Relazione - ITA - 2E - FESTEGGIATO ELENA - 2025-2026 Relazione - ING - 2E - NEVONI ELENA - 2025-2026 Relazione - GEO - 2E - FESTEGGIATO ELENA - 2025-2026 Relazione - STO - 2E - GENCHI MARIA ELENA - 2025-2026 Relazione - MAT - 2E - SERPICO LUCIA - 2025-2026 Relazione - FIS - 2E - ZICCARDI ANTONELLA - 2025-2026 Relazione - INF - 2E - AGOSTINI LAURA - 2025-2026 Relazione - SCIE - 2E - MUSTO NAZZARO - 2025-2026 Relazione - DIS - 2E - DESIDERIO FLORIANA - 2025-2026 Relazione - MOT - 2E - COPPOLA CECILIA - 2025-2026 Relazione - REL - 2E - DEL BALIO LAURA - 2025-2026 Relazione - ALT - 2E - BABINI ROBERTA - 2025-2026 Relazione - ITA - 4BLS - GENCHI MARIA ELENA - 2025-2026 Relazione - LAT - 4BLS - GENCHI MARIA ELENA - 2025-2026 Relazione - ING - 4BLS - GOVERNI SILVIA - 2025-2026 Relazione - STO - 4BLS - GUERRINI SARA - 2025-2026 Relazione - FIL - 4BLS - GUERRINI SARA - 2025-2026 Relazione - MAT - 4BLS - DRAGONI ROBERTO - 2025-2026 Relazione - FIS - 4BLS - DRAGONI ROBERTO - 2025-2026 Relazione - SCIE - 4BLS - SOZZI MARCO - 2025-2026 Relazione - DIS - 4BLS - SGHERRI BEATRICE - 2025-2026 Relazione - MOT - 4BLS - BONARI SONIA - 2025-2026 Relazione - CIV - 4BLS - SAVELLI ROSANNA - 2025-2026 Relazione - REL - 4BLS - GINANNESCHI MARIA STEFANIA - 2025-2026 Relazione - ITA - 5BLS - GENCHI MARIA ELENA - 2025-2026 Relazione - LAT - 5BLS - GENCHI MARIA ELENA - 2025-2026 Relazione - ING - 5BLS - MOSCATELLI SANDRA - 2025-2026 Relazione - STO - 5BLS - FUCCI ANGELO - 2025-2026 Relazione - FIL - 5BLS - FUCCI ANGELO - 2025-2026 Relazione - MAT - 5BLS - CHIMENTI CHIARA - 2025-2026 Relazione - FIS - 5BLS - CHIMENTI CHIARA - 2025-2026 Relazione - SCIE - 5BLS - PORCELLONI SERENA - 2025-2026 Relazione - DIS - 5BLS - SGHERRI BEATRICE - 2025-2026 Relazione - MOT - 5BLS - BONARI SONIA - 2025-2026 Relazione - CIV - 5BLS - SAVELLI ROSANNA - 2025-2026 Relazione - REL - 5BLS - GINANNESCHI MARIA STEFANIA - 2025-2026 Griglie condotta 1E - CONDOTTA - 2025-2026 2E - CONDOTTA - 2025-2026 4BLS - CONDOTTA - 2025-2026 5BLS - CONDOTTA - 2025-2026 Griglia competenze 2E - COMPETENZE - 2025-2026 Ciao e buon lavoro! L'Animatore Digitale prof. LEUCI GIULIO, per conto del Dirigente Scolastico prof.ssa RICCI GIORGIA.</t>
  </si>
  <si>
    <t>5ALC - VERBALI CDC - 2025-2026</t>
  </si>
  <si>
    <t>18/12/2025 15:18:54</t>
  </si>
  <si>
    <t>https://drive.google.com/drive/folders/1u8wifX9d5qd66x5IfXG8q0wRxI0k2aqe</t>
  </si>
  <si>
    <t>04/06/2026 14:11:59</t>
  </si>
  <si>
    <t>MAGGI ADRIANO - PFP - 2025-2026</t>
  </si>
  <si>
    <t>1dRUswDk7z_wbssofbmUJ__zhPpI4LkaKxkw_jnlFt28</t>
  </si>
  <si>
    <t>https://docs.google.com/document/d/1dRUswDk7z_wbssofbmUJ__zhPpI4LkaKxkw_jnlFt28/edit?usp=drivesdk</t>
  </si>
  <si>
    <t>17XVTv2yX5OtVPTI3QtSa5bLOVn_zvcUWIZyrZ37Nbvo,1rq1uDTPkjFRsVRb5RT6nbvWP3awn_Ss8kfCfrnPXUig,1unM1kQeI8nkFurJyqasPM75aVKKrqjHeH-Gtnyt1MbU,1exSowB5cCOvlxRdtFFvQkUB1Lb1KaesiEAwZ9_s4Kng,1QREQvbkrbKxl0aud23CEQSi-Qc7nMR0s1K2nXn5U4GY,1PAnSY69YDVovpWSBhpCeVW6I89_kYD4w0B8M2JUuAmg,1p4BLsgHJbqt2TeS0RNhDQeO90kG_M6qv0zB0SROEHaw,1O2XR6cRuCFGKefS4r5pLDlD4yQADzCbuzgcF6Tm3Aik,1KfhDs0ue9K5XWq3m7Qu3A7EVYhw2LAT049bjulW9RXU,1ObC5yXyxxfRH20XSM-4ZWquRQguVJ5ITmKt94U3lEeY,1b4e8wiseq9rm95--MI2wtWMBF72edFG-B5MKOyBoTac,1Ev2k_EKOg21FXi0ENoWZLtdoUOrI_vcwOyBwPBYzhng,1k0cRkyO9hKU2_Q_N2qJ7o2QcqMIRYWCRAnz-f5ZP-lE,1r2IxIL-u3nEdnPEJeAcWNuMpBg431EQ7RmItpr4epK4,1ZEcAO2a0o8OQLrNVdQH2hHBybEfTTKdDUdH4QQU6-Us,1XF2sHElef2nbIKm6uVx78LOx50FgrRNAlUGUcbf-Tkc,1DeqpdnYlxXkpmIoFNVfSo6UJk0tKJoRwI-bdVfhDbys,1-a7Zc25wx2un1BdNbAESGtoPZVFbewMp3UKBYSQPwUE,11ghJGXEieM6plp-Vgqu6tE9qCluDTmCymt2yt_kXw90,1GNWAt-MG5TB85XAst5B71NKrrqpafxBGVyuxRCH-GZg,1iqxYWWJptxYkOmW_4bTIOcrelSs6NHi3AHl4WZOE_iQ,1VAYITHemsLre1WhNBsQoRCkkzKQMiXrEgRltSiQrfjA,16AevXxizJLWDhFgqySKvePfEiR4i7Jby2IP4l9zsUBE,1BBsaTkiFFC7veNbAS34C_MvGtJ9cg9Esm_y2Z8Z-01E,1s6oEWOgs6a2dEY-OICOKikS6uMFlzRcPUH9ESQMm9RI,1vvTEz5SgdYDt9yC8Tbeq085KQsdYQkIOKNaegd9I0TA,1bQsv3-7gqV3OcktNbTfnNvrGhFbHpFBUh5a7PlUqPJc,16cuA7KQZblVb8OJfDG_rwE0Tv9-qHnY3zsuWlDe7NCg,1w_CEwH-JgI_Lcnn0Rj4kfgw0tFIhM1l2DKPN4BYtwq4,11o06DJNNFElkhfInPBTMaKvaTNkFN-ZhzovXaA6dpwo,1YPh3jRFb0IgQq7IrTir1ErVj87s5aWTbdwYiiHYynxY,1Tsw9UvT6r9-XwdRzmfqRTOUJkcG8Xilo5ILOUlPRxnQ,1TnhMb9uAg8bSIi0IPNNeybjaXZ3JLMA0BXDpJ1lXSSc,1PsIT7V_HDYmGDEHPEJI8iGm1nOm65wrNdQ9oOpc4ziM,1rE1Z_tZMJZ8gnzkD8SEvsjvt681byy6BfH_Rf6fR5so,13scv8igeS1GRyPZVo6-ObT-Rwv7u8awL-syaj6bVsIQ,1mOtX2Gx0O4kpYHdf8zr_kpY2vAk-g668mXIJKvCIqCA,1_TxRbwp1-ZsYj-OTBSog2qKYOMDq6o6_XzE8BFqiKK4,1oS7QT-wxyjUhrzQX0pRly13jX4jkK-gq93upIYQPZyg,1m2PUZeG67I787xAM4915Ow5OCFrjfqwn24qesQoajNM,1n6YTIsyLL8qpYa7a1NYRzomduFbbdmQ9qz4A-iC7Nv8,1VKKZptYYbfFTRzeKPgv0FHiCZPgKFCZ-Gzksmh_6M1U,1kKvbW-sl3Fk1asWot4n22UKot1XR91v7rkUK5LLKO4Y,1rgzWXK5nPWzN1MSDt1zivmbRC_fX1OE6wazo7ZsUXIU,1HFmzh7sg5XE1dmK381Ir8t7IN8cQNIsqL5cMybg-ou8,1vI-rgtiOpw802e68jZuGVUCf_jzrMOfqZEhI8tcbBAo,1yWInTWoOMIAZaJ8IgnZUGLeOOQ9-dva-U5Vfrk5JAvA,1_VbslW_t3Qm8BO_P85VVdkRc7bA-292ejh-fO2Sg7Sc,1jXeUfNO_w5VWVE7x9NJx4Yerjp_IzZSpUaD9gY4zQkg,1PMk1f27vGRA0jUWXs4wJdFOXS65WzjAo2nJAm79gbY0,1uuV5B8-uepDcCMZhBLHUZPNBmKJsf3CrnapyAhoNf8M,1Uv9UWbTHD_kwnltT_e7O3dntqYt6NYXO59my32C_ZFM,1ZrGL-zL7DJulmRo4TmBLQbHJ824dGIlej2102jkIIb0,1zefi-F941AKYpHhawAA-V0AwkD2A9V2jnafzt1PXjRA,1n2vg0ga_1AhomFGK8REq74JLTg7bWMdPJgsDvU2gK_c,1XyC6v7GmFkTSj8jfN5ztOPHB14Cy2KoT8dmRnyl7eto,1N8UmNdO5nKWTN9u9jQynyCeiMVkfpGGv3Q88bHuzViM,1INAbVD9CnAXFfo9fbZxGfJkRLA2_SRQE-R1tHxSznwo,1UaymsvPfZHRStZJ4X6fRJ8ZEEI0-g3T7HG_bMAMKtRg,1W73DQUYU8ic6dsdwK0zV6lZKvh7wsJdxgE8eKweSv_w,1buFUGcAbmZ19LP2wiqygwi5-dfOx-DVzvQdH5T2Gdwo,1tX11Tlw4ESFekGfQdDQjvn0EeKztXH8_EfEhoIHMCI8,1HLDOvAsuqPvYGCJW0mWoEyN2I8zX4gImMESjKsyC_gc,1R-uAzjtwe4-ppKW92aj9vosSXrNSjoXewAK1bts6hro,14ARLNauSMVKgWHMP3dlEOM7a2eK1_ofnVGa5DtmbLdw,1nu5SQhtOW44tPgqmSdaXYwN1vTZcVbUGgWPaJPJscD4,1YWUbD8ii4Geb45OCOUsVgC85y_A9r7Ey3WRyxtl_zxo,1lHG5TbJbEZiQD6EibccUbXQW6N_H17pLpBz2OMrC3Q8,1y0EuTFyQsRVA0zg0SLuExgJtwL0BHvuNXjWCBQW4mXI,1HBubLRz_rY-SjBnbOtvt-dUzucrn-zfLbJ5kZtBv3gs,1uaVy8vztoKKiIufTbjaXDxtO0vUjP3n4vGkgnuWikow,1BJ7bfwdTmgZcHgB5WJuicfN-A6zNgjNJPTOLknQDVLo,1fJrzT7pQg9HrnsRvUtL-sen3hclcRR4-erlbPb5MG_g,1orAqtF059JvGMwI0KMyNTSgHbulafRwyqus2bljTNbE,17bRXls7UQffoNYMzpC9dJTwkPLUP3DkcV9aGQ4AjiLU,1m55CKfDF5HsczW7TEFSpCgztn-8eihQjYE3pNIOtQ2Y,1RADmUo8TzZebNafx8iXKgC95d4_I2ESMB1CAFYKY5hg,1H9Sj4aNow5Pafi2TfXSNV6Bz_i5_reM_ZiP5RGms5NM,1HhgQVKRC2P70QNBSboyoQ-TJe7rvX3_bnR5vEAqt6DM,1sEVSgKVh5NZV1D3U1WkJGUKBDbeDeYe2RQNuS-u8OM4,1ogJBVIesIhg-5K05w53Zj52Qq-NwHvegPAEv2izICAI,1u7ka9h-hRBG_7Hlo0FgpHuqdKcqo5GuuUXpF06QoRu0,1lDZvqa7CvdU1G_8pfJqUAB80y9pGDMh_JUp2Pn2uYtg,1YdhIdmGXxPVmX2vjGv6LdNcx6X127CxwwkH1o9l2UaQ,17RvxgK-6kFYP12w_OF3dG6PN5DCen5sgmu-NBYcQK3I,1wEoENOxQVoBY2JiZpc-kaRhEjSi-267Ckz6WvWVIvJY,1CiqaVoPs7NdXYAUavz8Ws-mfeIzni6mDyXny_HG0afg,1X8Pe5WoAoKYejx5UZluL_1aZ1KOTF2q1o22QKVApQpM,1k-_8aYmHKn0blCywxI48g3Xv3w0LvbZowt1lKcY0m1Q,1jMHMuNJMRNw5ImLYC2HJUY-FWdt_W29QMLtSqG82ULg,1l3yhHm2OAAS3X3R7wH4YLWUpEldIProyZhiyd7qhxp0,179EPpOR0j6U3jsRfhOF_kkUJEsBqogHBswOjk-GFLHI,1KKbMQRDddck-EW0Agd_zCMwP4CBkrVX7wdRbEYccO-I,1gP0feQqol6Is1173xcbybpoNtwnpah3e4IqR3LqizGs,12IYApyYASJaC5509RsyI-ztNx2YC8JsTtP1aVm7-UjI,1JfwSSMJQZQW-4SRRpD3KQ8d6isH2WrABFzCADYLEnRU,18p-JA3fGu-nQav51uJw6AeoVbfL1FbTMJSHXsS0ZjO4,1SypBwAyhtPtueNbxXv8nM0jZfjvyojgHPYmnGRqvey0,1VXRmE0gmrprQoRYVVkOpZYGkmZg2YawR-zjLVPAdFRw,1NAXReYrWFiquvhsQe1NAeu7hZHE9dqNqeV-_nmACr0U,1-aL23nsCTVdjctRWaKxEu56MfUpPzV1nBcZx6FCdez8,1Z34mqlVaE-My-WdfZf0y8Fz5UIj6z3z8qgpsvoemt3I,1iAAGXWPNW-knjNCGMkvRERsi9AFT5PGUQcRBkgu9Ieo,15HGGo0tyWsdkQDKExkll_5DdVD2Ofg_1HiClVQfhC5k,1oJcS2CajOTIVgRTxmgiTiNcO8Ug0-5V6ETsagcCmyHU,1hjtga7CYdR3PKlgSaIPdBnxMCRtVW3vWzv_UkTehPGo,1EKkWO-oC1-e0qOdWZUvfq3ESziZ_bvOJew-WdFnLdiw,1Ujmbz2j-4GW7AuYfevx9GHwRkmc5BVuie6RiVhXZ_9U,1Jxx9ty-9ZVh7auYXt5vinDszfBFGXkmsn_c5-cUsef8,1Ef8anhw6CJzhBqii1bo7sL_b2g3U6KuPzOjYzFFp5PE,14XvntOSOezV4IG_550X7Lmgdj4Lo1XGcVJoNY4mrwpo,1U6V2H3Nr06AA1k7Efxt5R8qTkHkD08JGxkDfF6b0WfU,1gVcaN9sriOYdrwXi2Umf2HRE2gnJ4se2ssNFMKLLvuM,1X8pZ994AN_DWEdilsdsdyimZnFQwi3vYqKgRTHcHphs,1CHrYYEUIAIGfHyPz_xRpLV6Vc_69XNx76ohOUxVNx5E,1Uh4ltG1A1cgB9X80ZCM-In12S2c8hGkpLmG_ggCD7jY,1Zq9PJeEipAWUkUkzKmyTM0wjBTFogkFYWscNTtDEbr8,1zFmmSHeMrBfdWxgJFxpCXyZ-P0GY4-ZvuI3-N70paJY,1xH23nktSAyBgrE6776-o5dWSy4UI8g0Uc3mxjm8Zvqc,1t4gg3gV2hTWQyH__sIgAizY01UifqrVUMiTZNnV8rV4,1UdNuNBlO4ZZJYxVuOMR9hBOO9R0XWAYr3lGw0i_457Q,10oNImikUL6082n3ZQWTAATacGdfPCNe2TO1g7RT273Q,1cZYp0GpmhwVdsiMkq8deouZ-ie-oOxhWze7xxbjKwzM,12M4fs1dlyKEojmWU53Bo8irTEsUlDdJYGUQfjyn8hIg,1FN4JndU3YZ7pw8Di7u_g6E7RbSsFqbPscHmsKz3ESUo,1PfM9BQC7uWpF_RdEyMnvcyCpqYb3y5lGp0BEWiacRmI,1cV8-xlT33AAZYRmUvY7D3aP03F3rz-CF2k0M-TA5VxM,1fjzY7MaS8urFMydblW19ktt1OBjskrv70JUeV0ql8Pc,1qJY2G7IhZPTcif2q88nY_TIViq2xQLMM4-FIPYVoTAY,1d3CJf8yXrodZG1Y2nA8wXZ7CWImCFagK7EL2nrZlVFQ,16CSUHkdHpTqb7UlL45q-yHv7hlDe4I6NHWFrC0d_fV4,1RJYPXJydZjSkL0XDNdzpLr5301m6xx8Yf9VI8ffHPwQ,1sbPMan37tZb25FvF0Jee-CDgKDZYlSt9Yb2olKX6KgY,1EelIO7Vdy66a4hWYgjmdVqcAqMjYxEdOlTPqrwzaDHc,1HG9_wM8i7RzJrOqmhGAOY-968zyTYfP-t-SlnVCq04w,15xHGbSMF1koHsQSld1lC6GLuS17BUSRAuv-Dlc7xtUQ,1ajWgffBo3dgjD-cxVqUWnM00DBbugg8p4ChvMzWR9kU,1JCu0cKR1jTOhOhi7ieH_5T66QeVisGc9sQKvGivimUs,1PKZxF-i7l2X1asEuvxiDBxwlOyBaPSWvHLi7JKSo8Z4,1emBOe6dSE51zDc7JuteyI1d7eI4iAFcifJE-ld6xZKY,13i6Y3lIhwFEqelv5-C09ymsFS8LRP-H8dA1fAwZHy_A,1me7hsDeyqF2W-mTeQn6r7QbCEm9WYdujsmTgDTmOaxk,1H9P-O0kmuZcVfs6FzBP9Y-cWU25bgnyqTMbwEzdKzsM,1-syXMOGm4bNSrHxQeKdkfKYOcFStqNCbNXtU7W6T4Pw,1AdnrA6dwlFHVxa3D_UGMCJy4zF4pQz9KHsBQEPO_5H8,15lMC2Mg2vZKwnCYs8Bav1n0gtKM0dTNOSVA_MALPaxA,1CqYQl6PLL7vKiHPR3ZOwWn7DvBSwsNe31z0wQUY0N48,1iEX7PJKjCu4mVJS2wcrU22kghgkoOCrpBfWlgv87iCU,1Z_nu_113ZeSLnaQzUV-p4rBLuZX2uXTFv7oFFbi_TAY,1RfcNPE1cDXNApiWUswh1QOFnCGvDFXY3MP-KtFO_Lso,10rovD_zGDrU60NfQqc0Mn1OJmAs7DRuhwA0LOCRNJOI,1PcYztaQx3sKtEe1U3j6ZkXcQEKzruK_JUYPrifg5svA,1hCxFabmXIlvGXXJzcO3ILml20osJciWQKKXQZVUTFDk,1VjMYJAerBCGSxYPkW3ZOYAPCC4oU65AkEMO7ehacCFY,1dmHQnM5ZmOpjNq1xwf5FKrm4wehdcXUICsHCP0SBINM,1P-Ip5iIKKcbR71owXo7WtVWiIwNyGXeTmFQcMbRsTyk,1onNfAYO0DNrPo7iRJvhq0v5qZ6fSMM2kySB-fjpJ2kw,1zmitrkla-w2ARP9-0DCWhs9z3ek7cIfBBLfKKLmBhQ0,1kv0UiJooj9MDC4JVnu8uouVgSzxmuSds0sR6offOd6g,10iHBnIKlIeAd7L225sco2sR3j1kYTGIquFn78V235ME,1hYFTLBb5J1hVietSJY3dq6SNGeudpt1eMsVSEaYgYe8,1uwGgAywO6rCvJaml-U6z4kdvTbGN47HZAWZj3-wH22o,15CG0EXEqQhU4jVqm8hkW42EQRL3kOuKfhHOMgTZC5Cw,1FKyEZ4oufTarnKwOKpAqfkMHO6uOPdAtzXdy7_JXPMM,1k5i7_hFbHSjs7Jm7iDaeW6_UtlGsKHi2R3Tv7Zt9C44,11CL4f8nW6HqxQuz3kGy_uiE-ZAPsKzmSy_LFUParCYI,1w0pgj0k8bGo8dcDYd0CuISn6cdw-VRpchNTGITboyLg,1MVEpHhpebyxsQOXiwTJr8HpPyoet36nuT9tUUdS2FLg,1C9FGWZ8-wA0WcGmdpkvBVR-rUIckxoQWRnGAUq3ZVPA,1lNaPgh2ADtf0REyKJaFSOwb26yJ4vCVBQinqKwj7j-Y,1tYTmB06Jc7Zt-ezILHa-EF2p-92uR6QKkoWikNoaIyI,1RiZLjMnkxW7scNCheKE-9XzcWKuczckv3R6BLg_YsSo,1ONvzU57ZkVv7f1S5vzb0rLtL-a3pm9olvGwNO9sPzvg,1r-FeKFAFrR3GX_BUDqblSSeERP0v9BcEiJorhIhsJlw,1lDJ8adEX1QTt_xbVM4eiGZlajKD5htVTMn3Wyo-hxi8,1A8-wUbYAoxC8e9vMsKqqjNTthLfH5oMMrhOo_92EBzw,1OxsERpcKYTLpfxx7SGuk5DarSqFnmrFQlHDNbaKWLLQ,1vTKq35oKWfc0moM0Umww26A53Q73jIEOz8Iy-u6XZ5U,1Jk5ha6OhlbRd86rzxrqbSL1ETBfGJgy-qcAqQNrnp4A,1ZAkk31pnmlNosZGEVWr2-1D4oqF6q3AambxuHMriq6E,17I3uw2RRNgFUSVRZTfBlGwsM1r_I3qEYbr_UD5X_DSM,1Jx4Bt8TKpVKuk3ahmqmP_FkXtTMpGrdmyPfaASJwWmI,1xMeSrRhyuB3nCXIzd4pVAxeBWpyt1TihYYuKQp13PpE,16UK00ZL1xvR6DZrTbH0mDigT61u8bS1opqoVV7BLLDY,1yh52w-YEFm2dk5leiFkensz1jdLIc2VgNq9-TbgpiDU,1VD52wpJ1SA_WFio7FNK1Lqw5LDdHbX2U-xoQ5dLF_EA,10As5Aaane6gP6d-ey45cMaMVEIj2WY50k7nLKFeMC4w,1mURKcoB1z69hSqa87gg-1m5It6uHktY45SBPhNsk4kE,11NrIo_be1EseeiAOyn8EUpJh8BXfYmyTOC8vFSKxf5A,1gLMj_CUZHyBJ4JHdkVn7jIYcNlx7VHaZYOUrVb1s1Zg,1eho1aq7X8s7KLlsRJtQTjUGvQNSN3aj7-wV5i0C07w8,1ctCjOfJLwYzQ7SlQmh69Q57RYczeWs1JTEe3Zrap-tI,145ByS7YTAitpzMfEjCFGuFjn6Yt4X1jMc0BMnyhgfFs,1ja7cQQXayBQpXqO8pghUYV3JepFMdyCUuFQVIfmNEJI,1ss16aVgLdHyE09VIn-doVwSxiZftvATdnkqhbSXVe20,1LYvKz6rt1Kd7YFF6JEQQ4phG5ZuOcBdkuwAjlFNIDDA,1J0xSctcf46tl_Gjsvjvtfpp7f8Ibx3e_-MsUSUBhLok,1gkQLXA_FLGwHcyrhDwL20Je9MSPqV9SCUcXabDLJWCI,1LRgDzHVVe5SlYHEoIQQib3qUqIKfqQ04DNO8Pg4bkyM,1jIoTsteb6-qP1_8jejHQodblW_Ylab3czcm_IZa_tnA,1ePBn47BS7_BLRwLXO2b-iC7JlS64NBQlmPQRC1NitFk,1IbdBcWNVuc-q7R9PE4Hmuh35XLE3W1-3W5idalrbt2U,1UWfrr_Z_ivEdVV3oXJWbGXarFHKEL7WGugO61450NH8,12mQxAIu_Mrq-QZ0McWr_CrFbR2pllI18_fQD1meQlHI,1oLUw-dklAyAtUwvlKOsFp6xAIbesvOYb5NQgU72pX_s,1xoByPzqZq5-QTvzeGepmX-W34ocwZfI_Wc50GbSH9GY,1r-InD-28R-7SOOidVzHXxsqE9_WW7Tj6-VdA78ZFNLo,1dTPVAPDNeymFp6H0UEJ-tKwH9uVQygPQPBWV5S5UAAI,19Ceu0HJVXY84VVqfv2kkGEZSL4dYdrq_GtmLZF-k4cY,1J9UjpyDly0WM4MrniVXdW7TT5haweNYcMnSsuzmAM54,1g4ajnarJYkjLGppaBKdTIZTDUtDgdW7ofNVVjrRrWNU,1lV6bRqA3s72oXuC4x2-55euxRJMhN-SypMQeGg07wLc,1WiyBEkEsFvmbAszODePKzM9Di47-6EhOHoZqMe_D6Ws,14MaC52u3-xbzZ3rKO-ODe2hFMPVav0kYabJSbp5EMss,14wGBJQ-VQahoD9rJS8CxDyrJdFsvH2YNEHW7dwVswMA,1jZmQt9mgnWZgWwtvCbqUIMB_G4VejaTol3w2Pq4Q-_w,1Go5-O0qYA8kM26PxE0rCUQxoUCZiRUHkDb0MBOmzdKU,1_5nXYTNc5YPfKTYW9N0eNoBLdjqu8ISXraNx2s4xhEo,1N8qHj-TJB9-CpCGbWiFZ-J7yS1_D-5qXB9_tV7pZUds,1yrOv8zNyCa8Xu4HPANBHEHPevKm02NSsVpiUAjnvLtg,1U7e2M_q6bDWS2vTpGdpk25H2jVy--9W_xjRjMOo8qP4,1eZEVA25OA5xAbPOxvG8ETtPVVkIzIvWJEcj9vYo-I0w,19BI_9EojaQ5y88UKsthqlvrO7BuNvIg2xaj3t-CzjWE,1uxvYo9Ob6hp7wzdowqQEKrKfeMdW5MnkhKYuvy_xvAQ,11B0LQ6ZHSBbiHhTPzMEALrIZf_H-jVcBWpwxKngOMB8,1aoEHWSgF--GMz6wTgWpsOGPoDwlsHaYI7a47giTrTYM,1dY--zg2t8bMGXUYKQowXJ3kMjWj1Eu2hllZ-jc6D6xw,1YI_KNGkKoXU5w2MITjqgfJQ657sE6Fb5TTurOyYd5wQ,13w0JiBhwn8_vYHuDuXszLyunFherqhqTOVo42ohXuGI,12TFqwUEI0A8alDhHfxRVcSXGDIFKJWGbNcA3yCfk880,1eUTc24jvlbE04OpzLPNLOqDG82KdS3fBY0I0OW4Myy0,1dBJICyAL-k9_XnlcmkKNA96mdcZbvI_DS-Up_AX5eik,1YgiT6nLl5pGMJS3M6h0S432FQzZbpnuFw7YsWyLUzy0,1Vg5_o8wsVRO-47n6t4LPfL0BK1kaiXIOriKtx_PxsH0,1dZfWUfttXczqq8ExaQm6Sz9yIDGJ9hCW0v0WfITPdLU,1HtVO9PFJRLOCF4Y0a6zhFBBKAl_76qhrqxFm--KfbqI,19TYXOjGk2CGhauAd09RrqA3hSjhQu4BHLlSn1VcG2hI,1Y0xFMis6DMX9m7y-8C3WIK6G3pAw3AWFhoZMHQiL6g0,1SI7tTl71ORnUE92Sd5QNlAxZgu2f8F8exKj3ZpMCKV0,1Os_2PyFOGoPEl8oseuL8VHLCSUbUysh87BbrS1m1Yzw,1Dm_MrX4gzilY4JRISzoY4PbA66W2S3oaLrRRH36NSzc,1UnnkaIaLZ6ky1NL4Hc5s6iDwEcZ7AtarfQzgp01LgMM,1CiQeE-Xj2X4z4YKs_Z1UcMTXFOMcs5HKiUfxOq5s1RI,1hvg8prXWukweJUxTuIfZB5ASjrCbb9zc9HBwCeT1e6g,1hYyHoOMqjH0Uj8Qlz15zf1Xl5L2klx_6vrY9ufPpaJU,16wjMZYcWbcB06A8PpUXGuVWDollszqBrCJixk2buKcQ,1-ieBet_VphY57zfX51XnD72pj5ICVoIYYwIQDBaHDi4,1hbok7mc_pLfzMrHG1iRK2Ffb7V2NRgjQ8y4D2PE5R_Y,1nDP72WjMLguf77gloJIjrVe3_QTad_Dhre4POrNbfXk,1j3RXN-v-oa9VI4qO2n1UmCQEFjcQSW2WG8KSLpgVztA,1JD_sm26o8GVdUF3Y96Radzoq-Ciu2kv1y6DZw4qHOu4,1tAKXbWCD-0oyHHs0jOKM5TizMAs_JpEBcQQd3-IoPrU,1lo0ixncv_HQ8QkoO3kbEy_t_Edt_kZonqobsw_A0ZZw,1z1xtC45RwDZlwjIESqaSxqjoStp9QDkqZeX2qBCNgq8,1zQAf91T8FsU9nFAPLNlUv6jKvnSPRIgxcao2ATLUpco,1jnD3spPwwJrNkWpbmmBbP3bbgrxqBWAQp7ifV2FCzKA,1bE3JqsOy0Rf5ARaBBMAV-haAJm6idZfAelmk9v96xN8,1B6sxRD1B2eMGB8W3rXnKo4PyOI8jsfHcztTGaamaMsw,1KAFmhil2MVE9vkJCVVVKq_Z4DMn6UVbYvdBT8XG9FeU,1dwHKLgdCi00xdhdLc6laghqGJNfyzI77KPrqGqKb8hU,1_zX0orJFCjygN9y8GBPgatTvNWw4LyT0LEB73_iSMK8,19drPBhBkZema381uWgdwcvfsdIaIt0e_xkVt9x5RDxg,1SssFHO_E05tFoBjqqTsIQjIcNOywUI9YJJjzMpGz4Zo,1IMxWivUJsLK0KTtIekxT-QunKgOREwemnhE6XUZ--xE,1UptPL4hBmKIp2pWPAn2TrJHlq_fUzLHHYvMsY6Etyh0,1Z_KUC86_Cz4T84PUSduHSxSXsfmj4mHygU9oN4fgQ2o,13VuZjYGwfN2JWv-xjBVnlvGPLb0a_4qVXIzpOrbjLTU,1YuvrJdFG47spkkWmZkjhmtkyeLmaMl2sNFn0z23T5Pc,1aR8Tn3c-n1ULtihDCX3-txS3D4ovWAysV_3iBW6wS8M,175tESxigHCq4FJVXOmeFYXonP62m82-duwPoKu4ImmU,1ak0eqZYf-Ox8mYh5yd2jnWp4lw5i_KMr7veVXn44fbg,1HgAgTvICLw1dgnuPYZBnKkCVVF17mMxK5nE6dftneeA,1eiPLwdLHRnwXV1GppSWi942Fk8yQA0WkatDc5Ded3_0,1tyWdOWMKtt5IMyavq_ERXg1m3gtX9fcQLBb3PAHOu0U,1OSFk6BgzQZV3ZbU8s0nT2Q5RZ3bOSNR0bgz8-Lz-NS8,1fuVc7AAOGrPtm4UAx1G8RuA4jtcHb5-vI1ZM3G2vtoE,1okKg-ihcBX8ehFLYkq83dOM2GZkUJ1I8M34MzWiwvgM,1vl3bdKFaVd9tKZZewYeFCNNw7LgTiz4urUAPBOWOtTg,1yfJ9T6rRP9K__y2ga1S4Hd5v3HHFfFn4jNlBQseu-vE,12JTjexXU43pg8WbOcyodID3QTA3UH4VF9mwIrN5ksH0,1_1sqBe4mlTk4gMcRkmvpjo3hz5LG6hyyYXKJIEUxrz8,1ZNlmQ_FRdus2QDwiCzglEjewc5jKsJgtNRk6d5nb34g,1EgGdCn2A1L7C1nDdhzmgOR8OO_oE8naO5IuqRzNtMZU,1cR4XsEuY6Yg1NLIbB6SHeB8aphvCcb4nQ-e5l4stZBI,1EEgfzqmArZ3R7LXqQ9tuetqBf4VD5WjXunKvBulHGKA,1z2MqnDqeGtx7OfCf9i8Qw4bSzoAcz-toZ8kd9iD7lbs,1Ch1TCgb2V67TaygCghChK_wbRYTU2tAiY2imNJqzON8,1UipmE1tNRp3dFaZ9QkYOoQTJFV3k9fndE-bvAwVfZZM,1IjVNEtwapKqOuX5gAi4dpxNXv-5BvfknI8MKtLnOjg8,1yiW9KkDMj7Ov4oiKl7FvGDZkjHRtHMWQaaMYBYOflo8,1OGqqhyHTij1Vd5UHeqUzps3Ws8fz3zbxIrNQtQL-0II,1ou5fr3xwdhXvVviSy8Xm-rrw1DjgtqIAjlbWvOUQxAQ,1P316v_QlIPs9wFalpA0e2MV9GSdtcWCWgbCM3jVGd7w,1eUUy0u88Xdvz5iEfjhIwwoQdx3h1fo0hynaxRIS86eQ,1OWBAAphEyXy--e0PPPVuuUDAcAl3PxPiWOjGVCFgKew,11cQ5nC1QZQeerwPZ8fov5T-hEDXvAncY20AhhX-MKro,1aKuOGTYjfek3yI85ZFa_pRP4d3v4mq64dfEQg1pPM-M,16n-iD-IwynJbMG6Iqm-vs0nXyaz9exNOwCyM7QntJW0,14tdZzvOMViITu-n08Bo-fipruV7Kbid9txal8tN7zI4,18-RK1RzsmW7J7tVqCleQdVdwQNC4wyB8nXwj7NPCl1I,11x6QHvMhvzgtn9qV2m-dxLXfWqxBPOAPqTVj1zWhgu8,1ndcjdWwNSUn1n7CXU8nhfgSt5Yy8vAh-vEJehXfNfq0,1fXbWYFT0GerVyamvwVhQsaprDDiS5BflN4wcUpZ0fAI,1rQeQ9k2lD52aWTq3mhLpqWaa1fyV0skgFAIdsIJhZa4,1gmbDugeYo8Argk8EaB0MMX72uqsaJZcVmVdpOuy2_Qo,1YOLbt8Nu1v-45qSOSXrgvnW7qlL8kh8Hde3EkUiGr5o,1ajaBqE90QFu4oXgqKn9f8UZWUPGo9BiFnqZAcGrFQP8,1iaVPZBCbTnqJeobDLtxF8uH927TGBtFjbpo-0wNPQKw,1qI4ZHfEDT86KPPfXRrIDQlld-ZxxGDMyeE7BLK48rKg,1WlqBIO54scXYEEdkvjym8oKwbVfl-R8AK3BPTWTY9Rw,1LsxNW81c1OvN3GAAoyhHbpYpRlSTXeZXOTLWh2XbUEk,1jR_ROg2bogSX15MpgZ_yeJ7-6kiAYvk-oF2oFDdOFYI,1c1UsxHlO0vNgUx3tzdmm5e8L2hMCsyGweW4d_qr0X3o,1Mzv_jZRFkc9E0Hmk0vwTxPmXcUzk618M6a-RQq6AIqs,15lIPc1qc1lHoo3ZOyk3Oclax8GhuwKAcMJYq6v_9cwk,16ZHxV1A3rjIfnSLw-XM0CcODP0b04Vi5HoKwZYn7ZuU,1OjCghWrdIFcXJfCBmGEL1xkDxIcOjtjanb6tBIx3wwk,1z4HVpTA1hx9T2o0D9h598blveY8pmraUqaXnFAuDJxE,1lN2YUIFZcncnTFTaQ3OcLkpwTHWCqk3BPLDXeHz9orU,1rofpVKWQM18vCtAAgns_I79IvpapajpRjoFRJ2g1NU8,1OdxfowfS2QBISABCrqropivgzNKvDoezJb-zR4SZ4KU,1E0tSMv-R2gRRVEQyBSRM8feHTF6aGscSFuE4xvH-aqQ,1JHSAPVraBGo9dOcXYkHHzQ3rjQIz4OqN-4Ez2TQhMDc,1GXJV5hX1slC_i7zs6mQk__KBJgZImbOazwUmYHCPp-c,1_FERSF95yNZuyhoS8zAnhVdKw4rwjJlPTRbdHhw9p1g,1krFoBvVB9iV9GY8aylze7u__3zVZFpIevexm5IxL0dk,1QvesXF8srZh1er34bM4RsrYpglipc1EaDVrkR6IdrYY,1TraGKzuALpGG_S22qFxH4rvszm2Il7lgd0n9YTnxbXU,1UzlQhrUcW1QMR1m7wr9Z5YvHrTUx7feuBYvU-d4JoY8,1ORUliGi0C70nW3eNqNIgNKTMXSt_ILjXituKJAcz3f4,1mdPkb-wcCXyi-sDFoX-6tQWxstH7V5M_DPPGEEJvG7s,1-P3QV9o-9b_8VFp_bwXLPUvdiZZ4W0zY04XvxqaszAY,1HpBq3f_XswlV_uz3ChkPJx4K-UJbd_Ms2RJr7pb2RR4,1G-TwyhePjX6BVholH5Cg0uKCJZNGM8N7VmfmZjhQGNw,1Fa4wl6UnS3KgEGgPNPbKz87GAl1Vi482L_eGU35PbG8,1rrRHhVgRFmLFMCYcgDDTpzGs2OmyANG2WruqlShH3rM,1Uanalk5Hcn5DuInUm61W7zHYg8MzUr3HrLrBAGozBEk,1HUHwdr0QV74qz8oJ6TI4kol6iNL5APEKG9YcGw6_o9M,1K9kGqgUD9DYmyVoXEyPj8b2hl8mTXbjpvvC-7AXhNZA,19tUa_ZvIpqnHQCFxhZTIEPa8RUIEsfHkkQS1QNFv2z8,1LCrM4w-eMZeQ7T9AkONMF3TNEgv3qtlOwwa9UL8l_3Y,1vlaFBvR7dYR_NGaFlgbfS6GZmRbZOLgaO3J9NjXi7F0,191WbhxC8IDqL8het9mq9B-6dP318nMmgxf6NGi48cYc,1oqH1XjH0PJLUzm-bAjL-YOt2805B6cDeRz4A5WxkmLo,1IgnmIJH5VZYOGFkKX3fxRBBtO32WxsfYmXttGBzy7vw,1kzrixTOjZleN8Azb5rWhlAjK6xLh2V21cLWZxsI6z2Q,1nguPvZjejXTZoWUsb04H8_nAXHMtp69pJVH8VluD7I0,1odrdRPGXEc1CLK0EPY8a7MlFErd5oO-GPlXNGmcLU1U,1qrXSCVAkeQqB1Pd0tJr6UjpIskQcVlzX0f07YfXkTF4,11JuAoQC3wIhdJW3n1MXbSClHSlbfNTM8yZIC3Zpw3zo,15YHhiMS92luTK8qqabY6rlSYcpNNL54GztfH3hluYBE,1ycylUEQeAsbaOc5oWGQspKTBidjTzRrhW3f_iJj1cQs,1OTVnsOXxFkuViF9ie8nW-7v_HShQmaHmSmbq64iTUxE,1HGh9NUgQIkX-Gm4qvfltmioNKzxM-bUf5qNLF0GS4X4,1jhNTneQCdLxaprR34ZCbDgPAFVF1JlX6aWq-AVATajk,1tGpDKOuZGDFbwNASXGH-vGs6SkhWnvKUz30YeUExF34,1t7NdLtDzap1fqOpZbOGiNKv3GeoqR3I43akW7A0pUSA,18H4lPqW6C4-G8ttUGvFPVrHe8tXtPj4aOBLB7eay1dE,1708u02o2psI0W3WncZCOxHqT95xsZ14zKxg-fEUyXCY,1A56nebBJYNdHGfpbJPoArQc0prF33_jJhYWpnaUk7Uc,1l_IgEkC9vIiNzH2r66U5cY9imJpmItvkpo3FhVH0P0g,1SpZq7r8dpTnS0-QnXZg3aGeHTd_MztTnVq7rGcmHmuE,1ImwWR3T-tugf5TvaEcT_l3e9pwuaVCMHJVSfMo6wfx0,1si147wHSaS7P4I2s8IPj2H0E9gItV6XZCbZmiDW9OBc,11MyMcfvrp6ERnvzbUTXv-6P_rTkwW5j1_D9ohHwFtbg,1Qw_1UEwROJ1yGpIMYrLebKYm5txmH1lJi_lbgkWmX34,1rQAvpQT2inAbCQ8o8KHy5UPtdjPQwU4X0TntQvswIKQ,1tBz2dvYFTVLew1SDNq_duyvY8BJRcEqvktXWr0cYHOI,1uKZS9gzgE4TY1I1H6cuNpdvmlVXuV-Y28hwDNTh9H7k,1WuvZKfZBmXuwSIpBWCKXKeOEqrP6RQs0xgjUciwYRFg,14vRqsAXncyPhVdpFGgzK8j2p1vMRoHmGQL70PgKjLIc,1OrxARBHzRjpECrLUze6_xPYbHN_4Pf-OvvlvtBkXG-M,1NUiW1HV4HWLJFaOmVO7NHq7cqVFW7i-itDs7gTbeHlI,1XTgDCRW7O1qWcfW4UulOmX3YuTDyoN5kY4PxmW9Z_hc,1ftOC4vQn5LnmmWepo7-1AFw03jeJlTAYDGXkORZeCd8,1FtkLIlimY39pYONz9_U524_ib08Vwp3e0A8jarxKEco,1fzAA1zqqOK6xY83DpWnguf7TA2KMzG-t_eq_JBV2MJ8,1QA0HkMw2tIKdAQzURjVXSZ_dDYaE_yHSF_VBDwvTT-I,1R-NfNyBmWc9z8l0lU4fCY-4VWCvpW8QtycckWaDYHQ8,1oehVtPaalmlaG8TR9nbPuGvo-DW8QSs9NFGkRHDOtDE,1GSpfwDgsxlYN4k06c0qbqlzpe5sf9CbxeiTssk5wH50,1d0FD2iB3TDYWruoFCnJaZxJ-3fcXoyJTywcMPF-FALc,1T--KN9tjZqhTilLpXYbgC67Ro5vkoQC8ebX2FSHKKTY,1H35YkWJMdIXv-j1iLbhMok67abPeLvzQiIvdbJHYofI,13Lt-jK0OKgfjslisCjnothx8Wu_kKeKLLBBPFndodkA,1aeK9lQ2wt5L_u0p5Nr_B4C8oS8v1mdRtPs6hZJ38fR4,1itliO8gEzdWfJd8dCRrmTRLU9x1AmPR78zISm6XJjr4,12dMNWcn_YCM2ZFeiOqshEK-OH5jHdJyRbJ7vMjgNbps,14QibD3FoP26VDJ_QER21Q8vCf5yhdgMlWLwcyBbtHds,1QlBXB88vq7UpEm8hvWO9bd5Wp12QIbzHv3Rb_XQ1Dhs,1Wiv6pS9GMFxx92ocwL0LGW8ZbNMynxUfABY0pIBrV5M,1yyp9qQXYy3PW-rTjjgX2T0IA8NsRdIiYtJU3tesNQfA,1fH6R6wPuJBMy9KbIcVpcsitK7O6BzWrMMyqMZBp0fn4,11dBLajr9btEUmglwup-VUgyQ-BsTOzTt5Hyzerw9cmE,1MWby8-aI8N9dALgOR1LDb8vx-mIbJxBwMjz9TK7X5Js,110iLuQw5wDBSYxwh0LkxDuMcJkn0A_Df1qEH3O-VfDU,1aRKUrBLq7nGT9aRfyIr34XC8XxXKSIhdYe_SRBD2kb0</t>
  </si>
  <si>
    <t>10/10/2025 19:24:23</t>
  </si>
  <si>
    <t>4I - VERBALI CDC - 2025-2026</t>
  </si>
  <si>
    <t>https://drive.google.com/drive/folders/1vDX0VrGjYwOylMI3ZgYLC41L_-KdWodx</t>
  </si>
  <si>
    <t>18/12/2025 15:57:54</t>
  </si>
  <si>
    <t>si comunica che sono stati generati e resi disponibili i file per la condotta, le competenze, i programmi svolti e le relazioni finali. Di seguito i link ai file condivisi relativi alle sole classi in cui insegni: Programmi svolti Programma - ITA - 1ALS - 2025-2026 Programma - LAT - 1ALS - 2025-2026 Programma - ING - 1ALS - 2025-2026 Programma - GST - 1ALS - 2025-2026 Programma - MAT - 1ALS - 2025-2026 Programma - FIS - 1ALS - 2025-2026 Programma - SCIE - 1ALS - 2025-2026 Programma - DIS - 1ALS - 2025-2026 Programma - MOT - 1ALS - 2025-2026 Programma - REL - 1ALS - 2025-2026 Programma - ALT - 1ALS - 2025-2026 Programma - ITA - 1BLS - 2025-2026 Programma - LAT - 1BLS - 2025-2026 Programma - ING - 1BLS - 2025-2026 Programma - GST - 1BLS - 2025-2026 Programma - MAT - 1BLS - 2025-2026 Programma - FIS - 1BLS - 2025-2026 Programma - SCIE - 1BLS - 2025-2026 Programma - DIS - 1BLS - 2025-2026 Programma - MOT - 1BLS - 2025-2026 Programma - REL - 1BLS - 2025-2026 Programma - ALT - 1BLS - 2025-2026 Programma - ITA - 1D - 2025-2026 Programma - ING - 1D - 2025-2026 Programma - GEO - 1D - 2025-2026 Programma - STO - 1D - 2025-2026 Programma - MAT - 1D - 2025-2026 Programma - FIS - 1D - 2025-2026 Programma - INF - 1D - 2025-2026 Programma - SCIE - 1D - 2025-2026 Programma - DIS - 1D - 2025-2026 Programma - MOT - 1D - 2025-2026 Programma - REL - 1D - 2025-2026 Programma - SOS - 1D - 2025-2026 Programma - ITA - 1F - 2025-2026 Programma - ING - 1F - 2025-2026 Programma - GST - 1F - 2025-2026 Programma - MAT - 1F - 2025-2026 Programma - FIS - 1F - 2025-2026 Programma - INF - 1F - 2025-2026 Programma - SCIE - 1F - 2025-2026 Programma - DIS - 1F - 2025-2026 Programma - MOT - 1F - 2025-2026 Programma - REL - 1F - 2025-2026 Programma - ITA - 2ALS - 2025-2026 Programma - LAT - 2ALS - 2025-2026 Programma - ING - 2ALS - 2025-2026 Programma - GST - 2ALS - 2025-2026 Programma - MAT - 2ALS - 2025-2026 Programma - FIS - 2ALS - 2025-2026 Programma - SCIE - 2ALS - 2025-2026 Programma - DIS - 2ALS - 2025-2026 Programma - MOT - 2ALS - 2025-2026 Programma - REL - 2ALS - 2025-2026 Programma - ITA - 2BLS - 2025-2026 Programma - LAT - 2BLS - 2025-2026 Programma - ING - 2BLS - 2025-2026 Programma - GST - 2BLS - 2025-2026 Programma - MAT - 2BLS - 2025-2026 Programma - FIS - 2BLS - 2025-2026 Programma - SCIE - 2BLS - 2025-2026 Programma - DIS - 2BLS - 2025-2026 Programma - MOT - 2BLS - 2025-2026 Programma - REL - 2BLS - 2025-2026 Programma - SOS - 2BLS - 2025-2026 Programma - ITA - 2D - 2025-2026 Programma - ING - 2D - 2025-2026 Programma - GST - 2D - 2025-2026 Programma - MAT - 2D - 2025-2026 Programma - FIS - 2D - 2025-2026 Programma - INF - 2D - 2025-2026 Programma - SCIE - 2D - 2025-2026 Programma - DIS - 2D - 2025-2026 Programma - MOT - 2D - 2025-2026 Programma - REL - 2D - 2025-2026 Programma - ITA - 3ALS - 2025-2026 Programma - LAT - 3ALS - 2025-2026 Programma - ING - 3ALS - 2025-2026 Programma - STO - 3ALS - 2025-2026 Programma - FIL - 3ALS - 2025-2026 Programma - MAT - 3ALS - 2025-2026 Programma - FIS - 3ALS - 2025-2026 Programma - SCIE - 3ALS - 2025-2026 Programma - DIS - 3ALS - 2025-2026 Programma - MOT - 3ALS - 2025-2026 Programma - CIV - 3ALS - 2025-2026 Programma - REL - 3ALS - 2025-2026 Programma - ALT - 3ALS - 2025-2026 Programma - ITA - 3BLS - 2025-2026 Programma - LAT - 3BLS - 2025-2026 Programma - ING - 3BLS - 2025-2026 Programma - STO - 3BLS - 2025-2026 Programma - FIL - 3BLS - 2025-2026 Programma - MAT - 3BLS - 2025-2026 Programma - FIS - 3BLS - 2025-2026 Programma - SCIE - 3BLS - 2025-2026 Programma - DIS - 3BLS - 2025-2026 Programma - MOT - 3BLS - 2025-2026 Programma - CIV - 3BLS - 2025-2026 Programma - REL - 3BLS - 2025-2026 Programma - ALT - 3BLS - 2025-2026 Programma - ITA - 3D - 2025-2026 Programma - ING - 3D - 2025-2026 Programma - STO - 3D - 2025-2026 Programma - FIL - 3D - 2025-2026 Programma - MAT - 3D - 2025-2026 Programma - FIS - 3D - 2025-2026 Programma - INF - 3D - 2025-2026 Programma - SCIE - 3D - 2025-2026 Programma - DIS - 3D - 2025-2026 Programma - MOT - 3D - 2025-2026 Programma - CIV - 3D - 2025-2026 Programma - REL - 3D - 2025-2026 Programma - ALT - 3D - 2025-2026 Programma - ITA - 4ALS - 2025-2026 Programma - LAT - 4ALS - 2025-2026 Programma - ING - 4ALS - 2025-2026 Programma - STO - 4ALS - 2025-2026 Programma - FIL - 4ALS - 2025-2026 Programma - MAT - 4ALS - 2025-2026 Programma - FIS - 4ALS - 2025-2026 Programma - SCIE - 4ALS - 2025-2026 Programma - DIS - 4ALS - 2025-2026 Programma - MOT - 4ALS - 2025-2026 Programma - CIV - 4ALS - 2025-2026 Programma - REL - 4ALS - 2025-2026 Programma - ITA - 4BLS - 2025-2026 Programma - LAT - 4BLS - 2025-2026 Programma - ING - 4BLS - 2025-2026 Programma - STO - 4BLS - 2025-2026 Programma - FIL - 4BLS - 2025-2026 Programma - MAT - 4BLS - 2025-2026 Programma - FIS - 4BLS - 2025-2026 Programma - SCIE - 4BLS - 2025-2026 Programma - DIS - 4BLS - 2025-2026 Programma - MOT - 4BLS - 2025-2026 Programma - CIV - 4BLS - 2025-2026 Programma - REL - 4BLS - 2025-2026 Programma - ITA - 4D - 2025-2026 Programma - ING - 4D - 2025-2026 Programma - STO - 4D - 2025-2026 Programma - FIL - 4D - 2025-2026 Programma - MAT - 4D - 2025-2026 Programma - FIS - 4D - 2025-2026 Programma - INF - 4D - 2025-2026 Programma - SCIE - 4D - 2025-2026 Programma - DIS - 4D - 2025-2026 Programma - MOT - 4D - 2025-2026 Programma - CIV - 4D - 2025-2026 Programma - REL - 4D - 2025-2026 Programma - ALT - 4D - 2025-2026 Programma - SOS - 4D - 2025-2026 Programma - ITA - 5ALS - 2025-2026 Programma - LAT - 5ALS - 2025-2026 Programma - ING - 5ALS - 2025-2026 Programma - STO - 5ALS - 2025-2026 Programma - FIL - 5ALS - 2025-2026 Programma - MAT - 5ALS - 2025-2026 Programma - FIS - 5ALS - 2025-2026 Programma - SCIE - 5ALS - 2025-2026 Programma - DIS - 5ALS - 2025-2026 Programma - MOT - 5ALS - 2025-2026 Programma - CIV - 5ALS - 2025-2026 Programma - REL - 5ALS - 2025-2026 Programma - ITA - 5BLS - 2025-2026 Programma - LAT - 5BLS - 2025-2026 Programma - ING - 5BLS - 2025-2026 Programma - STO - 5BLS - 2025-2026 Programma - FIL - 5BLS - 2025-2026 Programma - MAT - 5BLS - 2025-2026 Programma - FIS - 5BLS - 2025-2026 Programma - SCIE - 5BLS - 2025-2026 Programma - DIS - 5BLS - 2025-2026 Programma - MOT - 5BLS - 2025-2026 Programma - CIV - 5BLS - 2025-2026 Programma - REL - 5BLS - 2025-2026 Programma - ITA - 5D - 2025-2026 Programma - ING - 5D - 2025-2026 Programma - STO - 5D - 2025-2026 Programma - FIL - 5D - 2025-2026 Programma - MAT - 5D - 2025-2026 Programma - FIS - 5D - 2025-2026 Programma - INF - 5D - 2025-2026 Programma - SCIE - 5D - 2025-2026 Programma - DIS - 5D - 2025-2026 Programma - MOT - 5D - 2025-2026 Programma - CIV - 5D - 2025-2026 Programma - REL - 5D - 2025-2026 Programma - ALT - 5D - 2025-2026 Relazioni finali Relazione - ITA - 1ALS - FESTEGGIATO ELENA - 2025-2026 Relazione - LAT - 1ALS - FESTEGGIATO ELENA - 2025-2026 Relazione - ING - 1ALS - MATALONI ALESSANDRO - 2025-2026 Relazione - GST - 1ALS - PETRUCCI ILARIA - 2025-2026 Relazione - MAT - 1ALS - SCACCIA GIULIA - 2025-2026 Relazione - FIS - 1ALS - LEUCI GIULIO - 2025-2026 Relazione - SCIE - 1ALS - FATTOROSI LUIGINA - 2025-2026 Relazione - DIS - 1ALS - CASERTA FRANCESCO - 2025-2026 Relazione - MOT - 1ALS - MACHETTI SARA - 2025-2026 Relazione - REL - 1ALS - GINANNESCHI MARIA STEFANIA - 2025-2026 Relazione - ALT - 1ALS - MONTONE FRANCESCO - 2025-2026 Relazione - ITA - 1BLS - CALDARA CRISTIANA - 2025-2026 Relazione - LAT - 1BLS - CALDARA CRISTIANA - 2025-2026 Relazione - ING - 1BLS - CAPPARELLI GUIDO - 2025-2026 Relazione - GST - 1BLS - MONTONE FRANCESCO - 2025-2026 Relazione - MAT - 1BLS - SERPICO LUCIA - 2025-2026 Relazione - FIS - 1BLS - GONNELLI FEDERICO - 2025-2026 Relazione - SCIE - 1BLS - TERNI ALESSIO - 2025-2026 Relazione - DIS - 1BLS - SGHERRI BEATRICE - 2025-2026 Relazione - MOT - 1BLS - BONARI SONIA - 2025-2026 Relazione - REL - 1BLS - GINANNESCHI MARIA STEFANIA - 2025-2026 Relazione - ALT - 1BLS - LA MANTIA DAVID - 2025-2026 Relazione - ITA - 1D - LANZANO ROSA - 2025-2026 Relazione - ING - 1D - CAPPARELLI GUIDO - 2025-2026 Relazione - GEO - 1D - LANZANO ROSA - 2025-2026 Relazione - STO - 1D - DELLA MONICA PAOLA - 2025-2026 Relazione - MAT - 1D - CELLESI ROBERTA - 2025-2026 Relazione - FIS - 1D - LOZZI CARLOTTA - 2025-2026 Relazione - INF - 1D - CARTOCCI GIANNI - 2025-2026 Relazione - SCIE - 1D - MUSTO NAZZARO - 2025-2026 Relazione - DIS - 1D - BRESCA ANGELA - 2025-2026 Relazione - MOT - 1D - BONARI SONIA - 2025-2026 Relazione - REL - 1D - GINANNESCHI MARIA STEFANIA - 2025-2026 Relazione - SOS - 1D - BAINI ALBERTO BANTI ILARIA - 2025-2026 Relazione - ITA - 1F - SALVESTRONI SERENA - 2025-2026 Relazione - ING - 1F - MATALONI ALESSANDRO - 2025-2026 Relazione - GST - 1F - SALVESTRONI SERENA - 2025-2026 Relazione - MAT - 1F - BRINI LAPO - 2025-2026 Relazione - FIS - 1F - LEUCI GIULIO - 2025-2026 Relazione - INF - 1F - AGOSTINI LAURA - 2025-2026 Relazione - SCIE - 1F - CASAGLI ALESSIO - 2025-2026 Relazione - DIS - 1F - CASERTA FRANCESCO - 2025-2026 Relazione - MOT - 1F - BRUNO LORENZO - 2025-2026 Relazione - REL - 1F - GINANNESCHI MARIA STEFANIA - 2025-2026 Relazione - ITA - 2ALS - SALVESTRONI SERENA - 2025-2026 Relazione - LAT - 2ALS - FESTEGGIATO ELENA - 2025-2026 Relazione - ING - 2ALS - MOSCATELLI SANDRA - 2025-2026 Relazione - GST - 2ALS - FESTEGGIATO ELENA - 2025-2026 Relazione - MAT - 2ALS - OLIVIERO ANTONIO - 2025-2026 Relazione - FIS - 2ALS - STERI STEFANO - 2025-2026 Relazione - SCIE - 2ALS - MAGINI MARCO - 2025-2026 Relazione - DIS - 2ALS - CASERTA FRANCESCO - 2025-2026 Relazione - MOT - 2ALS - MACHETTI SARA - 2025-2026 Relazione - REL - 2ALS - GINANNESCHI MARIA STEFANIA - 2025-2026 Relazione - ITA - 2BLS - PETRUCCI ILARIA - 2025-2026 Relazione - LAT - 2BLS - CRUCIANI CATERINA - 2025-2026 Relazione - ING - 2BLS - BALDINI CARLA - 2025-2026 Relazione - GST - 2BLS - CRUCIANI CATERINA - 2025-2026 Relazione - MAT - 2BLS - PICCINETTI MARINA - 2025-2026 Relazione - FIS - 2BLS - PICCINETTI MARINA - 2025-2026 Relazione - SCIE - 2BLS - BALESTRI NATALIA - 2025-2026 Relazione - DIS - 2BLS - SGHERRI BEATRICE - 2025-2026 Relazione - MOT - 2BLS - BONARI SONIA - 2025-2026 Relazione - REL - 2BLS - GINANNESCHI MARIA STEFANIA - 2025-2026 Relazione - SOS - 2BLS - BAINI ALBERTO BANTI ILARIA - 2025-2026 Relazione - ITA - 2D - ACHERONTE TIZIANA - 2025-2026 Relazione - ING - 2D - CAPPARELLI GUIDO - 2025-2026 Relazione - GST - 2D - ACHERONTE TIZIANA - 2025-2026 Relazione - MAT - 2D - SCACCIA GIULIA - 2025-2026 Relazione - FIS - 2D - OLIVIERO ANTONIO - 2025-2026 Relazione - INF - 2D - CARTOCCI GIANNI - 2025-2026 Relazione - SCIE - 2D - BABINI ROBERTA - 2025-2026 Relazione - DIS - 2D - BRESCA ANGELA - 2025-2026 Relazione - MOT - 2D - ROSSI STEFANIA - 2025-2026 Relazione - REL - 2D - GINANNESCHI MARIA STEFANIA - 2025-2026 Relazione - ITA - 3ALS - CALDARA CRISTIANA - 2025-2026 Relazione - LAT - 3ALS - CALDARA CRISTIANA - 2025-2026 Relazione - ING - 3ALS - MOSCATELLI SANDRA - 2025-2026 Relazione - STO - 3ALS - GUERRINI SARA - 2025-2026 Relazione - FIL - 3ALS - GUERRINI SARA - 2025-2026 Relazione - MAT - 3ALS - PICCINETTI MARINA - 2025-2026 Relazione - FIS - 3ALS - PICCINETTI MARINA - 2025-2026 Relazione - SCIE - 3ALS - BABINI ROBERTA - 2025-2026 Relazione - DIS - 3ALS - CASERTA FRANCESCO - 2025-2026 Relazione - MOT - 3ALS - MACHETTI SARA - 2025-2026 Relazione - CIV - 3ALS - FOMMEI FRANCESCA - 2025-2026 Relazione - REL - 3ALS - GINANNESCHI MARIA STEFANIA - 2025-2026 Relazione - ALT - 3ALS - SCACCIA GIULIA - 2025-2026 Relazione - ITA - 3BLS - CORDOVANI IRENE - 2025-2026 Relazione - LAT - 3BLS - SALVESTRONI SERENA - 2025-2026 Relazione - ING - 3BLS - BALDINI CARLA - 2025-2026 Relazione - STO - 3BLS - TACCIOLI ALICE - 2025-2026 Relazione - FIL - 3BLS - TACCIOLI ALICE - 2025-2026 Relazione - MAT - 3BLS - SCACCIA GIULIA - 2025-2026 Relazione - FIS - 3BLS - STERI STEFANO - 2025-2026 Relazione - SCIE - 3BLS - CASAGLI ALESSIO - 2025-2026 Relazione - DIS - 3BLS - SGHERRI BEATRICE - 2025-2026 Relazione - MOT - 3BLS - BONARI SONIA - 2025-2026 Relazione - CIV - 3BLS - SAVELLI ROSANNA - 2025-2026 Relazione - REL - 3BLS - GINANNESCHI MARIA STEFANIA - 2025-2026 Relazione - ALT - 3BLS - BABINI ROBERTA - 2025-2026 Relazione - ITA - 3D - MONTONE FRANCESCO - 2025-2026 Relazione - ING - 3D - GUIDI CARLA - 2025-2026 Relazione - STO - 3D - MAZZETTI MANUEL - 2025-2026 Relazione - FIL - 3D - MAZZETTI MANUEL - 2025-2026 Relazione - MAT - 3D - LOFFREDO GIORGIO - 2025-2026 Relazione - FIS - 3D - LOZZI CARLOTTA - 2025-2026 Relazione - INF - 3D - CARTOCCI GIANNI - 2025-2026 Relazione - SCIE - 3D - TERNI ALESSIO - 2025-2026 Relazione - DIS - 3D - BRESCA ANGELA - 2025-2026 Relazione - MOT - 3D - ROSSI STEFANIA - 2025-2026 Relazione - CIV - 3D - SAVELLI ROSANNA - 2025-2026 Relazione - REL - 3D - GINANNESCHI MARIA STEFANIA - 2025-2026 Relazione - ALT - 3D - FESTEGGIATO ELENA - 2025-2026 Relazione - ITA - 4ALS - CRUCIANI CATERINA - 2025-2026 Relazione - LAT - 4ALS - CRUCIANI CATERINA - 2025-2026 Relazione - ING - 4ALS - MOSCATELLI SANDRA - 2025-2026 Relazione - STO - 4ALS - RADI ERIKA - 2025-2026 Relazione - FIL - 4ALS - RADI ERIKA - 2025-2026 Relazione - MAT - 4ALS - CIOLFI CLAUDIA - 2025-2026 Relazione - FIS - 4ALS - CIOLFI CLAUDIA - 2025-2026 Relazione - SCIE - 4ALS - FATTOROSI LUIGINA - 2025-2026 Relazione - DIS - 4ALS - CASERTA FRANCESCO - 2025-2026 Relazione - MOT - 4ALS - MACHETTI SARA - 2025-2026 Relazione - CIV - 4ALS - GRANATO IDELMO - 2025-2026 Relazione - REL - 4ALS - GINANNESCHI MARIA STEFANIA - 2025-2026 Relazione - ITA - 4BLS - GENCHI MARIA ELENA - 2025-2026 Relazione - LAT - 4BLS - GENCHI MARIA ELENA - 2025-2026 Relazione - ING - 4BLS - GOVERNI SILVIA - 2025-2026 Relazione - STO - 4BLS - GUERRINI SARA - 2025-2026 Relazione - FIL - 4BLS - GUERRINI SARA - 2025-2026 Relazione - MAT - 4BLS - DRAGONI ROBERTO - 2025-2026 Relazione - FIS - 4BLS - DRAGONI ROBERTO - 2025-2026 Relazione - SCIE - 4BLS - SOZZI MARCO - 2025-2026 Relazione - DIS - 4BLS - SGHERRI BEATRICE - 2025-2026 Relazione - MOT - 4BLS - BONARI SONIA - 2025-2026 Relazione - CIV - 4BLS - SAVELLI ROSANNA - 2025-2026 Relazione - REL - 4BLS - GINANNESCHI MARIA STEFANIA - 2025-2026 Relazione - ITA - 4D - CALDARA CRISTIANA - 2025-2026 Relazione - ING - 4D - CAPPARELLI GUIDO - 2025-2026 Relazione - STO - 4D - PALMADESSA GIUSEPPE - 2025-2026 Relazione - FIL - 4D - PALMADESSA GIUSEPPE - 2025-2026 Relazione - MAT - 4D - PACCA NATALINO - 2025-2026 Relazione - FIS - 4D - PACCA NATALINO - 2025-2026 Relazione - INF - 4D - CARTOCCI GIANNI - 2025-2026 Relazione - SCIE - 4D - SOZZI MARCO - 2025-2026 Relazione - DIS - 4D - BRESCA ANGELA - 2025-2026 Relazione - MOT - 4D - ROSSI STEFANIA - 2025-2026 Relazione - CIV - 4D - SAVELLI ROSANNA - 2025-2026 Relazione - REL - 4D - GINANNESCHI MARIA STEFANIA - 2025-2026 Relazione - ALT - 4D - DELLA MONICA PAOLA - 2025-2026 Relazione - SOS - 4D - SPINA FRANCESCO - 2025-2026 Relazione - ITA - 5ALS - ROTELLI CLELIA - 2025-2026 Relazione - LAT - 5ALS - ROTELLI CLELIA - 2025-2026 Relazione - ING - 5ALS - MATALONI ALESSANDRO - 2025-2026 Relazione - STO - 5ALS - PALMADESSA GIUSEPPE - 2025-2026 Relazione - FIL - 5ALS - PALMADESSA GIUSEPPE - 2025-2026 Relazione - MAT - 5ALS - PACCA NATALINO - 2025-2026 Relazione - FIS - 5ALS - PACCA NATALINO - 2025-2026 Relazione - SCIE - 5ALS - BABINI ROBERTA - 2025-2026 Relazione - DIS - 5ALS - CASERTA FRANCESCO - 2025-2026 Relazione - MOT - 5ALS - MACHETTI SARA - 2025-2026 Relazione - CIV - 5ALS - GRANATO IDELMO - 2025-2026 Relazione - REL - 5ALS - GINANNESCHI MARIA STEFANIA - 2025-2026 Relazione - ITA - 5BLS - GENCHI MARIA ELENA - 2025-2026 Relazione - LAT - 5BLS - GENCHI MARIA ELENA - 2025-2026 Relazione - ING - 5BLS - MOSCATELLI SANDRA - 2025-2026 Relazione - STO - 5BLS - FUCCI ANGELO - 2025-2026 Relazione - FIL - 5BLS - FUCCI ANGELO - 2025-2026 Relazione - MAT - 5BLS - CHIMENTI CHIARA - 2025-2026 Relazione - FIS - 5BLS - CHIMENTI CHIARA - 2025-2026 Relazione - SCIE - 5BLS - PORCELLONI SERENA - 2025-2026 Relazione - DIS - 5BLS - SGHERRI BEATRICE - 2025-2026 Relazione - MOT - 5BLS - BONARI SONIA - 2025-2026 Relazione - CIV - 5BLS - SAVELLI ROSANNA - 2025-2026 Relazione - REL - 5BLS - GINANNESCHI MARIA STEFANIA - 2025-2026 Relazione - ITA - 5D - LA MANTIA DAVID - 2025-2026 Relazione - ING - 5D - GOVERNI SILVIA - 2025-2026 Relazione - STO - 5D - RADI ERIKA - 2025-2026 Relazione - FIL - 5D - RADI ERIKA - 2025-2026 Relazione - MAT - 5D - LEUCI GIULIO - 2025-2026 Relazione - FIS - 5D - LEUCI GIULIO - 2025-2026 Relazione - INF - 5D - CARTOCCI GIANNI - 2025-2026 Relazione - SCIE - 5D - BALESTRI NATALIA - 2025-2026 Relazione - DIS - 5D - BRESCA ANGELA - 2025-2026 Relazione - MOT - 5D - ROSSI STEFANIA - 2025-2026 Relazione - CIV - 5D - SAVELLI ROSANNA - 2025-2026 Relazione - REL - 5D - GINANNESCHI MARIA STEFANIA - 2025-2026 Relazione - ALT - 5D - MONTONE FRANCESCO - 2025-2026 Griglie condotta 1ALS - CONDOTTA - 2025-2026 1BLS - CONDOTTA - 2025-2026 1D - CONDOTTA - 2025-2026 1F - CONDOTTA - 2025-2026 2ALS - CONDOTTA - 2025-2026 2BLS - CONDOTTA - 2025-2026 2D - CONDOTTA - 2025-2026 3ALS - CONDOTTA - 2025-2026 3BLS - CONDOTTA - 2025-2026 3D - CONDOTTA - 2025-2026 4ALS - CONDOTTA - 2025-2026 4BLS - CONDOTTA - 2025-2026 4D - CONDOTTA - 2025-2026 5ALS - CONDOTTA - 2025-2026 5BLS - CONDOTTA - 2025-2026 5D - CONDOTTA - 2025-2026 Griglia competenze 2ALS - COMPETENZE - 2025-2026 2BLS - COMPETENZE - 2025-2026 2D - COMPETENZE - 2025-2026 Ciao e buon lavoro! L'Animatore Digitale prof. LEUCI GIULIO, per conto del Dirigente Scolastico prof.ssa RICCI GIORGIA.</t>
  </si>
  <si>
    <t>ROSSI GIORGIA - PFP - 2025-2026</t>
  </si>
  <si>
    <t>04/06/2026 14:12:01</t>
  </si>
  <si>
    <t>1Ev2k_EKOg21FXi0ENoWZLtdoUOrI_vcwOyBwPBYzhng,1k0cRkyO9hKU2_Q_N2qJ7o2QcqMIRYWCRAnz-f5ZP-lE,1r2IxIL-u3nEdnPEJeAcWNuMpBg431EQ7RmItpr4epK4,1ZEcAO2a0o8OQLrNVdQH2hHBybEfTTKdDUdH4QQU6-Us,1XF2sHElef2nbIKm6uVx78LOx50FgrRNAlUGUcbf-Tkc,1DeqpdnYlxXkpmIoFNVfSo6UJk0tKJoRwI-bdVfhDbys,1-a7Zc25wx2un1BdNbAESGtoPZVFbewMp3UKBYSQPwUE,11ghJGXEieM6plp-Vgqu6tE9qCluDTmCymt2yt_kXw90,1GNWAt-MG5TB85XAst5B71NKrrqpafxBGVyuxRCH-GZg,1iqxYWWJptxYkOmW_4bTIOcrelSs6NHi3AHl4WZOE_iQ,1VAYITHemsLre1WhNBsQoRCkkzKQMiXrEgRltSiQrfjA,1ePBn47BS7_BLRwLXO2b-iC7JlS64NBQlmPQRC1NitFk,1IbdBcWNVuc-q7R9PE4Hmuh35XLE3W1-3W5idalrbt2U,1UWfrr_Z_ivEdVV3oXJWbGXarFHKEL7WGugO61450NH8,12mQxAIu_Mrq-QZ0McWr_CrFbR2pllI18_fQD1meQlHI,1oLUw-dklAyAtUwvlKOsFp6xAIbesvOYb5NQgU72pX_s,1xoByPzqZq5-QTvzeGepmX-W34ocwZfI_Wc50GbSH9GY,1r-InD-28R-7SOOidVzHXxsqE9_WW7Tj6-VdA78ZFNLo,1dTPVAPDNeymFp6H0UEJ-tKwH9uVQygPQPBWV5S5UAAI,19Ceu0HJVXY84VVqfv2kkGEZSL4dYdrq_GtmLZF-k4cY,1J9UjpyDly0WM4MrniVXdW7TT5haweNYcMnSsuzmAM54,1g4ajnarJYkjLGppaBKdTIZTDUtDgdW7ofNVVjrRrWNU,1oehVtPaalmlaG8TR9nbPuGvo-DW8QSs9NFGkRHDOtDE</t>
  </si>
  <si>
    <t>1C3viOYG1UdOyVNeHBpPY7-43jJL2PX5AXnyE1sr60JE</t>
  </si>
  <si>
    <t>https://docs.google.com/document/d/1C3viOYG1UdOyVNeHBpPY7-43jJL2PX5AXnyE1sr60JE/edit?usp=drivesdk</t>
  </si>
  <si>
    <t>si comunica che sono stati generati e resi disponibili i file per la condotta, le competenze, i programmi svolti e le relazioni finali. Di seguito i link ai file condivisi relativi alle sole classi in cui insegni: Programmi svolti Programma - ITA - 1BLS - 2025-2026 Programma - LAT - 1BLS - 2025-2026 Programma - ING - 1BLS - 2025-2026 Programma - GST - 1BLS - 2025-2026 Programma - MAT - 1BLS - 2025-2026 Programma - FIS - 1BLS - 2025-2026 Programma - SCIE - 1BLS - 2025-2026 Programma - DIS - 1BLS - 2025-2026 Programma - MOT - 1BLS - 2025-2026 Programma - REL - 1BLS - 2025-2026 Programma - ALT - 1BLS - 2025-2026 Relazioni finali Relazione - ITA - 1BLS - CALDARA CRISTIANA - 2025-2026 Relazione - LAT - 1BLS - CALDARA CRISTIANA - 2025-2026 Relazione - ING - 1BLS - CAPPARELLI GUIDO - 2025-2026 Relazione - GST - 1BLS - MONTONE FRANCESCO - 2025-2026 Relazione - MAT - 1BLS - SERPICO LUCIA - 2025-2026 Relazione - FIS - 1BLS - GONNELLI FEDERICO - 2025-2026 Relazione - SCIE - 1BLS - TERNI ALESSIO - 2025-2026 Relazione - DIS - 1BLS - SGHERRI BEATRICE - 2025-2026 Relazione - MOT - 1BLS - BONARI SONIA - 2025-2026 Relazione - REL - 1BLS - GINANNESCHI MARIA STEFANIA - 2025-2026 Relazione - ALT - 1BLS - LA MANTIA DAVID - 2025-2026 Griglie condotta 1BLS - CONDOTTA - 2025-2026 Ciao e buon lavoro! L'Animatore Digitale prof. LEUCI GIULIO, per conto del Dirigente Scolastico prof.ssa RICCI GIORGIA.</t>
  </si>
  <si>
    <t>04/06/2026 14:12:02</t>
  </si>
  <si>
    <t>10/10/2025 19:24:16</t>
  </si>
  <si>
    <t>4H - VERBALI CDC - 2025-2026</t>
  </si>
  <si>
    <t>1tCts0PHVcrYmH_ULBG3UarwneU4d3uzsOfokefsVvj0,1wNsj_VtRtNV25L5JkdvuVTN146F70I07n4e83hVBPo4,1NEXiEHIie_MbzI7PZVadWtPN7wX-GIxpX-ul8-czyGg,1a6Q35Io5QeG6oAOCo_i_UXs8Piv6-YZsQuom1NYGDZ0,1q4c7Kns0IbXN_JXbTB1IYrS9jxJyw0wZb6IZT7qNGac,1_425Ao9AvVfvbq9pQNu69mVSooANXlK48NOtyyHv2EI,13v95CNiL4iSaYamDVP-749arE5WFsSCowSjqjOsw6Ig,1eifZSlrG3zpyEipku_oCtWA8-Lz42rxS99MAhldfhno,1occ1cJkU3lFC8UXmwOgUdupajJV5xbZO83C6nSa_LUs,1EoUCR0B0R4JNofn-iSmrefO-Q7noPNostVi6FllZ5SQ,17YVPFqfvCYDcu8eUuXIvTk_VQLTGCI98ZwaywzyHxYk,11o9tfQXtYq8G9l3X847j0PD4W9UTvWT2BAnAPgHeQE0,1iKt6UBxeBQ-p-MCOM3JaBFb_HbLosie273-Kg5PIdTc,12ms5qNu50rcrktU088czPk8wH4adMCiabX5KvCODli0,1sYL8fWft28KJHgVUY6mFQE6GCCLinIa-DPYZyOA_sJM,1f_68G0XCkQJb5FJmh8kZYpe_YK5fakAczeCOT-K2GnU,1mNvVIpiG3gtjkEPHY_lR4jTU9LU40aKSuLJo9Lq-l6c,192jFWzGuJl1iad6-JuzeWgdT-ml9JzZr8Vk9u9B8ZHA,1pz9e2uGVJnmOf-KzQsU_YQol2jU7fT0AZHjvuAduaEg,16x4ifJOgsTstUgECjraI56Xf2eXaphLSguNHqXc6RiM,1AX9sr3OytwWftwCVYk1P8VxX1TIyAolP52DOOUeux-4,15gXnmukwV5MGn6m2IIl7uV580w6deCQGF46bLr1N8fc,12pe42W4EBjOxcsNfCR_bJQmMcx48V6s9Js6xZbrwYtE,1QLLe6enyxShkfIZvWDpHjOXVIszTq2VQVXE9mQcPSVU,1cV8-xlT33AAZYRmUvY7D3aP03F3rz-CF2k0M-TA5VxM,1fjzY7MaS8urFMydblW19ktt1OBjskrv70JUeV0ql8Pc,1qJY2G7IhZPTcif2q88nY_TIViq2xQLMM4-FIPYVoTAY,1d3CJf8yXrodZG1Y2nA8wXZ7CWImCFagK7EL2nrZlVFQ,16CSUHkdHpTqb7UlL45q-yHv7hlDe4I6NHWFrC0d_fV4,1RJYPXJydZjSkL0XDNdzpLr5301m6xx8Yf9VI8ffHPwQ,1sbPMan37tZb25FvF0Jee-CDgKDZYlSt9Yb2olKX6KgY,1EelIO7Vdy66a4hWYgjmdVqcAqMjYxEdOlTPqrwzaDHc,1HG9_wM8i7RzJrOqmhGAOY-968zyTYfP-t-SlnVCq04w,15xHGbSMF1koHsQSld1lC6GLuS17BUSRAuv-Dlc7xtUQ,1ajWgffBo3dgjD-cxVqUWnM00DBbugg8p4ChvMzWR9kU,1JCu0cKR1jTOhOhi7ieH_5T66QeVisGc9sQKvGivimUs,1pU0X20KLTGgj1ONoXDm71_F08cvP9CDdMyEFGqumLwk,1W78EpiVrghimWV0dp-yBnHVpnx8-5vjXjM28vIW9l9A,12lrfAZrG9pToHgFQFYEQhYBuhUKZryjCH4ppM5TNkQQ,1MeBJ4DHDVKBTC0lQXuvDiumRaEGnHrnnUkZ97vo79gY,1vsEUEoGESQWLgKZmD3izUlNQ4IVZAlPku03-HtVQrHA,1iJ7Ilt9P-kllgZ2bmcX_2PDlc2iqrtnKWr1ptCKHawI,1XBEo-PH3X9_kOGS6_HzsxGw72_6uTGOzoJSFikW398c,1OqBFBwy2MRChBqUSDdPb0Dx-xqT-02hjAKn9TbpNwXA,141fyl6gXRWq6C9oTrPntXBjV7J1aPgG1hVNMP2sGWpg,14JDltArOFRDvi1HwD3zuXi6WJaiO97kGZ7uwqEPyvMA,1nDOtSpwqSQYxbfU1nQuSC2jy3E8DmvN9T1tJfuacZgw,1eOaLExuim2lDmWKSlriXrJ2JkbhmNoTlKAMCEIaNwAY,1OxsERpcKYTLpfxx7SGuk5DarSqFnmrFQlHDNbaKWLLQ,1vTKq35oKWfc0moM0Umww26A53Q73jIEOz8Iy-u6XZ5U,1Jk5ha6OhlbRd86rzxrqbSL1ETBfGJgy-qcAqQNrnp4A,1ZAkk31pnmlNosZGEVWr2-1D4oqF6q3AambxuHMriq6E,17I3uw2RRNgFUSVRZTfBlGwsM1r_I3qEYbr_UD5X_DSM,1Jx4Bt8TKpVKuk3ahmqmP_FkXtTMpGrdmyPfaASJwWmI,1xMeSrRhyuB3nCXIzd4pVAxeBWpyt1TihYYuKQp13PpE,16UK00ZL1xvR6DZrTbH0mDigT61u8bS1opqoVV7BLLDY,1yh52w-YEFm2dk5leiFkensz1jdLIc2VgNq9-TbgpiDU,1VD52wpJ1SA_WFio7FNK1Lqw5LDdHbX2U-xoQ5dLF_EA,10As5Aaane6gP6d-ey45cMaMVEIj2WY50k7nLKFeMC4w,1mURKcoB1z69hSqa87gg-1m5It6uHktY45SBPhNsk4kE,11NrIo_be1EseeiAOyn8EUpJh8BXfYmyTOC8vFSKxf5A,1_YIbiSUQ3nSUhaK5Xnz_uUDjsARp7XFhbofv7fb5lts,10xx_OeV8XFM-vkCWtQeexhz_NCYpkBewfqSk8YUJwCk,1m2MrhSQtzb3zkCKkebDcnx90zEuBqPddT2iGW3liWrA,1lGuVpG0HmutUE0lh7vION8GW-SaK9XEtQricSQnNNIU,1u0fEKS1TJ-ANov02UzbC_1QUYjOjGc0F2AmdpQ33wnY,1XGmd3fH_ljjGCJMhSuf1docuzaGSmSFBIjgc1JnF71k,1CZ1yQ8XrljPW4azz8JMMFxjjMFenX9G6EvrrdSvSda8,1eYMzwt93D6TGTl7VhqV2G_cqsG6kzJQvLkQ8CJuZBNM,1cgaK4VxeVa765g8C39tsoxc3ubL2j_5odzxG8aXmxwg,13sw0qNLoNB8GnUScntAtQqJak9BLNduZQcvAezWkYM8,1EUionhP3YorHMsRx1yMKfxyda7PJMuJJDL2NTnU8EYA,1HZZPiPzSqkMiCvoIhq5ArEKwT6UHrLDTaW0MhDqJUPA,1w3Gk_9_Jv5eIItllBxUHDMnsiQJHA5QPaBhEMTA3zgo,1wp7RQBuim9267dVsQmQmiI28l8l_Yj2GaCAnroM3Gug,1zW5nBsXMRR713VjiHi2G7AeOWXXo900pJ92_gTovgas,1S2ovWnluo7lZFf33xRB_0fbKra07tCxqP_DDXY5CRK8,1_uZ6MujaIrDg4jJS-D0aD7QLLD79_kbW5dyYbomqEhU,1-qF8q3lOYnJf2dq5a1m1o9nwtDBEATgmAWQYx01mphU,12ZJVEn2QLXL07GvXy7eOE66AqyVESG5SpmuiygRWvzI,100ITLM1xsnryrRGomizu754F2-WcKR2J-lpwDGD2nso,1unm4mVCUWtsqqJ4uJ-zVK2m_J-8_qqwEQ1hn6KrhH9E,1RrcLFBqb0Fav_MIyQ-K6_jvCmagZSSk5RmmInAp8n_g,1E7ZBnwDUAtedz3st5cX9gLFh4kUW6FooQRRMD7QGlMc,1xlwxxLdsZwd4vjirDRJh5qeCheBcz2dCbHUAUbZRcWc,1goti-dUDsZfZ99utk71IH7WROl3sDP8fyROlyWVWQV4,1S8P18UvBFnxv_2946ea6P422RCj5iPtqsBn0-jOjD_M,1qIIKCOYE-U3iw6HGBmiunDOrbHZyiKz3fhyCC0vhBVI,1Js6JTsgbuFBS5xYP8nMf3RrabYvdaliYZinX8eLkENA,1c_b6VlYCBMCt_sxiQN4Mh0d6KOMgla76gzHa00Zi7F8,16ZHxV1A3rjIfnSLw-XM0CcODP0b04Vi5HoKwZYn7ZuU,1OjCghWrdIFcXJfCBmGEL1xkDxIcOjtjanb6tBIx3wwk,1z4HVpTA1hx9T2o0D9h598blveY8pmraUqaXnFAuDJxE,1lN2YUIFZcncnTFTaQ3OcLkpwTHWCqk3BPLDXeHz9orU,1rofpVKWQM18vCtAAgns_I79IvpapajpRjoFRJ2g1NU8,1OdxfowfS2QBISABCrqropivgzNKvDoezJb-zR4SZ4KU,1E0tSMv-R2gRRVEQyBSRM8feHTF6aGscSFuE4xvH-aqQ,1JHSAPVraBGo9dOcXYkHHzQ3rjQIz4OqN-4Ez2TQhMDc,1GXJV5hX1slC_i7zs6mQk__KBJgZImbOazwUmYHCPp-c,1_FERSF95yNZuyhoS8zAnhVdKw4rwjJlPTRbdHhw9p1g,1krFoBvVB9iV9GY8aylze7u__3zVZFpIevexm5IxL0dk,1QvesXF8srZh1er34bM4RsrYpglipc1EaDVrkR6IdrYY,1oxhDAM-jrZe73YgC5_tRerP667i1QmSfwP5NgMEv7RI,1-jhkHu_vwxoQG2KfrmDyqGaS-esPEIzd1RFcV631Agk,1ybRj6Z5Dql5qMALUjd1E_qDxapGZo-H8NMepKL-nAs4,1ZYc5k4V0S6xq4diLgE6H8QJgI6flxu0VsQloc2oEBnI,1DMaw8lZs9ht4oP4XohICqD4ujrH9YuQaMbP_PvUejrY,15rPICeP1BkmvminNcVoIeFRwKHY80uIDIVArm-FnPJk,1PdG-8EXIo1r4RQKJBa7aEZXKva5tuvKAcau9URTV_w4,15IrGecdpSXzH4lPnMIu3047UJgKVEghEsp93IyoAYFE,1jn8O3hd20HSDvwBPTkINGc7UY8FkopgJXeCORvmXSHY,1IG0mQfsgfQN-zLjZusStlM4GAv9cHGq-8Rve1uUQ8nY,1OxfUX9WlrBa09hNhvLXREPgfqvIdNgIf15bkm5o_ROQ,1pRRIfQyJI4oxM57aw-H8GDPZK0FxOo7c-zYQ2ItS7zQ,1Qw_1UEwROJ1yGpIMYrLebKYm5txmH1lJi_lbgkWmX34,1rQAvpQT2inAbCQ8o8KHy5UPtdjPQwU4X0TntQvswIKQ,1tBz2dvYFTVLew1SDNq_duyvY8BJRcEqvktXWr0cYHOI,1uKZS9gzgE4TY1I1H6cuNpdvmlVXuV-Y28hwDNTh9H7k,1WuvZKfZBmXuwSIpBWCKXKeOEqrP6RQs0xgjUciwYRFg,14vRqsAXncyPhVdpFGgzK8j2p1vMRoHmGQL70PgKjLIc,1OrxARBHzRjpECrLUze6_xPYbHN_4Pf-OvvlvtBkXG-M,1NUiW1HV4HWLJFaOmVO7NHq7cqVFW7i-itDs7gTbeHlI,1XTgDCRW7O1qWcfW4UulOmX3YuTDyoN5kY4PxmW9Z_hc,1ftOC4vQn5LnmmWepo7-1AFw03jeJlTAYDGXkORZeCd8,1FtkLIlimY39pYONz9_U524_ib08Vwp3e0A8jarxKEco,1fzAA1zqqOK6xY83DpWnguf7TA2KMzG-t_eq_JBV2MJ8,1QA0HkMw2tIKdAQzURjVXSZ_dDYaE_yHSF_VBDwvTT-I,1vP3uMUGpzZX5_vWpULJ0dJY1SO97OCZRUhO-Nj_kpc0,1cZhj8mOhaQ4KW7xkp-nPjsBqXIIHEHsAh6dIaGsJi0Y,14_prigwxgpVTRRztZmQrBZNWmvxzjZfqy30aodvCQ1w,1veUa_neajj76l84PkaAjDYLQOdcwPes4Fa6n8f27ECU,1xoRetKd_OZdP2dXdbL1iABvXB5WiYosFknfqgNhfU8w,1Y7Ug-uJrOuStBGaRgGU7DdoZ_l0gE6ge_ERPk5_vH18,1iqSPISS2ufjmTWL4xtcBkhM8W82_vmF0lUhv8lMQSgY,1oG2cdnFtbjDDDQOdoAw6f_B2PsJFsCtSa2m5D9Ucy7k,1UlfY17FN-Wu5mYOSenSkIumefkSzJBhcmHP2_Nf6mrU,1xorxRSdoglTLshyO0vzgV3xFXTB_O7FbD6Wyu2jJ-vM,1COwBPUYFYzPF9CTPVW5JZT5eaIpVEiT_R3qD1uK8AF8,1OWe55nI9nz5_Zzb420rEncF7rUZSkKuo-paosnX8DK4,1eMS3z1LlLqJ12e0ClIaHMuS7b1el0WV7ICit4vEaAOI,15-xF6VgSE-yl6MRsgWYo8_v9gB5Wgg-s1F8pJLt7Wck,1QlBXB88vq7UpEm8hvWO9bd5Wp12QIbzHv3Rb_XQ1Dhs,1j5zvsUyN7jDqFKrFVYYuKI8oNwYOnenALXjh1zEyTzc,11dBLajr9btEUmglwup-VUgyQ-BsTOzTt5Hyzerw9cmE,11tUOyOzFcmpl9EhSi42uicYwLLG6bOx708-zbXrKLgY</t>
  </si>
  <si>
    <t>22/12/2025 14:10:05</t>
  </si>
  <si>
    <t>https://drive.google.com/drive/folders/1_5YPRpXqOPHuNOYtzajB4Z5rtszO8NQd</t>
  </si>
  <si>
    <t>POLI EDOARDO - PDP DSA - 2025-2026</t>
  </si>
  <si>
    <t>si comunica che sono stati generati e resi disponibili i file per la condotta, le competenze, i programmi svolti e le relazioni finali. Di seguito i link ai file condivisi relativi alle sole classi in cui insegni: Programmi svolti Programma - ITA - 3F - 2025-2026 Programma - ING - 3F - 2025-2026 Programma - STO - 3F - 2025-2026 Programma - FIL - 3F - 2025-2026 Programma - MAT - 3F - 2025-2026 Programma - FIS - 3F - 2025-2026 Programma - INF - 3F - 2025-2026 Programma - SCIE - 3F - 2025-2026 Programma - DIS - 3F - 2025-2026 Programma - MOT - 3F - 2025-2026 Programma - CIV - 3F - 2025-2026 Programma - REL - 3F - 2025-2026 Programma - ITA - 3G - 2025-2026 Programma - ING - 3G - 2025-2026 Programma - STO - 3G - 2025-2026 Programma - FIL - 3G - 2025-2026 Programma - MAT - 3G - 2025-2026 Programma - FIS - 3G - 2025-2026 Programma - SCIE - 3G - 2025-2026 Programma - DIR - 3G - 2025-2026 Programma - MOT - 3G - 2025-2026 Programma - SPO - 3G - 2025-2026 Programma - CIV - 3G - 2025-2026 Programma - REL - 3G - 2025-2026 Programma - ITA - 4BLS - 2025-2026 Programma - LAT - 4BLS - 2025-2026 Programma - ING - 4BLS - 2025-2026 Programma - STO - 4BLS - 2025-2026 Programma - FIL - 4BLS - 2025-2026 Programma - MAT - 4BLS - 2025-2026 Programma - FIS - 4BLS - 2025-2026 Programma - SCIE - 4BLS - 2025-2026 Programma - DIS - 4BLS - 2025-2026 Programma - MOT - 4BLS - 2025-2026 Programma - CIV - 4BLS - 2025-2026 Programma - REL - 4BLS - 2025-2026 Programma - ITA - 4I - 2025-2026 Programma - LAT - 4I - 2025-2026 Programma - ING - 4I - 2025-2026 Programma - STO - 4I - 2025-2026 Programma - FIL - 4I - 2025-2026 Programma - MAT - 4I - 2025-2026 Programma - FIS - 4I - 2025-2026 Programma - SCIE - 4I - 2025-2026 Programma - DIS - 4I - 2025-2026 Programma - MOT - 4I - 2025-2026 Programma - CIV - 4I - 2025-2026 Programma - REL - 4I - 2025-2026 Programma - ITA - 5D - 2025-2026 Programma - ING - 5D - 2025-2026 Programma - STO - 5D - 2025-2026 Programma - FIL - 5D - 2025-2026 Programma - MAT - 5D - 2025-2026 Programma - FIS - 5D - 2025-2026 Programma - INF - 5D - 2025-2026 Programma - SCIE - 5D - 2025-2026 Programma - DIS - 5D - 2025-2026 Programma - MOT - 5D - 2025-2026 Programma - CIV - 5D - 2025-2026 Programma - REL - 5D - 2025-2026 Programma - ALT - 5D - 2025-2026 Programma - ITA - 5G - 2025-2026 Programma - ING - 5G - 2025-2026 Programma - STO - 5G - 2025-2026 Programma - FIL - 5G - 2025-2026 Programma - MAT - 5G - 2025-2026 Relazioni finali Relazione - ITA - 3F - ROTELLI CLELIA - 2025-2026 Relazione - ING - 3F - GOVERNI SILVIA - 2025-2026 Relazione - STO - 3F - TACCIOLI ALICE - 2025-2026 Relazione - FIL - 3F - TACCIOLI ALICE - 2025-2026 Relazione - MAT - 3F - LEUCI GIULIO - 2025-2026 Relazione - FIS - 3F - LEUCI GIULIO - 2025-2026 Relazione - INF - 3F - AGOSTINI LAURA - 2025-2026 Relazione - SCIE - 3F - MAGINI MARCO - 2025-2026 Relazione - DIS - 3F - SGHERRI BEATRICE - 2025-2026 Relazione - MOT - 3F - BRUNO LORENZO - 2025-2026 Relazione - CIV - 3F - FOMMEI FRANCESCA - 2025-2026 Relazione - REL - 3F - ANTICHI MADDALENA - 2025-2026 Relazione - ITA - 3G - LANZANO ROSA - 2025-2026 Relazione - ING - 3G - GOVERNI SILVIA - 2025-2026 Relazione - STO - 3G - MILLI ALBERTO - 2025-2026 Relazione - FIL - 3G - MILLI ALBERTO - 2025-2026 Relazione - MAT - 3G - CIOLFI CLAUDIA - 2025-2026 Relazione - FIS - 3G - BRINI LAPO - 2025-2026 Relazione - SCIE - 3G - TERNI ALESSIO - 2025-2026 Relazione - DIR - 3G - GRANATO IDELMO - 2025-2026 Relazione - MOT - 3G - MACHERINI MARCO - 2025-2026 Relazione - SPO - 3G - MACHERINI MARCO - 2025-2026 Relazione - CIV - 3G - GRANATO IDELMO - 2025-2026 Relazione - REL - 3G - DEL BALIO LAURA - 2025-2026 Relazione - ITA - 4BLS - GENCHI MARIA ELENA - 2025-2026 Relazione - LAT - 4BLS - GENCHI MARIA ELENA - 2025-2026 Relazione - ING - 4BLS - GOVERNI SILVIA - 2025-2026 Relazione - STO - 4BLS - GUERRINI SARA - 2025-2026 Relazione - FIL - 4BLS - GUERRINI SARA - 2025-2026 Relazione - MAT - 4BLS - DRAGONI ROBERTO - 2025-2026 Relazione - FIS - 4BLS - DRAGONI ROBERTO - 2025-2026 Relazione - SCIE - 4BLS - SOZZI MARCO - 2025-2026 Relazione - DIS - 4BLS - SGHERRI BEATRICE - 2025-2026 Relazione - MOT - 4BLS - BONARI SONIA - 2025-2026 Relazione - CIV - 4BLS - SAVELLI ROSANNA - 2025-2026 Relazione - REL - 4BLS - GINANNESCHI MARIA STEFANIA - 2025-2026 Relazione - ITA - 4I - ACHERONTE TIZIANA - 2025-2026 Relazione - LAT - 4I - ACHERONTE TIZIANA - 2025-2026 Relazione - ING - 4I - GOVERNI SILVIA - 2025-2026 Relazione - STO - 4I - MAZZETTI MANUEL - 2025-2026 Relazione - FIL - 4I - MAZZETTI MANUEL - 2025-2026 Relazione - MAT - 4I - LOFFREDO GIORGIO - 2025-2026 Relazione - FIS - 4I - LOFFREDO GIORGIO - 2025-2026 Relazione - SCIE - 4I - FATTOROSI LUIGINA - 2025-2026 Relazione - DIS - 4I - SGHERRI BEATRICE - 2025-2026 Relazione - MOT - 4I - MACHERINI MARCO - 2025-2026 Relazione - CIV - 4I - FOMMEI FRANCESCA - 2025-2026 Relazione - REL - 4I - ANTICHI MADDALENA - 2025-2026 Relazione - ITA - 5D - LA MANTIA DAVID - 2025-2026 Relazione - ING - 5D - GOVERNI SILVIA - 2025-2026 Relazione - STO - 5D - RADI ERIKA - 2025-2026 Relazione - FIL - 5D - RADI ERIKA - 2025-2026 Relazione - MAT - 5D - LEUCI GIULIO - 2025-2026 Relazione - FIS - 5D - LEUCI GIULIO - 2025-2026 Relazione - INF - 5D - CARTOCCI GIANNI - 2025-2026 Relazione - SCIE - 5D - BALESTRI NATALIA - 2025-2026 Relazione - DIS - 5D - BRESCA ANGELA - 2025-2026 Relazione - MOT - 5D - ROSSI STEFANIA - 2025-2026 Relazione - CIV - 5D - SAVELLI ROSANNA - 2025-2026 Relazione - REL - 5D - GINANNESCHI MARIA STEFANIA - 2025-2026 Relazione - ALT - 5D - MONTONE FRANCESCO - 2025-2026 Relazione - ITA - 5G - PETRUCCI ILARIA - 2025-2026 Relazione - ING - 5G - GOVERNI SILVIA - 2025-2026 Relazione - STO - 5G - MILLI ALBERTO - 2025-2026 Relazione - FIL - 5G - MILLI ALBERTO - 2025-2026 Relazione - MAT - 5G - CHIMENTI CHIARA - 2025-2026 Relazione - FIS - 5G - CHIMENTI CHIARA - 2025-2026 Relazione - SCIE - 5G - CASAGLI ALESSIO - 2025-2026 Relazione - DIR - 5G - SAVELLI ROSANNA - 2025-2026 Relazione - MOT - 5G - MACHERINI MARCO - 2025-2026 Relazione - SPO - 5G - MACHERINI MARCO - 2025-2026 Relazione - CIV - 5G - SAVELLI ROSANNA - 2025-2026 Relazione - REL - 5G - DEL BALIO LAURA - 2025-2026 Griglie condotta 3F - CONDOTTA - 2025-2026 3G - CONDOTTA - 2025-2026 4BLS - CONDOTTA - 2025-2026 4I - CONDOTTA - 2025-2026 5D - CONDOTTA - 2025-2026 5G - CONDOTTA - 2025-2026 Ciao e buon lavoro! L'Animatore Digitale prof. LEUCI GIULIO, per conto del Dirigente Scolastico prof.ssa RICCI GIORGIA.</t>
  </si>
  <si>
    <t>04/06/2026 14:12:04</t>
  </si>
  <si>
    <t>1XbwXHN8J153pR7qHldzuL01qaINq3CJwL-TcUOqh58M</t>
  </si>
  <si>
    <t>https://docs.google.com/document/d/1XbwXHN8J153pR7qHldzuL01qaINq3CJwL-TcUOqh58M/edit?usp=drivesdk</t>
  </si>
  <si>
    <t>10/10/2025 19:24:10</t>
  </si>
  <si>
    <t>1iKt6UBxeBQ-p-MCOM3JaBFb_HbLosie273-Kg5PIdTc,12ms5qNu50rcrktU088czPk8wH4adMCiabX5KvCODli0,1sYL8fWft28KJHgVUY6mFQE6GCCLinIa-DPYZyOA_sJM,1f_68G0XCkQJb5FJmh8kZYpe_YK5fakAczeCOT-K2GnU,1mNvVIpiG3gtjkEPHY_lR4jTU9LU40aKSuLJo9Lq-l6c,192jFWzGuJl1iad6-JuzeWgdT-ml9JzZr8Vk9u9B8ZHA,1pz9e2uGVJnmOf-KzQsU_YQol2jU7fT0AZHjvuAduaEg,16x4ifJOgsTstUgECjraI56Xf2eXaphLSguNHqXc6RiM,1AX9sr3OytwWftwCVYk1P8VxX1TIyAolP52DOOUeux-4,15gXnmukwV5MGn6m2IIl7uV580w6deCQGF46bLr1N8fc,12pe42W4EBjOxcsNfCR_bJQmMcx48V6s9Js6xZbrwYtE,1QLLe6enyxShkfIZvWDpHjOXVIszTq2VQVXE9mQcPSVU,1CHrYYEUIAIGfHyPz_xRpLV6Vc_69XNx76ohOUxVNx5E,1Uh4ltG1A1cgB9X80ZCM-In12S2c8hGkpLmG_ggCD7jY,1Zq9PJeEipAWUkUkzKmyTM0wjBTFogkFYWscNTtDEbr8,1zFmmSHeMrBfdWxgJFxpCXyZ-P0GY4-ZvuI3-N70paJY,1xH23nktSAyBgrE6776-o5dWSy4UI8g0Uc3mxjm8Zvqc,1t4gg3gV2hTWQyH__sIgAizY01UifqrVUMiTZNnV8rV4,1UdNuNBlO4ZZJYxVuOMR9hBOO9R0XWAYr3lGw0i_457Q,10oNImikUL6082n3ZQWTAATacGdfPCNe2TO1g7RT273Q,1cZYp0GpmhwVdsiMkq8deouZ-ie-oOxhWze7xxbjKwzM,12M4fs1dlyKEojmWU53Bo8irTEsUlDdJYGUQfjyn8hIg,1FN4JndU3YZ7pw8Di7u_g6E7RbSsFqbPscHmsKz3ESUo,1PfM9BQC7uWpF_RdEyMnvcyCpqYb3y5lGp0BEWiacRmI,1j5jj1OZgAIcqSUXxW3YfWdOx4Du6r60cwKoGdOSWE6I,1RInmjF5e9ir70YhzVufXcyHxPkEE9sz-TxN4VDSCvTE,1cI11nVUGgPClugNYOiVJjuP31N79GPDwH9tEa3qzcDM,147Fr29YFYHlHZxq8Vy_i6DZmzaOK6AK6dDqQS1S0FF0,12od_Xwucwp1TD68LfyNPDue9SbfIpwjoYJ5iT6e-x5I,1jLX2DpamhdBRmNsksQFqXgpwwM4fJIL5pRGcXrxyiCM,1scA9Od-pPQ8uooA9c5IWbI4KzlI5k-F2uKgadW-EtTs,13d4ppICBTwIz3w074HHl_s8WP_F9f7emw_c70dOPfdE,14fowN327SJWqviwOudbQ3z3c4iLJFII_gPPZVtnkPo0,1Li1IHAs5LMGeFGuzeLX6cDnPdqwV9oswzbcqNtTEn3s,12A2jpxp9AUpwquWQQk_BV5oUk1ZVsgjy-Ky7pH67exw,1NRTJNXLKwb-KnMDXKFuNhT5x1FyMNq4gk2myilXgHg4,1gx8eXaR6bsYy0gWkm3rXWsvldwR8rUnGaALHjZz8I3U,1WorogonnGONYm4VpBmX92rehceJ7PhkQbjqITPjZUbw,1eIm4ipFf00xsz_tn37S7KcvUE8zkuSpE88zRxX70iXI,1WsGkxJHWeqkMGlJgouv7eGO65slcyCGZCKtAsPd9OlE,1O_MzX1UtEFromUyOtTT5b6hFb_rtxnLdD6FKUIKpz98,1X49mIFiFSvBkeDykM3irPzNxeFyd_-CyprWfuUf0OfI,1N28B-U8BCqYzQ6QuhU6yMQqfLZsRAFl7Lbn00dHvLyw,10BRsfViIS613GhIJuaZYViiiF8UPZXPR5ztiyN7qOHk,1Ty9f0Kfu63Po-dBO8192FCev0gMa0Zr_N1jEIWbkUPE,1ssNkxPX6YmKnjSLwDttcKpcCRAmV0UtzrZTy66kYOGo,1_dLN4FXE4W2Wtc8KeTnOn6wL5gd0VT5KUiL3Ni8aM80,1Yw6zI3ura3WPNmZbluyxAeYloP48lpKRFpFK4eBZ-Go,1kE_VOSGeYxTHU_GZKhhYXaFQi9DW9JJfvBdK09dXjJo,1Rj37y4RxqwcodMoTf-lvQUt0CjDkzXC_ytV9vapYkkI,1i80_gqZWKGrtBy9nWDazsU3tJe_XVTj3WGP7TtauRxA,1zG7y4prlLL_Aqn3C6jq6rLA40ouUcX-wJP4Uu62S9cE,14rWziKImKny33nJaS5l_lN6GcULg2x3xBwZN552-HQ0,1N7vub_hGbRDAXBFUkWLnvc2tOzP3fRnVSUMXfJATSaY,1NWD9jGxoNtyZfKptaA9dycA4Fl9U2KcaXJ-g3OmSnNs,16qkkjfKg5XuGU7BWGhJEyi_EYvBLIRnc3E07uJBFMII,1k7qx1qbkdgnYMYay1vreNbCcv9sigc1sbSiMETEp4Pc,1LeQmi6z4i7gzEDURvqhkQG9mOFOIagpz89ZFPh7b0w0,14PDFkRA9vPPih9fvY7xjPBmb_D5azOFdAi2ePiL43BQ,1ZM2JECSvdMLlODQHVqvhWZqmU6N9Xpbs5es_mshRu5I,18n7za7HzI0O3F0LmAuN5AyXyXPZ6Fc0rxalDXuemmfU,1eDhWDk3bKf-zgsO2igH4_eSN8pUkKVNeyxOON8LXwr8,1hCxFabmXIlvGXXJzcO3ILml20osJciWQKKXQZVUTFDk,1VjMYJAerBCGSxYPkW3ZOYAPCC4oU65AkEMO7ehacCFY,1dmHQnM5ZmOpjNq1xwf5FKrm4wehdcXUICsHCP0SBINM,1P-Ip5iIKKcbR71owXo7WtVWiIwNyGXeTmFQcMbRsTyk,1onNfAYO0DNrPo7iRJvhq0v5qZ6fSMM2kySB-fjpJ2kw,1zmitrkla-w2ARP9-0DCWhs9z3ek7cIfBBLfKKLmBhQ0,1kv0UiJooj9MDC4JVnu8uouVgSzxmuSds0sR6offOd6g,10iHBnIKlIeAd7L225sco2sR3j1kYTGIquFn78V235ME,1hYFTLBb5J1hVietSJY3dq6SNGeudpt1eMsVSEaYgYe8,1uwGgAywO6rCvJaml-U6z4kdvTbGN47HZAWZj3-wH22o,15CG0EXEqQhU4jVqm8hkW42EQRL3kOuKfhHOMgTZC5Cw,1FKyEZ4oufTarnKwOKpAqfkMHO6uOPdAtzXdy7_JXPMM,1yB0hOcgY-yn8alR8voH8h3dTWczQ-SYJ1FwIV0tHNU0,1_SeN5iqDd-PzCLD7BfdH05wR3GGXRVty_3X921E4mf0,1YdLHTAC0Xo-IUYxkdMnB8fuZViRO1mk_2ivqk81ZXCU,1qk-1YofAsRTRcAWV9bpH9vlCPg5fHoitzQz63YrsyFA,1Da0qeUfp_jKcKnetoAryBA9duSIhbAGxYtHMBasAk-Q,1VJUfmSHXufEr-yijl2kfW3J4Si-q6OOVgyobRLkouJY,17HXabUFnijXS6dIud6Ut1iSFWt8aVjhT8r9_DaZ69FE,1t6KswEF5f63d_ZYbcqf-Q11aH8zWIJkM4gtb_Y3v_zU,1edy-Pth-fEBNfAkYiXhJT54_O9BBGT0FF5HuRFDOmWw,1b_e8vUrAoCE6GyGG_LFdG6U2jbi6hONCVm2LoaOlV9g,17CKue3lzBzAuZUJb2oVbqJa3yGJk3oXK4q8IDPK2FSY,1NeftwiWoBnTZwjdYpQdNNUmGSrr0HL_zk1bRL6hR2C8,1-qF8q3lOYnJf2dq5a1m1o9nwtDBEATgmAWQYx01mphU,12ZJVEn2QLXL07GvXy7eOE66AqyVESG5SpmuiygRWvzI,100ITLM1xsnryrRGomizu754F2-WcKR2J-lpwDGD2nso,1unm4mVCUWtsqqJ4uJ-zVK2m_J-8_qqwEQ1hn6KrhH9E,1RrcLFBqb0Fav_MIyQ-K6_jvCmagZSSk5RmmInAp8n_g,1E7ZBnwDUAtedz3st5cX9gLFh4kUW6FooQRRMD7QGlMc,1xlwxxLdsZwd4vjirDRJh5qeCheBcz2dCbHUAUbZRcWc,1goti-dUDsZfZ99utk71IH7WROl3sDP8fyROlyWVWQV4,1S8P18UvBFnxv_2946ea6P422RCj5iPtqsBn0-jOjD_M,1qIIKCOYE-U3iw6HGBmiunDOrbHZyiKz3fhyCC0vhBVI,1Js6JTsgbuFBS5xYP8nMf3RrabYvdaliYZinX8eLkENA,1c_b6VlYCBMCt_sxiQN4Mh0d6KOMgla76gzHa00Zi7F8,1rQeQ9k2lD52aWTq3mhLpqWaa1fyV0skgFAIdsIJhZa4,1gmbDugeYo8Argk8EaB0MMX72uqsaJZcVmVdpOuy2_Qo,1YOLbt8Nu1v-45qSOSXrgvnW7qlL8kh8Hde3EkUiGr5o,1ajaBqE90QFu4oXgqKn9f8UZWUPGo9BiFnqZAcGrFQP8,1iaVPZBCbTnqJeobDLtxF8uH927TGBtFjbpo-0wNPQKw,1qI4ZHfEDT86KPPfXRrIDQlld-ZxxGDMyeE7BLK48rKg,1WlqBIO54scXYEEdkvjym8oKwbVfl-R8AK3BPTWTY9Rw,1LsxNW81c1OvN3GAAoyhHbpYpRlSTXeZXOTLWh2XbUEk,1jR_ROg2bogSX15MpgZ_yeJ7-6kiAYvk-oF2oFDdOFYI,1c1UsxHlO0vNgUx3tzdmm5e8L2hMCsyGweW4d_qr0X3o,1Mzv_jZRFkc9E0Hmk0vwTxPmXcUzk618M6a-RQq6AIqs,15lIPc1qc1lHoo3ZOyk3Oclax8GhuwKAcMJYq6v_9cwk,1RaYmDMlU-2bAmt8sEKMOfpP5ZlCPi0d2-t5sBPEs8zA,1ZINeytVCr1yBJkA8YPc2_RL4wI2mTE0kN8mfTGuVqhs,1fpebFnUwgTb-S9RvKYYQlTZUCP308rRzcmL-GX1sQuE,1e7qY-VyCzcTgtU-0RtEc4Pe0KHneqdPch4uJh2unuI0,1P5NqElu7C9bM991gl_5etNpoehE2bmsWfUs8QFzQl7A,1JGt-yD0w5zBeaHESLmV6gKG2nytjgfOxKcFanrV8Ai0,13Bb4up3pqpi3ymgi6aBDK1Sdx05wvhB-Rhst4lBJtac,1e44bZwGQKcPo9YCgs1exYcczGFpkUuMmDd4xTlZCu7s,1aQ5ElDCTblaR5HNwvOBwvoiDbGKF6JF6Ka1L0vNhT2c,1BhXlz7LsvmPUUuuf3rbKsOOf31uFlxIJCYOA-ECaWr4,1fG9YNUdsj0LxM-BGk_0XuPFr0gk6TWj7OF9KCdg1T2E,1gjaCbnvt1wyk4VL3AvjcR47jUNBO5--bI9xmdo20m_U,1U6PPSGobRbcq2GQ3Ang0yNAWie3q8btsSMqHvxi4Crc,1FVJjCAivkGTLoyKj2KCIQD4EOo6rZf4aoSx-v8GWXGw,1FA69uGKWPg5tR6aaEflSK-AZ9E_mQBrrr4ET0qdjddM,1KoT8jf_rN4Qw4la9liVa_81DsuJ_QjXVMdEcNjqn0J8,14DmzZp1LcRDEaHmvAhVWHjbRJn02V1BwYpRSEMgRF2k,196FdEMDKHkZN6r8cspMClLl9O3pLHmZfkV-1Cf19sPk,1iBXBhNDiuTHgZ50ZmJom9zk1gSsBaBpAgm1Mg6T53A0,1393I-wDnsMTrsRll79JimuboNGCUtMrg8rP1DaCpBP8,1OSUyMx-yMAmPjmRl-QBTosKuKH-cXMoevkGssFZ0DFA,1ijuWZ_wINkkt1ck909HoLiuyFJrcl13r44CPnXKOdjQ,1vOMBkizvCpWZ5iIoZiXLI9yE9A3BSxLvZMLwXtzX1UM,1pOEVCwR1u__HMCbVEss8Hlh88s61GPHTx-5dWVcLMBs,1uNYazM63Pm9f5Ek1jBLRuvpinEw0TNf1aMUAemsVMnk,1kPY1dBr19NBrEjo78yyP5RwNodNoI0qELFGjMB5ZYZk,17ooz2gJIoPZ8RYQ-z6-rQxYn2JPrKFFxEExvbQbNvYE,1Wfo2sT25V845s5KlwA5GL5bcJUNHmblSt59F2d6VYog,1C_Ja9oS4i2UKW8kWas7gBUZ_Kr3dGZEUL9WGKWMsM6A,1Yx2xeg9RhzirhU388POhokT1SWY_rYsdZU1rSOhm1OU,1ZsRVPABz5oRsnUQTDmTAHmy5eBIu4TEmNPuCLW6JAtI,1MwMdoSK4vdnmaoDAGmyu_8fIVKlscPMfasBdqTORbx8,1k18d0vmzUSVtT8fxJR_VL2EX9pi5bDXTARvV2Wxcn5w,1lqJB2_kys7MATy5P9XNnj1XN6oPJOM7krp8RCncIo7s,1HY5QnM03kK-DOYRQRp0QesaGkXB_8IjORmY3V9dpCek,1ZoSnH-D8dxwVV2e_JpqFtD6PjFkFVZwS5kZYCqA8n8A,1eyhAds28v6M9F1QgJvft7UGYZWuCeu0ErkBDpOgOxDg,1lfZmV5iYUoCa7G5rzuNVtIszyQfGWCWExtpl9lZ8-_4,1vlaFBvR7dYR_NGaFlgbfS6GZmRbZOLgaO3J9NjXi7F0,191WbhxC8IDqL8het9mq9B-6dP318nMmgxf6NGi48cYc,1oqH1XjH0PJLUzm-bAjL-YOt2805B6cDeRz4A5WxkmLo,1IgnmIJH5VZYOGFkKX3fxRBBtO32WxsfYmXttGBzy7vw,1kzrixTOjZleN8Azb5rWhlAjK6xLh2V21cLWZxsI6z2Q,1nguPvZjejXTZoWUsb04H8_nAXHMtp69pJVH8VluD7I0,1odrdRPGXEc1CLK0EPY8a7MlFErd5oO-GPlXNGmcLU1U,1qrXSCVAkeQqB1Pd0tJr6UjpIskQcVlzX0f07YfXkTF4,11JuAoQC3wIhdJW3n1MXbSClHSlbfNTM8yZIC3Zpw3zo,15YHhiMS92luTK8qqabY6rlSYcpNNL54GztfH3hluYBE,1ycylUEQeAsbaOc5oWGQspKTBidjTzRrhW3f_iJj1cQs,1OTVnsOXxFkuViF9ie8nW-7v_HShQmaHmSmbq64iTUxE,1stfKn0GPr5UZ9psekMGuzqJROZv1r2vJ1gNmhtTWdEk,1XMovgWT4by-cFgge_OB4Y3Zgd0V9fPzPdP83zHiEafo,1kUXgog1VqZoLbI6wp4BtDwjq5EQ_2lJLKnP9t3U6QJg,1aVF5_kHXN3cKkDrq-t4vfjg44-X3wILo-Vkv-arZ_tE,1WbLa_zqgXKtIYD5L0k6iqMVBVYG4DZj-Ak2unXJ5QQs,1Le69ML6cHZBKqQnwwLh-Qw96qqZMto2CSxymFmFkEjU,1mrlORh6y2yrBoDcv98koapzxsxYsaRdYcPPamdp99i8,1yOuE2af9NsD8PvS4uLnaTAMCkRFz42mshLwsFIKNHko,1D2HPAhVQi1S4dVjx3_ZAh7tG1aOHyP01L-lvBQKIynU,13rNyrZCD12L6G61pMeM7ZD7kZhPE8GORsPUWgbzVde0,1VLm1WHfEA5spSRdGD2UiV6q8G7YT46UvEO9DzDzoOUA,1JOtptIvaADHl22VRvq2Jn7aJbpwx6suV0YRM6tEJRHE,1gPYfIvLd21Q1ZMW77ApmHo4QGWZ4VmX-98TeDg1V-70,1AHbu61nm50JtslBoPrn5v9z2FDXc70oq_gpnrEjqZ3Q,1eHe8xi1Dmh7KhDiD9bk2AqB4PCca7lQosqgXkZSHexM,13HQgTgv0baygKZ30Kl4Wdv1UlElBA9V1j-4zUI0SIGU,17_AIkDxfBsF0cjy5B6j15iZp5hukN0vkR6XojWmBYFE,1Qsex7aGX5feXVcXAFhYL9PFyd6CzEkADig9E3X2wCik,1VLBHIaVD1mHpuVBpGHYPHKtouIiDZquVyzQWz5jiLZk,1m1VnpKQOGnXP5rwhHbK4qxMjh0x1nAEi904iodHD0Mo,16pcE7YBdHfwWZDnqCXMf_bUjZFMt1YP9C8cHef5ommo,1rDDtQd2DHppvBrsezOxzBG_ZSA70-ucTb07Pbu7eP-w,1gT54y1Wl3DKp987jBTW-vQx2j4b6vEaBFSaL8d4q_9Q,1qoUL9-_FnjU3wHJwDBzw0v24Q82Q0PHOajhSU005CtU,15-xF6VgSE-yl6MRsgWYo8_v9gB5Wgg-s1F8pJLt7Wck,14QibD3FoP26VDJ_QER21Q8vCf5yhdgMlWLwcyBbtHds,1QTogM430K8Nm69rKd86n-7B8xsE3fTXJM5IiApx7cII,1g2Yq935uvXJaXfuHA-FVjd5X51uxbqZGNfC4wp2q_T4,1lkyWaQuSBz_fkCohGcAZBnMwLMXRRf-p1RJYSN0NW0s,1yyp9qQXYy3PW-rTjjgX2T0IA8NsRdIiYtJU3tesNQfA,10V8vFVHwmOD7l4IF5ieR6oGQxj8i6h5TmO8LqlsB5nw,1JIAd_R8btfQpaFKwBxQWOGgsQEQKqXPu09eYGMRVMLM</t>
  </si>
  <si>
    <t>4G - VERBALI CDC - 2025-2026</t>
  </si>
  <si>
    <t>1Yc-BCqa626fylli_gXhJ0yIxpH09IuAE</t>
  </si>
  <si>
    <t>https://drive.google.com/drive/folders/1Yc-BCqa626fylli_gXhJ0yIxpH09IuAE</t>
  </si>
  <si>
    <t>si comunica che sono stati generati e resi disponibili i file per la condotta, le competenze, i programmi svolti e le relazioni finali. Di seguito i link ai file condivisi relativi alle sole classi in cui insegni: Programmi svolti Programma - ITA - 3G - 2025-2026 Programma - ING - 3G - 2025-2026 Programma - STO - 3G - 2025-2026 Programma - FIL - 3G - 2025-2026 Programma - MAT - 3G - 2025-2026 Programma - FIS - 3G - 2025-2026 Programma - SCIE - 3G - 2025-2026 Programma - DIR - 3G - 2025-2026 Programma - MOT - 3G - 2025-2026 Programma - SPO - 3G - 2025-2026 Programma - CIV - 3G - 2025-2026 Programma - REL - 3G - 2025-2026 Programma - ITA - 4ALS - 2025-2026 Programma - LAT - 4ALS - 2025-2026 Programma - ING - 4ALS - 2025-2026 Programma - STO - 4ALS - 2025-2026 Programma - FIL - 4ALS - 2025-2026 Programma - MAT - 4ALS - 2025-2026 Programma - FIS - 4ALS - 2025-2026 Programma - SCIE - 4ALS - 2025-2026 Programma - DIS - 4ALS - 2025-2026 Programma - MOT - 4ALS - 2025-2026 Programma - CIV - 4ALS - 2025-2026 Programma - REL - 4ALS - 2025-2026 Programma - ITA - 4F - 2025-2026 Programma - ING - 4F - 2025-2026 Programma - STO - 4F - 2025-2026 Programma - FIL - 4F - 2025-2026 Programma - MAT - 4F - 2025-2026 Programma - FIS - 4F - 2025-2026 Programma - INF - 4F - 2025-2026 Programma - SCIE - 4F - 2025-2026 Programma - DIS - 4F - 2025-2026 Programma - MOT - 4F - 2025-2026 Programma - CIV - 4F - 2025-2026 Programma - REL - 4F - 2025-2026 Programma - ALT - 4F - 2025-2026 Programma - ITA - 4G - 2025-2026 Programma - ING - 4G - 2025-2026 Programma - STO - 4G - 2025-2026 Programma - FIL - 4G - 2025-2026 Programma - MAT - 4G - 2025-2026 Programma - FIS - 4G - 2025-2026 Programma - SCIE - 4G - 2025-2026 Programma - DIR - 4G - 2025-2026 Programma - MOT - 4G - 2025-2026 Programma - SPO - 4G - 2025-2026 Programma - CIV - 4G - 2025-2026 Programma - REL - 4G - 2025-2026 Programma - ITA - 4H - 2025-2026 Programma - LAT - 4H - 2025-2026 Programma - ING - 4H - 2025-2026 Programma - STO - 4H - 2025-2026 Programma - FIL - 4H - 2025-2026 Programma - MAT - 4H - 2025-2026 Programma - FIS - 4H - 2025-2026 Programma - SCIE - 4H - 2025-2026 Programma - DIS - 4H - 2025-2026 Programma - MOT - 4H - 2025-2026 Programma - CIV - 4H - 2025-2026 Programma - REL - 4H - 2025-2026 Programma - ALT - 4H - 2025-2026 Programma - ITA - 5ALS - 2025-2026 Programma - LAT - 5ALS - 2025-2026 Programma - ING - 5ALS - 2025-2026 Programma - STO - 5ALS - 2025-2026 Programma - FIL - 5ALS - 2025-2026 Programma - MAT - 5ALS - 2025-2026 Programma - FIS - 5ALS - 2025-2026 Programma - SCIE - 5ALS - 2025-2026 Programma - DIS - 5ALS - 2025-2026 Programma - MOT - 5ALS - 2025-2026 Programma - CIV - 5ALS - 2025-2026 Programma - REL - 5ALS - 2025-2026 Programma - ITA - 5F - 2025-2026 Programma - ING - 5F - 2025-2026 Programma - STO - 5F - 2025-2026 Programma - FIL - 5F - 2025-2026 Programma - MAT - 5F - 2025-2026 Programma - FIS - 5F - 2025-2026 Programma - INF - 5F - 2025-2026 Programma - SCIE - 5F - 2025-2026 Programma - DIS - 5F - 2025-2026 Programma - MOT - 5F - 2025-2026 Programma - CIV - 5F - 2025-2026 Programma - REL - 5F - 2025-2026 Relazioni finali Relazione - ITA - 3G - LANZANO ROSA - 2025-2026 Relazione - ING - 3G - GOVERNI SILVIA - 2025-2026 Relazione - STO - 3G - MILLI ALBERTO - 2025-2026 Relazione - FIL - 3G - MILLI ALBERTO - 2025-2026 Relazione - MAT - 3G - CIOLFI CLAUDIA - 2025-2026 Relazione - FIS - 3G - BRINI LAPO - 2025-2026 Relazione - SCIE - 3G - TERNI ALESSIO - 2025-2026 Relazione - DIR - 3G - GRANATO IDELMO - 2025-2026 Relazione - MOT - 3G - MACHERINI MARCO - 2025-2026 Relazione - SPO - 3G - MACHERINI MARCO - 2025-2026 Relazione - CIV - 3G - GRANATO IDELMO - 2025-2026 Relazione - REL - 3G - DEL BALIO LAURA - 2025-2026 Relazione - ITA - 4ALS - CRUCIANI CATERINA - 2025-2026 Relazione - LAT - 4ALS - CRUCIANI CATERINA - 2025-2026 Relazione - ING - 4ALS - MOSCATELLI SANDRA - 2025-2026 Relazione - STO - 4ALS - RADI ERIKA - 2025-2026 Relazione - FIL - 4ALS - RADI ERIKA - 2025-2026 Relazione - MAT - 4ALS - CIOLFI CLAUDIA - 2025-2026 Relazione - FIS - 4ALS - CIOLFI CLAUDIA - 2025-2026 Relazione - SCIE - 4ALS - FATTOROSI LUIGINA - 2025-2026 Relazione - DIS - 4ALS - CASERTA FRANCESCO - 2025-2026 Relazione - MOT - 4ALS - MACHETTI SARA - 2025-2026 Relazione - CIV - 4ALS - GRANATO IDELMO - 2025-2026 Relazione - REL - 4ALS - GINANNESCHI MARIA STEFANIA - 2025-2026 Relazione - ITA - 4F - BASILI CATERINA - 2025-2026 Relazione - ING - 4F - GUIDI CARLA - 2025-2026 Relazione - STO - 4F - MAZZETTI MANUEL - 2025-2026 Relazione - FIL - 4F - MAZZETTI MANUEL - 2025-2026 Relazione - MAT - 4F - CHIMENTI CHIARA - 2025-2026 Relazione - FIS - 4F - DI MEGLIO UGO - 2025-2026 Relazione - INF - 4F - AGOSTINI LAURA - 2025-2026 Relazione - SCIE - 4F - BARRAVECCHIA PAOLA - 2025-2026 Relazione - DIS - 4F - CASERTA FRANCESCO - 2025-2026 Relazione - MOT - 4F - BRUNO LORENZO - 2025-2026 Relazione - CIV - 4F - GRANATO IDELMO - 2025-2026 Relazione - REL - 4F - ANTICHI MADDALENA - 2025-2026 Relazione - ALT - 4F - MILLI ALBERTO - 2025-2026 Relazione - ITA - 4G - CORDOVANI IRENE - 2025-2026 Relazione - ING - 4G - CAPPARELLI GUIDO - 2025-2026 Relazione - STO - 4G - FUCCI ANGELO - 2025-2026 Relazione - FIL - 4G - FUCCI ANGELO - 2025-2026 Relazione - MAT - 4G - CIOLFI CLAUDIA - 2025-2026 Relazione - FIS - 4G - CIOLFI CLAUDIA - 2025-2026 Relazione - SCIE - 4G - BARRAVECCHIA PAOLA - 2025-2026 Relazione - DIR - 4G - GRANATO IDELMO - 2025-2026 Relazione - MOT - 4G - MACHERINI MARCO - 2025-2026 Relazione - SPO - 4G - MACHERINI MARCO - 2025-2026 Relazione - CIV - 4G - GRANATO IDELMO - 2025-2026 Relazione - REL - 4G - DEL BALIO LAURA - 2025-2026 Relazione - ITA - 4H - DELLA MONICA PAOLA - 2025-2026 Relazione - LAT - 4H - DELLA MONICA PAOLA - 2025-2026 Relazione - ING - 4H - GUIDI CARLA - 2025-2026 Relazione - STO - 4H - RADI ERIKA - 2025-2026 Relazione - FIL - 4H - RADI ERIKA - 2025-2026 Relazione - MAT - 4H - OLIVIERO ANTONIO - 2025-2026 Relazione - FIS - 4H - OLIVIERO ANTONIO - 2025-2026 Relazione - SCIE - 4H - PORCELLONI SERENA - 2025-2026 Relazione - DIS - 4H - DESIDERIO FLORIANA - 2025-2026 Relazione - MOT - 4H - BONARI SONIA - 2025-2026 Relazione - CIV - 4H - GRANATO IDELMO - 2025-2026 Relazione - REL - 4H - DEL BALIO LAURA - 2025-2026 Relazione - ALT - 4H - CORDOVANI IRENE - 2025-2026 Relazione - ITA - 5ALS - ROTELLI CLELIA - 2025-2026 Relazione - LAT - 5ALS - ROTELLI CLELIA - 2025-2026 Relazione - ING - 5ALS - MATALONI ALESSANDRO - 2025-2026 Relazione - STO - 5ALS - PALMADESSA GIUSEPPE - 2025-2026 Relazione - FIL - 5ALS - PALMADESSA GIUSEPPE - 2025-2026 Relazione - MAT - 5ALS - PACCA NATALINO - 2025-2026 Relazione - FIS - 5ALS - PACCA NATALINO - 2025-2026 Relazione - SCIE - 5ALS - BABINI ROBERTA - 2025-2026 Relazione - DIS - 5ALS - CASERTA FRANCESCO - 2025-2026 Relazione - MOT - 5ALS - MACHETTI SARA - 2025-2026 Relazione - CIV - 5ALS - GRANATO IDELMO - 2025-2026 Relazione - REL - 5ALS - GINANNESCHI MARIA STEFANIA - 2025-2026 Relazione - ITA - 5F - SALVESTRONI SERENA - 2025-2026 Relazione - ING - 5F - GUIDI CARLA - 2025-2026 Relazione - STO - 5F - RADI ERIKA - 2025-2026 Relazione - FIL - 5F - RADI ERIKA - 2025-2026 Relazione - MAT - 5F - DRAGONI ROBERTO - 2025-2026 Relazione - FIS - 5F - DRAGONI ROBERTO - 2025-2026 Relazione - INF - 5F - AGOSTINI LAURA - 2025-2026 Relazione - SCIE - 5F - TERNI ALESSIO - 2025-2026 Relazione - DIS - 5F - CASERTA FRANCESCO - 2025-2026 Relazione - MOT - 5F - BONARI SONIA - 2025-2026 Relazione - CIV - 5F - GRANATO IDELMO - 2025-2026 Relazione - REL - 5F - ANTICHI MADDALENA - 2025-2026 Relazione - ITA - 5H - LA MANTIA DAVID - 2025-2026 Relazione - LAT - 5H - LA MANTIA DAVID - 2025-2026 Relazione - ING - 5H - CAPPARELLI GUIDO - 2025-2026 Relazione - STO - 5H - PALMADESSA GIUSEPPE - 2025-2026 Relazione - FIL - 5H - PALMADESSA GIUSEPPE - 2025-2026 Relazione - MAT - 5H - DI MEGLIO UGO - 2025-2026 Relazione - FIS - 5H - DI MEGLIO UGO - 2025-2026 Relazione - SCIE - 5H - MAGINI MARCO - 2025-2026 Relazione - DIS - 5H - DESIDERIO FLORIANA - 2025-2026 Relazione - MOT - 5H - BONARI SONIA - 2025-2026 Relazione - CIV - 5H - GRANATO IDELMO - 2025-2026 Relazione - REL - 5H - DEL BALIO LAURA - 2025-2026 Griglie condotta 3G - CONDOTTA - 2025-2026 4ALS - CONDOTTA - 2025-2026 4F - CONDOTTA - 2025-2026 4G - CONDOTTA - 2025-2026 4H - CONDOTTA - 2025-2026 5ALS - CONDOTTA - 2025-2026 5F - CONDOTTA - 2025-2026 5H - CONDOTTA - 2025-2026 Ciao e buon lavoro! L'Animatore Digitale prof. LEUCI GIULIO, per conto del Dirigente Scolastico prof.ssa RICCI GIORGIA.</t>
  </si>
  <si>
    <t>04/06/2026 14:12:06</t>
  </si>
  <si>
    <t>1m55CKfDF5HsczW7TEFSpCgztn-8eihQjYE3pNIOtQ2Y,1RADmUo8TzZebNafx8iXKgC95d4_I2ESMB1CAFYKY5hg,1H9Sj4aNow5Pafi2TfXSNV6Bz_i5_reM_ZiP5RGms5NM,1HhgQVKRC2P70QNBSboyoQ-TJe7rvX3_bnR5vEAqt6DM,1sEVSgKVh5NZV1D3U1WkJGUKBDbeDeYe2RQNuS-u8OM4,1ogJBVIesIhg-5K05w53Zj52Qq-NwHvegPAEv2izICAI,1u7ka9h-hRBG_7Hlo0FgpHuqdKcqo5GuuUXpF06QoRu0,1lDZvqa7CvdU1G_8pfJqUAB80y9pGDMh_JUp2Pn2uYtg,1YdhIdmGXxPVmX2vjGv6LdNcx6X127CxwwkH1o9l2UaQ,17RvxgK-6kFYP12w_OF3dG6PN5DCen5sgmu-NBYcQK3I,1wEoENOxQVoBY2JiZpc-kaRhEjSi-267Ckz6WvWVIvJY,1CiqaVoPs7NdXYAUavz8Ws-mfeIzni6mDyXny_HG0afg,1X8Pe5WoAoKYejx5UZluL_1aZ1KOTF2q1o22QKVApQpM,1cV8-xlT33AAZYRmUvY7D3aP03F3rz-CF2k0M-TA5VxM,1fjzY7MaS8urFMydblW19ktt1OBjskrv70JUeV0ql8Pc,1qJY2G7IhZPTcif2q88nY_TIViq2xQLMM4-FIPYVoTAY,1d3CJf8yXrodZG1Y2nA8wXZ7CWImCFagK7EL2nrZlVFQ,16CSUHkdHpTqb7UlL45q-yHv7hlDe4I6NHWFrC0d_fV4,1RJYPXJydZjSkL0XDNdzpLr5301m6xx8Yf9VI8ffHPwQ,1sbPMan37tZb25FvF0Jee-CDgKDZYlSt9Yb2olKX6KgY,1EelIO7Vdy66a4hWYgjmdVqcAqMjYxEdOlTPqrwzaDHc,1HG9_wM8i7RzJrOqmhGAOY-968zyTYfP-t-SlnVCq04w,15xHGbSMF1koHsQSld1lC6GLuS17BUSRAuv-Dlc7xtUQ,1ajWgffBo3dgjD-cxVqUWnM00DBbugg8p4ChvMzWR9kU,1JCu0cKR1jTOhOhi7ieH_5T66QeVisGc9sQKvGivimUs,1UptPL4hBmKIp2pWPAn2TrJHlq_fUzLHHYvMsY6Etyh0,1Z_KUC86_Cz4T84PUSduHSxSXsfmj4mHygU9oN4fgQ2o,13VuZjYGwfN2JWv-xjBVnlvGPLb0a_4qVXIzpOrbjLTU,1YuvrJdFG47spkkWmZkjhmtkyeLmaMl2sNFn0z23T5Pc,1aR8Tn3c-n1ULtihDCX3-txS3D4ovWAysV_3iBW6wS8M,175tESxigHCq4FJVXOmeFYXonP62m82-duwPoKu4ImmU,1ak0eqZYf-Ox8mYh5yd2jnWp4lw5i_KMr7veVXn44fbg,1HgAgTvICLw1dgnuPYZBnKkCVVF17mMxK5nE6dftneeA,1eiPLwdLHRnwXV1GppSWi942Fk8yQA0WkatDc5Ded3_0,1tyWdOWMKtt5IMyavq_ERXg1m3gtX9fcQLBb3PAHOu0U,1OSFk6BgzQZV3ZbU8s0nT2Q5RZ3bOSNR0bgz8-Lz-NS8,1fuVc7AAOGrPtm4UAx1G8RuA4jtcHb5-vI1ZM3G2vtoE,1okKg-ihcBX8ehFLYkq83dOM2GZkUJ1I8M34MzWiwvgM,16ZHxV1A3rjIfnSLw-XM0CcODP0b04Vi5HoKwZYn7ZuU,1OjCghWrdIFcXJfCBmGEL1xkDxIcOjtjanb6tBIx3wwk,1z4HVpTA1hx9T2o0D9h598blveY8pmraUqaXnFAuDJxE,1lN2YUIFZcncnTFTaQ3OcLkpwTHWCqk3BPLDXeHz9orU,1rofpVKWQM18vCtAAgns_I79IvpapajpRjoFRJ2g1NU8,1OdxfowfS2QBISABCrqropivgzNKvDoezJb-zR4SZ4KU,1E0tSMv-R2gRRVEQyBSRM8feHTF6aGscSFuE4xvH-aqQ,1JHSAPVraBGo9dOcXYkHHzQ3rjQIz4OqN-4Ez2TQhMDc,1GXJV5hX1slC_i7zs6mQk__KBJgZImbOazwUmYHCPp-c,1_FERSF95yNZuyhoS8zAnhVdKw4rwjJlPTRbdHhw9p1g,1krFoBvVB9iV9GY8aylze7u__3zVZFpIevexm5IxL0dk,1QvesXF8srZh1er34bM4RsrYpglipc1EaDVrkR6IdrYY,1aeK9lQ2wt5L_u0p5Nr_B4C8oS8v1mdRtPs6hZJ38fR4,1QlBXB88vq7UpEm8hvWO9bd5Wp12QIbzHv3Rb_XQ1Dhs</t>
  </si>
  <si>
    <t>10/10/2025 19:24:02</t>
  </si>
  <si>
    <t>4F - VERBALI CDC - 2025-2026</t>
  </si>
  <si>
    <t>si comunica che sono stati generati e resi disponibili i file per la condotta, le competenze, i programmi svolti e le relazioni finali. Di seguito i link ai file condivisi relativi alle sole classi in cui insegni: Programmi svolti Programma - ITA - 3ALS - 2025-2026 Programma - LAT - 3ALS - 2025-2026 Programma - ING - 3ALS - 2025-2026 Programma - STO - 3ALS - 2025-2026 Programma - FIL - 3ALS - 2025-2026 Programma - MAT - 3ALS - 2025-2026 Programma - FIS - 3ALS - 2025-2026 Programma - SCIE - 3ALS - 2025-2026 Programma - DIS - 3ALS - 2025-2026 Programma - MOT - 3ALS - 2025-2026 Programma - CIV - 3ALS - 2025-2026 Programma - REL - 3ALS - 2025-2026 Programma - ALT - 3ALS - 2025-2026 Programma - ITA - 4BLS - 2025-2026 Programma - LAT - 4BLS - 2025-2026 Programma - ING - 4BLS - 2025-2026 Programma - STO - 4BLS - 2025-2026 Programma - FIL - 4BLS - 2025-2026 Programma - MAT - 4BLS - 2025-2026 Programma - FIS - 4BLS - 2025-2026 Programma - SCIE - 4BLS - 2025-2026 Programma - DIS - 4BLS - 2025-2026 Programma - MOT - 4BLS - 2025-2026 Programma - CIV - 4BLS - 2025-2026 Programma - REL - 4BLS - 2025-2026 Relazioni finali Relazione - ITA - 3ALS - CALDARA CRISTIANA - 2025-2026 Relazione - LAT - 3ALS - CALDARA CRISTIANA - 2025-2026 Relazione - ING - 3ALS - MOSCATELLI SANDRA - 2025-2026 Relazione - STO - 3ALS - GUERRINI SARA - 2025-2026 Relazione - FIL - 3ALS - GUERRINI SARA - 2025-2026 Relazione - MAT - 3ALS - PICCINETTI MARINA - 2025-2026 Relazione - FIS - 3ALS - PICCINETTI MARINA - 2025-2026 Relazione - SCIE - 3ALS - BABINI ROBERTA - 2025-2026 Relazione - DIS - 3ALS - CASERTA FRANCESCO - 2025-2026 Relazione - MOT - 3ALS - MACHETTI SARA - 2025-2026 Relazione - CIV - 3ALS - FOMMEI FRANCESCA - 2025-2026 Relazione - REL - 3ALS - GINANNESCHI MARIA STEFANIA - 2025-2026 Relazione - ALT - 3ALS - SCACCIA GIULIA - 2025-2026 Relazione - ITA - 4BLS - GENCHI MARIA ELENA - 2025-2026 Relazione - LAT - 4BLS - GENCHI MARIA ELENA - 2025-2026 Relazione - ING - 4BLS - GOVERNI SILVIA - 2025-2026 Relazione - STO - 4BLS - GUERRINI SARA - 2025-2026 Relazione - FIL - 4BLS - GUERRINI SARA - 2025-2026 Relazione - MAT - 4BLS - DRAGONI ROBERTO - 2025-2026 Relazione - FIS - 4BLS - DRAGONI ROBERTO - 2025-2026 Relazione - SCIE - 4BLS - SOZZI MARCO - 2025-2026 Relazione - DIS - 4BLS - SGHERRI BEATRICE - 2025-2026 Relazione - MOT - 4BLS - BONARI SONIA - 2025-2026 Relazione - CIV - 4BLS - SAVELLI ROSANNA - 2025-2026 Relazione - REL - 4BLS - GINANNESCHI MARIA STEFANIA - 2025-2026 Griglie condotta 3ALS - CONDOTTA - 2025-2026 4BLS - CONDOTTA - 2025-2026 Ciao e buon lavoro! L'Animatore Digitale prof. LEUCI GIULIO, per conto del Dirigente Scolastico prof.ssa RICCI GIORGIA.</t>
  </si>
  <si>
    <t>1Ga9kfRw-H7ouUCiUqGdXQo7yGjkBqDX0</t>
  </si>
  <si>
    <t>04/06/2026 14:12:07</t>
  </si>
  <si>
    <t>https://drive.google.com/drive/folders/1Ga9kfRw-H7ouUCiUqGdXQo7yGjkBqDX0</t>
  </si>
  <si>
    <t>1Z34mqlVaE-My-WdfZf0y8Fz5UIj6z3z8qgpsvoemt3I,1iAAGXWPNW-knjNCGMkvRERsi9AFT5PGUQcRBkgu9Ieo,15HGGo0tyWsdkQDKExkll_5DdVD2Ofg_1HiClVQfhC5k,1oJcS2CajOTIVgRTxmgiTiNcO8Ug0-5V6ETsagcCmyHU,1hjtga7CYdR3PKlgSaIPdBnxMCRtVW3vWzv_UkTehPGo,1EKkWO-oC1-e0qOdWZUvfq3ESziZ_bvOJew-WdFnLdiw,1Ujmbz2j-4GW7AuYfevx9GHwRkmc5BVuie6RiVhXZ_9U,1Jxx9ty-9ZVh7auYXt5vinDszfBFGXkmsn_c5-cUsef8,1Ef8anhw6CJzhBqii1bo7sL_b2g3U6KuPzOjYzFFp5PE,14XvntOSOezV4IG_550X7Lmgdj4Lo1XGcVJoNY4mrwpo,1U6V2H3Nr06AA1k7Efxt5R8qTkHkD08JGxkDfF6b0WfU,1gVcaN9sriOYdrwXi2Umf2HRE2gnJ4se2ssNFMKLLvuM,1X8pZ994AN_DWEdilsdsdyimZnFQwi3vYqKgRTHcHphs,1Q3cl2uTMr9l6DSi2PA1DES1SmexW6qcI_004x8yXu7w,1LuQw_incCFLhfut28WcTNDynVd7EBJ8CxPkYCDTiQMg,1YJGwBYd2_rEwNzL1NYGkmqxS78r-UYq097LKmtg__ao,13wd3LmlJ5h5P5F_ZmCCx2UtJvcXn725mFwf-4CdPYBo,16y7ycNrLaN6ARE-00ugAbjtOAV-Dhkp8ykCM1rdhyOk,1F9hLby9dg0eIPGRo-2iuuRQJGXmpQhMFo28P5e6KX7c,1hHreOfR12Ec-_l0gCLyibC4dePS9kK6jYLUfH6iaElo,1qveCXU6gCeCJoB3yrD_NS3nm3-ceAyZOJHpMg64ivVE,1utWXLwV7et-2IqG8SwFX9GjtDoBEKMuDa1x-qcQsPvQ,1ZJjDlashhEpgcHjrPANhMz_fAIvmu0zyyb4zEu6_0Q0,1pbs41mWKhiUbKnWbqXGfHNMZUWSuc2N6o8qbxo5j27U,1sjNd3t3TT-xFMKVr7RMditeccJkimd4cEPAoagCkBXE,1j5jj1OZgAIcqSUXxW3YfWdOx4Du6r60cwKoGdOSWE6I,1RInmjF5e9ir70YhzVufXcyHxPkEE9sz-TxN4VDSCvTE,1cI11nVUGgPClugNYOiVJjuP31N79GPDwH9tEa3qzcDM,147Fr29YFYHlHZxq8Vy_i6DZmzaOK6AK6dDqQS1S0FF0,12od_Xwucwp1TD68LfyNPDue9SbfIpwjoYJ5iT6e-x5I,1jLX2DpamhdBRmNsksQFqXgpwwM4fJIL5pRGcXrxyiCM,1scA9Od-pPQ8uooA9c5IWbI4KzlI5k-F2uKgadW-EtTs,13d4ppICBTwIz3w074HHl_s8WP_F9f7emw_c70dOPfdE,14fowN327SJWqviwOudbQ3z3c4iLJFII_gPPZVtnkPo0,1Li1IHAs5LMGeFGuzeLX6cDnPdqwV9oswzbcqNtTEn3s,12A2jpxp9AUpwquWQQk_BV5oUk1ZVsgjy-Ky7pH67exw,1NRTJNXLKwb-KnMDXKFuNhT5x1FyMNq4gk2myilXgHg4,1gx8eXaR6bsYy0gWkm3rXWsvldwR8rUnGaALHjZz8I3U,1Rj37y4RxqwcodMoTf-lvQUt0CjDkzXC_ytV9vapYkkI,1i80_gqZWKGrtBy9nWDazsU3tJe_XVTj3WGP7TtauRxA,1zG7y4prlLL_Aqn3C6jq6rLA40ouUcX-wJP4Uu62S9cE,14rWziKImKny33nJaS5l_lN6GcULg2x3xBwZN552-HQ0,1N7vub_hGbRDAXBFUkWLnvc2tOzP3fRnVSUMXfJATSaY,1NWD9jGxoNtyZfKptaA9dycA4Fl9U2KcaXJ-g3OmSnNs,16qkkjfKg5XuGU7BWGhJEyi_EYvBLIRnc3E07uJBFMII,1k7qx1qbkdgnYMYay1vreNbCcv9sigc1sbSiMETEp4Pc,1LeQmi6z4i7gzEDURvqhkQG9mOFOIagpz89ZFPh7b0w0,14PDFkRA9vPPih9fvY7xjPBmb_D5azOFdAi2ePiL43BQ,1ZM2JECSvdMLlODQHVqvhWZqmU6N9Xpbs5es_mshRu5I,18n7za7HzI0O3F0LmAuN5AyXyXPZ6Fc0rxalDXuemmfU,1eDhWDk3bKf-zgsO2igH4_eSN8pUkKVNeyxOON8LXwr8,1yB0hOcgY-yn8alR8voH8h3dTWczQ-SYJ1FwIV0tHNU0,1_SeN5iqDd-PzCLD7BfdH05wR3GGXRVty_3X921E4mf0,1YdLHTAC0Xo-IUYxkdMnB8fuZViRO1mk_2ivqk81ZXCU,1qk-1YofAsRTRcAWV9bpH9vlCPg5fHoitzQz63YrsyFA,1Da0qeUfp_jKcKnetoAryBA9duSIhbAGxYtHMBasAk-Q,1VJUfmSHXufEr-yijl2kfW3J4Si-q6OOVgyobRLkouJY,17HXabUFnijXS6dIud6Ut1iSFWt8aVjhT8r9_DaZ69FE,1t6KswEF5f63d_ZYbcqf-Q11aH8zWIJkM4gtb_Y3v_zU,1edy-Pth-fEBNfAkYiXhJT54_O9BBGT0FF5HuRFDOmWw,1b_e8vUrAoCE6GyGG_LFdG6U2jbi6hONCVm2LoaOlV9g,17CKue3lzBzAuZUJb2oVbqJa3yGJk3oXK4q8IDPK2FSY,1NeftwiWoBnTZwjdYpQdNNUmGSrr0HL_zk1bRL6hR2C8,1OGqqhyHTij1Vd5UHeqUzps3Ws8fz3zbxIrNQtQL-0II,1ou5fr3xwdhXvVviSy8Xm-rrw1DjgtqIAjlbWvOUQxAQ,1P316v_QlIPs9wFalpA0e2MV9GSdtcWCWgbCM3jVGd7w,1eUUy0u88Xdvz5iEfjhIwwoQdx3h1fo0hynaxRIS86eQ,1OWBAAphEyXy--e0PPPVuuUDAcAl3PxPiWOjGVCFgKew,11cQ5nC1QZQeerwPZ8fov5T-hEDXvAncY20AhhX-MKro,1aKuOGTYjfek3yI85ZFa_pRP4d3v4mq64dfEQg1pPM-M,16n-iD-IwynJbMG6Iqm-vs0nXyaz9exNOwCyM7QntJW0,14tdZzvOMViITu-n08Bo-fipruV7Kbid9txal8tN7zI4,18-RK1RzsmW7J7tVqCleQdVdwQNC4wyB8nXwj7NPCl1I,11x6QHvMhvzgtn9qV2m-dxLXfWqxBPOAPqTVj1zWhgu8,1ndcjdWwNSUn1n7CXU8nhfgSt5Yy8vAh-vEJehXfNfq0,1fXbWYFT0GerVyamvwVhQsaprDDiS5BflN4wcUpZ0fAI,10olfccqQ1yVIcCqW1HkdDOUqcE13SA2w5DLHcw8sF6o,1urav8k7eu2i0hmCapZpEzx5MFM2GWtQOoM_fnPuJLfQ,18mIlBRQ5gdPe4RCsF4W5OwVSUjsf35vXJy3UAdqS45U,14HmnASgGAFb536Gy87AfzCeOpuvYvdAgDjC2d95Lpwc,1P37InFZMDXi2L_YowztXLKnwyd5H19m8igdtCanzWXU,1EXTko8_sRH2S-2dXOMVWezHsS1QECE_7KD4ourAozg4,1pc15T9I0xkZZB0NvoF8M3F0XrRp7zMhkuvUMtyeDL24,1_ueD4ZxwBStl-FbtEqVLyPfFSMxffZsYhfItoWk8mgE,1SIqveBo3i3mjDlI6ude0DK0CbyN_jaDotVmvyqH_2VM,14FUHlBZIJ4zHVNu0QMTYiKHt509UNrcKj9Fhtp9nrgo,1Pf6zT84_2BBQNrOjUg9jDRHi1DOeA_cgvVulHBmeWkg,1OHyLtUuFJYGLpQT2VhwSfMYYinJptAhndm5vfame3X0,1RaYmDMlU-2bAmt8sEKMOfpP5ZlCPi0d2-t5sBPEs8zA,1ZINeytVCr1yBJkA8YPc2_RL4wI2mTE0kN8mfTGuVqhs,1fpebFnUwgTb-S9RvKYYQlTZUCP308rRzcmL-GX1sQuE,1e7qY-VyCzcTgtU-0RtEc4Pe0KHneqdPch4uJh2unuI0,1P5NqElu7C9bM991gl_5etNpoehE2bmsWfUs8QFzQl7A,1JGt-yD0w5zBeaHESLmV6gKG2nytjgfOxKcFanrV8Ai0,13Bb4up3pqpi3ymgi6aBDK1Sdx05wvhB-Rhst4lBJtac,1e44bZwGQKcPo9YCgs1exYcczGFpkUuMmDd4xTlZCu7s,1aQ5ElDCTblaR5HNwvOBwvoiDbGKF6JF6Ka1L0vNhT2c,1BhXlz7LsvmPUUuuf3rbKsOOf31uFlxIJCYOA-ECaWr4,1fG9YNUdsj0LxM-BGk_0XuPFr0gk6TWj7OF9KCdg1T2E,1gjaCbnvt1wyk4VL3AvjcR47jUNBO5--bI9xmdo20m_U,1U6PPSGobRbcq2GQ3Ang0yNAWie3q8btsSMqHvxi4Crc,1kPY1dBr19NBrEjo78yyP5RwNodNoI0qELFGjMB5ZYZk,17ooz2gJIoPZ8RYQ-z6-rQxYn2JPrKFFxEExvbQbNvYE,1Wfo2sT25V845s5KlwA5GL5bcJUNHmblSt59F2d6VYog,1C_Ja9oS4i2UKW8kWas7gBUZ_Kr3dGZEUL9WGKWMsM6A,1Yx2xeg9RhzirhU388POhokT1SWY_rYsdZU1rSOhm1OU,1ZsRVPABz5oRsnUQTDmTAHmy5eBIu4TEmNPuCLW6JAtI,1MwMdoSK4vdnmaoDAGmyu_8fIVKlscPMfasBdqTORbx8,1k18d0vmzUSVtT8fxJR_VL2EX9pi5bDXTARvV2Wxcn5w,1lqJB2_kys7MATy5P9XNnj1XN6oPJOM7krp8RCncIo7s,1HY5QnM03kK-DOYRQRp0QesaGkXB_8IjORmY3V9dpCek,1ZoSnH-D8dxwVV2e_JpqFtD6PjFkFVZwS5kZYCqA8n8A,1eyhAds28v6M9F1QgJvft7UGYZWuCeu0ErkBDpOgOxDg,1lfZmV5iYUoCa7G5rzuNVtIszyQfGWCWExtpl9lZ8-_4,1stfKn0GPr5UZ9psekMGuzqJROZv1r2vJ1gNmhtTWdEk,1XMovgWT4by-cFgge_OB4Y3Zgd0V9fPzPdP83zHiEafo,1kUXgog1VqZoLbI6wp4BtDwjq5EQ_2lJLKnP9t3U6QJg,1aVF5_kHXN3cKkDrq-t4vfjg44-X3wILo-Vkv-arZ_tE,1WbLa_zqgXKtIYD5L0k6iqMVBVYG4DZj-Ak2unXJ5QQs,1Le69ML6cHZBKqQnwwLh-Qw96qqZMto2CSxymFmFkEjU,1mrlORh6y2yrBoDcv98koapzxsxYsaRdYcPPamdp99i8,1yOuE2af9NsD8PvS4uLnaTAMCkRFz42mshLwsFIKNHko,1D2HPAhVQi1S4dVjx3_ZAh7tG1aOHyP01L-lvBQKIynU,13rNyrZCD12L6G61pMeM7ZD7kZhPE8GORsPUWgbzVde0,1VLm1WHfEA5spSRdGD2UiV6q8G7YT46UvEO9DzDzoOUA,1JOtptIvaADHl22VRvq2Jn7aJbpwx6suV0YRM6tEJRHE,12dMNWcn_YCM2ZFeiOqshEK-OH5jHdJyRbJ7vMjgNbps,1JSEtlapkdCFrn7iII65Jd1cxPx1vDOZck-5PgYmoixI,1QTogM430K8Nm69rKd86n-7B8xsE3fTXJM5IiApx7cII,1lkyWaQuSBz_fkCohGcAZBnMwLMXRRf-p1RJYSN0NW0s,10V8vFVHwmOD7l4IF5ieR6oGQxj8i6h5TmO8LqlsB5nw</t>
  </si>
  <si>
    <t>si comunica che sono stati generati e resi disponibili i file per la condotta, le competenze, i programmi svolti e le relazioni finali. Di seguito i link ai file condivisi relativi alle sole classi in cui insegni: Programmi svolti Programma - ITA - 3D - 2025-2026 Programma - ING - 3D - 2025-2026 Programma - STO - 3D - 2025-2026 Programma - FIL - 3D - 2025-2026 Programma - MAT - 3D - 2025-2026 Programma - FIS - 3D - 2025-2026 Programma - INF - 3D - 2025-2026 Programma - SCIE - 3D - 2025-2026 Programma - DIS - 3D - 2025-2026 Programma - MOT - 3D - 2025-2026 Programma - CIV - 3D - 2025-2026 Programma - REL - 3D - 2025-2026 Programma - ALT - 3D - 2025-2026 Programma - ITA - 3E - 2025-2026 Programma - ING - 3E - 2025-2026 Programma - STO - 3E - 2025-2026 Programma - FIL - 3E - 2025-2026 Programma - MAT - 3E - 2025-2026 Programma - FIS - 3E - 2025-2026 Programma - INF - 3E - 2025-2026 Programma - SCIE - 3E - 2025-2026 Programma - DIS - 3E - 2025-2026 Programma - MOT - 3E - 2025-2026 Programma - CIV - 3E - 2025-2026 Programma - REL - 3E - 2025-2026 Programma - ITA - 4F - 2025-2026 Programma - ING - 4F - 2025-2026 Programma - STO - 4F - 2025-2026 Programma - FIL - 4F - 2025-2026 Programma - MAT - 4F - 2025-2026 Programma - FIS - 4F - 2025-2026 Programma - INF - 4F - 2025-2026 Programma - SCIE - 4F - 2025-2026 Programma - DIS - 4F - 2025-2026 Programma - MOT - 4F - 2025-2026 Programma - CIV - 4F - 2025-2026 Programma - REL - 4F - 2025-2026 Programma - ALT - 4F - 2025-2026 Programma - ITA - 4H - 2025-2026 Programma - LAT - 4H - 2025-2026 Programma - ING - 4H - 2025-2026 Programma - STO - 4H - 2025-2026 Programma - FIL - 4H - 2025-2026 Programma - MAT - 4H - 2025-2026 Programma - FIS - 4H - 2025-2026 Programma - SCIE - 4H - 2025-2026 Programma - DIS - 4H - 2025-2026 Programma - MOT - 4H - 2025-2026 Programma - CIV - 4H - 2025-2026 Programma - REL - 4H - 2025-2026 Programma - ALT - 4H - 2025-2026 Programma - ITA - 5F - 2025-2026 Programma - ING - 5F - 2025-2026 Programma - STO - 5F - 2025-2026 Programma - FIL - 5F - 2025-2026 Programma - MAT - 5F - 2025-2026 Programma - FIS - 5F - 2025-2026 Programma - INF - 5F - 2025-2026 Programma - SCIE - 5F - 2025-2026 Programma - DIS - 5F - 2025-2026 Programma - MOT - 5F - 2025-2026 Programma - CIV - 5F - 2025-2026 Programma - REL - 5F - 2025-2026 Relazioni finali Relazione - ITA - 3D - MONTONE FRANCESCO - 2025-2026 Relazione - ING - 3D - GUIDI CARLA - 2025-2026 Relazione - STO - 3D - MAZZETTI MANUEL - 2025-2026 Relazione - FIL - 3D - MAZZETTI MANUEL - 2025-2026 Relazione - MAT - 3D - LOFFREDO GIORGIO - 2025-2026 Relazione - FIS - 3D - LOZZI CARLOTTA - 2025-2026 Relazione - INF - 3D - CARTOCCI GIANNI - 2025-2026 Relazione - SCIE - 3D - TERNI ALESSIO - 2025-2026 Relazione - DIS - 3D - BRESCA ANGELA - 2025-2026 Relazione - MOT - 3D - ROSSI STEFANIA - 2025-2026 Relazione - CIV - 3D - SAVELLI ROSANNA - 2025-2026 Relazione - REL - 3D - GINANNESCHI MARIA STEFANIA - 2025-2026 Relazione - ALT - 3D - FESTEGGIATO ELENA - 2025-2026 Relazione - ITA - 3E - LANZANO ROSA - 2025-2026 Relazione - ING - 3E - GUIDI CARLA - 2025-2026 Relazione - STO - 3E - PALMADESSA GIUSEPPE - 2025-2026 Relazione - FIL - 3E - PALMADESSA GIUSEPPE - 2025-2026 Relazione - MAT - 3E - CELLESI ROBERTA - 2025-2026 Relazione - FIS - 3E - STERI STEFANO - 2025-2026 Relazione - INF - 3E - CARTOCCI GIANNI - 2025-2026 Relazione - SCIE - 3E - FATTOROSI LUIGINA - 2025-2026 Relazione - DIS - 3E - DESIDERIO FLORIANA - 2025-2026 Relazione - MOT - 3E - COPPOLA CECILIA - 2025-2026 Relazione - CIV - 3E - SAVELLI ROSANNA - 2025-2026 Relazione - REL - 3E - DEL BALIO LAURA - 2025-2026 Relazione - ITA - 4F - BASILI CATERINA - 2025-2026 Relazione - ING - 4F - GUIDI CARLA - 2025-2026 Relazione - STO - 4F - MAZZETTI MANUEL - 2025-2026 Relazione - FIL - 4F - MAZZETTI MANUEL - 2025-2026 Relazione - MAT - 4F - CHIMENTI CHIARA - 2025-2026 Relazione - FIS - 4F - DI MEGLIO UGO - 2025-2026 Relazione - INF - 4F - AGOSTINI LAURA - 2025-2026 Relazione - SCIE - 4F - BARRAVECCHIA PAOLA - 2025-2026 Relazione - DIS - 4F - CASERTA FRANCESCO - 2025-2026 Relazione - MOT - 4F - BRUNO LORENZO - 2025-2026 Relazione - CIV - 4F - GRANATO IDELMO - 2025-2026 Relazione - REL - 4F - ANTICHI MADDALENA - 2025-2026 Relazione - ALT - 4F - MILLI ALBERTO - 2025-2026 Relazione - ITA - 4H - DELLA MONICA PAOLA - 2025-2026 Relazione - LAT - 4H - DELLA MONICA PAOLA - 2025-2026 Relazione - ING - 4H - GUIDI CARLA - 2025-2026 Relazione - STO - 4H - RADI ERIKA - 2025-2026 Relazione - FIL - 4H - RADI ERIKA - 2025-2026 Relazione - MAT - 4H - OLIVIERO ANTONIO - 2025-2026 Relazione - FIS - 4H - OLIVIERO ANTONIO - 2025-2026 Relazione - SCIE - 4H - PORCELLONI SERENA - 2025-2026 Relazione - DIS - 4H - DESIDERIO FLORIANA - 2025-2026 Relazione - MOT - 4H - BONARI SONIA - 2025-2026 Relazione - CIV - 4H - GRANATO IDELMO - 2025-2026 Relazione - REL - 4H - DEL BALIO LAURA - 2025-2026 Relazione - ALT - 4H - CORDOVANI IRENE - 2025-2026 Relazione - ITA - 5F - SALVESTRONI SERENA - 2025-2026 Relazione - ING - 5F - GUIDI CARLA - 2025-2026 Relazione - STO - 5F - RADI ERIKA - 2025-2026 Relazione - FIL - 5F - RADI ERIKA - 2025-2026 Relazione - MAT - 5F - DRAGONI ROBERTO - 2025-2026 Relazione - FIS - 5F - DRAGONI ROBERTO - 2025-2026 Relazione - INF - 5F - AGOSTINI LAURA - 2025-2026 Relazione - SCIE - 5F - TERNI ALESSIO - 2025-2026 Relazione - DIS - 5F - CASERTA FRANCESCO - 2025-2026 Relazione - MOT - 5F - BONARI SONIA - 2025-2026 Relazione - CIV - 5F - GRANATO IDELMO - 2025-2026 Relazione - REL - 5F - ANTICHI MADDALENA - 2025-2026 Griglie condotta 3D - CONDOTTA - 2025-2026 3E - CONDOTTA - 2025-2026 4F - CONDOTTA - 2025-2026 4H - CONDOTTA - 2025-2026 5F - CONDOTTA - 2025-2026 Ciao e buon lavoro! L'Animatore Digitale prof. LEUCI GIULIO, per conto del Dirigente Scolastico prof.ssa RICCI GIORGIA.</t>
  </si>
  <si>
    <t>10/10/2025 19:23:52</t>
  </si>
  <si>
    <t>16/01/2026 12:24:48</t>
  </si>
  <si>
    <t>4E - VERBALI CDC - 2025-2026</t>
  </si>
  <si>
    <t>04/06/2026 14:12:09</t>
  </si>
  <si>
    <t>1kxBg5sBY6nrDL3ARUXD1J_vDBHTZLX0Z</t>
  </si>
  <si>
    <t>https://drive.google.com/drive/folders/1kxBg5sBY6nrDL3ARUXD1J_vDBHTZLX0Z</t>
  </si>
  <si>
    <t>16/01/2026 12:22:21</t>
  </si>
  <si>
    <t>1Ev2k_EKOg21FXi0ENoWZLtdoUOrI_vcwOyBwPBYzhng,1k0cRkyO9hKU2_Q_N2qJ7o2QcqMIRYWCRAnz-f5ZP-lE,1r2IxIL-u3nEdnPEJeAcWNuMpBg431EQ7RmItpr4epK4,1ZEcAO2a0o8OQLrNVdQH2hHBybEfTTKdDUdH4QQU6-Us,1XF2sHElef2nbIKm6uVx78LOx50FgrRNAlUGUcbf-Tkc,1DeqpdnYlxXkpmIoFNVfSo6UJk0tKJoRwI-bdVfhDbys,1-a7Zc25wx2un1BdNbAESGtoPZVFbewMp3UKBYSQPwUE,11ghJGXEieM6plp-Vgqu6tE9qCluDTmCymt2yt_kXw90,1GNWAt-MG5TB85XAst5B71NKrrqpafxBGVyuxRCH-GZg,1iqxYWWJptxYkOmW_4bTIOcrelSs6NHi3AHl4WZOE_iQ,1VAYITHemsLre1WhNBsQoRCkkzKQMiXrEgRltSiQrfjA,1CwubQzEf8RHdeCPq0xmjfSHlSaLIxKc9BvEHL_aQeT4,1tJmyr5jrAEuBEXW3POUj1p3mUFeKpWjvzJ56Hs2NV_E,1VyiK8S5hcJQRsGQAC33f-TEBUMCPVuKIMZq0_ajV_u8,1I6UyV8mndBkTyE183t55z4rm-CoHb1vZJUyGftaHWGk,1t4DMopfl3kFmq9yzTU4SA_cxSbA4DY746OHQunFT5wc,1OwFqWYPTv30DoAfRAfMcHRFqtxsThDWQY19wVz35-7U,1TnE6FEmd1xRTFjpTKfLBim8mRdidpL8qHalynL2DPuE,19qkJootnmjgaVd46vzNskkzE7p8pRSHEfMV4ecMi1Uw,1ZfQh1k-c2kym0NyEhYNICpmi8PmTDk8rqhzYGGFM38Q,1FbXSVNMEPxn_1WrdUyYfpkmeiqCjGDBTWAtY8cnCt0Q,13OJlRnPF9TS-RJyItBPvyX-rTWxNE_X-z_e2KP6xysc,1pj01b8r4xSSrCk-jAUUlyAAJGCDWrzkO-PZDuyxAbbA,1RD12hxMcMusrHuzMoXeVIQzz-h7umx5WmgHgvNGbv7k,198GsaV7DqOEixHJt7Y7hzoCki1XZzommEBOfsA-onEc,1gI2VJUis9GUjUXaRMGz31rdnBPfonXqrnqsv4v8JEew,1tedAYbMdKyCnmJasdJ6txpfQYIWsWA8GOxA3WS1X6As,1u8NM34tDVDbNvnh7n77svRdda-e9USmSMQw_CP62BsE,1P_2W1sOSUgAoumuRZVobToeg-np82NpjLY12UFc_F1A,1VcuoxIhPn402tn7i-uEAtG5P8yMfIT8cj9mD4cTrlQE,100AAG1SqOQBxfzraFQJRFsm8KhJe-xjxqieA8j3IJP0,1_6DEx8Lutv5ZEPnXAXO-_A47RAy_LTTyt6RsRVEXIhY,1GG7CAecvQKlxys10wwwLVy7QpIeieLp6P-qULh-QFWQ,1YV-4yDwnmomg-2BASsk4cK9BExJ1bPQcSUSX15IKhTM,1dl6vw-ln6K1DKg_XtX2E7yibpMmqEbevjWBbFsGhrRI,1OxsERpcKYTLpfxx7SGuk5DarSqFnmrFQlHDNbaKWLLQ,1vTKq35oKWfc0moM0Umww26A53Q73jIEOz8Iy-u6XZ5U,1Jk5ha6OhlbRd86rzxrqbSL1ETBfGJgy-qcAqQNrnp4A,1ZAkk31pnmlNosZGEVWr2-1D4oqF6q3AambxuHMriq6E,17I3uw2RRNgFUSVRZTfBlGwsM1r_I3qEYbr_UD5X_DSM,1Jx4Bt8TKpVKuk3ahmqmP_FkXtTMpGrdmyPfaASJwWmI,1xMeSrRhyuB3nCXIzd4pVAxeBWpyt1TihYYuKQp13PpE,16UK00ZL1xvR6DZrTbH0mDigT61u8bS1opqoVV7BLLDY,1yh52w-YEFm2dk5leiFkensz1jdLIc2VgNq9-TbgpiDU,1VD52wpJ1SA_WFio7FNK1Lqw5LDdHbX2U-xoQ5dLF_EA,10As5Aaane6gP6d-ey45cMaMVEIj2WY50k7nLKFeMC4w,1mURKcoB1z69hSqa87gg-1m5It6uHktY45SBPhNsk4kE,11NrIo_be1EseeiAOyn8EUpJh8BXfYmyTOC8vFSKxf5A,1ePBn47BS7_BLRwLXO2b-iC7JlS64NBQlmPQRC1NitFk,1IbdBcWNVuc-q7R9PE4Hmuh35XLE3W1-3W5idalrbt2U,1UWfrr_Z_ivEdVV3oXJWbGXarFHKEL7WGugO61450NH8,12mQxAIu_Mrq-QZ0McWr_CrFbR2pllI18_fQD1meQlHI,1oLUw-dklAyAtUwvlKOsFp6xAIbesvOYb5NQgU72pX_s,1xoByPzqZq5-QTvzeGepmX-W34ocwZfI_Wc50GbSH9GY,1r-InD-28R-7SOOidVzHXxsqE9_WW7Tj6-VdA78ZFNLo,1dTPVAPDNeymFp6H0UEJ-tKwH9uVQygPQPBWV5S5UAAI,19Ceu0HJVXY84VVqfv2kkGEZSL4dYdrq_GtmLZF-k4cY,1J9UjpyDly0WM4MrniVXdW7TT5haweNYcMnSsuzmAM54,1g4ajnarJYkjLGppaBKdTIZTDUtDgdW7ofNVVjrRrWNU,1w6KcZGv4_fIAT52JeYr509QJNO8Z9Mlyt8inxHip0_g,1q_vHpDnXGChawAq8XSu_zRByhXcCd91pyBMEYqebxHc,1rSW60tKRbrGEg5pxwwh6_g_2WCD9So0yqz6_s5etQTU,16l8lezt2mscNEPRGHGUZaS-z0dek_mi4UQ-ZsTx89Es,1-UFEhBAexo8DPliwh8x5fCNSx5DJz6tj1nF5EvzOxLY,1APNhrv8y865tjcJ9FN-K2dzvYXPfpc-WQVmSlKJUfZY,1w6pBkk5pO553nvKWK1M2qc9_ZE_Ln3yrXvT5v1oZoyc,1GtQHrdWfUY8ScloDbR0hCu5z5LEfaaxf-oQwduH8iWU,1OuIUyN5qX2apOB4Jve1HT2C1DnXmMBtK_ghcH_YQTsI,1qan0PXh3-7BLYs-SoWNyynStCJWer2DUfEC-QG_aNow,1Wjq2gYUHBJQTt_dTk3YNBZiZzk7hk1aSTxZennPcMkQ,1TSAyXIXsbyWes89uN7X0t17wXQPsH-SDgxN-dkbERK0,1zZBC3x6fAvixn_knrBdc8MXltvq6LDISY82KNuok5s0,1QE9g5TpGAhdPJnS7J6JxwvKlqoSzsIea9uYXkRVS1vc,1dx2ixrKWBHVOyZobgk2X8KOAp1KqaDCD4kLKuqpONgk,1Qu0MIkVm9Dcwr9KvmWHt3VrB1EEQoBKB8mdh2ssnKac,1P6BxoDSSC_yye8wAEDZmyK3csy7RsYsFBmT787JVzFs,132zF9y39ZklGBLVUaCI5LLYriDhZ_V7ye7tian7vRFM,18IYLy_-WuqS1UnnpNqx17MqLsbuDUXqBmYhu32Lv51c,1NO2U6YQMwpqh6UQrQ9kPKX8_BDSymbvy0X4T1xyh4zM,1oeMwP_OYhl-dpgf6cXYBoSt7e6kHYkT7FZjt9ROxNT0,1yDMoMNxL88CmJC7YF2QNjE69tua0LHIRtV8u_m7Qqgc,1lzgZp2QMFkhqFVADKF0V08oQbQ3-vKAnYaXd8IQ_cYE,1ptVjlirGMM_9e1zKfz4lw9epCRwHNmg9XkcrT5QYMAE,1Qw_1UEwROJ1yGpIMYrLebKYm5txmH1lJi_lbgkWmX34,1rQAvpQT2inAbCQ8o8KHy5UPtdjPQwU4X0TntQvswIKQ,1tBz2dvYFTVLew1SDNq_duyvY8BJRcEqvktXWr0cYHOI,1uKZS9gzgE4TY1I1H6cuNpdvmlVXuV-Y28hwDNTh9H7k,1WuvZKfZBmXuwSIpBWCKXKeOEqrP6RQs0xgjUciwYRFg,14vRqsAXncyPhVdpFGgzK8j2p1vMRoHmGQL70PgKjLIc,1OrxARBHzRjpECrLUze6_xPYbHN_4Pf-OvvlvtBkXG-M,1NUiW1HV4HWLJFaOmVO7NHq7cqVFW7i-itDs7gTbeHlI,1XTgDCRW7O1qWcfW4UulOmX3YuTDyoN5kY4PxmW9Z_hc,1ftOC4vQn5LnmmWepo7-1AFw03jeJlTAYDGXkORZeCd8,1FtkLIlimY39pYONz9_U524_ib08Vwp3e0A8jarxKEco,1fzAA1zqqOK6xY83DpWnguf7TA2KMzG-t_eq_JBV2MJ8,1QA0HkMw2tIKdAQzURjVXSZ_dDYaE_yHSF_VBDwvTT-I,1gPYfIvLd21Q1ZMW77ApmHo4QGWZ4VmX-98TeDg1V-70,1AHbu61nm50JtslBoPrn5v9z2FDXc70oq_gpnrEjqZ3Q,1eHe8xi1Dmh7KhDiD9bk2AqB4PCca7lQosqgXkZSHexM,13HQgTgv0baygKZ30Kl4Wdv1UlElBA9V1j-4zUI0SIGU,17_AIkDxfBsF0cjy5B6j15iZp5hukN0vkR6XojWmBYFE,1Qsex7aGX5feXVcXAFhYL9PFyd6CzEkADig9E3X2wCik,1VLBHIaVD1mHpuVBpGHYPHKtouIiDZquVyzQWz5jiLZk,1m1VnpKQOGnXP5rwhHbK4qxMjh0x1nAEi904iodHD0Mo,16pcE7YBdHfwWZDnqCXMf_bUjZFMt1YP9C8cHef5ommo,1rDDtQd2DHppvBrsezOxzBG_ZSA70-ucTb07Pbu7eP-w,1gT54y1Wl3DKp987jBTW-vQx2j4b6vEaBFSaL8d4q_9Q,1qoUL9-_FnjU3wHJwDBzw0v24Q82Q0PHOajhSU005CtU,1oehVtPaalmlaG8TR9nbPuGvo-DW8QSs9NFGkRHDOtDE,1V0erMC2lin2_976eA9ANxMjEB2sAGFeoO-SrgI1CoTA,1yOe6p7EOFgGO4v4WXc5owJ99pDQiFq7xv3skTopFVVs,11dBLajr9btEUmglwup-VUgyQ-BsTOzTt5Hyzerw9cmE,1JIAd_R8btfQpaFKwBxQWOGgsQEQKqXPu09eYGMRVMLM</t>
  </si>
  <si>
    <t>FORMAZIONE S.L. - 3F - 2025-2026</t>
  </si>
  <si>
    <t>10/10/2025 19:23:45</t>
  </si>
  <si>
    <t>si comunica che sono stati generati e resi disponibili i file per la condotta, le competenze, i programmi svolti e le relazioni finali. Di seguito i link ai file condivisi relativi alle sole classi in cui insegni: Programmi svolti Programma - ITA - 1BLS - 2025-2026 Programma - LAT - 1BLS - 2025-2026 Programma - ING - 1BLS - 2025-2026 Programma - GST - 1BLS - 2025-2026 Programma - MAT - 1BLS - 2025-2026 Programma - FIS - 1BLS - 2025-2026 Programma - SCIE - 1BLS - 2025-2026 Programma - DIS - 1BLS - 2025-2026 Programma - MOT - 1BLS - 2025-2026 Programma - REL - 1BLS - 2025-2026 Programma - ALT - 1BLS - 2025-2026 Programma - ITA - 3C - 2025-2026 Programma - LAT - 3C - 2025-2026 Programma - ING - 3C - 2025-2026 Programma - STO - 3C - 2025-2026 Programma - FIL - 3C - 2025-2026 Programma - MAT - 3C - 2025-2026 Programma - FIS - 3C - 2025-2026 Programma - SCIE - 3C - 2025-2026 Programma - DIS - 3C - 2025-2026 Programma - MOT - 3C - 2025-2026 Programma - CIV - 3C - 2025-2026 Programma - REL - 3C - 2025-2026 Programma - ITA - 4E - 2025-2026 Programma - ING - 4E - 2025-2026 Programma - STO - 4E - 2025-2026 Programma - FIL - 4E - 2025-2026 Programma - MAT - 4E - 2025-2026 Programma - FIS - 4E - 2025-2026 Programma - INF - 4E - 2025-2026 Programma - SCIE - 4E - 2025-2026 Programma - DIS - 4E - 2025-2026 Programma - MOT - 4E - 2025-2026 Programma - CIV - 4E - 2025-2026 Programma - REL - 4E - 2025-2026 Programma - ITA - 5D - 2025-2026 Programma - ING - 5D - 2025-2026 Programma - STO - 5D - 2025-2026 Programma - FIL - 5D - 2025-2026 Programma - MAT - 5D - 2025-2026 Programma - FIS - 5D - 2025-2026 Programma - INF - 5D - 2025-2026 Programma - SCIE - 5D - 2025-2026 Programma - DIS - 5D - 2025-2026 Programma - MOT - 5D - 2025-2026 Programma - CIV - 5D - 2025-2026 Programma - REL - 5D - 2025-2026 Programma - ALT - 5D - 2025-2026 Relazioni finali Relazione - ITA - 1BLS - CALDARA CRISTIANA - 2025-2026 Relazione - LAT - 1BLS - CALDARA CRISTIANA - 2025-2026 Relazione - ING - 1BLS - CAPPARELLI GUIDO - 2025-2026 Relazione - GST - 1BLS - MONTONE FRANCESCO - 2025-2026 Relazione - MAT - 1BLS - SERPICO LUCIA - 2025-2026 Relazione - FIS - 1BLS - GONNELLI FEDERICO - 2025-2026 Relazione - SCIE - 1BLS - TERNI ALESSIO - 2025-2026 Relazione - DIS - 1BLS - SGHERRI BEATRICE - 2025-2026 Relazione - MOT - 1BLS - BONARI SONIA - 2025-2026 Relazione - REL - 1BLS - GINANNESCHI MARIA STEFANIA - 2025-2026 Relazione - ALT - 1BLS - LA MANTIA DAVID - 2025-2026 Relazione - ITA - 3C - ACHERONTE TIZIANA - 2025-2026 Relazione - LAT - 3C - LA MANTIA DAVID - 2025-2026 Relazione - ING - 3C - NEVONI ELENA - 2025-2026 Relazione - STO - 3C - COLLI STEFANO - 2025-2026 Relazione - FIL - 3C - COLLI STEFANO - 2025-2026 Relazione - MAT - 3C - CELLESI ROBERTA - 2025-2026 Relazione - FIS - 3C - STERI STEFANO - 2025-2026 Relazione - SCIE - 3C - MAGINI MARCO - 2025-2026 Relazione - DIS - 3C - BRESCA ANGELA - 2025-2026 Relazione - MOT - 3C - BRUNO LORENZO - 2025-2026 Relazione - CIV - 3C - SAVELLI ROSANNA - 2025-2026 Relazione - REL - 3C - DEL BALIO LAURA - 2025-2026 Relazione - ITA - 4E - LA MANTIA DAVID - 2025-2026 Relazione - ING - 4E - MOSCATELLI SANDRA - 2025-2026 Relazione - STO - 4E - COLLI STEFANO - 2025-2026 Relazione - FIL - 4E - COLLI STEFANO - 2025-2026 Relazione - MAT - 4E - LOFFREDO GIORGIO - 2025-2026 Relazione - FIS - 4E - LOFFREDO GIORGIO - 2025-2026 Relazione - INF - 4E - CARTOCCI GIANNI - 2025-2026 Relazione - SCIE - 4E - BABINI ROBERTA - 2025-2026 Relazione - DIS - 4E - DESIDERIO FLORIANA - 2025-2026 Relazione - MOT - 4E - COPPOLA CECILIA - 2025-2026 Relazione - CIV - 4E - SAVELLI ROSANNA - 2025-2026 Relazione - REL - 4E - DEL BALIO LAURA - 2025-2026 Relazione - ITA - 5D - LA MANTIA DAVID - 2025-2026 Relazione - ING - 5D - GOVERNI SILVIA - 2025-2026 Relazione - STO - 5D - RADI ERIKA - 2025-2026 Relazione - FIL - 5D - RADI ERIKA - 2025-2026 Relazione - MAT - 5D - LEUCI GIULIO - 2025-2026 Relazione - FIS - 5D - LEUCI GIULIO - 2025-2026 Relazione - INF - 5D - CARTOCCI GIANNI - 2025-2026 Relazione - SCIE - 5D - BALESTRI NATALIA - 2025-2026 Relazione - DIS - 5D - BRESCA ANGELA - 2025-2026 Relazione - MOT - 5D - ROSSI STEFANIA - 2025-2026 Relazione - CIV - 5D - SAVELLI ROSANNA - 2025-2026 Relazione - REL - 5D - GINANNESCHI MARIA STEFANIA - 2025-2026 Relazione - ALT - 5D - MONTONE FRANCESCO - 2025-2026 Relazione - ITA - 5H - LA MANTIA DAVID - 2025-2026 Relazione - LAT - 5H - LA MANTIA DAVID - 2025-2026 Relazione - ING - 5H - CAPPARELLI GUIDO - 2025-2026 Relazione - STO - 5H - PALMADESSA GIUSEPPE - 2025-2026 Relazione - FIL - 5H - PALMADESSA GIUSEPPE - 2025-2026 Relazione - MAT - 5H - DI MEGLIO UGO - 2025-2026 Relazione - FIS - 5H - DI MEGLIO UGO - 2025-2026 Relazione - SCIE - 5H - MAGINI MARCO - 2025-2026 Relazione - DIS - 5H - DESIDERIO FLORIANA - 2025-2026 Relazione - MOT - 5H - BONARI SONIA - 2025-2026 Relazione - CIV - 5H - GRANATO IDELMO - 2025-2026 Relazione - REL - 5H - DEL BALIO LAURA - 2025-2026 Griglie condotta 1BLS - CONDOTTA - 2025-2026 3C - CONDOTTA - 2025-2026 4E - CONDOTTA - 2025-2026 5D - CONDOTTA - 2025-2026 5H - CONDOTTA - 2025-2026 Ciao e buon lavoro! L'Animatore Digitale prof. LEUCI GIULIO, per conto del Dirigente Scolastico prof.ssa RICCI GIORGIA.</t>
  </si>
  <si>
    <t>4D - VERBALI CDC - 2025-2026</t>
  </si>
  <si>
    <t>1uo61q2uFExrYHRKtaIO-4DvHD3Xb-wS8cxON3NJGUR8</t>
  </si>
  <si>
    <t>https://drive.google.com/drive/folders/11qcOYBt_Cg-0DWIP-O_m4JsmUWCUHezT</t>
  </si>
  <si>
    <t>04/06/2026 14:12:11</t>
  </si>
  <si>
    <t>https://docs.google.com/spreadsheets/d/1uo61q2uFExrYHRKtaIO-4DvHD3Xb-wS8cxON3NJGUR8/edit?usp=drivesdk</t>
  </si>
  <si>
    <t>16AevXxizJLWDhFgqySKvePfEiR4i7Jby2IP4l9zsUBE,1BBsaTkiFFC7veNbAS34C_MvGtJ9cg9Esm_y2Z8Z-01E,1s6oEWOgs6a2dEY-OICOKikS6uMFlzRcPUH9ESQMm9RI,1vvTEz5SgdYDt9yC8Tbeq085KQsdYQkIOKNaegd9I0TA,1bQsv3-7gqV3OcktNbTfnNvrGhFbHpFBUh5a7PlUqPJc,16cuA7KQZblVb8OJfDG_rwE0Tv9-qHnY3zsuWlDe7NCg,1w_CEwH-JgI_Lcnn0Rj4kfgw0tFIhM1l2DKPN4BYtwq4,11o06DJNNFElkhfInPBTMaKvaTNkFN-ZhzovXaA6dpwo,1YPh3jRFb0IgQq7IrTir1ErVj87s5aWTbdwYiiHYynxY,1Tsw9UvT6r9-XwdRzmfqRTOUJkcG8Xilo5ILOUlPRxnQ,1TnhMb9uAg8bSIi0IPNNeybjaXZ3JLMA0BXDpJ1lXSSc,1PsIT7V_HDYmGDEHPEJI8iGm1nOm65wrNdQ9oOpc4ziM,1_yEgUPD9x1WpPykw6TH_8jXux8YtHKjuY-vEPvsElqc,1H9yal0Z2_2kcbDrzIN_hEKeDq5sB-E0OVk2vuSRFWRs,1ckC5IXsgvjXU8qTSf-dKO8dDxklA49pIiiy4whp-VWQ,1YUe5W2AcnPKxCEWQTsVf0t5WYbFDMkHi7Yuoam_7o8M,1idKyICsrOYDODFeKExvjsPe1Cqi59yWN6CschaHEDd0,1F5d5l0D0qd-crMAWqoZouz2CiOxRkybdRoXeixAkuJ8,1vsPliskrEUWtmqVZN9IdpDv0ZbSptRgGvdOu8oc1jjM,1Ov28xt6EubBtbOgKz6lU6dYB_PiSs_rd0BsjHHYdTRI,1SonzDuDIJkJ700txBGTJwjcO39g0lu1BVOevGzSzRkU,1m0MYK9fjA4SOZ7FBKSukhZUDF6VApwy8hz2x_GmETao,11hmmq-jp_I850GVF_l5avsdJmpns9XsQ38Rn14miQCg,13PtSBKHmrOUyuvttZwaRl_FxrCDIt_hqsT8nKyd8ZUU,1Q3cl2uTMr9l6DSi2PA1DES1SmexW6qcI_004x8yXu7w,1LuQw_incCFLhfut28WcTNDynVd7EBJ8CxPkYCDTiQMg,1YJGwBYd2_rEwNzL1NYGkmqxS78r-UYq097LKmtg__ao,13wd3LmlJ5h5P5F_ZmCCx2UtJvcXn725mFwf-4CdPYBo,16y7ycNrLaN6ARE-00ugAbjtOAV-Dhkp8ykCM1rdhyOk,1F9hLby9dg0eIPGRo-2iuuRQJGXmpQhMFo28P5e6KX7c,1hHreOfR12Ec-_l0gCLyibC4dePS9kK6jYLUfH6iaElo,1qveCXU6gCeCJoB3yrD_NS3nm3-ceAyZOJHpMg64ivVE,1utWXLwV7et-2IqG8SwFX9GjtDoBEKMuDa1x-qcQsPvQ,1ZJjDlashhEpgcHjrPANhMz_fAIvmu0zyyb4zEu6_0Q0,1pbs41mWKhiUbKnWbqXGfHNMZUWSuc2N6o8qbxo5j27U,1sjNd3t3TT-xFMKVr7RMditeccJkimd4cEPAoagCkBXE,1iKt6UBxeBQ-p-MCOM3JaBFb_HbLosie273-Kg5PIdTc,12ms5qNu50rcrktU088czPk8wH4adMCiabX5KvCODli0,1sYL8fWft28KJHgVUY6mFQE6GCCLinIa-DPYZyOA_sJM,1f_68G0XCkQJb5FJmh8kZYpe_YK5fakAczeCOT-K2GnU,1mNvVIpiG3gtjkEPHY_lR4jTU9LU40aKSuLJo9Lq-l6c,192jFWzGuJl1iad6-JuzeWgdT-ml9JzZr8Vk9u9B8ZHA,1pz9e2uGVJnmOf-KzQsU_YQol2jU7fT0AZHjvuAduaEg,16x4ifJOgsTstUgECjraI56Xf2eXaphLSguNHqXc6RiM,1AX9sr3OytwWftwCVYk1P8VxX1TIyAolP52DOOUeux-4,15gXnmukwV5MGn6m2IIl7uV580w6deCQGF46bLr1N8fc,12pe42W4EBjOxcsNfCR_bJQmMcx48V6s9Js6xZbrwYtE,1QLLe6enyxShkfIZvWDpHjOXVIszTq2VQVXE9mQcPSVU,1lV6bRqA3s72oXuC4x2-55euxRJMhN-SypMQeGg07wLc,1WiyBEkEsFvmbAszODePKzM9Di47-6EhOHoZqMe_D6Ws,14MaC52u3-xbzZ3rKO-ODe2hFMPVav0kYabJSbp5EMss,14wGBJQ-VQahoD9rJS8CxDyrJdFsvH2YNEHW7dwVswMA,1jZmQt9mgnWZgWwtvCbqUIMB_G4VejaTol3w2Pq4Q-_w,1Go5-O0qYA8kM26PxE0rCUQxoUCZiRUHkDb0MBOmzdKU,1_5nXYTNc5YPfKTYW9N0eNoBLdjqu8ISXraNx2s4xhEo,1N8qHj-TJB9-CpCGbWiFZ-J7yS1_D-5qXB9_tV7pZUds,1yrOv8zNyCa8Xu4HPANBHEHPevKm02NSsVpiUAjnvLtg,1U7e2M_q6bDWS2vTpGdpk25H2jVy--9W_xjRjMOo8qP4,1eZEVA25OA5xAbPOxvG8ETtPVVkIzIvWJEcj9vYo-I0w,19BI_9EojaQ5y88UKsthqlvrO7BuNvIg2xaj3t-CzjWE,1tf1E2r4GbOVMbch6iO88_4Zc6FAiE8sey17bzZw1DhM,1pE7zaYdGxudn-PTElW6gcgIMsWd5wSnflN_AwEVgU60,1gRqTniaLfk9O1DV5c4euaBj5dd-dhvgNEHWMLRqyAlQ,1tBxPO-CWuNE15-fKxMOlOdw8pqDQe39a4vrHjrvDEMk,14NHcaCAzD3ImGj_MnJlnf9StXDZTZ6DCGgfZCuE8HWg,1Sb9AXpVZZCQppj4upq7s8jO8eUBixKowlmg2bXdLXcE,1NrtEkordFkDXIsGG03048pBUbqz2eX4bkNIbwuKjzYI,11TRDK7gthr3WVk4_DfRtT1GZCPJDf9Vo7Mk0ASlBdY4,1WzkBZb_3lGOMcAIQSZQCdHXg-qKlgEThxOs0N0OFDJk,1UgqeHsXpxXqUuCy6QXurEuKyeZXROAf8ejKxF4CdisU,1K6s7m_QdK4gnAQo6HcyDQDrL6RYSnxD1G4gjaTLsOVE,1GnA0YlDn1eEKRf-RKZfEbz-fSpU0Trl8rsub9Tn8xS0,10olfccqQ1yVIcCqW1HkdDOUqcE13SA2w5DLHcw8sF6o,1urav8k7eu2i0hmCapZpEzx5MFM2GWtQOoM_fnPuJLfQ,18mIlBRQ5gdPe4RCsF4W5OwVSUjsf35vXJy3UAdqS45U,14HmnASgGAFb536Gy87AfzCeOpuvYvdAgDjC2d95Lpwc,1P37InFZMDXi2L_YowztXLKnwyd5H19m8igdtCanzWXU,1EXTko8_sRH2S-2dXOMVWezHsS1QECE_7KD4ourAozg4,1pc15T9I0xkZZB0NvoF8M3F0XrRp7zMhkuvUMtyeDL24,1_ueD4ZxwBStl-FbtEqVLyPfFSMxffZsYhfItoWk8mgE,1SIqveBo3i3mjDlI6ude0DK0CbyN_jaDotVmvyqH_2VM,14FUHlBZIJ4zHVNu0QMTYiKHt509UNrcKj9Fhtp9nrgo,1Pf6zT84_2BBQNrOjUg9jDRHi1DOeA_cgvVulHBmeWkg,1OHyLtUuFJYGLpQT2VhwSfMYYinJptAhndm5vfame3X0,1-qF8q3lOYnJf2dq5a1m1o9nwtDBEATgmAWQYx01mphU,12ZJVEn2QLXL07GvXy7eOE66AqyVESG5SpmuiygRWvzI,100ITLM1xsnryrRGomizu754F2-WcKR2J-lpwDGD2nso,1unm4mVCUWtsqqJ4uJ-zVK2m_J-8_qqwEQ1hn6KrhH9E,1RrcLFBqb0Fav_MIyQ-K6_jvCmagZSSk5RmmInAp8n_g,1E7ZBnwDUAtedz3st5cX9gLFh4kUW6FooQRRMD7QGlMc,1xlwxxLdsZwd4vjirDRJh5qeCheBcz2dCbHUAUbZRcWc,1goti-dUDsZfZ99utk71IH7WROl3sDP8fyROlyWVWQV4,1S8P18UvBFnxv_2946ea6P422RCj5iPtqsBn0-jOjD_M,1qIIKCOYE-U3iw6HGBmiunDOrbHZyiKz3fhyCC0vhBVI,1Js6JTsgbuFBS5xYP8nMf3RrabYvdaliYZinX8eLkENA,1c_b6VlYCBMCt_sxiQN4Mh0d6KOMgla76gzHa00Zi7F8,1GSpfwDgsxlYN4k06c0qbqlzpe5sf9CbxeiTssk5wH50,1d8TWtOWLGIg4wPGfzqMH6CZP-KA1xPa-lfXo_rp8WSs,1JSEtlapkdCFrn7iII65Jd1cxPx1vDOZck-5PgYmoixI,15-xF6VgSE-yl6MRsgWYo8_v9gB5Wgg-s1F8pJLt7Wck</t>
  </si>
  <si>
    <t>10/10/2025 19:23:35</t>
  </si>
  <si>
    <t>si comunica che sono stati generati e resi disponibili i file per la condotta, le competenze, i programmi svolti e le relazioni finali. Di seguito i link ai file condivisi relativi alle sole classi in cui insegni: Programmi svolti Programma - ITA - 1D - 2025-2026 Programma - ING - 1D - 2025-2026 Programma - GEO - 1D - 2025-2026 Programma - STO - 1D - 2025-2026 Programma - MAT - 1D - 2025-2026 Programma - FIS - 1D - 2025-2026 Programma - INF - 1D - 2025-2026 Programma - SCIE - 1D - 2025-2026 Programma - DIS - 1D - 2025-2026 Programma - MOT - 1D - 2025-2026 Programma - REL - 1D - 2025-2026 Programma - SOS - 1D - 2025-2026 Programma - ITA - 1E - 2025-2026 Programma - ING - 1E - 2025-2026 Programma - GEO - 1E - 2025-2026 Programma - STO - 1E - 2025-2026 Programma - MAT - 1E - 2025-2026 Programma - FIS - 1E - 2025-2026 Programma - INF - 1E - 2025-2026 Programma - SCIE - 1E - 2025-2026 Programma - DIS - 1E - 2025-2026 Programma - MOT - 1E - 2025-2026 Programma - REL - 1E - 2025-2026 Programma - ALT - 1E - 2025-2026 Programma - ITA - 3E - 2025-2026 Programma - ING - 3E - 2025-2026 Programma - STO - 3E - 2025-2026 Programma - FIL - 3E - 2025-2026 Programma - MAT - 3E - 2025-2026 Programma - FIS - 3E - 2025-2026 Programma - INF - 3E - 2025-2026 Programma - SCIE - 3E - 2025-2026 Programma - DIS - 3E - 2025-2026 Programma - MOT - 3E - 2025-2026 Programma - CIV - 3E - 2025-2026 Programma - REL - 3E - 2025-2026 Programma - ITA - 3G - 2025-2026 Programma - ING - 3G - 2025-2026 Programma - STO - 3G - 2025-2026 Programma - FIL - 3G - 2025-2026 Programma - MAT - 3G - 2025-2026 Programma - FIS - 3G - 2025-2026 Programma - SCIE - 3G - 2025-2026 Programma - DIR - 3G - 2025-2026 Programma - MOT - 3G - 2025-2026 Programma - SPO - 3G - 2025-2026 Programma - CIV - 3G - 2025-2026 Programma - REL - 3G - 2025-2026 Relazioni finali Relazione - ITA - 1D - LANZANO ROSA - 2025-2026 Relazione - ING - 1D - CAPPARELLI GUIDO - 2025-2026 Relazione - GEO - 1D - LANZANO ROSA - 2025-2026 Relazione - STO - 1D - DELLA MONICA PAOLA - 2025-2026 Relazione - MAT - 1D - CELLESI ROBERTA - 2025-2026 Relazione - FIS - 1D - LOZZI CARLOTTA - 2025-2026 Relazione - INF - 1D - CARTOCCI GIANNI - 2025-2026 Relazione - SCIE - 1D - MUSTO NAZZARO - 2025-2026 Relazione - DIS - 1D - BRESCA ANGELA - 2025-2026 Relazione - MOT - 1D - BONARI SONIA - 2025-2026 Relazione - REL - 1D - GINANNESCHI MARIA STEFANIA - 2025-2026 Relazione - SOS - 1D - BAINI ALBERTO BANTI ILARIA - 2025-2026 Relazione - ITA - 1E - LANZANO ROSA - 2025-2026 Relazione - ING - 1E - MOSCATELLI SANDRA - 2025-2026 Relazione - GEO - 1E - LANZANO ROSA - 2025-2026 Relazione - STO - 1E - GENCHI MARIA ELENA - 2025-2026 Relazione - MAT - 1E - DI MEGLIO UGO - 2025-2026 Relazione - FIS - 1E - LOZZI CARLOTTA - 2025-2026 Relazione - INF - 1E - CARTOCCI GIANNI - 2025-2026 Relazione - SCIE - 1E - CASAGLI ALESSIO - 2025-2026 Relazione - DIS - 1E - DESIDERIO FLORIANA - 2025-2026 Relazione - MOT - 1E - COPPOLA CECILIA - 2025-2026 Relazione - REL - 1E - DEL BALIO LAURA - 2025-2026 Relazione - ALT - 1E - MILLI ALBERTO - 2025-2026 Relazione - ITA - 3E - LANZANO ROSA - 2025-2026 Relazione - ING - 3E - GUIDI CARLA - 2025-2026 Relazione - STO - 3E - PALMADESSA GIUSEPPE - 2025-2026 Relazione - FIL - 3E - PALMADESSA GIUSEPPE - 2025-2026 Relazione - MAT - 3E - CELLESI ROBERTA - 2025-2026 Relazione - FIS - 3E - STERI STEFANO - 2025-2026 Relazione - INF - 3E - CARTOCCI GIANNI - 2025-2026 Relazione - SCIE - 3E - FATTOROSI LUIGINA - 2025-2026 Relazione - DIS - 3E - DESIDERIO FLORIANA - 2025-2026 Relazione - MOT - 3E - COPPOLA CECILIA - 2025-2026 Relazione - CIV - 3E - SAVELLI ROSANNA - 2025-2026 Relazione - REL - 3E - DEL BALIO LAURA - 2025-2026 Relazione - ITA - 3G - LANZANO ROSA - 2025-2026 Relazione - ING - 3G - GOVERNI SILVIA - 2025-2026 Relazione - STO - 3G - MILLI ALBERTO - 2025-2026 Relazione - FIL - 3G - MILLI ALBERTO - 2025-2026 Relazione - MAT - 3G - CIOLFI CLAUDIA - 2025-2026 Relazione - FIS - 3G - BRINI LAPO - 2025-2026 Relazione - SCIE - 3G - TERNI ALESSIO - 2025-2026 Relazione - DIR - 3G - GRANATO IDELMO - 2025-2026 Relazione - MOT - 3G - MACHERINI MARCO - 2025-2026 Relazione - SPO - 3G - MACHERINI MARCO - 2025-2026 Relazione - CIV - 3G - GRANATO IDELMO - 2025-2026 Relazione - REL - 3G - DEL BALIO LAURA - 2025-2026 Griglie condotta 1D - CONDOTTA - 2025-2026 1E - CONDOTTA - 2025-2026 3E - CONDOTTA - 2025-2026 3G - CONDOTTA - 2025-2026 Ciao e buon lavoro! L'Animatore Digitale prof. LEUCI GIULIO, per conto del Dirigente Scolastico prof.ssa RICCI GIORGIA.</t>
  </si>
  <si>
    <t>4C - VERBALI CDC - 2025-2026</t>
  </si>
  <si>
    <t>18/01/2026 22:19:34</t>
  </si>
  <si>
    <t>https://drive.google.com/drive/folders/1IrW0LJhZXJqzPD05L74GtjZRUVZx2aDS</t>
  </si>
  <si>
    <t>04/06/2026 14:12:13</t>
  </si>
  <si>
    <t>FORMAZIONE S.L. - 3ALC - 2025-2026</t>
  </si>
  <si>
    <t>17XVTv2yX5OtVPTI3QtSa5bLOVn_zvcUWIZyrZ37Nbvo,1rq1uDTPkjFRsVRb5RT6nbvWP3awn_Ss8kfCfrnPXUig,1unM1kQeI8nkFurJyqasPM75aVKKrqjHeH-Gtnyt1MbU,1exSowB5cCOvlxRdtFFvQkUB1Lb1KaesiEAwZ9_s4Kng,1QREQvbkrbKxl0aud23CEQSi-Qc7nMR0s1K2nXn5U4GY,1PAnSY69YDVovpWSBhpCeVW6I89_kYD4w0B8M2JUuAmg,1p4BLsgHJbqt2TeS0RNhDQeO90kG_M6qv0zB0SROEHaw,1O2XR6cRuCFGKefS4r5pLDlD4yQADzCbuzgcF6Tm3Aik,1KfhDs0ue9K5XWq3m7Qu3A7EVYhw2LAT049bjulW9RXU,1ObC5yXyxxfRH20XSM-4ZWquRQguVJ5ITmKt94U3lEeY,1b4e8wiseq9rm95--MI2wtWMBF72edFG-B5MKOyBoTac,1rE1Z_tZMJZ8gnzkD8SEvsjvt681byy6BfH_Rf6fR5so,13scv8igeS1GRyPZVo6-ObT-Rwv7u8awL-syaj6bVsIQ,1mOtX2Gx0O4kpYHdf8zr_kpY2vAk-g668mXIJKvCIqCA,1_TxRbwp1-ZsYj-OTBSog2qKYOMDq6o6_XzE8BFqiKK4,1oS7QT-wxyjUhrzQX0pRly13jX4jkK-gq93upIYQPZyg,1m2PUZeG67I787xAM4915Ow5OCFrjfqwn24qesQoajNM,1n6YTIsyLL8qpYa7a1NYRzomduFbbdmQ9qz4A-iC7Nv8,1VKKZptYYbfFTRzeKPgv0FHiCZPgKFCZ-Gzksmh_6M1U,1kKvbW-sl3Fk1asWot4n22UKot1XR91v7rkUK5LLKO4Y,1rgzWXK5nPWzN1MSDt1zivmbRC_fX1OE6wazo7ZsUXIU,1tCts0PHVcrYmH_ULBG3UarwneU4d3uzsOfokefsVvj0,1wNsj_VtRtNV25L5JkdvuVTN146F70I07n4e83hVBPo4,1NEXiEHIie_MbzI7PZVadWtPN7wX-GIxpX-ul8-czyGg,1a6Q35Io5QeG6oAOCo_i_UXs8Piv6-YZsQuom1NYGDZ0,1q4c7Kns0IbXN_JXbTB1IYrS9jxJyw0wZb6IZT7qNGac,1_425Ao9AvVfvbq9pQNu69mVSooANXlK48NOtyyHv2EI,13v95CNiL4iSaYamDVP-749arE5WFsSCowSjqjOsw6Ig,1eifZSlrG3zpyEipku_oCtWA8-Lz42rxS99MAhldfhno,1occ1cJkU3lFC8UXmwOgUdupajJV5xbZO83C6nSa_LUs,1EoUCR0B0R4JNofn-iSmrefO-Q7noPNostVi6FllZ5SQ,17YVPFqfvCYDcu8eUuXIvTk_VQLTGCI98ZwaywzyHxYk,11o9tfQXtYq8G9l3X847j0PD4W9UTvWT2BAnAPgHeQE0,1OxsERpcKYTLpfxx7SGuk5DarSqFnmrFQlHDNbaKWLLQ,1vTKq35oKWfc0moM0Umww26A53Q73jIEOz8Iy-u6XZ5U,1Jk5ha6OhlbRd86rzxrqbSL1ETBfGJgy-qcAqQNrnp4A,1ZAkk31pnmlNosZGEVWr2-1D4oqF6q3AambxuHMriq6E,17I3uw2RRNgFUSVRZTfBlGwsM1r_I3qEYbr_UD5X_DSM,1Jx4Bt8TKpVKuk3ahmqmP_FkXtTMpGrdmyPfaASJwWmI,1xMeSrRhyuB3nCXIzd4pVAxeBWpyt1TihYYuKQp13PpE,16UK00ZL1xvR6DZrTbH0mDigT61u8bS1opqoVV7BLLDY,1yh52w-YEFm2dk5leiFkensz1jdLIc2VgNq9-TbgpiDU,1VD52wpJ1SA_WFio7FNK1Lqw5LDdHbX2U-xoQ5dLF_EA,10As5Aaane6gP6d-ey45cMaMVEIj2WY50k7nLKFeMC4w,1mURKcoB1z69hSqa87gg-1m5It6uHktY45SBPhNsk4kE,11NrIo_be1EseeiAOyn8EUpJh8BXfYmyTOC8vFSKxf5A,1XGmd3fH_ljjGCJMhSuf1docuzaGSmSFBIjgc1JnF71k,1CZ1yQ8XrljPW4azz8JMMFxjjMFenX9G6EvrrdSvSda8,1eYMzwt93D6TGTl7VhqV2G_cqsG6kzJQvLkQ8CJuZBNM,1cgaK4VxeVa765g8C39tsoxc3ubL2j_5odzxG8aXmxwg,13sw0qNLoNB8GnUScntAtQqJak9BLNduZQcvAezWkYM8,1EUionhP3YorHMsRx1yMKfxyda7PJMuJJDL2NTnU8EYA,1HZZPiPzSqkMiCvoIhq5ArEKwT6UHrLDTaW0MhDqJUPA,1w3Gk_9_Jv5eIItllBxUHDMnsiQJHA5QPaBhEMTA3zgo,1wp7RQBuim9267dVsQmQmiI28l8l_Yj2GaCAnroM3Gug,1zW5nBsXMRR713VjiHi2G7AeOWXXo900pJ92_gTovgas,1S2ovWnluo7lZFf33xRB_0fbKra07tCxqP_DDXY5CRK8,1_uZ6MujaIrDg4jJS-D0aD7QLLD79_kbW5dyYbomqEhU,1gLMj_CUZHyBJ4JHdkVn7jIYcNlx7VHaZYOUrVb1s1Zg,1eho1aq7X8s7KLlsRJtQTjUGvQNSN3aj7-wV5i0C07w8,1ctCjOfJLwYzQ7SlQmh69Q57RYczeWs1JTEe3Zrap-tI,145ByS7YTAitpzMfEjCFGuFjn6Yt4X1jMc0BMnyhgfFs,1ja7cQQXayBQpXqO8pghUYV3JepFMdyCUuFQVIfmNEJI,1ss16aVgLdHyE09VIn-doVwSxiZftvATdnkqhbSXVe20,1LYvKz6rt1Kd7YFF6JEQQ4phG5ZuOcBdkuwAjlFNIDDA,1J0xSctcf46tl_Gjsvjvtfpp7f8Ibx3e_-MsUSUBhLok,1gkQLXA_FLGwHcyrhDwL20Je9MSPqV9SCUcXabDLJWCI,1LRgDzHVVe5SlYHEoIQQib3qUqIKfqQ04DNO8Pg4bkyM,1jIoTsteb6-qP1_8jejHQodblW_Ylab3czcm_IZa_tnA,1uxvYo9Ob6hp7wzdowqQEKrKfeMdW5MnkhKYuvy_xvAQ,11B0LQ6ZHSBbiHhTPzMEALrIZf_H-jVcBWpwxKngOMB8,1aoEHWSgF--GMz6wTgWpsOGPoDwlsHaYI7a47giTrTYM,1dY--zg2t8bMGXUYKQowXJ3kMjWj1Eu2hllZ-jc6D6xw,1YI_KNGkKoXU5w2MITjqgfJQ657sE6Fb5TTurOyYd5wQ,13w0JiBhwn8_vYHuDuXszLyunFherqhqTOVo42ohXuGI,12TFqwUEI0A8alDhHfxRVcSXGDIFKJWGbNcA3yCfk880,1eUTc24jvlbE04OpzLPNLOqDG82KdS3fBY0I0OW4Myy0,1dBJICyAL-k9_XnlcmkKNA96mdcZbvI_DS-Up_AX5eik,1YgiT6nLl5pGMJS3M6h0S432FQzZbpnuFw7YsWyLUzy0,1Qw_1UEwROJ1yGpIMYrLebKYm5txmH1lJi_lbgkWmX34,1rQAvpQT2inAbCQ8o8KHy5UPtdjPQwU4X0TntQvswIKQ,1tBz2dvYFTVLew1SDNq_duyvY8BJRcEqvktXWr0cYHOI,1uKZS9gzgE4TY1I1H6cuNpdvmlVXuV-Y28hwDNTh9H7k,1WuvZKfZBmXuwSIpBWCKXKeOEqrP6RQs0xgjUciwYRFg,14vRqsAXncyPhVdpFGgzK8j2p1vMRoHmGQL70PgKjLIc,1OrxARBHzRjpECrLUze6_xPYbHN_4Pf-OvvlvtBkXG-M,1NUiW1HV4HWLJFaOmVO7NHq7cqVFW7i-itDs7gTbeHlI,1XTgDCRW7O1qWcfW4UulOmX3YuTDyoN5kY4PxmW9Z_hc,1ftOC4vQn5LnmmWepo7-1AFw03jeJlTAYDGXkORZeCd8,1FtkLIlimY39pYONz9_U524_ib08Vwp3e0A8jarxKEco,1fzAA1zqqOK6xY83DpWnguf7TA2KMzG-t_eq_JBV2MJ8,1QA0HkMw2tIKdAQzURjVXSZ_dDYaE_yHSF_VBDwvTT-I,1eMS3z1LlLqJ12e0ClIaHMuS7b1el0WV7ICit4vEaAOI,1R-NfNyBmWc9z8l0lU4fCY-4VWCvpW8QtycckWaDYHQ8,1d0FD2iB3TDYWruoFCnJaZxJ-3fcXoyJTywcMPF-FALc,11dBLajr9btEUmglwup-VUgyQ-BsTOzTt5Hyzerw9cmE</t>
  </si>
  <si>
    <t>1PD-U-CxAt46vH0NO0SP5GFN-B9vaxPQdIgE7GZaiJrE</t>
  </si>
  <si>
    <t>10/10/2025 19:23:28</t>
  </si>
  <si>
    <t>https://docs.google.com/spreadsheets/d/1PD-U-CxAt46vH0NO0SP5GFN-B9vaxPQdIgE7GZaiJrE/edit?usp=drivesdk</t>
  </si>
  <si>
    <t>si comunica che sono stati generati e resi disponibili i file per la condotta, le competenze, i programmi svolti e le relazioni finali. Di seguito i link ai file condivisi relativi alle sole classi in cui insegni: Programmi svolti Programma - ITA - 1ALS - 2025-2026 Programma - LAT - 1ALS - 2025-2026 Programma - ING - 1ALS - 2025-2026 Programma - GST - 1ALS - 2025-2026 Programma - MAT - 1ALS - 2025-2026 Programma - FIS - 1ALS - 2025-2026 Programma - SCIE - 1ALS - 2025-2026 Programma - DIS - 1ALS - 2025-2026 Programma - MOT - 1ALS - 2025-2026 Programma - REL - 1ALS - 2025-2026 Programma - ALT - 1ALS - 2025-2026 Programma - ITA - 1F - 2025-2026 Programma - ING - 1F - 2025-2026 Programma - GST - 1F - 2025-2026 Programma - MAT - 1F - 2025-2026 Programma - FIS - 1F - 2025-2026 Programma - INF - 1F - 2025-2026 Programma - SCIE - 1F - 2025-2026 Programma - DIS - 1F - 2025-2026 Programma - MOT - 1F - 2025-2026 Programma - REL - 1F - 2025-2026 Programma - ITA - 3F - 2025-2026 Programma - ING - 3F - 2025-2026 Programma - STO - 3F - 2025-2026 Programma - FIL - 3F - 2025-2026 Programma - MAT - 3F - 2025-2026 Programma - FIS - 3F - 2025-2026 Programma - INF - 3F - 2025-2026 Programma - SCIE - 3F - 2025-2026 Programma - DIS - 3F - 2025-2026 Programma - MOT - 3F - 2025-2026 Programma - CIV - 3F - 2025-2026 Programma - REL - 3F - 2025-2026 Programma - ITA - 5D - 2025-2026 Programma - ING - 5D - 2025-2026 Programma - STO - 5D - 2025-2026 Programma - FIL - 5D - 2025-2026 Programma - MAT - 5D - 2025-2026 Programma - FIS - 5D - 2025-2026 Programma - INF - 5D - 2025-2026 Programma - SCIE - 5D - 2025-2026 Programma - DIS - 5D - 2025-2026 Programma - MOT - 5D - 2025-2026 Programma - CIV - 5D - 2025-2026 Programma - REL - 5D - 2025-2026 Programma - ALT - 5D - 2025-2026 Relazioni finali Relazione - ITA - 3F - ROTELLI CLELIA - 2025-2026 Relazione - ING - 3F - GOVERNI SILVIA - 2025-2026 Relazione - STO - 3F - TACCIOLI ALICE - 2025-2026 Relazione - FIL - 3F - TACCIOLI ALICE - 2025-2026 Relazione - MAT - 3F - LEUCI GIULIO - 2025-2026 Relazione - FIS - 3F - LEUCI GIULIO - 2025-2026 Relazione - INF - 3F - AGOSTINI LAURA - 2025-2026 Relazione - SCIE - 3F - MAGINI MARCO - 2025-2026 Relazione - DIS - 3F - SGHERRI BEATRICE - 2025-2026 Relazione - MOT - 3F - BRUNO LORENZO - 2025-2026 Relazione - CIV - 3F - FOMMEI FRANCESCA - 2025-2026 Relazione - REL - 3F - ANTICHI MADDALENA - 2025-2026 Relazione - ITA - 1ALS - FESTEGGIATO ELENA - 2025-2026 Relazione - LAT - 1ALS - FESTEGGIATO ELENA - 2025-2026 Relazione - ING - 1ALS - MATALONI ALESSANDRO - 2025-2026 Relazione - GST - 1ALS - PETRUCCI ILARIA - 2025-2026 Relazione - MAT - 1ALS - SCACCIA GIULIA - 2025-2026 Relazione - FIS - 1ALS - LEUCI GIULIO - 2025-2026 Relazione - SCIE - 1ALS - FATTOROSI LUIGINA - 2025-2026 Relazione - DIS - 1ALS - CASERTA FRANCESCO - 2025-2026 Relazione - MOT - 1ALS - MACHETTI SARA - 2025-2026 Relazione - REL - 1ALS - GINANNESCHI MARIA STEFANIA - 2025-2026 Relazione - ALT - 1ALS - MONTONE FRANCESCO - 2025-2026 Relazione - ITA - 1F - SALVESTRONI SERENA - 2025-2026 Relazione - ING - 1F - MATALONI ALESSANDRO - 2025-2026 Relazione - GST - 1F - SALVESTRONI SERENA - 2025-2026 Relazione - MAT - 1F - BRINI LAPO - 2025-2026 Relazione - FIS - 1F - LEUCI GIULIO - 2025-2026 Relazione - INF - 1F - AGOSTINI LAURA - 2025-2026 Relazione - SCIE - 1F - CASAGLI ALESSIO - 2025-2026 Relazione - DIS - 1F - CASERTA FRANCESCO - 2025-2026 Relazione - MOT - 1F - BRUNO LORENZO - 2025-2026 Relazione - REL - 1F - GINANNESCHI MARIA STEFANIA - 2025-2026 Relazione - ITA - 5D - LA MANTIA DAVID - 2025-2026 Relazione - ING - 5D - GOVERNI SILVIA - 2025-2026 Relazione - STO - 5D - RADI ERIKA - 2025-2026 Relazione - FIL - 5D - RADI ERIKA - 2025-2026 Relazione - MAT - 5D - LEUCI GIULIO - 2025-2026 Relazione - FIS - 5D - LEUCI GIULIO - 2025-2026 Relazione - INF - 5D - CARTOCCI GIANNI - 2025-2026 Relazione - SCIE - 5D - BALESTRI NATALIA - 2025-2026 Relazione - DIS - 5D - BRESCA ANGELA - 2025-2026 Relazione - MOT - 5D - ROSSI STEFANIA - 2025-2026 Relazione - CIV - 5D - SAVELLI ROSANNA - 2025-2026 Relazione - REL - 5D - GINANNESCHI MARIA STEFANIA - 2025-2026 Relazione - ALT - 5D - MONTONE FRANCESCO - 2025-2026 Griglie condotta 3F - CONDOTTA - 2025-2026 1ALS - CONDOTTA - 2025-2026 1F - CONDOTTA - 2025-2026 5D - CONDOTTA - 2025-2026 Ciao e buon lavoro! L'Animatore Digitale prof. LEUCI GIULIO, per conto del Dirigente Scolastico prof.ssa RICCI GIORGIA.</t>
  </si>
  <si>
    <t>4BLS - VERBALI CDC - 2025-2026</t>
  </si>
  <si>
    <t>https://drive.google.com/drive/folders/1GRsNWIck9jC0Q63O7fw1tlkgh48oR9d7</t>
  </si>
  <si>
    <t>04/06/2026 14:12:14</t>
  </si>
  <si>
    <t>1xk7obU8vVQio6hO3AbA5jc0YOgd0FnXhp_Li27SyzFA,1-m_t81EbdXmuo1bUcDyJ_cncKLwqukduLxYSSN9YPoI,1_IBOzXfZiz3GJYMUq33GZ_svhwocUESqiZB7n_meMqM,1dhy8g8MEJcLoSIPSEE3-Gpi2nKJVJA1eeoDlVB1nRxg,1K5r9QeX40uCRUc5hVTv8HiJSx1scnc1xnQ8RAWcqBrc,1SrGQKlTYxz1ADCdWVqZr-G3bNWKFGtK5df9EKnrc5Oc,16u9helTmZONlgoOusj0YMQJgnC--ejlfVPafXPlaRUQ,10i62fDfhvQ2Hojf2fVQ3SLKPpLM1I5r6kH_zmvERy4Q,1_LpersHuAD_Cy3bC6f_IdbX5uHQir3MQga-EzTL93O4,1LxiH4VDE2vIgdgz5jXOf06e8lH32AqgkV2C8Ui9UAI4,1SpLUmuAhD21Zy8vQ7DfXNpylOSV15GHIGkPORA7M6pI,1aCSE0a2MjdYlsLB1hiwFOOSH5kZWDvRHD5jR-QQvxJk,1XJ66Xo6HYKnhQCqwBIJUvf2-r1tZgd9nuWvH1z8DwTs,1n1e0zCdwPcpDJlTNd-ELCF7YuVwHo0DJCn0a-D4iIH4,1Yuro055V7g7l-wWvy7lUqQFqyoscPnLs1r9KLwxt3qU,1cqvDxex9v_R8mlohtgUgyoeDf-qOCZquir6qOXW7uVs,1GbNU9BG7qtrTZ5h25gmRSluKoVO3_WRctoWTSzx6yEw,1YH-ZNq9ll1bUFopxIYG0C7IeI9xFIi6F8v7MlHa9ktE,1ZJQ46r3DW9ztvPR7RJLVgLLGw0-SyIC4SP8xnentiAc,1CRWLlonaz43dNiu5021I_AiBxMPIlSqfSBxWcEnQIUQ,15h20YneW8qlQaXuIfczMFG7zw4Ogq8tfKvMvbAHncJs,1aeFnqkbTP1wG8SNCHTbXJAN2e3N0-EPcw79guIIZOG4,1Ltg_tqxJyN1mX8YDaYFcSNV9m9n1oJYBY4-OwQlYC30,1czQFmEMVFs3a3IPayXtx92zUIZte8VYpwlZ_wpWd9e0,168uVka9ACM5N684yn50Apt2fpuMYmdHgG8iBxvtR7kE,13gGPTA3_okqG-vhpH2oFSPjz71aBRe9morgUnVe4ofg,15pAYUACS1msoWI0D6VxZV-krmDay3b5dMJIWC-kXRmI,1HmeByycBnbZx2lNC5bUUoaLIEDIuU6_2K4nz_XVVMAU,15HrIesgsBafAJeq6c21j0Zcv8d986iredueK8DMfZCk,1v9ZydJqkj_Yh9b9v8T2HJemFgpJl7w7wrkD3jY2h1Nk,1y9KNtJfUP0AuGPcYg0wpIewbQyCLIyzkkZ2nAz0S3gw,1urvzLCTXillEXJ8AOpvIgyFNLtOo2ZwqPcZMvad6B2M,1-qchy_ji2vAbxxloaRORirb8sPqsGD_N-Ojxtf9gQic,152TuZJjbqHVGsLV00wYNXh_ghAQUdXqB6xplQWAdqqA,1Kb5qSKkRLgAuUjF3ca6ACufQzK1xCuEv2lUGf9dCzEQ,1D1lNurYfmlomuqH76VwiNadWltqQqOeq0Dky3p9DDw0,1EI1fWP_3tloCY69uLksiH2OfWw0TxPYBozoVq0slVIg,1posJ9dSL-Tt04guRDy2X4ZfKhhOhqpxZxHX1TNZ-N7I,17zajtsJhqChLO_vNQfDfK_jEhvph_oTdDdmBKHnzQEk,1oBN6ccsS7GBlX8mPxBZnCtqGcMDjXkRUAZh4Q_69OSA,1D0ZF9xR995zHh5CBpSjEyIWTtp608IXQr8iFvutAQFQ,1h64rBxs4pYAL72y81eZvQwq--8LZ57LsWPJdI_TSeew,15zRAkyCkLaqA_OnvEZkU9GVn4d63hlJr-MGJmA2A5qQ,13nsbGZyWWiW83o-jL5XkXdbBe9wc-b40kw271lv37N4,1usrMwkJLXjclfXXzR3QmJpPfCXGTKYo6Fcaya5WT6gM,159sv0UWGs4EvCIKA8Ku3Ch_BHqaGKHH7U-A3w79oX4o,1LNaNC60CPGgIldXTl2C0cDIyrq2busB9ENzTU-ObTv4,1k9bFBoVt3-C_dZco1HLVGlhyeBivYc2sWvVkf81hp4c,1CLxOIRqzr0dgO9zQe2OHORrlL633BoBIJjFFPge3eWk,13_iedxUNbf9L95S5AG88hOULN2JLj-q5ksM2xDSL5VI,1c_KtBGagpMonRQrDEDKNSLLIuo59lucaoFliTeqTNqY,1e3Y6UtU449BbUFvNumu5WD3vKxVBPv2EBQBk981X2Po,1qkK9qpJM5yGU4LnX6UM7UJGdoEQOB3dRM3gaNzanaSI,1a_oISRcyQY8wFRofOnSDp9fYWqtZCN51qbi-IL-VzOA,1EOTFAftEW5ciWHJoBq9cvHZpUnsaZhhvocX7_8WmahY,1_fcwNxwurpXnciqCXHWG9R15xA5QRbz_kNRVSiTkq-E,1-NoFlFHlKdSY8YOE3TC3doG85j0e4TrKoaT3cKyWj3k,162XJEdLMfhMy3T2gVBsbjk4ti8ys5os46HkSOvPzK-U,1g5ypjL5cAqkHcc2qakIvONI4bhDKj3hyQAluDgkFI0M,1dAZzF55b2DWNjx80gupA24qvKFO_Kihnw987GJf1fRc,1nkbkKEr317CLWf3vmOyPRlyffERwqUcjHNKVkFRGTmw,16Q2UY7dj2j84lCJHxD4H7V1pSQ_lECLZ48dRh1fx-0Y,1ZGOkaIbl4RM6Q-XVMyG83EHZphRaprQT9kW8wv73up0,1Gb5Tg3qHwa3PiikXiq8bGov6ewHygN1mqhGgJkU7Nn0,1wH6wLWCsvLyw0peqY-WLYnkGBNOgjfvA9PS9reg_jP8,1vSPnAOD7Vm3raSeO1jfImc_xlUDKBuJl4V3O6CKkiF8,1TNopbDLPj4WepT78rc95t3HCgTqC2ZvIo3ChswA1i8g,1IxjzPTv01mjJ0DklnpECYcKs7Lv9Pos3VpqsIdfPXFE,1NNfM6dcchg9z8zgCA5k4U85oDF0_TeSRANonvxUwKh4,1I0ToA9eF_4xQCABHtELa9Y6BA4RkvDM0VBlPVanMHNw,1tjuNkHZ_ChEnTbZbtq_VP0zs692ayCEQAB-uJgIa5IE,1RbiVfDnOHBXXsAsTMrZv4efjXAtsYJ6DWau4UIzNY90,19q2x769wL_M6r2OiK1zcfLkm7PG7ijAiFq7wYjFj5FA,1v9f1xohmzUd_iPXrK9tR2e74zdOOwwEobE8qFS9qdpI,1G3WK9KPnASqjKZKs6o3-vASMG3jnho4ym5amu_XuWCY,1b-Gp38lSIG7QaEFrlAX2Slosik7MP_KkQY69muUPlrQ,1amlD5AXlCeF6HsLm1Hj0HBHyvf93UjjRLFybXx0Oucc,18eekdBASY7ZAS0ecrCsb0XQvuRR6CwpXcLaHPueuHqY,1MGWTuG-0gABmvAWFWnlnYbMkG_fn_AYYZpr8IJqsYls,1JYNtjy7QRoo-KEHyx3uZ6c3LNY5UZy3NTOHnGUqy-i4,13xgPP7t2f5gh_quwkffBIc3vBcFHRCCdpj5CUDT0XlM,19LxksIqtpDNugNMi6ET8I2puYMYc7Qan4vvrP3AfkgE,1sY0gaOyJcruvD9Nqsf8U6ihG-9b9QRuz6HGTUwrXx80,1aPHhlulzlBvP3AL7mnqabQyrlV5_zdJmgGDAKhbtjEw,15d24UmCoxlRtr3-t3RbCa_kY5pNScpKSKHuJFZ4pc7A,1nmPCJHMVPfrMPyWupEpysokNUmYFCo22BXAWcogEUhI,18k9BKQjp2iHCd76p09yfygN9XnejqFeVZKYhE0_yiVw,1YocnD2oabGcQJFw-be9dTvkBAmHQtw3I6xDMXxFK5PE,1RF_4pPkGuwEdn9mF8mP46ZcK5g6OsI3ezMWTThsypig,1okirjyS3c325M04xFIoO8lVrAE-t8dE3mqxbYZVik5I,1Ig0ejBpLDazlFAFrH9WaKUl48aBuRMaDaldvBQ-GAlg,1W6R05AnO5RqctH6jDYjLztKzusnnqjHMgcd3_j1fbXs,11SDm-ZBS8KNFlhnzVkloyQK6tg8nDa_WpKVjOiAD3J8,1P6BGFM6mCQ9f7I13vvOw8T6FbrFRORdh2nEq-c9WnXk,1fuXC1sXmjSeF6Da3EwT5VThAOUYW86OvJzHYdWCuaPg,1JlFxDvJBJIwxIem-aTYfBDd1JzkjoyCi0sKq_1c1dd4,1H9YH7Ptc3wYBPpINwB8BBWBsIZU8XgogDEsNeMroVZw,1hNjjVxKsgX3gd3piEjsZIAgsqm7g9NJ_jPpDXXQ8Mcw,1VgRtZNbGInu8S_UGA-gnwZYp_S7GSp-TlhTejU1IRKY,1x5oKbHWiJXmVR_nHrvPcmJr0mXbUTkvcdW2AsdPY8Yg,1JC4f3Cdu1rbHSaTf8s9ZblQYXVLoPcDBUEWw3mHJNeg,1V7_Ez9Q7BM7Zc5RmXE9PaDTbAx7Vnf4dPjizFrRDbUI,1m4PsSjS-sdIcqd6ADRvHkidyg7dSBMbp-ueXDPoAWWU,1wkAM9imrRLB8nkODsjKSVIb1Mkm1XPXpUlv98k1dwnQ,1xT6NY5qcyBcQA9WRJq-m3MJfLBkFYShcI_d6_bKKu_k,1JHnzYPgKxML0lv6I-UoLviGmcRBCB3nFjY6IEXxlHDI,1n0evUN-zE7HZxHsEMs2xSwJGEToTS8_KiAkbUUGB8ss,1pXCspcQqhFpJ3D3gzZYWhI99aBuV6oBx-CAMqBDIiHc</t>
  </si>
  <si>
    <t>18/01/2026 22:20:50</t>
  </si>
  <si>
    <t>10/10/2025 19:23:21</t>
  </si>
  <si>
    <t>4BLC - VERBALI CDC - 2025-2026</t>
  </si>
  <si>
    <t>FORMAZIONE S.L. - 3ALS - 2025-2026</t>
  </si>
  <si>
    <t>si comunica che sono stati generati e resi disponibili i file per la condotta, le competenze, i programmi svolti e le relazioni finali. Di seguito i link ai file condivisi relativi alle sole classi in cui insegni: Programmi svolti Programma - ITA - 1ALC - 2025-2026 Programma - LAT - 1ALC - 2025-2026 Programma - GRE - 1ALC - 2025-2026 Programma - ING - 1ALC - 2025-2026 Programma - GEO - 1ALC - 2025-2026 Programma - STO - 1ALC - 2025-2026 Programma - MAT - 1ALC - 2025-2026 Programma - SCIE - 1ALC - 2025-2026 Programma - MOT - 1ALC - 2025-2026 Programma - REL - 1ALC - 2025-2026 Programma - ALT - 1ALC - 2025-2026 Programma - ITA - 3ALC - 2025-2026 Programma - LAT - 3ALC - 2025-2026 Programma - GRE - 3ALC - 2025-2026 Programma - ING - 3ALC - 2025-2026 Programma - STO - 3ALC - 2025-2026 Programma - FIL - 3ALC - 2025-2026 Programma - MAT - 3ALC - 2025-2026 Programma - FIS - 3ALC - 2025-2026 Programma - SCIE - 3ALC - 2025-2026 Programma - ART - 3ALC - 2025-2026 Programma - MOT - 3ALC - 2025-2026 Programma - CIV - 3ALC - 2025-2026 Programma - REL - 3ALC - 2025-2026 Programma - ALT - 3ALC - 2025-2026 Programma - ITA - 4ALC - 2025-2026 Programma - LAT - 4ALC - 2025-2026 Programma - GRE - 4ALC - 2025-2026 Programma - ING - 4ALC - 2025-2026 Programma - STO - 4ALC - 2025-2026 Programma - FIL - 4ALC - 2025-2026 Programma - MAT - 4ALC - 2025-2026 Programma - FIS - 4ALC - 2025-2026 Programma - SCIE - 4ALC - 2025-2026 Programma - ART - 4ALC - 2025-2026 Programma - MOT - 4ALC - 2025-2026 Programma - CIV - 4ALC - 2025-2026 Programma - REL - 4ALC - 2025-2026 Programma - ALT - 4ALC - 2025-2026 Programma - ITA - 5ALC - 2025-2026 Programma - LAT - 5ALC - 2025-2026 Programma - GRE - 5ALC - 2025-2026 Programma - ING - 5ALC - 2025-2026 Programma - STO - 5ALC - 2025-2026 Programma - FIL - 5ALC - 2025-2026 Programma - MAT - 5ALC - 2025-2026 Programma - FIS - 5ALC - 2025-2026 Programma - SCIE - 5ALC - 2025-2026 Programma - ART - 5ALC - 2025-2026 Programma - MOT - 5ALC - 2025-2026 Programma - CIV - 5ALC - 2025-2026 Programma - REL - 5ALC - 2025-2026 Relazioni finali Relazione - ITA - 1ALC - BUCCI SONIA - 2025-2026 Relazione - LAT - 1ALC - PETRI SARA - 2025-2026 Relazione - GRE - 1ALC - FANUCCHI STEFANO - 2025-2026 Relazione - ING - 1ALC - FRATI ENRICA - 2025-2026 Relazione - GEO - 1ALC - LIBERATI ROSSANA - 2025-2026 Relazione - STO - 1ALC - SAMMARITANO ANNA RITA - 2025-2026 Relazione - MAT - 1ALC - D&amp;#39;ELIA GIOVANNA - 2025-2026 Relazione - SCIE - 1ALC - GALLOTTA ANTONIO - 2025-2026 Relazione - MOT - 1ALC - ROSSI STEFANIA - 2025-2026 Relazione - REL - 1ALC - DEL BALIO LAURA - 2025-2026 Relazione - ALT - 1ALC - ROTELLI CLELIA - 2025-2026 Relazione - ITA - 3ALC - SAMMARITANO ANNA RITA - 2025-2026 Relazione - LAT - 3ALC - SAMMARITANO ANNA RITA - 2025-2026 Relazione - GRE - 3ALC - LIBERATI ROSSANA - 2025-2026 Relazione - ING - 3ALC - FRATI ENRICA - 2025-2026 Relazione - STO - 3ALC - RICCI STEFANO - 2025-2026 Relazione - FIL - 3ALC - RICCI STEFANO - 2025-2026 Relazione - MAT - 3ALC - D&amp;#39;ELIA GIOVANNA - 2025-2026 Relazione - FIS - 3ALC - D&amp;#39;ELIA GIOVANNA - 2025-2026 Relazione - SCIE - 3ALC - GALLOTTA ANTONIO - 2025-2026 Relazione - ART - 3ALC - BRIZZI ALESSIO - 2025-2026 Relazione - MOT - 3ALC - ROSSI STEFANIA - 2025-2026 Relazione - CIV - 3ALC - FOMMEI FRANCESCA - 2025-2026 Relazione - REL - 3ALC - DEL BALIO LAURA - 2025-2026 Relazione - ALT - 3ALC - SALVESTRONI SERENA - 2025-2026 Relazione - ITA - 4ALC - SAMMARITANO ANNA RITA - 2025-2026 Relazione - LAT - 4ALC - LIBERATI ROSSANA - 2025-2026 Relazione - GRE - 4ALC - LIBERATI ROSSANA - 2025-2026 Relazione - ING - 4ALC - FRATI ENRICA - 2025-2026 Relazione - STO - 4ALC - RICCI STEFANO - 2025-2026 Relazione - FIL - 4ALC - RICCI STEFANO - 2025-2026 Relazione - MAT - 4ALC - D&amp;#39;ELIA GIOVANNA - 2025-2026 Relazione - FIS - 4ALC - D&amp;#39;ELIA GIOVANNA - 2025-2026 Relazione - SCIE - 4ALC - GALLOTTA ANTONIO - 2025-2026 Relazione - ART - 4ALC - BRIZZI ALESSIO - 2025-2026 Relazione - MOT - 4ALC - ROSSI STEFANIA - 2025-2026 Relazione - CIV - 4ALC - FOMMEI FRANCESCA - 2025-2026 Relazione - REL - 4ALC - ANTICHI MADDALENA - 2025-2026 Relazione - ALT - 4ALC - CORDOVANI IRENE - 2025-2026 Relazione - ITA - 5ALC - SAMMARITANO ANNA RITA - 2025-2026 Relazione - LAT - 5ALC - LIBERATI ROSSANA - 2025-2026 Relazione - GRE - 5ALC - LIBERATI ROSSANA - 2025-2026 Relazione - ING - 5ALC - FRATI ENRICA - 2025-2026 Relazione - STO - 5ALC - RICCI STEFANO - 2025-2026 Relazione - FIL - 5ALC - RICCI STEFANO - 2025-2026 Relazione - MAT - 5ALC - D&amp;#39;ELIA GIOVANNA - 2025-2026 Relazione - FIS - 5ALC - D&amp;#39;ELIA GIOVANNA - 2025-2026 Relazione - SCIE - 5ALC - BARRAVECCHIA PAOLA - 2025-2026 Relazione - ART - 5ALC - BRIZZI ALESSIO - 2025-2026 Relazione - MOT - 5ALC - ROSSI STEFANIA - 2025-2026 Relazione - CIV - 5ALC - FOMMEI FRANCESCA - 2025-2026 Relazione - REL - 5ALC - ANTICHI MADDALENA - 2025-2026 Griglie condotta 1ALC - CONDOTTA - 2025-2026 3ALC - CONDOTTA - 2025-2026 4ALC - CONDOTTA - 2025-2026 5ALC - CONDOTTA - 2025-2026 Ciao e buon lavoro! L'Animatore Digitale prof. LEUCI GIULIO, per conto del Dirigente Scolastico prof.ssa RICCI GIORGIA.</t>
  </si>
  <si>
    <t>https://drive.google.com/drive/folders/1sm15yuIV8QBoUYs8G8kGQts44tjB1pvd</t>
  </si>
  <si>
    <t>04/06/2026 14:12:16</t>
  </si>
  <si>
    <t>1FmVReW2xBd6Ih4CbggqnVCv3CJoPCBq-V_3fBRMJKRM</t>
  </si>
  <si>
    <t>https://docs.google.com/spreadsheets/d/1FmVReW2xBd6Ih4CbggqnVCv3CJoPCBq-V_3fBRMJKRM/edit?usp=drivesdk</t>
  </si>
  <si>
    <t>1Z34mqlVaE-My-WdfZf0y8Fz5UIj6z3z8qgpsvoemt3I,1iAAGXWPNW-knjNCGMkvRERsi9AFT5PGUQcRBkgu9Ieo,15HGGo0tyWsdkQDKExkll_5DdVD2Ofg_1HiClVQfhC5k,1oJcS2CajOTIVgRTxmgiTiNcO8Ug0-5V6ETsagcCmyHU,1hjtga7CYdR3PKlgSaIPdBnxMCRtVW3vWzv_UkTehPGo,1EKkWO-oC1-e0qOdWZUvfq3ESziZ_bvOJew-WdFnLdiw,1Ujmbz2j-4GW7AuYfevx9GHwRkmc5BVuie6RiVhXZ_9U,1Jxx9ty-9ZVh7auYXt5vinDszfBFGXkmsn_c5-cUsef8,1Ef8anhw6CJzhBqii1bo7sL_b2g3U6KuPzOjYzFFp5PE,14XvntOSOezV4IG_550X7Lmgdj4Lo1XGcVJoNY4mrwpo,1U6V2H3Nr06AA1k7Efxt5R8qTkHkD08JGxkDfF6b0WfU,1gVcaN9sriOYdrwXi2Umf2HRE2gnJ4se2ssNFMKLLvuM,1X8pZ994AN_DWEdilsdsdyimZnFQwi3vYqKgRTHcHphs,1RD12hxMcMusrHuzMoXeVIQzz-h7umx5WmgHgvNGbv7k,198GsaV7DqOEixHJt7Y7hzoCki1XZzommEBOfsA-onEc,1gI2VJUis9GUjUXaRMGz31rdnBPfonXqrnqsv4v8JEew,1tedAYbMdKyCnmJasdJ6txpfQYIWsWA8GOxA3WS1X6As,1u8NM34tDVDbNvnh7n77svRdda-e9USmSMQw_CP62BsE,1P_2W1sOSUgAoumuRZVobToeg-np82NpjLY12UFc_F1A,1VcuoxIhPn402tn7i-uEAtG5P8yMfIT8cj9mD4cTrlQE,100AAG1SqOQBxfzraFQJRFsm8KhJe-xjxqieA8j3IJP0,1_6DEx8Lutv5ZEPnXAXO-_A47RAy_LTTyt6RsRVEXIhY,1GG7CAecvQKlxys10wwwLVy7QpIeieLp6P-qULh-QFWQ,1YV-4yDwnmomg-2BASsk4cK9BExJ1bPQcSUSX15IKhTM,1dl6vw-ln6K1DKg_XtX2E7yibpMmqEbevjWBbFsGhrRI,1pU0X20KLTGgj1ONoXDm71_F08cvP9CDdMyEFGqumLwk,1W78EpiVrghimWV0dp-yBnHVpnx8-5vjXjM28vIW9l9A,12lrfAZrG9pToHgFQFYEQhYBuhUKZryjCH4ppM5TNkQQ,1MeBJ4DHDVKBTC0lQXuvDiumRaEGnHrnnUkZ97vo79gY,1vsEUEoGESQWLgKZmD3izUlNQ4IVZAlPku03-HtVQrHA,1iJ7Ilt9P-kllgZ2bmcX_2PDlc2iqrtnKWr1ptCKHawI,1XBEo-PH3X9_kOGS6_HzsxGw72_6uTGOzoJSFikW398c,1OqBFBwy2MRChBqUSDdPb0Dx-xqT-02hjAKn9TbpNwXA,141fyl6gXRWq6C9oTrPntXBjV7J1aPgG1hVNMP2sGWpg,14JDltArOFRDvi1HwD3zuXi6WJaiO97kGZ7uwqEPyvMA,1nDOtSpwqSQYxbfU1nQuSC2jy3E8DmvN9T1tJfuacZgw,1eOaLExuim2lDmWKSlriXrJ2JkbhmNoTlKAMCEIaNwAY,1OGqqhyHTij1Vd5UHeqUzps3Ws8fz3zbxIrNQtQL-0II,1ou5fr3xwdhXvVviSy8Xm-rrw1DjgtqIAjlbWvOUQxAQ,1P316v_QlIPs9wFalpA0e2MV9GSdtcWCWgbCM3jVGd7w,1eUUy0u88Xdvz5iEfjhIwwoQdx3h1fo0hynaxRIS86eQ,1OWBAAphEyXy--e0PPPVuuUDAcAl3PxPiWOjGVCFgKew,11cQ5nC1QZQeerwPZ8fov5T-hEDXvAncY20AhhX-MKro,1aKuOGTYjfek3yI85ZFa_pRP4d3v4mq64dfEQg1pPM-M,16n-iD-IwynJbMG6Iqm-vs0nXyaz9exNOwCyM7QntJW0,14tdZzvOMViITu-n08Bo-fipruV7Kbid9txal8tN7zI4,18-RK1RzsmW7J7tVqCleQdVdwQNC4wyB8nXwj7NPCl1I,11x6QHvMhvzgtn9qV2m-dxLXfWqxBPOAPqTVj1zWhgu8,1ndcjdWwNSUn1n7CXU8nhfgSt5Yy8vAh-vEJehXfNfq0,1fXbWYFT0GerVyamvwVhQsaprDDiS5BflN4wcUpZ0fAI,1zZBC3x6fAvixn_knrBdc8MXltvq6LDISY82KNuok5s0,1QE9g5TpGAhdPJnS7J6JxwvKlqoSzsIea9uYXkRVS1vc,1dx2ixrKWBHVOyZobgk2X8KOAp1KqaDCD4kLKuqpONgk,1Qu0MIkVm9Dcwr9KvmWHt3VrB1EEQoBKB8mdh2ssnKac,1P6BxoDSSC_yye8wAEDZmyK3csy7RsYsFBmT787JVzFs,132zF9y39ZklGBLVUaCI5LLYriDhZ_V7ye7tian7vRFM,18IYLy_-WuqS1UnnpNqx17MqLsbuDUXqBmYhu32Lv51c,1NO2U6YQMwpqh6UQrQ9kPKX8_BDSymbvy0X4T1xyh4zM,1oeMwP_OYhl-dpgf6cXYBoSt7e6kHYkT7FZjt9ROxNT0,1yDMoMNxL88CmJC7YF2QNjE69tua0LHIRtV8u_m7Qqgc,1lzgZp2QMFkhqFVADKF0V08oQbQ3-vKAnYaXd8IQ_cYE,1ptVjlirGMM_9e1zKfz4lw9epCRwHNmg9XkcrT5QYMAE,1oxhDAM-jrZe73YgC5_tRerP667i1QmSfwP5NgMEv7RI,1-jhkHu_vwxoQG2KfrmDyqGaS-esPEIzd1RFcV631Agk,1ybRj6Z5Dql5qMALUjd1E_qDxapGZo-H8NMepKL-nAs4,1ZYc5k4V0S6xq4diLgE6H8QJgI6flxu0VsQloc2oEBnI,1DMaw8lZs9ht4oP4XohICqD4ujrH9YuQaMbP_PvUejrY,15rPICeP1BkmvminNcVoIeFRwKHY80uIDIVArm-FnPJk,1PdG-8EXIo1r4RQKJBa7aEZXKva5tuvKAcau9URTV_w4,15IrGecdpSXzH4lPnMIu3047UJgKVEghEsp93IyoAYFE,1jn8O3hd20HSDvwBPTkINGc7UY8FkopgJXeCORvmXSHY,1IG0mQfsgfQN-zLjZusStlM4GAv9cHGq-8Rve1uUQ8nY,1OxfUX9WlrBa09hNhvLXREPgfqvIdNgIf15bkm5o_ROQ,1pRRIfQyJI4oxM57aw-H8GDPZK0FxOo7c-zYQ2ItS7zQ,12dMNWcn_YCM2ZFeiOqshEK-OH5jHdJyRbJ7vMjgNbps,1yOe6p7EOFgGO4v4WXc5owJ99pDQiFq7xv3skTopFVVs,1j5zvsUyN7jDqFKrFVYYuKI8oNwYOnenALXjh1zEyTzc</t>
  </si>
  <si>
    <t>10/10/2025 19:23:13</t>
  </si>
  <si>
    <t>4ALS - VERBALI CDC - 2025-2026</t>
  </si>
  <si>
    <t>si comunica che sono stati generati e resi disponibili i file per la condotta, le competenze, i programmi svolti e le relazioni finali. Di seguito i link ai file condivisi relativi alle sole classi in cui insegni: Programmi svolti Programma - ITA - 3D - 2025-2026 Programma - ING - 3D - 2025-2026 Programma - STO - 3D - 2025-2026 Programma - FIL - 3D - 2025-2026 Programma - MAT - 3D - 2025-2026 Programma - FIS - 3D - 2025-2026 Programma - INF - 3D - 2025-2026 Programma - SCIE - 3D - 2025-2026 Programma - DIS - 3D - 2025-2026 Programma - MOT - 3D - 2025-2026 Programma - CIV - 3D - 2025-2026 Programma - REL - 3D - 2025-2026 Programma - ALT - 3D - 2025-2026 Programma - ITA - 4E - 2025-2026 Programma - ING - 4E - 2025-2026 Programma - STO - 4E - 2025-2026 Programma - FIL - 4E - 2025-2026 Programma - MAT - 4E - 2025-2026 Programma - FIS - 4E - 2025-2026 Programma - INF - 4E - 2025-2026 Programma - SCIE - 4E - 2025-2026 Programma - DIS - 4E - 2025-2026 Programma - MOT - 4E - 2025-2026 Programma - CIV - 4E - 2025-2026 Programma - REL - 4E - 2025-2026 Programma - ITA - 4I - 2025-2026 Programma - LAT - 4I - 2025-2026 Programma - ING - 4I - 2025-2026 Programma - STO - 4I - 2025-2026 Programma - FIL - 4I - 2025-2026 Programma - MAT - 4I - 2025-2026 Programma - FIS - 4I - 2025-2026 Programma - SCIE - 4I - 2025-2026 Programma - DIS - 4I - 2025-2026 Programma - MOT - 4I - 2025-2026 Programma - CIV - 4I - 2025-2026 Programma - REL - 4I - 2025-2026 Relazioni finali Relazione - ITA - 3D - MONTONE FRANCESCO - 2025-2026 Relazione - ING - 3D - GUIDI CARLA - 2025-2026 Relazione - STO - 3D - MAZZETTI MANUEL - 2025-2026 Relazione - FIL - 3D - MAZZETTI MANUEL - 2025-2026 Relazione - MAT - 3D - LOFFREDO GIORGIO - 2025-2026 Relazione - FIS - 3D - LOZZI CARLOTTA - 2025-2026 Relazione - INF - 3D - CARTOCCI GIANNI - 2025-2026 Relazione - SCIE - 3D - TERNI ALESSIO - 2025-2026 Relazione - DIS - 3D - BRESCA ANGELA - 2025-2026 Relazione - MOT - 3D - ROSSI STEFANIA - 2025-2026 Relazione - CIV - 3D - SAVELLI ROSANNA - 2025-2026 Relazione - REL - 3D - GINANNESCHI MARIA STEFANIA - 2025-2026 Relazione - ALT - 3D - FESTEGGIATO ELENA - 2025-2026 Relazione - ITA - 4E - LA MANTIA DAVID - 2025-2026 Relazione - ING - 4E - MOSCATELLI SANDRA - 2025-2026 Relazione - STO - 4E - COLLI STEFANO - 2025-2026 Relazione - FIL - 4E - COLLI STEFANO - 2025-2026 Relazione - MAT - 4E - LOFFREDO GIORGIO - 2025-2026 Relazione - FIS - 4E - LOFFREDO GIORGIO - 2025-2026 Relazione - INF - 4E - CARTOCCI GIANNI - 2025-2026 Relazione - SCIE - 4E - BABINI ROBERTA - 2025-2026 Relazione - DIS - 4E - DESIDERIO FLORIANA - 2025-2026 Relazione - MOT - 4E - COPPOLA CECILIA - 2025-2026 Relazione - CIV - 4E - SAVELLI ROSANNA - 2025-2026 Relazione - REL - 4E - DEL BALIO LAURA - 2025-2026 Relazione - ITA - 4I - ACHERONTE TIZIANA - 2025-2026 Relazione - LAT - 4I - ACHERONTE TIZIANA - 2025-2026 Relazione - ING - 4I - GOVERNI SILVIA - 2025-2026 Relazione - STO - 4I - MAZZETTI MANUEL - 2025-2026 Relazione - FIL - 4I - MAZZETTI MANUEL - 2025-2026 Relazione - MAT - 4I - LOFFREDO GIORGIO - 2025-2026 Relazione - FIS - 4I - LOFFREDO GIORGIO - 2025-2026 Relazione - SCIE - 4I - FATTOROSI LUIGINA - 2025-2026 Relazione - DIS - 4I - SGHERRI BEATRICE - 2025-2026 Relazione - MOT - 4I - MACHERINI MARCO - 2025-2026 Relazione - CIV - 4I - FOMMEI FRANCESCA - 2025-2026 Relazione - REL - 4I - ANTICHI MADDALENA - 2025-2026 Griglie condotta 3D - CONDOTTA - 2025-2026 4E - CONDOTTA - 2025-2026 4I - CONDOTTA - 2025-2026 Ciao e buon lavoro! L'Animatore Digitale prof. LEUCI GIULIO, per conto del Dirigente Scolastico prof.ssa RICCI GIORGIA.</t>
  </si>
  <si>
    <t>https://drive.google.com/drive/folders/1_Ep3U1e_DRtOWd496ANjXjRxDM74B1Lk</t>
  </si>
  <si>
    <t>04/06/2026 14:12:18</t>
  </si>
  <si>
    <t>1CtJ9OneBDZNodJXEDqPTRSe3QinnNlONTwkm2UrDNus,1KS1_8S4N_nFGcb_4O4E81u1OZfn_a3sHd6h3iurgqzQ,1s30cCypOn85ZdS4xET0qDhSTGBjGgSdTj3YNwN3_rZA,11xoNZOppaaEv0HSy791gqnP5UONkRFQ5kE6XgqeVLdM,1eAyOS-h-jC8E4ZQJ97VwCOFtHKkDXOeoUJib2_upHe8,1qoaaI9fYBJ_4isuYUhUTzRDk3ShwWm2E2Wddq8RidZ8,1m-F36Ox5aidPKEgApJ97RO1BPPOym9ofcar3sw5Rx1s,182M00HSFoOvX8cLY1_vhLwVRM-A2pEay-0ZeGLYIGy4,1kWF_IKHcnmt5aRToI29BVeUiHIkXKNf2NzyJwH6S844,1qnuT7i8ZWI3unuA31GZWOfZCkygDHVSo9yIcxxG_Dfo,1jXWRi61ZeD6HSdp3eoWJ8D9j4QHqZ87M4oe_CXnj9wU,1OsDu6-67B-cet0IVJ_H-nSn3nICnqUwRJmtuoMjGdLk,1vUnD-2IP2D2Hn2JoNSfwuPkgWHQqbfMN6R0FYV2pP88,1vXK16d6HD1mKsU1UQ6Nr79ygEzvBegb_9-C8TY8aKUY,1GDb1cjBGldDca7GfLApAEZ254Ktjp5KaWCmQ56WSlC4,1bE1HaojIyPq_mprDq5y8wQIV7MegGFqBlRUBa0tkIYk,1JYSMMu9oZCX5XCXd2zUeiOIgJmhjURaqsu27sDcAPxA,1Axl3NlC6UFoZ35QjUH0jZaN-tpidEt-ppKSPs-26b1s,1MvWWjqa6DBaarInl77H5RJpLNzX5vgZh_D-7cvVRoss,1Wkm8NyrfJi9e2_MUITe0DWVzR7Ds-FNK74e7pXBV6PM,1BCZP1WUgDoaSnAAnD3_KPaKHNOiMo8qc3lXzO5Q-Qd4,17hdpDMbZmNnIePL4od9DIlMl-2NBAK_j4WNrKXr6oO0,171cW0dqCUoPAiNQCw24xrwnZjbKV8QK97PgQzPjaG-I,10JsbIuyFs_DUCCcoFVza4M0QatF3eZbfh9xNmyPsByE,1s-GFegnoNTK02WZAeuoRxlEU9qKT3WJiZF6yxye8JqI,1qiFwR2Xd6GR2eIEISeKPx5e8hTjSlw1bD0CxByojJCw,1g8CGEhQsnZRyNrKgsv4Zc0PMXWl3YhMpnMAeQKT8tdM,17sF4TFRTWdfg1_r5kxHLkq0ZDiAfe1LFlsLawzROI2U,1rfczK_09BADzUmoplEMOKztaT18cggPquAQEl6vdaq4,1jUSAc_OWCc7N7ZUuJdWxp3RQ9FapfGE-xFq0RbuJvLQ,1kMtCOBWt3t0bQCFLlVLUEzvsVSQ-BS2MkCDub_8ZVOw,1heWj8NoHscqYE37eAmhUs_c-UG53iFAA_G0w_zgWiPE,1zb_35nRLkmu44-GhRO0hUiMh9IvNsRkPHSaxPjnn1-E,1Y67_IsUdCMDNwM7p2yTw0RakqK-uKLRx2zBqRHvWjkI,16MapHizN2Xbzw2iRby_hBaRgJjLKIZ6oDbuto-Kxjyo,17VKb8IUWEirmj9JJeAT9JquvSL0dwUvgDFp9KrE6TZk,1CkdLwyPBmsiJXIt2-vhznF122YvSRV4r4aJy2fcUjjk,1FhGRZIOhDUqk2jBwK-U0AyR7qK_F41-Wthty1d1Ke9o,1EqVkCTglLulQpjDTcmQPFOceAjQlbt-B6gzya3R9h8I,1G-zz-_UuVjODA9JLdGfkvU0wYXwUfLziHCOZHwU4HBw,1p7I3Rg1dtdCqhMjy-cW9zC0ELcCeQYunrCGyk9mXyCc,1K3F-x2DFl8rMhs3mHskJugOQhJ07f495QDhvn52NT-E,1m1BtFn95ldiXqoyBgaD118V62jgoJo4BkINanrC91Ug,1cp3se6zRBOugjQ6XbzI23DFHrKSVCW8VLXrM_wQT3qA,1nRit4-uttkna96Njfjv7DrMBrlf_a-BKQBi4e52EH14,157Z8ff1iyAPsx36P086Ga-vyBjJiDVEElLRU8v2SNko,1S-2SzlMO_0PcLjl7XZbJ2UIcHzIUMVRyHonpuCVtdM8,1Y3gVVbfteIF0_RXckm19mcUnwdnfuG8EEnCFYy_bzyg,13QvmBBC0UJt5BgIO8xDIvsawOdNpmbl66QbbScf4U1g,1B3ccmsFRBAg1eBdkx93oppP6zwIUpfYn1ELNXJeY_CQ,15mDfJLbWUcRogUJqP9EAXfqUAgQCB2R3Q2C23cooBgE,1J3JTnecEea-M_OBYHdtoLGPuyU8BfwqhE-nKGVAWwnM,1T4BqODr8z3ZlfqK0GPztbaoFpeVVyaCBoq8wPsYlvxM,1gH5lQAxeVrfTaOyIceqpNCVlxUzgOP6FRtCuFE8FkRs,1GEBmeUY3FPjQ8YLeYQ7m4EaNyb4UWlffi07oENNIpJU,17IzsPgEqmlyvckl-4HxbY_3Hjm9Vfk9Ge33SbMxEd0k,15KsVCqMDtkK41RYT8yWpu88s6R7cR64To4uOoK6fjS8,1CqJELr2hlJnhOjlP1-D-jakzUH39nCNh02sxX4yMozQ,1Awx4D6RfDUB_5KfXkQiN7YqPBDmc-_1xOnsELvF3eik,17A3wk0FyaaPEWE8zLSVFwoFrtujcvAsis_O5Md9ZwoI,1GHz9-LfatFvoUBt8MV6pc3pkwU5ODWrVkmyuBskqNMc,1lvV1BiTX0uuhUMdAw5omadWMuiEW5XRvtKUvGPYDARQ,1HMntI-QVeOpYqfEYiMfUUvJHxUAPZ-jtv53ZSVybAug,11MeogDdmrMYIV2B1E3sAMuyuA3Carx9oLIvqlP1e6lg,1JfJgK2kLRpRo09TIC3o4PBOAswgZE-vWb7HqV0Wr3EY,1z2Ct1349EED7nLwTAEC3iR53U5THxrpi67KYncfbMQ8,1-a272f8vBqa6YdwNdrcZPWmUKzfnZAcQo4eMFsepu0I,1Y4KkD3_2KnHj_twoT2jH2mcp28JvQxcCA9EJPywxspU,1wi7jFykfztezYmoxTStVjMIzUwtf-QyuTtvQ6jGY_KA,16lR_jTi79RGC-2Ic_OYqHp2OMLU2-V_Ox1AllC_OfA4,1oz7i1wovDQvgj4z2yQfQPy_jzQlSJXUCq2lqwb8PPIM,1haTiAgEkByj3vkJ1hq1f6qPeKsb1Hjxrc3p_jZg674g,1PfOEv8Kv8WFhzbgxmXzKAqrp4HqZkwU5oJeNxNj3HYc,1pFrps10Sj5MLB-u1DJBefMuDAfQE8R-_JvEP7QjC-Jc,1CS0wa3UyTfEbc9ZH-gWkSLKVL_sUCUh33-VkkunwtsQ,1LyzS6aDRU-Ud9DkK6Y5BwmKSLaWDJr9bYMi3yjY-lJY,1ISiULpI3OObHYeCMmoKJ425EKj3xjqDSTbeCyxuYUUA,1Zm3IiijjVIjMOVOIdIUdPf57i_uK_Rbw3rUE7YGo1ZQ,12rv5JJcu5QzYl69Rqyw-uHJKwExQOSnx-8HpHOxKNY4,1PuNFni9A-d372kJnfkg_ek0AtgC546_eeib8qvkQGmc,15OB2VNOmrNNyO86Yonl8IglEIdOyY4t1TiAiAkB_HqU,1f0fGZ_M6Tuk1n3vxURWq2F0u93CidF9ZaWjOBgIE5lc,1H5W_uOztL45Iy7p_6om_3MxFOzk0L8300MzEpFVG96Y</t>
  </si>
  <si>
    <t>18/01/2026 22:21:12</t>
  </si>
  <si>
    <t>FORMAZIONE S.L. - 3BLC - 2025-2026</t>
  </si>
  <si>
    <t>si comunica che sono stati generati e resi disponibili i file per la condotta, le competenze, i programmi svolti e le relazioni finali. Di seguito i link ai file condivisi relativi alle sole classi in cui insegni: Programmi svolti Programma - ITA - 3BLC - 2025-2026 Programma - LAT - 3BLC - 2025-2026 Programma - GRE - 3BLC - 2025-2026 Programma - ING - 3BLC - 2025-2026 Programma - STO - 3BLC - 2025-2026 Programma - FIL - 3BLC - 2025-2026 Programma - MAT - 3BLC - 2025-2026 Programma - FIS - 3BLC - 2025-2026 Programma - SCIE - 3BLC - 2025-2026 Programma - ART - 3BLC - 2025-2026 Programma - MOT - 3BLC - 2025-2026 Programma - CIV - 3BLC - 2025-2026 Programma - REL - 3BLC - 2025-2026 Programma - ALT - 3BLC - 2025-2026 Programma - ITA - 4BLC - 2025-2026 Programma - LAT - 4BLC - 2025-2026 Programma - GRE - 4BLC - 2025-2026 Programma - ING - 4BLC - 2025-2026 Programma - STO - 4BLC - 2025-2026 Programma - FIL - 4BLC - 2025-2026 Programma - MAT - 4BLC - 2025-2026 Programma - FIS - 4BLC - 2025-2026 Programma - SCIE - 4BLC - 2025-2026 Programma - ART - 4BLC - 2025-2026 Programma - MOT - 4BLC - 2025-2026 Programma - CIV - 4BLC - 2025-2026 Programma - REL - 4BLC - 2025-2026 Programma - ITA - 5BLC - 2025-2026 Programma - LAT - 5BLC - 2025-2026 Programma - GRE - 5BLC - 2025-2026 Programma - ING - 5BLC - 2025-2026 Programma - STO - 5BLC - 2025-2026 Programma - FIL - 5BLC - 2025-2026 Programma - MAT - 5BLC - 2025-2026 Programma - FIS - 5BLC - 2025-2026 Programma - SCIE - 5BLC - 2025-2026 Programma - ART - 5BLC - 2025-2026 Programma - MOT - 5BLC - 2025-2026 Programma - CIV - 5BLC - 2025-2026 Programma - REL - 5BLC - 2025-2026 Relazioni finali Relazione - ITA - 3BLC - MAGGI FRANCESCA - 2025-2026 Relazione - LAT - 3BLC - MAGGI FRANCESCA - 2025-2026 Relazione - GRE - 3BLC - RONCONI CLAUDIO - 2025-2026 Relazione - ING - 3BLC - NISI PIETRO - 2025-2026 Relazione - STO - 3BLC - LORENZONI WALTER - 2025-2026 Relazione - FIL - 3BLC - LORENZONI WALTER - 2025-2026 Relazione - MAT - 3BLC - SERPICO LUCIA - 2025-2026 Relazione - FIS - 3BLC - SERPICO LUCIA - 2025-2026 Relazione - SCIE - 3BLC - GALLOTTA ANTONIO - 2025-2026 Relazione - ART - 3BLC - BRIZZI ALESSIO - 2025-2026 Relazione - MOT - 3BLC - MACHETTI SARA - 2025-2026 Relazione - CIV - 3BLC - FOMMEI FRANCESCA - 2025-2026 Relazione - REL - 3BLC - PAPINI STEFANO - 2025-2026 Relazione - ALT - 3BLC - VINCENTI IMMACOLATA - 2025-2026 Relazione - ITA - 4BLC - MAGGI FRANCESCA - 2025-2026 Relazione - LAT - 4BLC - RONCONI CLAUDIO - 2025-2026 Relazione - GRE - 4BLC - RONCONI CLAUDIO - 2025-2026 Relazione - ING - 4BLC - NISI PIETRO - 2025-2026 Relazione - STO - 4BLC - LORENZONI WALTER - 2025-2026 Relazione - FIL - 4BLC - LORENZONI WALTER - 2025-2026 Relazione - MAT - 4BLC - PECCIARINI GRAZIANO - 2025-2026 Relazione - FIS - 4BLC - PECCIARINI GRAZIANO - 2025-2026 Relazione - SCIE - 4BLC - GALLOTTA ANTONIO - 2025-2026 Relazione - ART - 4BLC - BRIZZI ALESSIO - 2025-2026 Relazione - MOT - 4BLC - MACHETTI SARA - 2025-2026 Relazione - CIV - 4BLC - FOMMEI FRANCESCA - 2025-2026 Relazione - REL - 4BLC - PAPINI STEFANO - 2025-2026 Relazione - ITA - 5BLC - MAGGI FRANCESCA - 2025-2026 Relazione - LAT - 5BLC - RONCONI CLAUDIO - 2025-2026 Relazione - GRE - 5BLC - RONCONI CLAUDIO - 2025-2026 Relazione - ING - 5BLC - NISI PIETRO - 2025-2026 Relazione - STO - 5BLC - LORENZONI WALTER - 2025-2026 Relazione - FIL - 5BLC - LORENZONI WALTER - 2025-2026 Relazione - MAT - 5BLC - SERPICO LUCIA - 2025-2026 Relazione - FIS - 5BLC - SERPICO LUCIA - 2025-2026 Relazione - SCIE - 5BLC - GALLOTTA ANTONIO - 2025-2026 Relazione - ART - 5BLC - BRIZZI ALESSIO - 2025-2026 Relazione - MOT - 5BLC - MACHETTI SARA - 2025-2026 Relazione - CIV - 5BLC - FOMMEI FRANCESCA - 2025-2026 Relazione - REL - 5BLC - PAPINI STEFANO - 2025-2026 Griglie condotta 3BLC - CONDOTTA - 2025-2026 4BLC - CONDOTTA - 2025-2026 5BLC - CONDOTTA - 2025-2026 Ciao e buon lavoro! L'Animatore Digitale prof. LEUCI GIULIO, per conto del Dirigente Scolastico prof.ssa RICCI GIORGIA.</t>
  </si>
  <si>
    <t>10/10/2025 19:23:06</t>
  </si>
  <si>
    <t>04/06/2026 14:12:20</t>
  </si>
  <si>
    <t>4ALC - VERBALI CDC - 2025-2026</t>
  </si>
  <si>
    <t>16AevXxizJLWDhFgqySKvePfEiR4i7Jby2IP4l9zsUBE,1BBsaTkiFFC7veNbAS34C_MvGtJ9cg9Esm_y2Z8Z-01E,1s6oEWOgs6a2dEY-OICOKikS6uMFlzRcPUH9ESQMm9RI,1vvTEz5SgdYDt9yC8Tbeq085KQsdYQkIOKNaegd9I0TA,1bQsv3-7gqV3OcktNbTfnNvrGhFbHpFBUh5a7PlUqPJc,16cuA7KQZblVb8OJfDG_rwE0Tv9-qHnY3zsuWlDe7NCg,1w_CEwH-JgI_Lcnn0Rj4kfgw0tFIhM1l2DKPN4BYtwq4,11o06DJNNFElkhfInPBTMaKvaTNkFN-ZhzovXaA6dpwo,1YPh3jRFb0IgQq7IrTir1ErVj87s5aWTbdwYiiHYynxY,1Tsw9UvT6r9-XwdRzmfqRTOUJkcG8Xilo5ILOUlPRxnQ,1TnhMb9uAg8bSIi0IPNNeybjaXZ3JLMA0BXDpJ1lXSSc,1PsIT7V_HDYmGDEHPEJI8iGm1nOm65wrNdQ9oOpc4ziM,1_yEgUPD9x1WpPykw6TH_8jXux8YtHKjuY-vEPvsElqc,1H9yal0Z2_2kcbDrzIN_hEKeDq5sB-E0OVk2vuSRFWRs,1ckC5IXsgvjXU8qTSf-dKO8dDxklA49pIiiy4whp-VWQ,1YUe5W2AcnPKxCEWQTsVf0t5WYbFDMkHi7Yuoam_7o8M,1idKyICsrOYDODFeKExvjsPe1Cqi59yWN6CschaHEDd0,1F5d5l0D0qd-crMAWqoZouz2CiOxRkybdRoXeixAkuJ8,1vsPliskrEUWtmqVZN9IdpDv0ZbSptRgGvdOu8oc1jjM,1Ov28xt6EubBtbOgKz6lU6dYB_PiSs_rd0BsjHHYdTRI,1SonzDuDIJkJ700txBGTJwjcO39g0lu1BVOevGzSzRkU,1m0MYK9fjA4SOZ7FBKSukhZUDF6VApwy8hz2x_GmETao,11hmmq-jp_I850GVF_l5avsdJmpns9XsQ38Rn14miQCg,13PtSBKHmrOUyuvttZwaRl_FxrCDIt_hqsT8nKyd8ZUU,1Z34mqlVaE-My-WdfZf0y8Fz5UIj6z3z8qgpsvoemt3I,1iAAGXWPNW-knjNCGMkvRERsi9AFT5PGUQcRBkgu9Ieo,15HGGo0tyWsdkQDKExkll_5DdVD2Ofg_1HiClVQfhC5k,1oJcS2CajOTIVgRTxmgiTiNcO8Ug0-5V6ETsagcCmyHU,1hjtga7CYdR3PKlgSaIPdBnxMCRtVW3vWzv_UkTehPGo,1EKkWO-oC1-e0qOdWZUvfq3ESziZ_bvOJew-WdFnLdiw,1Ujmbz2j-4GW7AuYfevx9GHwRkmc5BVuie6RiVhXZ_9U,1Jxx9ty-9ZVh7auYXt5vinDszfBFGXkmsn_c5-cUsef8,1Ef8anhw6CJzhBqii1bo7sL_b2g3U6KuPzOjYzFFp5PE,14XvntOSOezV4IG_550X7Lmgdj4Lo1XGcVJoNY4mrwpo,1U6V2H3Nr06AA1k7Efxt5R8qTkHkD08JGxkDfF6b0WfU,1gVcaN9sriOYdrwXi2Umf2HRE2gnJ4se2ssNFMKLLvuM,1X8pZ994AN_DWEdilsdsdyimZnFQwi3vYqKgRTHcHphs,1lV6bRqA3s72oXuC4x2-55euxRJMhN-SypMQeGg07wLc,1WiyBEkEsFvmbAszODePKzM9Di47-6EhOHoZqMe_D6Ws,14MaC52u3-xbzZ3rKO-ODe2hFMPVav0kYabJSbp5EMss,14wGBJQ-VQahoD9rJS8CxDyrJdFsvH2YNEHW7dwVswMA,1jZmQt9mgnWZgWwtvCbqUIMB_G4VejaTol3w2Pq4Q-_w,1Go5-O0qYA8kM26PxE0rCUQxoUCZiRUHkDb0MBOmzdKU,1_5nXYTNc5YPfKTYW9N0eNoBLdjqu8ISXraNx2s4xhEo,1N8qHj-TJB9-CpCGbWiFZ-J7yS1_D-5qXB9_tV7pZUds,1yrOv8zNyCa8Xu4HPANBHEHPevKm02NSsVpiUAjnvLtg,1U7e2M_q6bDWS2vTpGdpk25H2jVy--9W_xjRjMOo8qP4,1eZEVA25OA5xAbPOxvG8ETtPVVkIzIvWJEcj9vYo-I0w,19BI_9EojaQ5y88UKsthqlvrO7BuNvIg2xaj3t-CzjWE,1tf1E2r4GbOVMbch6iO88_4Zc6FAiE8sey17bzZw1DhM,1pE7zaYdGxudn-PTElW6gcgIMsWd5wSnflN_AwEVgU60,1gRqTniaLfk9O1DV5c4euaBj5dd-dhvgNEHWMLRqyAlQ,1tBxPO-CWuNE15-fKxMOlOdw8pqDQe39a4vrHjrvDEMk,14NHcaCAzD3ImGj_MnJlnf9StXDZTZ6DCGgfZCuE8HWg,1Sb9AXpVZZCQppj4upq7s8jO8eUBixKowlmg2bXdLXcE,1NrtEkordFkDXIsGG03048pBUbqz2eX4bkNIbwuKjzYI,11TRDK7gthr3WVk4_DfRtT1GZCPJDf9Vo7Mk0ASlBdY4,1WzkBZb_3lGOMcAIQSZQCdHXg-qKlgEThxOs0N0OFDJk,1UgqeHsXpxXqUuCy6QXurEuKyeZXROAf8ejKxF4CdisU,1K6s7m_QdK4gnAQo6HcyDQDrL6RYSnxD1G4gjaTLsOVE,1GnA0YlDn1eEKRf-RKZfEbz-fSpU0Trl8rsub9Tn8xS0,1OGqqhyHTij1Vd5UHeqUzps3Ws8fz3zbxIrNQtQL-0II,1ou5fr3xwdhXvVviSy8Xm-rrw1DjgtqIAjlbWvOUQxAQ,1P316v_QlIPs9wFalpA0e2MV9GSdtcWCWgbCM3jVGd7w,1eUUy0u88Xdvz5iEfjhIwwoQdx3h1fo0hynaxRIS86eQ,1OWBAAphEyXy--e0PPPVuuUDAcAl3PxPiWOjGVCFgKew,11cQ5nC1QZQeerwPZ8fov5T-hEDXvAncY20AhhX-MKro,1aKuOGTYjfek3yI85ZFa_pRP4d3v4mq64dfEQg1pPM-M,16n-iD-IwynJbMG6Iqm-vs0nXyaz9exNOwCyM7QntJW0,14tdZzvOMViITu-n08Bo-fipruV7Kbid9txal8tN7zI4,18-RK1RzsmW7J7tVqCleQdVdwQNC4wyB8nXwj7NPCl1I,11x6QHvMhvzgtn9qV2m-dxLXfWqxBPOAPqTVj1zWhgu8,1ndcjdWwNSUn1n7CXU8nhfgSt5Yy8vAh-vEJehXfNfq0,1fXbWYFT0GerVyamvwVhQsaprDDiS5BflN4wcUpZ0fAI,1GSpfwDgsxlYN4k06c0qbqlzpe5sf9CbxeiTssk5wH50,1d8TWtOWLGIg4wPGfzqMH6CZP-KA1xPa-lfXo_rp8WSs,12dMNWcn_YCM2ZFeiOqshEK-OH5jHdJyRbJ7vMjgNbps</t>
  </si>
  <si>
    <t>https://drive.google.com/drive/folders/1xTX2_0O4o-gBkHpyIxbOQ3debT3JK2dj</t>
  </si>
  <si>
    <t>1AIMrjdD8wWCW6Tk_NHH-j4CjmPwtXSxMhK8U_ngrT1A</t>
  </si>
  <si>
    <t>https://docs.google.com/spreadsheets/d/1AIMrjdD8wWCW6Tk_NHH-j4CjmPwtXSxMhK8U_ngrT1A/edit?usp=drivesdk</t>
  </si>
  <si>
    <t>si comunica che sono stati generati e resi disponibili i file per la condotta, le competenze, i programmi svolti e le relazioni finali. Di seguito i link ai file condivisi relativi alle sole classi in cui insegni: Programmi svolti Programma - ITA - 1D - 2025-2026 Programma - ING - 1D - 2025-2026 Programma - GEO - 1D - 2025-2026 Programma - STO - 1D - 2025-2026 Programma - MAT - 1D - 2025-2026 Programma - FIS - 1D - 2025-2026 Programma - INF - 1D - 2025-2026 Programma - SCIE - 1D - 2025-2026 Programma - DIS - 1D - 2025-2026 Programma - MOT - 1D - 2025-2026 Programma - REL - 1D - 2025-2026 Programma - SOS - 1D - 2025-2026 Programma - ITA - 1E - 2025-2026 Programma - ING - 1E - 2025-2026 Programma - GEO - 1E - 2025-2026 Programma - STO - 1E - 2025-2026 Programma - MAT - 1E - 2025-2026 Programma - FIS - 1E - 2025-2026 Programma - INF - 1E - 2025-2026 Programma - SCIE - 1E - 2025-2026 Programma - DIS - 1E - 2025-2026 Programma - MOT - 1E - 2025-2026 Programma - REL - 1E - 2025-2026 Programma - ALT - 1E - 2025-2026 Programma - ITA - 3D - 2025-2026 Programma - ING - 3D - 2025-2026 Programma - STO - 3D - 2025-2026 Programma - FIL - 3D - 2025-2026 Programma - MAT - 3D - 2025-2026 Programma - FIS - 3D - 2025-2026 Programma - INF - 3D - 2025-2026 Programma - SCIE - 3D - 2025-2026 Programma - DIS - 3D - 2025-2026 Programma - MOT - 3D - 2025-2026 Programma - CIV - 3D - 2025-2026 Programma - REL - 3D - 2025-2026 Programma - ALT - 3D - 2025-2026 Relazioni finali Relazione - ITA - 1D - LANZANO ROSA - 2025-2026 Relazione - ING - 1D - CAPPARELLI GUIDO - 2025-2026 Relazione - GEO - 1D - LANZANO ROSA - 2025-2026 Relazione - STO - 1D - DELLA MONICA PAOLA - 2025-2026 Relazione - MAT - 1D - CELLESI ROBERTA - 2025-2026 Relazione - FIS - 1D - LOZZI CARLOTTA - 2025-2026 Relazione - INF - 1D - CARTOCCI GIANNI - 2025-2026 Relazione - SCIE - 1D - MUSTO NAZZARO - 2025-2026 Relazione - DIS - 1D - BRESCA ANGELA - 2025-2026 Relazione - MOT - 1D - BONARI SONIA - 2025-2026 Relazione - REL - 1D - GINANNESCHI MARIA STEFANIA - 2025-2026 Relazione - SOS - 1D - BAINI ALBERTO BANTI ILARIA - 2025-2026 Relazione - ITA - 1E - LANZANO ROSA - 2025-2026 Relazione - ING - 1E - MOSCATELLI SANDRA - 2025-2026 Relazione - GEO - 1E - LANZANO ROSA - 2025-2026 Relazione - STO - 1E - GENCHI MARIA ELENA - 2025-2026 Relazione - MAT - 1E - DI MEGLIO UGO - 2025-2026 Relazione - FIS - 1E - LOZZI CARLOTTA - 2025-2026 Relazione - INF - 1E - CARTOCCI GIANNI - 2025-2026 Relazione - SCIE - 1E - CASAGLI ALESSIO - 2025-2026 Relazione - DIS - 1E - DESIDERIO FLORIANA - 2025-2026 Relazione - MOT - 1E - COPPOLA CECILIA - 2025-2026 Relazione - REL - 1E - DEL BALIO LAURA - 2025-2026 Relazione - ALT - 1E - MILLI ALBERTO - 2025-2026 Relazione - ITA - 3D - MONTONE FRANCESCO - 2025-2026 Relazione - ING - 3D - GUIDI CARLA - 2025-2026 Relazione - STO - 3D - MAZZETTI MANUEL - 2025-2026 Relazione - FIL - 3D - MAZZETTI MANUEL - 2025-2026 Relazione - MAT - 3D - LOFFREDO GIORGIO - 2025-2026 Relazione - FIS - 3D - LOZZI CARLOTTA - 2025-2026 Relazione - INF - 3D - CARTOCCI GIANNI - 2025-2026 Relazione - SCIE - 3D - TERNI ALESSIO - 2025-2026 Relazione - DIS - 3D - BRESCA ANGELA - 2025-2026 Relazione - MOT - 3D - ROSSI STEFANIA - 2025-2026 Relazione - CIV - 3D - SAVELLI ROSANNA - 2025-2026 Relazione - REL - 3D - GINANNESCHI MARIA STEFANIA - 2025-2026 Relazione - ALT - 3D - FESTEGGIATO ELENA - 2025-2026 Griglie condotta 1D - CONDOTTA - 2025-2026 1E - CONDOTTA - 2025-2026 3D - CONDOTTA - 2025-2026 Ciao e buon lavoro! L'Animatore Digitale prof. LEUCI GIULIO, per conto del Dirigente Scolastico prof.ssa RICCI GIORGIA.</t>
  </si>
  <si>
    <t>04/06/2026 14:12:21</t>
  </si>
  <si>
    <t>10/10/2025 19:22:59</t>
  </si>
  <si>
    <t>3G - VERBALI CDC - 2025-2026</t>
  </si>
  <si>
    <t>1HYjqBcjJamsm1bbnluqWGjO3Cmbi8Q9JwGcZoVw7ESA,1m1zH9IXpoIKOb9lYsDFwnx3EQP_o7MY4CUM5lS425S8,1rOb-63Kopa1_4tv-3Br89ZGLHSAOzdvMUevAmJM5XTQ,1JYK5zJm4Mwdh2j3RUwQPTWHvdd2XAW8ZvT2akmNSSX0,10epqJrTHpkPE2pOB42UnzOMU4hC2MiHyg_6fxcDum8Y,1pAoNxfn2LTexLleTdOvt7raDMIhOVElw8lUXVM7geWA,1j6yyYRqcDBBqtaF8t0bisPLyNcRvunArxe6TWlVBdik,1hUhP5h9UhQF-8GAxibZGRL86KJ4_U31vA4YnTcVwMSg,1TyoNA92frJv-lNiPd4lw0aYttZGjLcOMqHnbP2nF5yE,1rPKTyvzvxCdboXzj0c-Jau1lrPtLR484JovRu3laaHc,1cyHUl_G3IZCwuV1SEcweTjXwaYjfgctzHH0GAnTJqpM,1Eh_aQ-KhZ4DK62QoAQciI3lXCX2t1SEOmZtOreqdGC0,1iKt6UBxeBQ-p-MCOM3JaBFb_HbLosie273-Kg5PIdTc,12ms5qNu50rcrktU088czPk8wH4adMCiabX5KvCODli0,1sYL8fWft28KJHgVUY6mFQE6GCCLinIa-DPYZyOA_sJM,1f_68G0XCkQJb5FJmh8kZYpe_YK5fakAczeCOT-K2GnU,1mNvVIpiG3gtjkEPHY_lR4jTU9LU40aKSuLJo9Lq-l6c,192jFWzGuJl1iad6-JuzeWgdT-ml9JzZr8Vk9u9B8ZHA,1pz9e2uGVJnmOf-KzQsU_YQol2jU7fT0AZHjvuAduaEg,16x4ifJOgsTstUgECjraI56Xf2eXaphLSguNHqXc6RiM,1AX9sr3OytwWftwCVYk1P8VxX1TIyAolP52DOOUeux-4,15gXnmukwV5MGn6m2IIl7uV580w6deCQGF46bLr1N8fc,12pe42W4EBjOxcsNfCR_bJQmMcx48V6s9Js6xZbrwYtE,1QLLe6enyxShkfIZvWDpHjOXVIszTq2VQVXE9mQcPSVU,1WorogonnGONYm4VpBmX92rehceJ7PhkQbjqITPjZUbw,1eIm4ipFf00xsz_tn37S7KcvUE8zkuSpE88zRxX70iXI,1WsGkxJHWeqkMGlJgouv7eGO65slcyCGZCKtAsPd9OlE,1O_MzX1UtEFromUyOtTT5b6hFb_rtxnLdD6FKUIKpz98,1X49mIFiFSvBkeDykM3irPzNxeFyd_-CyprWfuUf0OfI,1N28B-U8BCqYzQ6QuhU6yMQqfLZsRAFl7Lbn00dHvLyw,10BRsfViIS613GhIJuaZYViiiF8UPZXPR5ztiyN7qOHk,1Ty9f0Kfu63Po-dBO8192FCev0gMa0Zr_N1jEIWbkUPE,1ssNkxPX6YmKnjSLwDttcKpcCRAmV0UtzrZTy66kYOGo,1_dLN4FXE4W2Wtc8KeTnOn6wL5gd0VT5KUiL3Ni8aM80,1Yw6zI3ura3WPNmZbluyxAeYloP48lpKRFpFK4eBZ-Go,1kE_VOSGeYxTHU_GZKhhYXaFQi9DW9JJfvBdK09dXjJo,1pU0X20KLTGgj1ONoXDm71_F08cvP9CDdMyEFGqumLwk,1W78EpiVrghimWV0dp-yBnHVpnx8-5vjXjM28vIW9l9A,12lrfAZrG9pToHgFQFYEQhYBuhUKZryjCH4ppM5TNkQQ,1MeBJ4DHDVKBTC0lQXuvDiumRaEGnHrnnUkZ97vo79gY,1vsEUEoGESQWLgKZmD3izUlNQ4IVZAlPku03-HtVQrHA,1iJ7Ilt9P-kllgZ2bmcX_2PDlc2iqrtnKWr1ptCKHawI,1XBEo-PH3X9_kOGS6_HzsxGw72_6uTGOzoJSFikW398c,1OqBFBwy2MRChBqUSDdPb0Dx-xqT-02hjAKn9TbpNwXA,141fyl6gXRWq6C9oTrPntXBjV7J1aPgG1hVNMP2sGWpg,14JDltArOFRDvi1HwD3zuXi6WJaiO97kGZ7uwqEPyvMA,1nDOtSpwqSQYxbfU1nQuSC2jy3E8DmvN9T1tJfuacZgw,1eOaLExuim2lDmWKSlriXrJ2JkbhmNoTlKAMCEIaNwAY,1_YIbiSUQ3nSUhaK5Xnz_uUDjsARp7XFhbofv7fb5lts,10xx_OeV8XFM-vkCWtQeexhz_NCYpkBewfqSk8YUJwCk,1m2MrhSQtzb3zkCKkebDcnx90zEuBqPddT2iGW3liWrA,1lGuVpG0HmutUE0lh7vION8GW-SaK9XEtQricSQnNNIU,1u0fEKS1TJ-ANov02UzbC_1QUYjOjGc0F2AmdpQ33wnY,1BpYOsvJx5QOcDVzzNU4BEEnZ6VcSYJG7PJv2HsPcxng,1zenzGaD04HcpdrEd6M45h6NIdC9ib12AR142XxpQnSQ,17jQbkvduQ1T2TYk4kgReO5qcmdSTpNog5rwB9eTZP_A,1umyUM3bTqDOeas_lzgQVvedUK5YG6d0jzJL0VlMRsbo,1hvzb3gcGzo4DlZ0Rc9qxvOEp9rWQ9Tqfa4DC-O-88Ks,1PEbUdAkT0XxxtK8bD-OKW9Tl8dJztXZHLnpBLzkX8_k,10rooBmbQ6rzPh4Ro8Cj-_js3NoFum8q9BOtY1laHUbM,12QYj1qnSk46Z_rJyZ0lSMz8X7DrYUp2V3iwQ4heNewI,1UGqlNbkaDfVz0_ZpI8nrqQbAFeuwIzFs2t0_aZ6ZYvg,14ve3MAhGaDejYDn9Af4QVF2VnUVRSr4jBD5DSohvZAE,1h6h1qD6pyYUQf_OZ94JNXBVslSQ0xsSI-i3XS2EjuLo,1ZTd6gt6IMXGuzZO8A8gQkbDu5Y-Fsmq7uhhyAHFjLos,1-qF8q3lOYnJf2dq5a1m1o9nwtDBEATgmAWQYx01mphU,12ZJVEn2QLXL07GvXy7eOE66AqyVESG5SpmuiygRWvzI,100ITLM1xsnryrRGomizu754F2-WcKR2J-lpwDGD2nso,1unm4mVCUWtsqqJ4uJ-zVK2m_J-8_qqwEQ1hn6KrhH9E,1RrcLFBqb0Fav_MIyQ-K6_jvCmagZSSk5RmmInAp8n_g,1E7ZBnwDUAtedz3st5cX9gLFh4kUW6FooQRRMD7QGlMc,1xlwxxLdsZwd4vjirDRJh5qeCheBcz2dCbHUAUbZRcWc,1goti-dUDsZfZ99utk71IH7WROl3sDP8fyROlyWVWQV4,1S8P18UvBFnxv_2946ea6P422RCj5iPtqsBn0-jOjD_M,1qIIKCOYE-U3iw6HGBmiunDOrbHZyiKz3fhyCC0vhBVI,1Js6JTsgbuFBS5xYP8nMf3RrabYvdaliYZinX8eLkENA,1c_b6VlYCBMCt_sxiQN4Mh0d6KOMgla76gzHa00Zi7F8,1FVJjCAivkGTLoyKj2KCIQD4EOo6rZf4aoSx-v8GWXGw,1FA69uGKWPg5tR6aaEflSK-AZ9E_mQBrrr4ET0qdjddM,1KoT8jf_rN4Qw4la9liVa_81DsuJ_QjXVMdEcNjqn0J8,14DmzZp1LcRDEaHmvAhVWHjbRJn02V1BwYpRSEMgRF2k,196FdEMDKHkZN6r8cspMClLl9O3pLHmZfkV-1Cf19sPk,1iBXBhNDiuTHgZ50ZmJom9zk1gSsBaBpAgm1Mg6T53A0,1393I-wDnsMTrsRll79JimuboNGCUtMrg8rP1DaCpBP8,1OSUyMx-yMAmPjmRl-QBTosKuKH-cXMoevkGssFZ0DFA,1ijuWZ_wINkkt1ck909HoLiuyFJrcl13r44CPnXKOdjQ,1vOMBkizvCpWZ5iIoZiXLI9yE9A3BSxLvZMLwXtzX1UM,1pOEVCwR1u__HMCbVEss8Hlh88s61GPHTx-5dWVcLMBs,1uNYazM63Pm9f5Ek1jBLRuvpinEw0TNf1aMUAemsVMnk,1oxhDAM-jrZe73YgC5_tRerP667i1QmSfwP5NgMEv7RI,1-jhkHu_vwxoQG2KfrmDyqGaS-esPEIzd1RFcV631Agk,1ybRj6Z5Dql5qMALUjd1E_qDxapGZo-H8NMepKL-nAs4,1ZYc5k4V0S6xq4diLgE6H8QJgI6flxu0VsQloc2oEBnI,1DMaw8lZs9ht4oP4XohICqD4ujrH9YuQaMbP_PvUejrY,15rPICeP1BkmvminNcVoIeFRwKHY80uIDIVArm-FnPJk,1PdG-8EXIo1r4RQKJBa7aEZXKva5tuvKAcau9URTV_w4,15IrGecdpSXzH4lPnMIu3047UJgKVEghEsp93IyoAYFE,1jn8O3hd20HSDvwBPTkINGc7UY8FkopgJXeCORvmXSHY,1IG0mQfsgfQN-zLjZusStlM4GAv9cHGq-8Rve1uUQ8nY,1OxfUX9WlrBa09hNhvLXREPgfqvIdNgIf15bkm5o_ROQ,1pRRIfQyJI4oxM57aw-H8GDPZK0FxOo7c-zYQ2ItS7zQ,1vP3uMUGpzZX5_vWpULJ0dJY1SO97OCZRUhO-Nj_kpc0,1cZhj8mOhaQ4KW7xkp-nPjsBqXIIHEHsAh6dIaGsJi0Y,14_prigwxgpVTRRztZmQrBZNWmvxzjZfqy30aodvCQ1w,1veUa_neajj76l84PkaAjDYLQOdcwPes4Fa6n8f27ECU,1xoRetKd_OZdP2dXdbL1iABvXB5WiYosFknfqgNhfU8w,1Y7Ug-uJrOuStBGaRgGU7DdoZ_l0gE6ge_ERPk5_vH18,1iqSPISS2ufjmTWL4xtcBkhM8W82_vmF0lUhv8lMQSgY,1oG2cdnFtbjDDDQOdoAw6f_B2PsJFsCtSa2m5D9Ucy7k,1UlfY17FN-Wu5mYOSenSkIumefkSzJBhcmHP2_Nf6mrU,1xorxRSdoglTLshyO0vzgV3xFXTB_O7FbD6Wyu2jJ-vM,1COwBPUYFYzPF9CTPVW5JZT5eaIpVEiT_R3qD1uK8AF8,1OWe55nI9nz5_Zzb420rEncF7rUZSkKuo-paosnX8DK4,12Y4n0c0NCy28Ar5xRbkNBFItLxaHCBTGvw2qK9n57TA,15-xF6VgSE-yl6MRsgWYo8_v9gB5Wgg-s1F8pJLt7Wck,1g2Yq935uvXJaXfuHA-FVjd5X51uxbqZGNfC4wp2q_T4,1j5zvsUyN7jDqFKrFVYYuKI8oNwYOnenALXjh1zEyTzc,11tUOyOzFcmpl9EhSi42uicYwLLG6bOx708-zbXrKLgY</t>
  </si>
  <si>
    <t>1CzxCkdfZJ-WHUFdGCLaw2lseF0vwm9Fe</t>
  </si>
  <si>
    <t>https://drive.google.com/drive/folders/1CzxCkdfZJ-WHUFdGCLaw2lseF0vwm9Fe</t>
  </si>
  <si>
    <t>si comunica che sono stati generati e resi disponibili i file per la condotta, le competenze, i programmi svolti e le relazioni finali. Di seguito i link ai file condivisi relativi alle sole classi in cui insegni: Programmi svolti Programma - ITA - 1L - 2025-2026 Programma - ING - 1L - 2025-2026 Programma - GEO - 1L - 2025-2026 Programma - STO - 1L - 2025-2026 Programma - MAT - 1L - 2025-2026 Programma - FIS - 1L - 2025-2026 Programma - INF - 1L - 2025-2026 Programma - SCIE - 1L - 2025-2026 Programma - DIS - 1L - 2025-2026 Programma - MOT - 1L - 2025-2026 Programma - REL - 1L - 2025-2026 Programma - ALT - 1L - 2025-2026 Programma - ITA - 3G - 2025-2026 Programma - ING - 3G - 2025-2026 Programma - STO - 3G - 2025-2026 Programma - FIL - 3G - 2025-2026 Programma - MAT - 3G - 2025-2026 Programma - FIS - 3G - 2025-2026 Programma - SCIE - 3G - 2025-2026 Programma - DIR - 3G - 2025-2026 Programma - MOT - 3G - 2025-2026 Programma - SPO - 3G - 2025-2026 Programma - CIV - 3G - 2025-2026 Programma - REL - 3G - 2025-2026 Programma - ITA - 4G - 2025-2026 Programma - ING - 4G - 2025-2026 Programma - STO - 4G - 2025-2026 Programma - FIL - 4G - 2025-2026 Programma - MAT - 4G - 2025-2026 Programma - FIS - 4G - 2025-2026 Programma - SCIE - 4G - 2025-2026 Programma - DIR - 4G - 2025-2026 Programma - MOT - 4G - 2025-2026 Programma - SPO - 4G - 2025-2026 Programma - CIV - 4G - 2025-2026 Programma - REL - 4G - 2025-2026 Programma - ITA - 4I - 2025-2026 Programma - LAT - 4I - 2025-2026 Programma - ING - 4I - 2025-2026 Programma - STO - 4I - 2025-2026 Programma - FIL - 4I - 2025-2026 Programma - MAT - 4I - 2025-2026 Programma - FIS - 4I - 2025-2026 Programma - SCIE - 4I - 2025-2026 Programma - DIS - 4I - 2025-2026 Programma - MOT - 4I - 2025-2026 Programma - CIV - 4I - 2025-2026 Programma - REL - 4I - 2025-2026 Programma - ITA - 5G - 2025-2026 Programma - ING - 5G - 2025-2026 Programma - STO - 5G - 2025-2026 Programma - FIL - 5G - 2025-2026 Programma - MAT - 5G - 2025-2026 Relazioni finali Relazione - ITA - 1L - CRUCIANI CATERINA - 2025-2026 Relazione - ING - 1L - NISI PIETRO - 2025-2026 Relazione - GEO - 1L - CRUCIANI CATERINA - 2025-2026 Relazione - STO - 1L - DELLA MONICA PAOLA - 2025-2026 Relazione - MAT - 1L - SCACCIA GIULIA - 2025-2026 Relazione - FIS - 1L - PICCINETTI MARINA - 2025-2026 Relazione - INF - 1L - AGOSTINI LAURA - 2025-2026 Relazione - SCIE - 1L - TERNI ALESSIO - 2025-2026 Relazione - DIS - 1L - CASERTA FRANCESCO - 2025-2026 Relazione - MOT - 1L - MACHERINI MARCO - 2025-2026 Relazione - REL - 1L - DEL BALIO LAURA - 2025-2026 Relazione - ALT - 1L - BAINI ALBERTO - 2025-2026 Relazione - ITA - 3G - LANZANO ROSA - 2025-2026 Relazione - ING - 3G - GOVERNI SILVIA - 2025-2026 Relazione - STO - 3G - MILLI ALBERTO - 2025-2026 Relazione - FIL - 3G - MILLI ALBERTO - 2025-2026 Relazione - MAT - 3G - CIOLFI CLAUDIA - 2025-2026 Relazione - FIS - 3G - BRINI LAPO - 2025-2026 Relazione - SCIE - 3G - TERNI ALESSIO - 2025-2026 Relazione - DIR - 3G - GRANATO IDELMO - 2025-2026 Relazione - MOT - 3G - MACHERINI MARCO - 2025-2026 Relazione - SPO - 3G - MACHERINI MARCO - 2025-2026 Relazione - CIV - 3G - GRANATO IDELMO - 2025-2026 Relazione - REL - 3G - DEL BALIO LAURA - 2025-2026 Relazione - ITA - 4G - CORDOVANI IRENE - 2025-2026 Relazione - ING - 4G - CAPPARELLI GUIDO - 2025-2026 Relazione - STO - 4G - FUCCI ANGELO - 2025-2026 Relazione - FIL - 4G - FUCCI ANGELO - 2025-2026 Relazione - MAT - 4G - CIOLFI CLAUDIA - 2025-2026 Relazione - FIS - 4G - CIOLFI CLAUDIA - 2025-2026 Relazione - SCIE - 4G - BARRAVECCHIA PAOLA - 2025-2026 Relazione - DIR - 4G - GRANATO IDELMO - 2025-2026 Relazione - MOT - 4G - MACHERINI MARCO - 2025-2026 Relazione - SPO - 4G - MACHERINI MARCO - 2025-2026 Relazione - CIV - 4G - GRANATO IDELMO - 2025-2026 Relazione - REL - 4G - DEL BALIO LAURA - 2025-2026 Relazione - ITA - 4I - ACHERONTE TIZIANA - 2025-2026 Relazione - LAT - 4I - ACHERONTE TIZIANA - 2025-2026 Relazione - ING - 4I - GOVERNI SILVIA - 2025-2026 Relazione - STO - 4I - MAZZETTI MANUEL - 2025-2026 Relazione - FIL - 4I - MAZZETTI MANUEL - 2025-2026 Relazione - MAT - 4I - LOFFREDO GIORGIO - 2025-2026 Relazione - FIS - 4I - LOFFREDO GIORGIO - 2025-2026 Relazione - SCIE - 4I - FATTOROSI LUIGINA - 2025-2026 Relazione - DIS - 4I - SGHERRI BEATRICE - 2025-2026 Relazione - MOT - 4I - MACHERINI MARCO - 2025-2026 Relazione - CIV - 4I - FOMMEI FRANCESCA - 2025-2026 Relazione - REL - 4I - ANTICHI MADDALENA - 2025-2026 Relazione - ITA - 5G - PETRUCCI ILARIA - 2025-2026 Relazione - ING - 5G - GOVERNI SILVIA - 2025-2026 Relazione - STO - 5G - MILLI ALBERTO - 2025-2026 Relazione - FIL - 5G - MILLI ALBERTO - 2025-2026 Relazione - MAT - 5G - CHIMENTI CHIARA - 2025-2026 Relazione - FIS - 5G - CHIMENTI CHIARA - 2025-2026 Relazione - SCIE - 5G - CASAGLI ALESSIO - 2025-2026 Relazione - DIR - 5G - SAVELLI ROSANNA - 2025-2026 Relazione - MOT - 5G - MACHERINI MARCO - 2025-2026 Relazione - SPO - 5G - MACHERINI MARCO - 2025-2026 Relazione - CIV - 5G - SAVELLI ROSANNA - 2025-2026 Relazione - REL - 5G - DEL BALIO LAURA - 2025-2026 Griglie condotta 1L - CONDOTTA - 2025-2026 3G - CONDOTTA - 2025-2026 4G - CONDOTTA - 2025-2026 4I - CONDOTTA - 2025-2026 5G - CONDOTTA - 2025-2026 Ciao e buon lavoro! L'Animatore Digitale prof. LEUCI GIULIO, per conto del Dirigente Scolastico prof.ssa RICCI GIORGIA.</t>
  </si>
  <si>
    <t>18/01/2026 22:21:35</t>
  </si>
  <si>
    <t>04/06/2026 14:12:23</t>
  </si>
  <si>
    <t>FORMAZIONE S.L. - 3BLS - 2025-2026</t>
  </si>
  <si>
    <t>17XVTv2yX5OtVPTI3QtSa5bLOVn_zvcUWIZyrZ37Nbvo,1rq1uDTPkjFRsVRb5RT6nbvWP3awn_Ss8kfCfrnPXUig,1unM1kQeI8nkFurJyqasPM75aVKKrqjHeH-Gtnyt1MbU,1exSowB5cCOvlxRdtFFvQkUB1Lb1KaesiEAwZ9_s4Kng,1QREQvbkrbKxl0aud23CEQSi-Qc7nMR0s1K2nXn5U4GY,1PAnSY69YDVovpWSBhpCeVW6I89_kYD4w0B8M2JUuAmg,1p4BLsgHJbqt2TeS0RNhDQeO90kG_M6qv0zB0SROEHaw,1O2XR6cRuCFGKefS4r5pLDlD4yQADzCbuzgcF6Tm3Aik,1KfhDs0ue9K5XWq3m7Qu3A7EVYhw2LAT049bjulW9RXU,1ObC5yXyxxfRH20XSM-4ZWquRQguVJ5ITmKt94U3lEeY,1b4e8wiseq9rm95--MI2wtWMBF72edFG-B5MKOyBoTac,1aUl4UWuYpUUterVhBKYt9O1c-Nift9f3_Ke1PMFZNq4,1acWQGT53kcYJtSj3Lc1saK5WfjZLVCZ59wMm-VXiH8c,1Wori8dI364GsKVKc-AjYSBMdisPcUgGX_BNlI1RWMoU,1Ers4mje0MFrV4qUrtgIgvhNWqxSpmfv2JsFXToLt0To,1e-3j4-R02PRDIMtnYWBB9wJYUYmVDOWbhz5cNYOwWlY,1ZObb7KTu7tJAqdBco0_6-1-Hpzm0HUTQs0hmuWTWJZU,1hofQotyisDjcBV53CFWS07mBOcPDpS59oOxcFRGxAss,1wdMmLTdl8o5aNwuX2G1gHLxcH_jjADBTmq65AHQ7xzs,1wAfnTTScpZ1vLvwW4peL8fslgJJzTuYCNh3yUy4uCsQ,1ABmkYtrG8Cvg3XL_pZSNR5j5355AYwvPy_Lyw12SWv4,1_xQdZe3qsV5E8LDa616eoIo1ExPIgXnUfmOrvl4m5u0,1HFmzh7sg5XE1dmK381Ir8t7IN8cQNIsqL5cMybg-ou8,1vI-rgtiOpw802e68jZuGVUCf_jzrMOfqZEhI8tcbBAo,1yWInTWoOMIAZaJ8IgnZUGLeOOQ9-dva-U5Vfrk5JAvA,1_VbslW_t3Qm8BO_P85VVdkRc7bA-292ejh-fO2Sg7Sc,1jXeUfNO_w5VWVE7x9NJx4Yerjp_IzZSpUaD9gY4zQkg,1PMk1f27vGRA0jUWXs4wJdFOXS65WzjAo2nJAm79gbY0,1uuV5B8-uepDcCMZhBLHUZPNBmKJsf3CrnapyAhoNf8M,1Uv9UWbTHD_kwnltT_e7O3dntqYt6NYXO59my32C_ZFM,1ZrGL-zL7DJulmRo4TmBLQbHJ824dGIlej2102jkIIb0,1zefi-F941AKYpHhawAA-V0AwkD2A9V2jnafzt1PXjRA,1m55CKfDF5HsczW7TEFSpCgztn-8eihQjYE3pNIOtQ2Y,1RADmUo8TzZebNafx8iXKgC95d4_I2ESMB1CAFYKY5hg,1H9Sj4aNow5Pafi2TfXSNV6Bz_i5_reM_ZiP5RGms5NM,1HhgQVKRC2P70QNBSboyoQ-TJe7rvX3_bnR5vEAqt6DM,1sEVSgKVh5NZV1D3U1WkJGUKBDbeDeYe2RQNuS-u8OM4,1ogJBVIesIhg-5K05w53Zj52Qq-NwHvegPAEv2izICAI,1u7ka9h-hRBG_7Hlo0FgpHuqdKcqo5GuuUXpF06QoRu0,1lDZvqa7CvdU1G_8pfJqUAB80y9pGDMh_JUp2Pn2uYtg,1YdhIdmGXxPVmX2vjGv6LdNcx6X127CxwwkH1o9l2UaQ,17RvxgK-6kFYP12w_OF3dG6PN5DCen5sgmu-NBYcQK3I,1wEoENOxQVoBY2JiZpc-kaRhEjSi-267Ckz6WvWVIvJY,1CiqaVoPs7NdXYAUavz8Ws-mfeIzni6mDyXny_HG0afg,1X8Pe5WoAoKYejx5UZluL_1aZ1KOTF2q1o22QKVApQpM,1CtJ9OneBDZNodJXEDqPTRSe3QinnNlONTwkm2UrDNus,1KS1_8S4N_nFGcb_4O4E81u1OZfn_a3sHd6h3iurgqzQ,1s30cCypOn85ZdS4xET0qDhSTGBjGgSdTj3YNwN3_rZA,11xoNZOppaaEv0HSy791gqnP5UONkRFQ5kE6XgqeVLdM,1eAyOS-h-jC8E4ZQJ97VwCOFtHKkDXOeoUJib2_upHe8,1qoaaI9fYBJ_4isuYUhUTzRDk3ShwWm2E2Wddq8RidZ8,1m-F36Ox5aidPKEgApJ97RO1BPPOym9ofcar3sw5Rx1s,182M00HSFoOvX8cLY1_vhLwVRM-A2pEay-0ZeGLYIGy4,1kWF_IKHcnmt5aRToI29BVeUiHIkXKNf2NzyJwH6S844,1qnuT7i8ZWI3unuA31GZWOfZCkygDHVSo9yIcxxG_Dfo,1jXWRi61ZeD6HSdp3eoWJ8D9j4QHqZ87M4oe_CXnj9wU,1OsDu6-67B-cet0IVJ_H-nSn3nICnqUwRJmtuoMjGdLk,1vUnD-2IP2D2Hn2JoNSfwuPkgWHQqbfMN6R0FYV2pP88,1vXK16d6HD1mKsU1UQ6Nr79ygEzvBegb_9-C8TY8aKUY,1CHrYYEUIAIGfHyPz_xRpLV6Vc_69XNx76ohOUxVNx5E,1Uh4ltG1A1cgB9X80ZCM-In12S2c8hGkpLmG_ggCD7jY,1Zq9PJeEipAWUkUkzKmyTM0wjBTFogkFYWscNTtDEbr8,1zFmmSHeMrBfdWxgJFxpCXyZ-P0GY4-ZvuI3-N70paJY,1xH23nktSAyBgrE6776-o5dWSy4UI8g0Uc3mxjm8Zvqc,1t4gg3gV2hTWQyH__sIgAizY01UifqrVUMiTZNnV8rV4,1UdNuNBlO4ZZJYxVuOMR9hBOO9R0XWAYr3lGw0i_457Q,10oNImikUL6082n3ZQWTAATacGdfPCNe2TO1g7RT273Q,1cZYp0GpmhwVdsiMkq8deouZ-ie-oOxhWze7xxbjKwzM,12M4fs1dlyKEojmWU53Bo8irTEsUlDdJYGUQfjyn8hIg,1FN4JndU3YZ7pw8Di7u_g6E7RbSsFqbPscHmsKz3ESUo,1PfM9BQC7uWpF_RdEyMnvcyCpqYb3y5lGp0BEWiacRmI,1GDb1cjBGldDca7GfLApAEZ254Ktjp5KaWCmQ56WSlC4,1bE1HaojIyPq_mprDq5y8wQIV7MegGFqBlRUBa0tkIYk,1JYSMMu9oZCX5XCXd2zUeiOIgJmhjURaqsu27sDcAPxA,1Axl3NlC6UFoZ35QjUH0jZaN-tpidEt-ppKSPs-26b1s,1MvWWjqa6DBaarInl77H5RJpLNzX5vgZh_D-7cvVRoss,1Wkm8NyrfJi9e2_MUITe0DWVzR7Ds-FNK74e7pXBV6PM,1BCZP1WUgDoaSnAAnD3_KPaKHNOiMo8qc3lXzO5Q-Qd4,17hdpDMbZmNnIePL4od9DIlMl-2NBAK_j4WNrKXr6oO0,171cW0dqCUoPAiNQCw24xrwnZjbKV8QK97PgQzPjaG-I,10JsbIuyFs_DUCCcoFVza4M0QatF3eZbfh9xNmyPsByE,1s-GFegnoNTK02WZAeuoRxlEU9qKT3WJiZF6yxye8JqI,1qiFwR2Xd6GR2eIEISeKPx5e8hTjSlw1bD0CxByojJCw,1g8CGEhQsnZRyNrKgsv4Zc0PMXWl3YhMpnMAeQKT8tdM,1hCxFabmXIlvGXXJzcO3ILml20osJciWQKKXQZVUTFDk,1VjMYJAerBCGSxYPkW3ZOYAPCC4oU65AkEMO7ehacCFY,1dmHQnM5ZmOpjNq1xwf5FKrm4wehdcXUICsHCP0SBINM,1P-Ip5iIKKcbR71owXo7WtVWiIwNyGXeTmFQcMbRsTyk,1onNfAYO0DNrPo7iRJvhq0v5qZ6fSMM2kySB-fjpJ2kw,1zmitrkla-w2ARP9-0DCWhs9z3ek7cIfBBLfKKLmBhQ0,1kv0UiJooj9MDC4JVnu8uouVgSzxmuSds0sR6offOd6g,10iHBnIKlIeAd7L225sco2sR3j1kYTGIquFn78V235ME,1hYFTLBb5J1hVietSJY3dq6SNGeudpt1eMsVSEaYgYe8,1uwGgAywO6rCvJaml-U6z4kdvTbGN47HZAWZj3-wH22o,15CG0EXEqQhU4jVqm8hkW42EQRL3kOuKfhHOMgTZC5Cw,1FKyEZ4oufTarnKwOKpAqfkMHO6uOPdAtzXdy7_JXPMM,17sF4TFRTWdfg1_r5kxHLkq0ZDiAfe1LFlsLawzROI2U,1rfczK_09BADzUmoplEMOKztaT18cggPquAQEl6vdaq4,1jUSAc_OWCc7N7ZUuJdWxp3RQ9FapfGE-xFq0RbuJvLQ,1kMtCOBWt3t0bQCFLlVLUEzvsVSQ-BS2MkCDub_8ZVOw,1heWj8NoHscqYE37eAmhUs_c-UG53iFAA_G0w_zgWiPE,1zb_35nRLkmu44-GhRO0hUiMh9IvNsRkPHSaxPjnn1-E,1Y67_IsUdCMDNwM7p2yTw0RakqK-uKLRx2zBqRHvWjkI,16MapHizN2Xbzw2iRby_hBaRgJjLKIZ6oDbuto-Kxjyo,17VKb8IUWEirmj9JJeAT9JquvSL0dwUvgDFp9KrE6TZk,1CkdLwyPBmsiJXIt2-vhznF122YvSRV4r4aJy2fcUjjk,1FhGRZIOhDUqk2jBwK-U0AyR7qK_F41-Wthty1d1Ke9o,1EqVkCTglLulQpjDTcmQPFOceAjQlbt-B6gzya3R9h8I,1G-zz-_UuVjODA9JLdGfkvU0wYXwUfLziHCOZHwU4HBw,1gLMj_CUZHyBJ4JHdkVn7jIYcNlx7VHaZYOUrVb1s1Zg,1eho1aq7X8s7KLlsRJtQTjUGvQNSN3aj7-wV5i0C07w8,1ctCjOfJLwYzQ7SlQmh69Q57RYczeWs1JTEe3Zrap-tI,145ByS7YTAitpzMfEjCFGuFjn6Yt4X1jMc0BMnyhgfFs,1ja7cQQXayBQpXqO8pghUYV3JepFMdyCUuFQVIfmNEJI,1ss16aVgLdHyE09VIn-doVwSxiZftvATdnkqhbSXVe20,1LYvKz6rt1Kd7YFF6JEQQ4phG5ZuOcBdkuwAjlFNIDDA,1J0xSctcf46tl_Gjsvjvtfpp7f8Ibx3e_-MsUSUBhLok,1gkQLXA_FLGwHcyrhDwL20Je9MSPqV9SCUcXabDLJWCI,1LRgDzHVVe5SlYHEoIQQib3qUqIKfqQ04DNO8Pg4bkyM,1jIoTsteb6-qP1_8jejHQodblW_Ylab3czcm_IZa_tnA,1Rok6wgOeKAol6LoZIyr_KCWH0RBe6_8P1uF3aLWMz18,1YQ9-82TmfvhGejZ-ibpla2xovZmQ2mztfRl_Hnu3ock,1xPJQ1gESdC1YIbRdVyUSpNRMLLfE2JicietRCAOu34s,1y85tJ76sRo76puWFe4Rd3EZXONgr8Wb_GEvMMv2ZpXQ,1qG4goS8fLMdiNRNPJgfHk0aF3FvgNfsCIket_P0nRow,1UTnOgEqSxnuywV2CO41CoG7SE1eoZaPwvqd_tDd2isQ,1SRtrPNLgmirwRoV2uiCbKdyNY5X9OkwKxLoqigVP_iw,1nZ_J4gar4dqiGZdU-CsowO6Y6SykqfqvmxYd1OjtcLs,1azEuQkQfoO2VGDJqvglUSguOmUOLoMOL3Z-kwTpm4G0,1epkgc-6QLM3iKJNKUGPeGFJ4y2C5cBwfUIofygXLws8,16NLwwpkjY9BH-w3T_bq7I61bMtYcLOJcc8x2zo4JEcs,1Vg5_o8wsVRO-47n6t4LPfL0BK1kaiXIOriKtx_PxsH0,1dZfWUfttXczqq8ExaQm6Sz9yIDGJ9hCW0v0WfITPdLU,1HtVO9PFJRLOCF4Y0a6zhFBBKAl_76qhrqxFm--KfbqI,19TYXOjGk2CGhauAd09RrqA3hSjhQu4BHLlSn1VcG2hI,1Y0xFMis6DMX9m7y-8C3WIK6G3pAw3AWFhoZMHQiL6g0,1SI7tTl71ORnUE92Sd5QNlAxZgu2f8F8exKj3ZpMCKV0,1Os_2PyFOGoPEl8oseuL8VHLCSUbUysh87BbrS1m1Yzw,1Dm_MrX4gzilY4JRISzoY4PbA66W2S3oaLrRRH36NSzc,1UnnkaIaLZ6ky1NL4Hc5s6iDwEcZ7AtarfQzgp01LgMM,1CiQeE-Xj2X4z4YKs_Z1UcMTXFOMcs5HKiUfxOq5s1RI,1UptPL4hBmKIp2pWPAn2TrJHlq_fUzLHHYvMsY6Etyh0,1Z_KUC86_Cz4T84PUSduHSxSXsfmj4mHygU9oN4fgQ2o,13VuZjYGwfN2JWv-xjBVnlvGPLb0a_4qVXIzpOrbjLTU,1YuvrJdFG47spkkWmZkjhmtkyeLmaMl2sNFn0z23T5Pc,1aR8Tn3c-n1ULtihDCX3-txS3D4ovWAysV_3iBW6wS8M,175tESxigHCq4FJVXOmeFYXonP62m82-duwPoKu4ImmU,1ak0eqZYf-Ox8mYh5yd2jnWp4lw5i_KMr7veVXn44fbg,1HgAgTvICLw1dgnuPYZBnKkCVVF17mMxK5nE6dftneeA,1eiPLwdLHRnwXV1GppSWi942Fk8yQA0WkatDc5Ded3_0,1tyWdOWMKtt5IMyavq_ERXg1m3gtX9fcQLBb3PAHOu0U,1OSFk6BgzQZV3ZbU8s0nT2Q5RZ3bOSNR0bgz8-Lz-NS8,1fuVc7AAOGrPtm4UAx1G8RuA4jtcHb5-vI1ZM3G2vtoE,1okKg-ihcBX8ehFLYkq83dOM2GZkUJ1I8M34MzWiwvgM,1p7I3Rg1dtdCqhMjy-cW9zC0ELcCeQYunrCGyk9mXyCc,1K3F-x2DFl8rMhs3mHskJugOQhJ07f495QDhvn52NT-E,1m1BtFn95ldiXqoyBgaD118V62jgoJo4BkINanrC91Ug,1cp3se6zRBOugjQ6XbzI23DFHrKSVCW8VLXrM_wQT3qA,1nRit4-uttkna96Njfjv7DrMBrlf_a-BKQBi4e52EH14,157Z8ff1iyAPsx36P086Ga-vyBjJiDVEElLRU8v2SNko,1S-2SzlMO_0PcLjl7XZbJ2UIcHzIUMVRyHonpuCVtdM8,1Y3gVVbfteIF0_RXckm19mcUnwdnfuG8EEnCFYy_bzyg,13QvmBBC0UJt5BgIO8xDIvsawOdNpmbl66QbbScf4U1g,1B3ccmsFRBAg1eBdkx93oppP6zwIUpfYn1ELNXJeY_CQ,15mDfJLbWUcRogUJqP9EAXfqUAgQCB2R3Q2C23cooBgE,1J3JTnecEea-M_OBYHdtoLGPuyU8BfwqhE-nKGVAWwnM,1T4BqODr8z3ZlfqK0GPztbaoFpeVVyaCBoq8wPsYlvxM,1gH5lQAxeVrfTaOyIceqpNCVlxUzgOP6FRtCuFE8FkRs,1rQeQ9k2lD52aWTq3mhLpqWaa1fyV0skgFAIdsIJhZa4,1gmbDugeYo8Argk8EaB0MMX72uqsaJZcVmVdpOuy2_Qo,1YOLbt8Nu1v-45qSOSXrgvnW7qlL8kh8Hde3EkUiGr5o,1ajaBqE90QFu4oXgqKn9f8UZWUPGo9BiFnqZAcGrFQP8,1iaVPZBCbTnqJeobDLtxF8uH927TGBtFjbpo-0wNPQKw,1qI4ZHfEDT86KPPfXRrIDQlld-ZxxGDMyeE7BLK48rKg,1WlqBIO54scXYEEdkvjym8oKwbVfl-R8AK3BPTWTY9Rw,1LsxNW81c1OvN3GAAoyhHbpYpRlSTXeZXOTLWh2XbUEk,1jR_ROg2bogSX15MpgZ_yeJ7-6kiAYvk-oF2oFDdOFYI,1c1UsxHlO0vNgUx3tzdmm5e8L2hMCsyGweW4d_qr0X3o,1Mzv_jZRFkc9E0Hmk0vwTxPmXcUzk618M6a-RQq6AIqs,15lIPc1qc1lHoo3ZOyk3Oclax8GhuwKAcMJYq6v_9cwk,1GEBmeUY3FPjQ8YLeYQ7m4EaNyb4UWlffi07oENNIpJU,17IzsPgEqmlyvckl-4HxbY_3Hjm9Vfk9Ge33SbMxEd0k,15KsVCqMDtkK41RYT8yWpu88s6R7cR64To4uOoK6fjS8,1CqJELr2hlJnhOjlP1-D-jakzUH39nCNh02sxX4yMozQ,1Awx4D6RfDUB_5KfXkQiN7YqPBDmc-_1xOnsELvF3eik,17A3wk0FyaaPEWE8zLSVFwoFrtujcvAsis_O5Md9ZwoI,1GHz9-LfatFvoUBt8MV6pc3pkwU5ODWrVkmyuBskqNMc,1lvV1BiTX0uuhUMdAw5omadWMuiEW5XRvtKUvGPYDARQ,1HMntI-QVeOpYqfEYiMfUUvJHxUAPZ-jtv53ZSVybAug,11MeogDdmrMYIV2B1E3sAMuyuA3Carx9oLIvqlP1e6lg,1JfJgK2kLRpRo09TIC3o4PBOAswgZE-vWb7HqV0Wr3EY,1z2Ct1349EED7nLwTAEC3iR53U5THxrpi67KYncfbMQ8,1-a272f8vBqa6YdwNdrcZPWmUKzfnZAcQo4eMFsepu0I,1vlaFBvR7dYR_NGaFlgbfS6GZmRbZOLgaO3J9NjXi7F0,191WbhxC8IDqL8het9mq9B-6dP318nMmgxf6NGi48cYc,1oqH1XjH0PJLUzm-bAjL-YOt2805B6cDeRz4A5WxkmLo,1IgnmIJH5VZYOGFkKX3fxRBBtO32WxsfYmXttGBzy7vw,1kzrixTOjZleN8Azb5rWhlAjK6xLh2V21cLWZxsI6z2Q,1nguPvZjejXTZoWUsb04H8_nAXHMtp69pJVH8VluD7I0,1odrdRPGXEc1CLK0EPY8a7MlFErd5oO-GPlXNGmcLU1U,1qrXSCVAkeQqB1Pd0tJr6UjpIskQcVlzX0f07YfXkTF4,11JuAoQC3wIhdJW3n1MXbSClHSlbfNTM8yZIC3Zpw3zo,15YHhiMS92luTK8qqabY6rlSYcpNNL54GztfH3hluYBE,1ycylUEQeAsbaOc5oWGQspKTBidjTzRrhW3f_iJj1cQs,1OTVnsOXxFkuViF9ie8nW-7v_HShQmaHmSmbq64iTUxE,1Y4KkD3_2KnHj_twoT2jH2mcp28JvQxcCA9EJPywxspU,1wi7jFykfztezYmoxTStVjMIzUwtf-QyuTtvQ6jGY_KA,16lR_jTi79RGC-2Ic_OYqHp2OMLU2-V_Ox1AllC_OfA4,1oz7i1wovDQvgj4z2yQfQPy_jzQlSJXUCq2lqwb8PPIM,1haTiAgEkByj3vkJ1hq1f6qPeKsb1Hjxrc3p_jZg674g,1PfOEv8Kv8WFhzbgxmXzKAqrp4HqZkwU5oJeNxNj3HYc,1pFrps10Sj5MLB-u1DJBefMuDAfQE8R-_JvEP7QjC-Jc,1CS0wa3UyTfEbc9ZH-gWkSLKVL_sUCUh33-VkkunwtsQ,1LyzS6aDRU-Ud9DkK6Y5BwmKSLaWDJr9bYMi3yjY-lJY,1ISiULpI3OObHYeCMmoKJ425EKj3xjqDSTbeCyxuYUUA,1Zm3IiijjVIjMOVOIdIUdPf57i_uK_Rbw3rUE7YGo1ZQ,12rv5JJcu5QzYl69Rqyw-uHJKwExQOSnx-8HpHOxKNY4,1PuNFni9A-d372kJnfkg_ek0AtgC546_eeib8qvkQGmc,1R-NfNyBmWc9z8l0lU4fCY-4VWCvpW8QtycckWaDYHQ8,1K04C4tFLf9QznqfnBr9vRLEhDjON-cYMyq_Xi7zR0Tg,1T--KN9tjZqhTilLpXYbgC67Ro5vkoQC8ebX2FSHKKTY,1aeK9lQ2wt5L_u0p5Nr_B4C8oS8v1mdRtPs6hZJ38fR4,15OB2VNOmrNNyO86Yonl8IglEIdOyY4t1TiAiAkB_HqU,14QibD3FoP26VDJ_QER21Q8vCf5yhdgMlWLwcyBbtHds,1f0fGZ_M6Tuk1n3vxURWq2F0u93CidF9ZaWjOBgIE5lc,1yyp9qQXYy3PW-rTjjgX2T0IA8NsRdIiYtJU3tesNQfA,1H5W_uOztL45Iy7p_6om_3MxFOzk0L8300MzEpFVG96Y,1MWby8-aI8N9dALgOR1LDb8vx-mIbJxBwMjz9TK7X5Js</t>
  </si>
  <si>
    <t>1Cc5VZjE_K47vTDQpvHNQwlxTHF0iQK15zR7Vgslv-JA</t>
  </si>
  <si>
    <t>https://docs.google.com/spreadsheets/d/1Cc5VZjE_K47vTDQpvHNQwlxTHF0iQK15zR7Vgslv-JA/edit?usp=drivesdk</t>
  </si>
  <si>
    <t>si comunica che sono stati generati e resi disponibili i file per la condotta, le competenze, i programmi svolti e le relazioni finali. Di seguito i link ai file condivisi relativi alle sole classi in cui insegni: Programmi svolti Programma - ITA - 1ALS - 2025-2026 Programma - LAT - 1ALS - 2025-2026 Programma - ING - 1ALS - 2025-2026 Programma - GST - 1ALS - 2025-2026 Programma - MAT - 1ALS - 2025-2026 Programma - FIS - 1ALS - 2025-2026 Programma - SCIE - 1ALS - 2025-2026 Programma - DIS - 1ALS - 2025-2026 Programma - MOT - 1ALS - 2025-2026 Programma - REL - 1ALS - 2025-2026 Programma - ALT - 1ALS - 2025-2026 Programma - ITA - 1BLC - 2025-2026 Programma - LAT - 1BLC - 2025-2026 Programma - GRE - 1BLC - 2025-2026 Programma - ING - 1BLC - 2025-2026 Programma - GEO - 1BLC - 2025-2026 Programma - STO - 1BLC - 2025-2026 Programma - MAT - 1BLC - 2025-2026 Programma - SCIE - 1BLC - 2025-2026 Programma - MOT - 1BLC - 2025-2026 Programma - REL - 1BLC - 2025-2026 Programma - ALT - 1BLC - 2025-2026 Programma - ITA - 2ALS - 2025-2026 Programma - LAT - 2ALS - 2025-2026 Programma - ING - 2ALS - 2025-2026 Programma - GST - 2ALS - 2025-2026 Programma - MAT - 2ALS - 2025-2026 Programma - FIS - 2ALS - 2025-2026 Programma - SCIE - 2ALS - 2025-2026 Programma - DIS - 2ALS - 2025-2026 Programma - MOT - 2ALS - 2025-2026 Programma - REL - 2ALS - 2025-2026 Programma - ITA - 3ALS - 2025-2026 Programma - LAT - 3ALS - 2025-2026 Programma - ING - 3ALS - 2025-2026 Programma - STO - 3ALS - 2025-2026 Programma - FIL - 3ALS - 2025-2026 Programma - MAT - 3ALS - 2025-2026 Programma - FIS - 3ALS - 2025-2026 Programma - SCIE - 3ALS - 2025-2026 Programma - DIS - 3ALS - 2025-2026 Programma - MOT - 3ALS - 2025-2026 Programma - CIV - 3ALS - 2025-2026 Programma - REL - 3ALS - 2025-2026 Programma - ALT - 3ALS - 2025-2026 Programma - ITA - 3BLC - 2025-2026 Programma - LAT - 3BLC - 2025-2026 Programma - GRE - 3BLC - 2025-2026 Programma - ING - 3BLC - 2025-2026 Programma - STO - 3BLC - 2025-2026 Programma - FIL - 3BLC - 2025-2026 Programma - MAT - 3BLC - 2025-2026 Programma - FIS - 3BLC - 2025-2026 Programma - SCIE - 3BLC - 2025-2026 Programma - ART - 3BLC - 2025-2026 Programma - MOT - 3BLC - 2025-2026 Programma - CIV - 3BLC - 2025-2026 Programma - REL - 3BLC - 2025-2026 Programma - ALT - 3BLC - 2025-2026 Programma - ITA - 4ALS - 2025-2026 Programma - LAT - 4ALS - 2025-2026 Programma - ING - 4ALS - 2025-2026 Programma - STO - 4ALS - 2025-2026 Programma - FIL - 4ALS - 2025-2026 Programma - MAT - 4ALS - 2025-2026 Programma - FIS - 4ALS - 2025-2026 Programma - SCIE - 4ALS - 2025-2026 Programma - DIS - 4ALS - 2025-2026 Programma - MOT - 4ALS - 2025-2026 Programma - CIV - 4ALS - 2025-2026 Programma - REL - 4ALS - 2025-2026 Programma - ITA - 4BLC - 2025-2026 Programma - LAT - 4BLC - 2025-2026 Programma - GRE - 4BLC - 2025-2026 Programma - ING - 4BLC - 2025-2026 Programma - STO - 4BLC - 2025-2026 Programma - FIL - 4BLC - 2025-2026 Programma - MAT - 4BLC - 2025-2026 Programma - FIS - 4BLC - 2025-2026 Programma - SCIE - 4BLC - 2025-2026 Programma - ART - 4BLC - 2025-2026 Programma - MOT - 4BLC - 2025-2026 Programma - CIV - 4BLC - 2025-2026 Programma - REL - 4BLC - 2025-2026 Programma - ITA - 5ALS - 2025-2026 Programma - LAT - 5ALS - 2025-2026 Programma - ING - 5ALS - 2025-2026 Programma - STO - 5ALS - 2025-2026 Programma - FIL - 5ALS - 2025-2026 Programma - MAT - 5ALS - 2025-2026 Programma - FIS - 5ALS - 2025-2026 Programma - SCIE - 5ALS - 2025-2026 Programma - DIS - 5ALS - 2025-2026 Programma - MOT - 5ALS - 2025-2026 Programma - CIV - 5ALS - 2025-2026 Programma - REL - 5ALS - 2025-2026 Programma - ITA - 5BLC - 2025-2026 Programma - LAT - 5BLC - 2025-2026 Programma - GRE - 5BLC - 2025-2026 Programma - ING - 5BLC - 2025-2026 Programma - STO - 5BLC - 2025-2026 Programma - FIL - 5BLC - 2025-2026 Programma - MAT - 5BLC - 2025-2026 Programma - FIS - 5BLC - 2025-2026 Programma - SCIE - 5BLC - 2025-2026 Programma - ART - 5BLC - 2025-2026 Programma - MOT - 5BLC - 2025-2026 Programma - CIV - 5BLC - 2025-2026 Programma - REL - 5BLC - 2025-2026 Relazioni finali Relazione - ITA - 1ALS - FESTEGGIATO ELENA - 2025-2026 Relazione - LAT - 1ALS - FESTEGGIATO ELENA - 2025-2026 Relazione - ING - 1ALS - MATALONI ALESSANDRO - 2025-2026 Relazione - GST - 1ALS - PETRUCCI ILARIA - 2025-2026 Relazione - MAT - 1ALS - SCACCIA GIULIA - 2025-2026 Relazione - FIS - 1ALS - LEUCI GIULIO - 2025-2026 Relazione - SCIE - 1ALS - FATTOROSI LUIGINA - 2025-2026 Relazione - DIS - 1ALS - CASERTA FRANCESCO - 2025-2026 Relazione - MOT - 1ALS - MACHETTI SARA - 2025-2026 Relazione - REL - 1ALS - GINANNESCHI MARIA STEFANIA - 2025-2026 Relazione - ALT - 1ALS - MONTONE FRANCESCO - 2025-2026 Relazione - ITA - 1BLC - FANUCCHI STEFANO - 2025-2026 Relazione - LAT - 1BLC - BUCCI SONIA - 2025-2026 Relazione - GRE - 1BLC - PETRI SARA - 2025-2026 Relazione - ING - 1BLC - NISI PIETRO - 2025-2026 Relazione - GEO - 1BLC - FANUCCHI STEFANO - 2025-2026 Relazione - STO - 1BLC - MAGGI FRANCESCA - 2025-2026 Relazione - MAT - 1BLC - PECCIARINI GRAZIANO - 2025-2026 Relazione - SCIE - 1BLC - GALLOTTA ANTONIO - 2025-2026 Relazione - MOT - 1BLC - MACHETTI SARA - 2025-2026 Relazione - REL - 1BLC - PAPINI STEFANO - 2025-2026 Relazione - ALT - 1BLC - SCACCIA GIULIA - 2025-2026 Relazione - ITA - 2ALS - SALVESTRONI SERENA - 2025-2026 Relazione - LAT - 2ALS - FESTEGGIATO ELENA - 2025-2026 Relazione - ING - 2ALS - MOSCATELLI SANDRA - 2025-2026 Relazione - GST - 2ALS - FESTEGGIATO ELENA - 2025-2026 Relazione - MAT - 2ALS - OLIVIERO ANTONIO - 2025-2026 Relazione - FIS - 2ALS - STERI STEFANO - 2025-2026 Relazione - SCIE - 2ALS - MAGINI MARCO - 2025-2026 Relazione - DIS - 2ALS - CASERTA FRANCESCO - 2025-2026 Relazione - MOT - 2ALS - MACHETTI SARA - 2025-2026 Relazione - REL - 2ALS - GINANNESCHI MARIA STEFANIA - 2025-2026 Relazione - ITA - 3ALS - CALDARA CRISTIANA - 2025-2026 Relazione - LAT - 3ALS - CALDARA CRISTIANA - 2025-2026 Relazione - ING - 3ALS - MOSCATELLI SANDRA - 2025-2026 Relazione - STO - 3ALS - GUERRINI SARA - 2025-2026 Relazione - FIL - 3ALS - GUERRINI SARA - 2025-2026 Relazione - MAT - 3ALS - PICCINETTI MARINA - 2025-2026 Relazione - FIS - 3ALS - PICCINETTI MARINA - 2025-2026 Relazione - SCIE - 3ALS - BABINI ROBERTA - 2025-2026 Relazione - DIS - 3ALS - CASERTA FRANCESCO - 2025-2026 Relazione - MOT - 3ALS - MACHETTI SARA - 2025-2026 Relazione - CIV - 3ALS - FOMMEI FRANCESCA - 2025-2026 Relazione - REL - 3ALS - GINANNESCHI MARIA STEFANIA - 2025-2026 Relazione - ALT - 3ALS - SCACCIA GIULIA - 2025-2026 Relazione - ITA - 3BLC - MAGGI FRANCESCA - 2025-2026 Relazione - LAT - 3BLC - MAGGI FRANCESCA - 2025-2026 Relazione - GRE - 3BLC - RONCONI CLAUDIO - 2025-2026 Relazione - ING - 3BLC - NISI PIETRO - 2025-2026 Relazione - STO - 3BLC - LORENZONI WALTER - 2025-2026 Relazione - FIL - 3BLC - LORENZONI WALTER - 2025-2026 Relazione - MAT - 3BLC - SERPICO LUCIA - 2025-2026 Relazione - FIS - 3BLC - SERPICO LUCIA - 2025-2026 Relazione - SCIE - 3BLC - GALLOTTA ANTONIO - 2025-2026 Relazione - ART - 3BLC - BRIZZI ALESSIO - 2025-2026 Relazione - MOT - 3BLC - MACHETTI SARA - 2025-2026 Relazione - CIV - 3BLC - FOMMEI FRANCESCA - 2025-2026 Relazione - REL - 3BLC - PAPINI STEFANO - 2025-2026 Relazione - ALT - 3BLC - VINCENTI IMMACOLATA - 2025-2026 Relazione - ITA - 4ALS - CRUCIANI CATERINA - 2025-2026 Relazione - LAT - 4ALS - CRUCIANI CATERINA - 2025-2026 Relazione - ING - 4ALS - MOSCATELLI SANDRA - 2025-2026 Relazione - STO - 4ALS - RADI ERIKA - 2025-2026 Relazione - FIL - 4ALS - RADI ERIKA - 2025-2026 Relazione - MAT - 4ALS - CIOLFI CLAUDIA - 2025-2026 Relazione - FIS - 4ALS - CIOLFI CLAUDIA - 2025-2026 Relazione - SCIE - 4ALS - FATTOROSI LUIGINA - 2025-2026 Relazione - DIS - 4ALS - CASERTA FRANCESCO - 2025-2026 Relazione - MOT - 4ALS - MACHETTI SARA - 2025-2026 Relazione - CIV - 4ALS - GRANATO IDELMO - 2025-2026 Relazione - REL - 4ALS - GINANNESCHI MARIA STEFANIA - 2025-2026 Relazione - ITA - 4BLC - MAGGI FRANCESCA - 2025-2026 Relazione - LAT - 4BLC - RONCONI CLAUDIO - 2025-2026 Relazione - GRE - 4BLC - RONCONI CLAUDIO - 2025-2026 Relazione - ING - 4BLC - NISI PIETRO - 2025-2026 Relazione - STO - 4BLC - LORENZONI WALTER - 2025-2026 Relazione - FIL - 4BLC - LORENZONI WALTER - 2025-2026 Relazione - MAT - 4BLC - PECCIARINI GRAZIANO - 2025-2026 Relazione - FIS - 4BLC - PECCIARINI GRAZIANO - 2025-2026 Relazione - SCIE - 4BLC - GALLOTTA ANTONIO - 2025-2026 Relazione - ART - 4BLC - BRIZZI ALESSIO - 2025-2026 Relazione - MOT - 4BLC - MACHETTI SARA - 2025-2026 Relazione - CIV - 4BLC - FOMMEI FRANCESCA - 2025-2026 Relazione - REL - 4BLC - PAPINI STEFANO - 2025-2026 Relazione - ITA - 5ALS - ROTELLI CLELIA - 2025-2026 Relazione - LAT - 5ALS - ROTELLI CLELIA - 2025-2026 Relazione - ING - 5ALS - MATALONI ALESSANDRO - 2025-2026 Relazione - STO - 5ALS - PALMADESSA GIUSEPPE - 2025-2026 Relazione - FIL - 5ALS - PALMADESSA GIUSEPPE - 2025-2026 Relazione - MAT - 5ALS - PACCA NATALINO - 2025-2026 Relazione - FIS - 5ALS - PACCA NATALINO - 2025-2026 Relazione - SCIE - 5ALS - BABINI ROBERTA - 2025-2026 Relazione - DIS - 5ALS - CASERTA FRANCESCO - 2025-2026 Relazione - MOT - 5ALS - MACHETTI SARA - 2025-2026 Relazione - CIV - 5ALS - GRANATO IDELMO - 2025-2026 Relazione - REL - 5ALS - GINANNESCHI MARIA STEFANIA - 2025-2026 Relazione - ITA - 5BLC - MAGGI FRANCESCA - 2025-2026 Relazione - LAT - 5BLC - RONCONI CLAUDIO - 2025-2026 Relazione - GRE - 5BLC - RONCONI CLAUDIO - 2025-2026 Relazione - ING - 5BLC - NISI PIETRO - 2025-2026 Relazione - STO - 5BLC - LORENZONI WALTER - 2025-2026 Relazione - FIL - 5BLC - LORENZONI WALTER - 2025-2026 Relazione - MAT - 5BLC - SERPICO LUCIA - 2025-2026 Relazione - FIS - 5BLC - SERPICO LUCIA - 2025-2026 Relazione - SCIE - 5BLC - GALLOTTA ANTONIO - 2025-2026 Relazione - ART - 5BLC - BRIZZI ALESSIO - 2025-2026 Relazione - MOT - 5BLC - MACHETTI SARA - 2025-2026 Relazione - CIV - 5BLC - FOMMEI FRANCESCA - 2025-2026 Relazione - REL - 5BLC - PAPINI STEFANO - 2025-2026 Griglie condotta 1ALS - CONDOTTA - 2025-2026 1BLC - CONDOTTA - 2025-2026 2ALS - CONDOTTA - 2025-2026 3ALS - CONDOTTA - 2025-2026 3BLC - CONDOTTA - 2025-2026 4ALS - CONDOTTA - 2025-2026 4BLC - CONDOTTA - 2025-2026 5ALS - CONDOTTA - 2025-2026 5BLC - CONDOTTA - 2025-2026 Griglia competenze 2ALS - COMPETENZE - 2025-2026 Ciao e buon lavoro! L'Animatore Digitale prof. LEUCI GIULIO, per conto del Dirigente Scolastico prof.ssa RICCI GIORGIA.</t>
  </si>
  <si>
    <t>10/10/2025 19:22:47</t>
  </si>
  <si>
    <t>04/06/2026 14:12:25</t>
  </si>
  <si>
    <t>3F - VERBALI CDC - 2025-2026</t>
  </si>
  <si>
    <t>1aUl4UWuYpUUterVhBKYt9O1c-Nift9f3_Ke1PMFZNq4,1acWQGT53kcYJtSj3Lc1saK5WfjZLVCZ59wMm-VXiH8c,1Wori8dI364GsKVKc-AjYSBMdisPcUgGX_BNlI1RWMoU,1Ers4mje0MFrV4qUrtgIgvhNWqxSpmfv2JsFXToLt0To,1e-3j4-R02PRDIMtnYWBB9wJYUYmVDOWbhz5cNYOwWlY,1ZObb7KTu7tJAqdBco0_6-1-Hpzm0HUTQs0hmuWTWJZU,1hofQotyisDjcBV53CFWS07mBOcPDpS59oOxcFRGxAss,1wdMmLTdl8o5aNwuX2G1gHLxcH_jjADBTmq65AHQ7xzs,1wAfnTTScpZ1vLvwW4peL8fslgJJzTuYCNh3yUy4uCsQ,1ABmkYtrG8Cvg3XL_pZSNR5j5355AYwvPy_Lyw12SWv4,1_xQdZe3qsV5E8LDa616eoIo1ExPIgXnUfmOrvl4m5u0,1CtJ9OneBDZNodJXEDqPTRSe3QinnNlONTwkm2UrDNus,1KS1_8S4N_nFGcb_4O4E81u1OZfn_a3sHd6h3iurgqzQ,1s30cCypOn85ZdS4xET0qDhSTGBjGgSdTj3YNwN3_rZA,11xoNZOppaaEv0HSy791gqnP5UONkRFQ5kE6XgqeVLdM,1eAyOS-h-jC8E4ZQJ97VwCOFtHKkDXOeoUJib2_upHe8,1qoaaI9fYBJ_4isuYUhUTzRDk3ShwWm2E2Wddq8RidZ8,1m-F36Ox5aidPKEgApJ97RO1BPPOym9ofcar3sw5Rx1s,182M00HSFoOvX8cLY1_vhLwVRM-A2pEay-0ZeGLYIGy4,1kWF_IKHcnmt5aRToI29BVeUiHIkXKNf2NzyJwH6S844,1qnuT7i8ZWI3unuA31GZWOfZCkygDHVSo9yIcxxG_Dfo,1jXWRi61ZeD6HSdp3eoWJ8D9j4QHqZ87M4oe_CXnj9wU,1OsDu6-67B-cet0IVJ_H-nSn3nICnqUwRJmtuoMjGdLk,1vUnD-2IP2D2Hn2JoNSfwuPkgWHQqbfMN6R0FYV2pP88,1vXK16d6HD1mKsU1UQ6Nr79ygEzvBegb_9-C8TY8aKUY,1GDb1cjBGldDca7GfLApAEZ254Ktjp5KaWCmQ56WSlC4,1bE1HaojIyPq_mprDq5y8wQIV7MegGFqBlRUBa0tkIYk,1JYSMMu9oZCX5XCXd2zUeiOIgJmhjURaqsu27sDcAPxA,1Axl3NlC6UFoZ35QjUH0jZaN-tpidEt-ppKSPs-26b1s,1MvWWjqa6DBaarInl77H5RJpLNzX5vgZh_D-7cvVRoss,1Wkm8NyrfJi9e2_MUITe0DWVzR7Ds-FNK74e7pXBV6PM,1BCZP1WUgDoaSnAAnD3_KPaKHNOiMo8qc3lXzO5Q-Qd4,17hdpDMbZmNnIePL4od9DIlMl-2NBAK_j4WNrKXr6oO0,171cW0dqCUoPAiNQCw24xrwnZjbKV8QK97PgQzPjaG-I,10JsbIuyFs_DUCCcoFVza4M0QatF3eZbfh9xNmyPsByE,1s-GFegnoNTK02WZAeuoRxlEU9qKT3WJiZF6yxye8JqI,1qiFwR2Xd6GR2eIEISeKPx5e8hTjSlw1bD0CxByojJCw,1g8CGEhQsnZRyNrKgsv4Zc0PMXWl3YhMpnMAeQKT8tdM,17sF4TFRTWdfg1_r5kxHLkq0ZDiAfe1LFlsLawzROI2U,1rfczK_09BADzUmoplEMOKztaT18cggPquAQEl6vdaq4,1jUSAc_OWCc7N7ZUuJdWxp3RQ9FapfGE-xFq0RbuJvLQ,1kMtCOBWt3t0bQCFLlVLUEzvsVSQ-BS2MkCDub_8ZVOw,1heWj8NoHscqYE37eAmhUs_c-UG53iFAA_G0w_zgWiPE,1zb_35nRLkmu44-GhRO0hUiMh9IvNsRkPHSaxPjnn1-E,1Y67_IsUdCMDNwM7p2yTw0RakqK-uKLRx2zBqRHvWjkI,16MapHizN2Xbzw2iRby_hBaRgJjLKIZ6oDbuto-Kxjyo,17VKb8IUWEirmj9JJeAT9JquvSL0dwUvgDFp9KrE6TZk,1CkdLwyPBmsiJXIt2-vhznF122YvSRV4r4aJy2fcUjjk,1FhGRZIOhDUqk2jBwK-U0AyR7qK_F41-Wthty1d1Ke9o,1EqVkCTglLulQpjDTcmQPFOceAjQlbt-B6gzya3R9h8I,1G-zz-_UuVjODA9JLdGfkvU0wYXwUfLziHCOZHwU4HBw,1Rok6wgOeKAol6LoZIyr_KCWH0RBe6_8P1uF3aLWMz18,1YQ9-82TmfvhGejZ-ibpla2xovZmQ2mztfRl_Hnu3ock,1xPJQ1gESdC1YIbRdVyUSpNRMLLfE2JicietRCAOu34s,1y85tJ76sRo76puWFe4Rd3EZXONgr8Wb_GEvMMv2ZpXQ,1qG4goS8fLMdiNRNPJgfHk0aF3FvgNfsCIket_P0nRow,1UTnOgEqSxnuywV2CO41CoG7SE1eoZaPwvqd_tDd2isQ,1SRtrPNLgmirwRoV2uiCbKdyNY5X9OkwKxLoqigVP_iw,1nZ_J4gar4dqiGZdU-CsowO6Y6SykqfqvmxYd1OjtcLs,1azEuQkQfoO2VGDJqvglUSguOmUOLoMOL3Z-kwTpm4G0,1epkgc-6QLM3iKJNKUGPeGFJ4y2C5cBwfUIofygXLws8,16NLwwpkjY9BH-w3T_bq7I61bMtYcLOJcc8x2zo4JEcs,1p7I3Rg1dtdCqhMjy-cW9zC0ELcCeQYunrCGyk9mXyCc,1K3F-x2DFl8rMhs3mHskJugOQhJ07f495QDhvn52NT-E,1m1BtFn95ldiXqoyBgaD118V62jgoJo4BkINanrC91Ug,1cp3se6zRBOugjQ6XbzI23DFHrKSVCW8VLXrM_wQT3qA,1nRit4-uttkna96Njfjv7DrMBrlf_a-BKQBi4e52EH14,157Z8ff1iyAPsx36P086Ga-vyBjJiDVEElLRU8v2SNko,1S-2SzlMO_0PcLjl7XZbJ2UIcHzIUMVRyHonpuCVtdM8,1Y3gVVbfteIF0_RXckm19mcUnwdnfuG8EEnCFYy_bzyg,13QvmBBC0UJt5BgIO8xDIvsawOdNpmbl66QbbScf4U1g,1B3ccmsFRBAg1eBdkx93oppP6zwIUpfYn1ELNXJeY_CQ,15mDfJLbWUcRogUJqP9EAXfqUAgQCB2R3Q2C23cooBgE,1J3JTnecEea-M_OBYHdtoLGPuyU8BfwqhE-nKGVAWwnM,1T4BqODr8z3ZlfqK0GPztbaoFpeVVyaCBoq8wPsYlvxM,1gH5lQAxeVrfTaOyIceqpNCVlxUzgOP6FRtCuFE8FkRs,1GEBmeUY3FPjQ8YLeYQ7m4EaNyb4UWlffi07oENNIpJU,17IzsPgEqmlyvckl-4HxbY_3Hjm9Vfk9Ge33SbMxEd0k,15KsVCqMDtkK41RYT8yWpu88s6R7cR64To4uOoK6fjS8,1CqJELr2hlJnhOjlP1-D-jakzUH39nCNh02sxX4yMozQ,1Awx4D6RfDUB_5KfXkQiN7YqPBDmc-_1xOnsELvF3eik,17A3wk0FyaaPEWE8zLSVFwoFrtujcvAsis_O5Md9ZwoI,1GHz9-LfatFvoUBt8MV6pc3pkwU5ODWrVkmyuBskqNMc,1lvV1BiTX0uuhUMdAw5omadWMuiEW5XRvtKUvGPYDARQ,1HMntI-QVeOpYqfEYiMfUUvJHxUAPZ-jtv53ZSVybAug,11MeogDdmrMYIV2B1E3sAMuyuA3Carx9oLIvqlP1e6lg,1JfJgK2kLRpRo09TIC3o4PBOAswgZE-vWb7HqV0Wr3EY,1z2Ct1349EED7nLwTAEC3iR53U5THxrpi67KYncfbMQ8,1-a272f8vBqa6YdwNdrcZPWmUKzfnZAcQo4eMFsepu0I,1Y4KkD3_2KnHj_twoT2jH2mcp28JvQxcCA9EJPywxspU,1wi7jFykfztezYmoxTStVjMIzUwtf-QyuTtvQ6jGY_KA,16lR_jTi79RGC-2Ic_OYqHp2OMLU2-V_Ox1AllC_OfA4,1oz7i1wovDQvgj4z2yQfQPy_jzQlSJXUCq2lqwb8PPIM,1haTiAgEkByj3vkJ1hq1f6qPeKsb1Hjxrc3p_jZg674g,1PfOEv8Kv8WFhzbgxmXzKAqrp4HqZkwU5oJeNxNj3HYc,1pFrps10Sj5MLB-u1DJBefMuDAfQE8R-_JvEP7QjC-Jc,1CS0wa3UyTfEbc9ZH-gWkSLKVL_sUCUh33-VkkunwtsQ,1LyzS6aDRU-Ud9DkK6Y5BwmKSLaWDJr9bYMi3yjY-lJY,1ISiULpI3OObHYeCMmoKJ425EKj3xjqDSTbeCyxuYUUA,1Zm3IiijjVIjMOVOIdIUdPf57i_uK_Rbw3rUE7YGo1ZQ,12rv5JJcu5QzYl69Rqyw-uHJKwExQOSnx-8HpHOxKNY4,1PuNFni9A-d372kJnfkg_ek0AtgC546_eeib8qvkQGmc,1K04C4tFLf9QznqfnBr9vRLEhDjON-cYMyq_Xi7zR0Tg,15OB2VNOmrNNyO86Yonl8IglEIdOyY4t1TiAiAkB_HqU,1f0fGZ_M6Tuk1n3vxURWq2F0u93CidF9ZaWjOBgIE5lc,1H5W_uOztL45Iy7p_6om_3MxFOzk0L8300MzEpFVG96Y</t>
  </si>
  <si>
    <t>https://drive.google.com/drive/folders/1AR3ZcYVKy1qpOeG-0mwv2bdv44z_X36i</t>
  </si>
  <si>
    <t>18/01/2026 22:22:01</t>
  </si>
  <si>
    <t>si comunica che sono stati generati e resi disponibili i file per la condotta, le competenze, i programmi svolti e le relazioni finali. Di seguito i link ai file condivisi relativi alle sole classi in cui insegni: Programmi svolti Programma - ITA - 1BLC - 2025-2026 Programma - LAT - 1BLC - 2025-2026 Programma - GRE - 1BLC - 2025-2026 Programma - ING - 1BLC - 2025-2026 Programma - GEO - 1BLC - 2025-2026 Programma - STO - 1BLC - 2025-2026 Programma - MAT - 1BLC - 2025-2026 Programma - SCIE - 1BLC - 2025-2026 Programma - MOT - 1BLC - 2025-2026 Programma - REL - 1BLC - 2025-2026 Programma - ALT - 1BLC - 2025-2026 Programma - ITA - 3BLC - 2025-2026 Programma - LAT - 3BLC - 2025-2026 Programma - GRE - 3BLC - 2025-2026 Programma - ING - 3BLC - 2025-2026 Programma - STO - 3BLC - 2025-2026 Programma - FIL - 3BLC - 2025-2026 Programma - MAT - 3BLC - 2025-2026 Programma - FIS - 3BLC - 2025-2026 Programma - SCIE - 3BLC - 2025-2026 Programma - ART - 3BLC - 2025-2026 Programma - MOT - 3BLC - 2025-2026 Programma - CIV - 3BLC - 2025-2026 Programma - REL - 3BLC - 2025-2026 Programma - ALT - 3BLC - 2025-2026 Programma - ITA - 4BLC - 2025-2026 Programma - LAT - 4BLC - 2025-2026 Programma - GRE - 4BLC - 2025-2026 Programma - ING - 4BLC - 2025-2026 Programma - STO - 4BLC - 2025-2026 Programma - FIL - 4BLC - 2025-2026 Programma - MAT - 4BLC - 2025-2026 Programma - FIS - 4BLC - 2025-2026 Programma - SCIE - 4BLC - 2025-2026 Programma - ART - 4BLC - 2025-2026 Programma - MOT - 4BLC - 2025-2026 Programma - CIV - 4BLC - 2025-2026 Programma - REL - 4BLC - 2025-2026 Programma - ITA - 5BLC - 2025-2026 Programma - LAT - 5BLC - 2025-2026 Programma - GRE - 5BLC - 2025-2026 Programma - ING - 5BLC - 2025-2026 Programma - STO - 5BLC - 2025-2026 Programma - FIL - 5BLC - 2025-2026 Programma - MAT - 5BLC - 2025-2026 Programma - FIS - 5BLC - 2025-2026 Programma - SCIE - 5BLC - 2025-2026 Programma - ART - 5BLC - 2025-2026 Programma - MOT - 5BLC - 2025-2026 Programma - CIV - 5BLC - 2025-2026 Programma - REL - 5BLC - 2025-2026 Relazioni finali Relazione - ITA - 1BLC - FANUCCHI STEFANO - 2025-2026 Relazione - LAT - 1BLC - BUCCI SONIA - 2025-2026 Relazione - GRE - 1BLC - PETRI SARA - 2025-2026 Relazione - ING - 1BLC - NISI PIETRO - 2025-2026 Relazione - GEO - 1BLC - FANUCCHI STEFANO - 2025-2026 Relazione - STO - 1BLC - MAGGI FRANCESCA - 2025-2026 Relazione - MAT - 1BLC - PECCIARINI GRAZIANO - 2025-2026 Relazione - SCIE - 1BLC - GALLOTTA ANTONIO - 2025-2026 Relazione - MOT - 1BLC - MACHETTI SARA - 2025-2026 Relazione - REL - 1BLC - PAPINI STEFANO - 2025-2026 Relazione - ALT - 1BLC - SCACCIA GIULIA - 2025-2026 Relazione - ITA - 3BLC - MAGGI FRANCESCA - 2025-2026 Relazione - LAT - 3BLC - MAGGI FRANCESCA - 2025-2026 Relazione - GRE - 3BLC - RONCONI CLAUDIO - 2025-2026 Relazione - ING - 3BLC - NISI PIETRO - 2025-2026 Relazione - STO - 3BLC - LORENZONI WALTER - 2025-2026 Relazione - FIL - 3BLC - LORENZONI WALTER - 2025-2026 Relazione - MAT - 3BLC - SERPICO LUCIA - 2025-2026 Relazione - FIS - 3BLC - SERPICO LUCIA - 2025-2026 Relazione - SCIE - 3BLC - GALLOTTA ANTONIO - 2025-2026 Relazione - ART - 3BLC - BRIZZI ALESSIO - 2025-2026 Relazione - MOT - 3BLC - MACHETTI SARA - 2025-2026 Relazione - CIV - 3BLC - FOMMEI FRANCESCA - 2025-2026 Relazione - REL - 3BLC - PAPINI STEFANO - 2025-2026 Relazione - ALT - 3BLC - VINCENTI IMMACOLATA - 2025-2026 Relazione - ITA - 4BLC - MAGGI FRANCESCA - 2025-2026 Relazione - LAT - 4BLC - RONCONI CLAUDIO - 2025-2026 Relazione - GRE - 4BLC - RONCONI CLAUDIO - 2025-2026 Relazione - ING - 4BLC - NISI PIETRO - 2025-2026 Relazione - STO - 4BLC - LORENZONI WALTER - 2025-2026 Relazione - FIL - 4BLC - LORENZONI WALTER - 2025-2026 Relazione - MAT - 4BLC - PECCIARINI GRAZIANO - 2025-2026 Relazione - FIS - 4BLC - PECCIARINI GRAZIANO - 2025-2026 Relazione - SCIE - 4BLC - GALLOTTA ANTONIO - 2025-2026 Relazione - ART - 4BLC - BRIZZI ALESSIO - 2025-2026 Relazione - MOT - 4BLC - MACHETTI SARA - 2025-2026 Relazione - CIV - 4BLC - FOMMEI FRANCESCA - 2025-2026 Relazione - REL - 4BLC - PAPINI STEFANO - 2025-2026 Relazione - ITA - 5BLC - MAGGI FRANCESCA - 2025-2026 Relazione - LAT - 5BLC - RONCONI CLAUDIO - 2025-2026 Relazione - GRE - 5BLC - RONCONI CLAUDIO - 2025-2026 Relazione - ING - 5BLC - NISI PIETRO - 2025-2026 Relazione - STO - 5BLC - LORENZONI WALTER - 2025-2026 Relazione - FIL - 5BLC - LORENZONI WALTER - 2025-2026 Relazione - MAT - 5BLC - SERPICO LUCIA - 2025-2026 Relazione - FIS - 5BLC - SERPICO LUCIA - 2025-2026 Relazione - SCIE - 5BLC - GALLOTTA ANTONIO - 2025-2026 Relazione - ART - 5BLC - BRIZZI ALESSIO - 2025-2026 Relazione - MOT - 5BLC - MACHETTI SARA - 2025-2026 Relazione - CIV - 5BLC - FOMMEI FRANCESCA - 2025-2026 Relazione - REL - 5BLC - PAPINI STEFANO - 2025-2026 Griglie condotta 1BLC - CONDOTTA - 2025-2026 3BLC - CONDOTTA - 2025-2026 4BLC - CONDOTTA - 2025-2026 5BLC - CONDOTTA - 2025-2026 Ciao e buon lavoro! L'Animatore Digitale prof. LEUCI GIULIO, per conto del Dirigente Scolastico prof.ssa RICCI GIORGIA.</t>
  </si>
  <si>
    <t>FORMAZIONE S.L. - 3E - 2025-2026</t>
  </si>
  <si>
    <t>04/06/2026 14:12:27</t>
  </si>
  <si>
    <t>1V9Xz1lx9GPZ8QodxGev5VZV0SPtz0vbXggUp7qOTV_c</t>
  </si>
  <si>
    <t>1HFmzh7sg5XE1dmK381Ir8t7IN8cQNIsqL5cMybg-ou8,1vI-rgtiOpw802e68jZuGVUCf_jzrMOfqZEhI8tcbBAo,1yWInTWoOMIAZaJ8IgnZUGLeOOQ9-dva-U5Vfrk5JAvA,1_VbslW_t3Qm8BO_P85VVdkRc7bA-292ejh-fO2Sg7Sc,1jXeUfNO_w5VWVE7x9NJx4Yerjp_IzZSpUaD9gY4zQkg,1PMk1f27vGRA0jUWXs4wJdFOXS65WzjAo2nJAm79gbY0,1uuV5B8-uepDcCMZhBLHUZPNBmKJsf3CrnapyAhoNf8M,1Uv9UWbTHD_kwnltT_e7O3dntqYt6NYXO59my32C_ZFM,1ZrGL-zL7DJulmRo4TmBLQbHJ824dGIlej2102jkIIb0,1zefi-F941AKYpHhawAA-V0AwkD2A9V2jnafzt1PXjRA,1CwubQzEf8RHdeCPq0xmjfSHlSaLIxKc9BvEHL_aQeT4,1tJmyr5jrAEuBEXW3POUj1p3mUFeKpWjvzJ56Hs2NV_E,1VyiK8S5hcJQRsGQAC33f-TEBUMCPVuKIMZq0_ajV_u8,1I6UyV8mndBkTyE183t55z4rm-CoHb1vZJUyGftaHWGk,1t4DMopfl3kFmq9yzTU4SA_cxSbA4DY746OHQunFT5wc,1OwFqWYPTv30DoAfRAfMcHRFqtxsThDWQY19wVz35-7U,1TnE6FEmd1xRTFjpTKfLBim8mRdidpL8qHalynL2DPuE,19qkJootnmjgaVd46vzNskkzE7p8pRSHEfMV4ecMi1Uw,1ZfQh1k-c2kym0NyEhYNICpmi8PmTDk8rqhzYGGFM38Q,1FbXSVNMEPxn_1WrdUyYfpkmeiqCjGDBTWAtY8cnCt0Q,13OJlRnPF9TS-RJyItBPvyX-rTWxNE_X-z_e2KP6xysc,1pj01b8r4xSSrCk-jAUUlyAAJGCDWrzkO-PZDuyxAbbA,1tCts0PHVcrYmH_ULBG3UarwneU4d3uzsOfokefsVvj0,1wNsj_VtRtNV25L5JkdvuVTN146F70I07n4e83hVBPo4,1NEXiEHIie_MbzI7PZVadWtPN7wX-GIxpX-ul8-czyGg,1a6Q35Io5QeG6oAOCo_i_UXs8Piv6-YZsQuom1NYGDZ0,1q4c7Kns0IbXN_JXbTB1IYrS9jxJyw0wZb6IZT7qNGac,1_425Ao9AvVfvbq9pQNu69mVSooANXlK48NOtyyHv2EI,13v95CNiL4iSaYamDVP-749arE5WFsSCowSjqjOsw6Ig,1eifZSlrG3zpyEipku_oCtWA8-Lz42rxS99MAhldfhno,1occ1cJkU3lFC8UXmwOgUdupajJV5xbZO83C6nSa_LUs,1EoUCR0B0R4JNofn-iSmrefO-Q7noPNostVi6FllZ5SQ,17YVPFqfvCYDcu8eUuXIvTk_VQLTGCI98ZwaywzyHxYk,11o9tfQXtYq8G9l3X847j0PD4W9UTvWT2BAnAPgHeQE0,1E7ZYhkEkwVzUl0nBR-cA2V68m6t7uPVqefGcbu4bB9I,1ma5XedRl-3iBfVnatAykDJMYI5rsgD877Erjab-UUFE,1wfrBMRGI7_07VQe6m7Hq0rLAnWnUGxnh6GdDDkf7NVc,1RR6sPgXFQmPImkg1gdwuFwIRlm7qL9TOP63k8t6L1Cc,14LypOjpuxzk_O1jFAwKhFzxk6gyKNIz0spIt1kpFydk,1W4znjKtNmqdYdGJOZgZJOnkHAt0cEDSXVKIYqCWCgUY,1lv8Aj9Gd6FfM0lGeSqiXS-XXL07VHwHYml4VsBiL7eg,15PHvNCw0Oe_GRPgeH4EQfg_tQoLdXAeE8DsmsSSie6M,1Qmt0dOBJQJ-zJ83zrt4FBuzlYiXKcsjnJ7hJ0baiLuU,1pE2i5jL_3cJ9FIgGe0n37PMadNXpLCp69OqMqOhjvLU,1c8uUEeKZO9-5-eih44y3TPGef_OMJjc6iDIY6i-NWns,1DC7uBdguqhtBMYfLmwpCariSfWAah6iJxggZVjlKOD4,1DjVZcRU3tiszOUdvQO9ozWG-52EjEWm4No9gMjAnAnM,1XGmd3fH_ljjGCJMhSuf1docuzaGSmSFBIjgc1JnF71k,1CZ1yQ8XrljPW4azz8JMMFxjjMFenX9G6EvrrdSvSda8,1eYMzwt93D6TGTl7VhqV2G_cqsG6kzJQvLkQ8CJuZBNM,1cgaK4VxeVa765g8C39tsoxc3ubL2j_5odzxG8aXmxwg,13sw0qNLoNB8GnUScntAtQqJak9BLNduZQcvAezWkYM8,1EUionhP3YorHMsRx1yMKfxyda7PJMuJJDL2NTnU8EYA,1HZZPiPzSqkMiCvoIhq5ArEKwT6UHrLDTaW0MhDqJUPA,1w3Gk_9_Jv5eIItllBxUHDMnsiQJHA5QPaBhEMTA3zgo,1wp7RQBuim9267dVsQmQmiI28l8l_Yj2GaCAnroM3Gug,1zW5nBsXMRR713VjiHi2G7AeOWXXo900pJ92_gTovgas,1S2ovWnluo7lZFf33xRB_0fbKra07tCxqP_DDXY5CRK8,1_uZ6MujaIrDg4jJS-D0aD7QLLD79_kbW5dyYbomqEhU,1Vg5_o8wsVRO-47n6t4LPfL0BK1kaiXIOriKtx_PxsH0,1dZfWUfttXczqq8ExaQm6Sz9yIDGJ9hCW0v0WfITPdLU,1HtVO9PFJRLOCF4Y0a6zhFBBKAl_76qhrqxFm--KfbqI,19TYXOjGk2CGhauAd09RrqA3hSjhQu4BHLlSn1VcG2hI,1Y0xFMis6DMX9m7y-8C3WIK6G3pAw3AWFhoZMHQiL6g0,1SI7tTl71ORnUE92Sd5QNlAxZgu2f8F8exKj3ZpMCKV0,1Os_2PyFOGoPEl8oseuL8VHLCSUbUysh87BbrS1m1Yzw,1Dm_MrX4gzilY4JRISzoY4PbA66W2S3oaLrRRH36NSzc,1UnnkaIaLZ6ky1NL4Hc5s6iDwEcZ7AtarfQzgp01LgMM,1CiQeE-Xj2X4z4YKs_Z1UcMTXFOMcs5HKiUfxOq5s1RI,1w6KcZGv4_fIAT52JeYr509QJNO8Z9Mlyt8inxHip0_g,1q_vHpDnXGChawAq8XSu_zRByhXcCd91pyBMEYqebxHc,1rSW60tKRbrGEg5pxwwh6_g_2WCD9So0yqz6_s5etQTU,16l8lezt2mscNEPRGHGUZaS-z0dek_mi4UQ-ZsTx89Es,1-UFEhBAexo8DPliwh8x5fCNSx5DJz6tj1nF5EvzOxLY,1APNhrv8y865tjcJ9FN-K2dzvYXPfpc-WQVmSlKJUfZY,1w6pBkk5pO553nvKWK1M2qc9_ZE_Ln3yrXvT5v1oZoyc,1GtQHrdWfUY8ScloDbR0hCu5z5LEfaaxf-oQwduH8iWU,1OuIUyN5qX2apOB4Jve1HT2C1DnXmMBtK_ghcH_YQTsI,1qan0PXh3-7BLYs-SoWNyynStCJWer2DUfEC-QG_aNow,1Wjq2gYUHBJQTt_dTk3YNBZiZzk7hk1aSTxZennPcMkQ,1TSAyXIXsbyWes89uN7X0t17wXQPsH-SDgxN-dkbERK0,1S5V8xI3vJHyuNxvNerVTeWshcolBgZ0iIGT6ZBMSOqs,1gKrjPu3QKNeb93j02QV_a3Wv1nZB5x-3RX-dT15ZuJc,1ZHL195GTvxi85rNlffa8eP-f_Cqq1WhiAAojEyCoNGc,1leG6Sn3V8f9SifuBSGHFxXNq36BqQVuIjtDuTt73uQk,1xmTTRF9cOHobkZ8yxifPoTDq6mq5Ix0dNCs7foXtv1Y,1fz3PP28h1TwZXnXiXlkrj4GlO81GeHJtnhR7lBZwocw,1D-Tlnq0UtJFYyB2-HXB8irpY1tmHrKh4-vt5utGpOCg,1Vk9iuk6BEwd2X644PgEqnUqqMxRp9vICl1RIeYMslds,1EDRr0O_8VARpnL-gzCdxvcBkf0JKWtU3qxROMY5Z5_s,1iXimTyi4ZXOuMoNHhBzyrDoItU-ZTTFwLmvIOr7YCiU,1Irzy-2bqewd7wtOC3I4u4CG8jhIUnLAVlp7Gk2IsdXk,1_2QS-kUwhQYXoP6z8mysSTV2Z4j4U_1a1FXNIalOsVc,1_TuWHa2QcehsH_LI5PRSoZzzqCNMNRHczOjSF4uRjOI,1gPYfIvLd21Q1ZMW77ApmHo4QGWZ4VmX-98TeDg1V-70,1AHbu61nm50JtslBoPrn5v9z2FDXc70oq_gpnrEjqZ3Q,1eHe8xi1Dmh7KhDiD9bk2AqB4PCca7lQosqgXkZSHexM,13HQgTgv0baygKZ30Kl4Wdv1UlElBA9V1j-4zUI0SIGU,17_AIkDxfBsF0cjy5B6j15iZp5hukN0vkR6XojWmBYFE,1Qsex7aGX5feXVcXAFhYL9PFyd6CzEkADig9E3X2wCik,1VLBHIaVD1mHpuVBpGHYPHKtouIiDZquVyzQWz5jiLZk,1m1VnpKQOGnXP5rwhHbK4qxMjh0x1nAEi904iodHD0Mo,16pcE7YBdHfwWZDnqCXMf_bUjZFMt1YP9C8cHef5ommo,1rDDtQd2DHppvBrsezOxzBG_ZSA70-ucTb07Pbu7eP-w,1gT54y1Wl3DKp987jBTW-vQx2j4b6vEaBFSaL8d4q_9Q,1qoUL9-_FnjU3wHJwDBzw0v24Q82Q0PHOajhSU005CtU,1eMS3z1LlLqJ12e0ClIaHMuS7b1el0WV7ICit4vEaAOI,1T--KN9tjZqhTilLpXYbgC67Ro5vkoQC8ebX2FSHKKTY,1V0erMC2lin2_976eA9ANxMjEB2sAGFeoO-SrgI1CoTA,1Ke21ZOpROXx5ssa6L-19VMjHr9nGnpTKAGP4gaQNa_g,1JIAd_R8btfQpaFKwBxQWOGgsQEQKqXPu09eYGMRVMLM,1MWby8-aI8N9dALgOR1LDb8vx-mIbJxBwMjz9TK7X5Js</t>
  </si>
  <si>
    <t>https://docs.google.com/spreadsheets/d/1V9Xz1lx9GPZ8QodxGev5VZV0SPtz0vbXggUp7qOTV_c/edit?usp=drivesdk</t>
  </si>
  <si>
    <t>10/10/2025 19:22:40</t>
  </si>
  <si>
    <t>si comunica che sono stati generati e resi disponibili i file per la condotta, le competenze, i programmi svolti e le relazioni finali. Di seguito i link ai file condivisi relativi alle sole classi in cui insegni: Programmi svolti Programma - ITA - 2ALS - 2025-2026 Programma - LAT - 2ALS - 2025-2026 Programma - ING - 2ALS - 2025-2026 Programma - GST - 2ALS - 2025-2026 Programma - MAT - 2ALS - 2025-2026 Programma - FIS - 2ALS - 2025-2026 Programma - SCIE - 2ALS - 2025-2026 Programma - DIS - 2ALS - 2025-2026 Programma - MOT - 2ALS - 2025-2026 Programma - REL - 2ALS - 2025-2026 Programma - ITA - 3C - 2025-2026 Programma - LAT - 3C - 2025-2026 Programma - ING - 3C - 2025-2026 Programma - STO - 3C - 2025-2026 Programma - FIL - 3C - 2025-2026 Programma - MAT - 3C - 2025-2026 Programma - FIS - 3C - 2025-2026 Programma - SCIE - 3C - 2025-2026 Programma - DIS - 3C - 2025-2026 Programma - MOT - 3C - 2025-2026 Programma - CIV - 3C - 2025-2026 Programma - REL - 3C - 2025-2026 Programma - ITA - 3F - 2025-2026 Programma - ING - 3F - 2025-2026 Programma - STO - 3F - 2025-2026 Programma - FIL - 3F - 2025-2026 Programma - MAT - 3F - 2025-2026 Programma - FIS - 3F - 2025-2026 Programma - INF - 3F - 2025-2026 Programma - SCIE - 3F - 2025-2026 Programma - DIS - 3F - 2025-2026 Programma - MOT - 3F - 2025-2026 Programma - CIV - 3F - 2025-2026 Programma - REL - 3F - 2025-2026 Programma - ITA - 4C - 2025-2026 Programma - LAT - 4C - 2025-2026 Programma - ING - 4C - 2025-2026 Programma - STO - 4C - 2025-2026 Programma - FIL - 4C - 2025-2026 Programma - MAT - 4C - 2025-2026 Programma - FIS - 4C - 2025-2026 Programma - SCIE - 4C - 2025-2026 Programma - DIS - 4C - 2025-2026 Programma - MOT - 4C - 2025-2026 Programma - CIV - 4C - 2025-2026 Programma - REL - 4C - 2025-2026 Programma - ALT - 4C - 2025-2026 Relazioni finali Relazione - ITA - 3F - ROTELLI CLELIA - 2025-2026 Relazione - ING - 3F - GOVERNI SILVIA - 2025-2026 Relazione - STO - 3F - TACCIOLI ALICE - 2025-2026 Relazione - FIL - 3F - TACCIOLI ALICE - 2025-2026 Relazione - MAT - 3F - LEUCI GIULIO - 2025-2026 Relazione - FIS - 3F - LEUCI GIULIO - 2025-2026 Relazione - INF - 3F - AGOSTINI LAURA - 2025-2026 Relazione - SCIE - 3F - MAGINI MARCO - 2025-2026 Relazione - DIS - 3F - SGHERRI BEATRICE - 2025-2026 Relazione - MOT - 3F - BRUNO LORENZO - 2025-2026 Relazione - CIV - 3F - FOMMEI FRANCESCA - 2025-2026 Relazione - REL - 3F - ANTICHI MADDALENA - 2025-2026 Relazione - ITA - 2ALS - SALVESTRONI SERENA - 2025-2026 Relazione - LAT - 2ALS - FESTEGGIATO ELENA - 2025-2026 Relazione - ING - 2ALS - MOSCATELLI SANDRA - 2025-2026 Relazione - GST - 2ALS - FESTEGGIATO ELENA - 2025-2026 Relazione - MAT - 2ALS - OLIVIERO ANTONIO - 2025-2026 Relazione - FIS - 2ALS - STERI STEFANO - 2025-2026 Relazione - SCIE - 2ALS - MAGINI MARCO - 2025-2026 Relazione - DIS - 2ALS - CASERTA FRANCESCO - 2025-2026 Relazione - MOT - 2ALS - MACHETTI SARA - 2025-2026 Relazione - REL - 2ALS - GINANNESCHI MARIA STEFANIA - 2025-2026 Relazione - ITA - 3C - ACHERONTE TIZIANA - 2025-2026 Relazione - LAT - 3C - LA MANTIA DAVID - 2025-2026 Relazione - ING - 3C - NEVONI ELENA - 2025-2026 Relazione - STO - 3C - COLLI STEFANO - 2025-2026 Relazione - FIL - 3C - COLLI STEFANO - 2025-2026 Relazione - MAT - 3C - CELLESI ROBERTA - 2025-2026 Relazione - FIS - 3C - STERI STEFANO - 2025-2026 Relazione - SCIE - 3C - MAGINI MARCO - 2025-2026 Relazione - DIS - 3C - BRESCA ANGELA - 2025-2026 Relazione - MOT - 3C - BRUNO LORENZO - 2025-2026 Relazione - CIV - 3C - SAVELLI ROSANNA - 2025-2026 Relazione - REL - 3C - DEL BALIO LAURA - 2025-2026 Relazione - ITA - 4C - BASILI CATERINA - 2025-2026 Relazione - LAT - 4C - BASILI CATERINA - 2025-2026 Relazione - ING - 4C - NEVONI ELENA - 2025-2026 Relazione - STO - 4C - COLLI STEFANO - 2025-2026 Relazione - FIL - 4C - COLLI STEFANO - 2025-2026 Relazione - MAT - 4C - DINI LAPO - 2025-2026 Relazione - FIS - 4C - DINI LAPO - 2025-2026 Relazione - SCIE - 4C - MAGINI MARCO - 2025-2026 Relazione - DIS - 4C - BRESCA ANGELA - 2025-2026 Relazione - MOT - 4C - BRUNO LORENZO - 2025-2026 Relazione - CIV - 4C - SAVELLI ROSANNA - 2025-2026 Relazione - REL - 4C - DEL BALIO LAURA - 2025-2026 Relazione - ALT - 4C - CHIMENTI CHIARA - 2025-2026 Relazione - ITA - 5H - LA MANTIA DAVID - 2025-2026 Relazione - LAT - 5H - LA MANTIA DAVID - 2025-2026 Relazione - ING - 5H - CAPPARELLI GUIDO - 2025-2026 Relazione - STO - 5H - PALMADESSA GIUSEPPE - 2025-2026 Relazione - FIL - 5H - PALMADESSA GIUSEPPE - 2025-2026 Relazione - MAT - 5H - DI MEGLIO UGO - 2025-2026 Relazione - FIS - 5H - DI MEGLIO UGO - 2025-2026 Relazione - SCIE - 5H - MAGINI MARCO - 2025-2026 Relazione - DIS - 5H - DESIDERIO FLORIANA - 2025-2026 Relazione - MOT - 5H - BONARI SONIA - 2025-2026 Relazione - CIV - 5H - GRANATO IDELMO - 2025-2026 Relazione - REL - 5H - DEL BALIO LAURA - 2025-2026 Griglie condotta 3F - CONDOTTA - 2025-2026 2ALS - CONDOTTA - 2025-2026 3C - CONDOTTA - 2025-2026 4C - CONDOTTA - 2025-2026 5H - CONDOTTA - 2025-2026 Griglia competenze 2ALS - COMPETENZE - 2025-2026 Ciao e buon lavoro! L'Animatore Digitale prof. LEUCI GIULIO, per conto del Dirigente Scolastico prof.ssa RICCI GIORGIA.</t>
  </si>
  <si>
    <t>3E - VERBALI CDC - 2025-2026</t>
  </si>
  <si>
    <t>04/06/2026 14:12:28</t>
  </si>
  <si>
    <t>https://drive.google.com/drive/folders/1whtK9TuqeGwDBoSok1QQdgC97e5dooG_</t>
  </si>
  <si>
    <t>17XVTv2yX5OtVPTI3QtSa5bLOVn_zvcUWIZyrZ37Nbvo,1rq1uDTPkjFRsVRb5RT6nbvWP3awn_Ss8kfCfrnPXUig,1unM1kQeI8nkFurJyqasPM75aVKKrqjHeH-Gtnyt1MbU,1exSowB5cCOvlxRdtFFvQkUB1Lb1KaesiEAwZ9_s4Kng,1QREQvbkrbKxl0aud23CEQSi-Qc7nMR0s1K2nXn5U4GY,1PAnSY69YDVovpWSBhpCeVW6I89_kYD4w0B8M2JUuAmg,1p4BLsgHJbqt2TeS0RNhDQeO90kG_M6qv0zB0SROEHaw,1O2XR6cRuCFGKefS4r5pLDlD4yQADzCbuzgcF6Tm3Aik,1KfhDs0ue9K5XWq3m7Qu3A7EVYhw2LAT049bjulW9RXU,1ObC5yXyxxfRH20XSM-4ZWquRQguVJ5ITmKt94U3lEeY,1b4e8wiseq9rm95--MI2wtWMBF72edFG-B5MKOyBoTac,1rE1Z_tZMJZ8gnzkD8SEvsjvt681byy6BfH_Rf6fR5so,13scv8igeS1GRyPZVo6-ObT-Rwv7u8awL-syaj6bVsIQ,1mOtX2Gx0O4kpYHdf8zr_kpY2vAk-g668mXIJKvCIqCA,1_TxRbwp1-ZsYj-OTBSog2qKYOMDq6o6_XzE8BFqiKK4,1oS7QT-wxyjUhrzQX0pRly13jX4jkK-gq93upIYQPZyg,1m2PUZeG67I787xAM4915Ow5OCFrjfqwn24qesQoajNM,1n6YTIsyLL8qpYa7a1NYRzomduFbbdmQ9qz4A-iC7Nv8,1VKKZptYYbfFTRzeKPgv0FHiCZPgKFCZ-Gzksmh_6M1U,1kKvbW-sl3Fk1asWot4n22UKot1XR91v7rkUK5LLKO4Y,1rgzWXK5nPWzN1MSDt1zivmbRC_fX1OE6wazo7ZsUXIU,1NTSDwzlwWJRzM-cOnLRGqCmMVJtq6Tx1G0OOsvJeJ9k,1-Xm_CIzFDOBsGsoXNL6Mk9k--44A4VHohK-pJWujdiA,1ANpmm4ZZV-YMuSTO9Yr_9CzPJiaJuDbz_65sO59xVxQ,13SvK14EYZFe8qPBL0D1SoMoBIdtkDcUUHXjWYsYetu4,1ziB7nJXXNU5bLpwXUaYv65qTO9jngzo_KCARwX8reMc,14thvcmfnzntJWI88UdNZdn9jz4xsaKbvhWtAX8Bl1pc,1nsd2_ztBnDbiCea-lyjJQott8PJAQHQXEQhbVRwERDA,13gmGp4IKbOSvattbKg9UxDwrw2ojlKg1IhMT7ss-Qig,1X2iWaWNXs5ZeKzEzzhD7_V7lG3JXZ4UpuDeBIooLxeI,16e_2KgLXkeOUiZ_vfwDl_Ruu5yCP6TtcZrs7JHsx7A8,10_NjufN_Bsn6cY5FBJxxRwV6KtEPqg6qjHG-HAZAFu8,1aOBTGAZnQK1vdw9lA-W3JTb6tkJ9ZkfGCN11ouUURMY,13_pPFoIgy8cjAVhkM4nMYX8MeK3uXOGzxYoBPTVtiAA,1Cq1sCJRyNErtyKht3EdMkCn3nhvtzLfDbLmazjcJlaU,1DMtRd7LQOm1NmBftNCnWWrMYYtb5KBdm1qqenF0a_FI,1JIyW1xtPHhaa9xX_Vy88TSvARQYOm-uAGRi2PdC3-WY,1bygnnNtslF7l4AqCu_xAzPfBdA5A6mz91l9ARfgVpO4,1e5_pHZN54PlRkfzhN3phQ7VPb-qYpROKAUDFPNhkFXk,1mM3OwjwpSbgjO_b6By_rdA0eiQssRZcGdI03C3EZdzE,1YK069VDXJ3CbEb-s8ZBK7XEmgtiz55lXCqmiymU5Jag,1BQiZPdbl8eOzLw2yX5R9ljtNy3eo7pOzCTylbXdc5JQ,1hUPnF2Z3xnlIbWxWrF75KiQSafYKc2GVi_eajvgCgfM,1bsRWsUz02vvkAAhBzyEllkAMfistn9jCNCsenn1-b3Y,13b3q6AiXDLc0O0FL4Ei25C14ZjpXE7fPt2BEultTCvY,1Ax4CTcLop24kcNiWUwvaFbagFtBDrjNAbs3TagI7jdM,1VKyo-Zz3AlcpjAjr8ja0m8g5aAWXawwH4MaEDAac4SY,1JFhgRtQxYjM59QzM6XuZc6rZ2TkYF3u3_l340Jz4pHs,1xk9atS-Hl8aldVrz6HH1-22CoR_RQp_Tfwx-rgEKSqY,1hCxFabmXIlvGXXJzcO3ILml20osJciWQKKXQZVUTFDk,1VjMYJAerBCGSxYPkW3ZOYAPCC4oU65AkEMO7ehacCFY,1dmHQnM5ZmOpjNq1xwf5FKrm4wehdcXUICsHCP0SBINM,1P-Ip5iIKKcbR71owXo7WtVWiIwNyGXeTmFQcMbRsTyk,1onNfAYO0DNrPo7iRJvhq0v5qZ6fSMM2kySB-fjpJ2kw,1zmitrkla-w2ARP9-0DCWhs9z3ek7cIfBBLfKKLmBhQ0,1kv0UiJooj9MDC4JVnu8uouVgSzxmuSds0sR6offOd6g,10iHBnIKlIeAd7L225sco2sR3j1kYTGIquFn78V235ME,1hYFTLBb5J1hVietSJY3dq6SNGeudpt1eMsVSEaYgYe8,1uwGgAywO6rCvJaml-U6z4kdvTbGN47HZAWZj3-wH22o,15CG0EXEqQhU4jVqm8hkW42EQRL3kOuKfhHOMgTZC5Cw,1FKyEZ4oufTarnKwOKpAqfkMHO6uOPdAtzXdy7_JXPMM,1gLMj_CUZHyBJ4JHdkVn7jIYcNlx7VHaZYOUrVb1s1Zg,1eho1aq7X8s7KLlsRJtQTjUGvQNSN3aj7-wV5i0C07w8,1ctCjOfJLwYzQ7SlQmh69Q57RYczeWs1JTEe3Zrap-tI,145ByS7YTAitpzMfEjCFGuFjn6Yt4X1jMc0BMnyhgfFs,1ja7cQQXayBQpXqO8pghUYV3JepFMdyCUuFQVIfmNEJI,1ss16aVgLdHyE09VIn-doVwSxiZftvATdnkqhbSXVe20,1LYvKz6rt1Kd7YFF6JEQQ4phG5ZuOcBdkuwAjlFNIDDA,1J0xSctcf46tl_Gjsvjvtfpp7f8Ibx3e_-MsUSUBhLok,1gkQLXA_FLGwHcyrhDwL20Je9MSPqV9SCUcXabDLJWCI,1LRgDzHVVe5SlYHEoIQQib3qUqIKfqQ04DNO8Pg4bkyM,1jIoTsteb6-qP1_8jejHQodblW_Ylab3czcm_IZa_tnA,1uxvYo9Ob6hp7wzdowqQEKrKfeMdW5MnkhKYuvy_xvAQ,11B0LQ6ZHSBbiHhTPzMEALrIZf_H-jVcBWpwxKngOMB8,1aoEHWSgF--GMz6wTgWpsOGPoDwlsHaYI7a47giTrTYM,1dY--zg2t8bMGXUYKQowXJ3kMjWj1Eu2hllZ-jc6D6xw,1YI_KNGkKoXU5w2MITjqgfJQ657sE6Fb5TTurOyYd5wQ,13w0JiBhwn8_vYHuDuXszLyunFherqhqTOVo42ohXuGI,12TFqwUEI0A8alDhHfxRVcSXGDIFKJWGbNcA3yCfk880,1eUTc24jvlbE04OpzLPNLOqDG82KdS3fBY0I0OW4Myy0,1dBJICyAL-k9_XnlcmkKNA96mdcZbvI_DS-Up_AX5eik,1YgiT6nLl5pGMJS3M6h0S432FQzZbpnuFw7YsWyLUzy0,1W9rdqHSRYJ7sx-V7eA52nkv1L9kvuMkPSG7Z-l0ME1Q,1Zd1T5Iuhl5QBEXY8BJ8yFlGOP69ZmlSOK2WQeHB4IqE,1fQDCSIQb1zaEOgLAccUBq2qaP-Tch4BzhS12QRSn4Vo,15ldmrvq1wQlDs3n1MLl_jJ0S-yoKxKF1aLJXrM2s6RE,1AsnuCxJCsJ476Ms7x7sSoNUoPkdn7pI1YNY5bsJtSm8,1BiX_xDzEXvoEsxrJJ2rblYl4oCvXnkbSgsCrxeI0Yxw,19WLA4AyjrXdpcyn-5cm3yHqtQPz4eP_Xa_ZmFlV-WSs,1RfbsPVrulFbzIjoVaaH_LOcFpWi6SskDGA63X5wGbCY,1kQuEV7Q6klRf2NxbwVCoTQ1kp6T2BnKIhcBTMyEs6i0,1oxv8-9YDui0bwSJlSi5RWRnx82opBKqp3Mud1g12qDw,1Oj3BolTrwdxMM0k3jT6-ZYiMsfZcrVJ7j66HVkjGg2s,1IQJ_mshH2X1OXP0Q5E-SgrgfMuBBLTk23ZDqO3If0JU,19mFc2p8EpxKkdV0qIv6XYcg0Zg1JJHyXw-EbZNpdc78,1gcBlWMPxPgKTP7FhQXus59oIeniNZVSSVUE_aJutdPs,1uiof6-It1tzrOStrIB5xDmbDul1LY3rfI0Hl56AOLF8,1zCsgBWmFajvcZ7GN7ljR-JPDYnfF2XHFUj0ZEsJp3Dk,1s3t-QrnRFqWwkI3GyaYRdVBz3moF7yDEUVpSpKDUor0,1s1mUziLm6g0_9TCyGLHpNBMH7f4BYNnoFXRU31sS_bc,1V_41pYv3I91F6kQYV9h_0J7a_rhj4pJumEUS4zBCU5o,1D4Xl3zetIwc5vbNGVsfcoWMNNh9zYmVThZb_hMCFOgk,1DU6pfnKh01olwQl-8B3secB34HepR1uWSRD858vPOcU,1b_VtsCgeTRJTWQJvsPCVH2RQUKT0EgHG_ti5N-ndbLE,1Q9QMQzp57cF3fnQB6YbLZX5E1AjDXR8shhxO302eTcg,1wOrjQtfwF19vUB1Zbtdqu81DqHAwm8tMAz3ltyb1nOk,1JupFj85ZND9eFYtuwahjorvCBnPSZeokh8hzvSoOod0,1LbcNIUgDIleSCM_N9MtwWmjJt0vvPb1EupkxWCcDRAg,1SmB2uo-QQ5-uzQ6TDWO_0O5kTXbsjVcM8CMv3M7jiGc,1qJZWoAgNxmkzw1JfcTSQw5RpKwKAtSwQiC0TcOmk3g0,1vlaFBvR7dYR_NGaFlgbfS6GZmRbZOLgaO3J9NjXi7F0,191WbhxC8IDqL8het9mq9B-6dP318nMmgxf6NGi48cYc,1oqH1XjH0PJLUzm-bAjL-YOt2805B6cDeRz4A5WxkmLo,1IgnmIJH5VZYOGFkKX3fxRBBtO32WxsfYmXttGBzy7vw,1kzrixTOjZleN8Azb5rWhlAjK6xLh2V21cLWZxsI6z2Q,1nguPvZjejXTZoWUsb04H8_nAXHMtp69pJVH8VluD7I0,1odrdRPGXEc1CLK0EPY8a7MlFErd5oO-GPlXNGmcLU1U,1qrXSCVAkeQqB1Pd0tJr6UjpIskQcVlzX0f07YfXkTF4,11JuAoQC3wIhdJW3n1MXbSClHSlbfNTM8yZIC3Zpw3zo,15YHhiMS92luTK8qqabY6rlSYcpNNL54GztfH3hluYBE,1ycylUEQeAsbaOc5oWGQspKTBidjTzRrhW3f_iJj1cQs,1OTVnsOXxFkuViF9ie8nW-7v_HShQmaHmSmbq64iTUxE,1R-NfNyBmWc9z8l0lU4fCY-4VWCvpW8QtycckWaDYHQ8,1d0FD2iB3TDYWruoFCnJaZxJ-3fcXoyJTywcMPF-FALc,1u51aTw7f5SxdX26iv9-LtDe-gc2IfCRdzfn7yaEUMBc,1Bn_9tMfUzE7vcaMA0vqM8Zi8MTgXBUtMhJABm-lBee0,1arUSPkVGZNpzaGW9EL_GI_pYjjtZyUEsxXNwZAbC2Q8,1yyp9qQXYy3PW-rTjjgX2T0IA8NsRdIiYtJU3tesNQfA,1hTY61tofvQ6szvZLXYRre1FRh1IHpzojSS1LUWmljDs,1lKXctHcQyLX9yAHzmtQJaCl8wzDrkMmgra-ceX8ZNDo,1a3v3jDwDZDkikQw5UAhTVrjDfL8eYaBHZ5O110DXDh0</t>
  </si>
  <si>
    <t>18/01/2026 22:22:30</t>
  </si>
  <si>
    <t>si comunica che sono stati generati e resi disponibili i file per la condotta, le competenze, i programmi svolti e le relazioni finali. Di seguito i link ai file condivisi relativi alle sole classi in cui insegni: Programmi svolti Programma - ITA - 1ALS - 2025-2026 Programma - LAT - 1ALS - 2025-2026 Programma - ING - 1ALS - 2025-2026 Programma - GST - 1ALS - 2025-2026 Programma - MAT - 1ALS - 2025-2026 Programma - FIS - 1ALS - 2025-2026 Programma - SCIE - 1ALS - 2025-2026 Programma - DIS - 1ALS - 2025-2026 Programma - MOT - 1ALS - 2025-2026 Programma - REL - 1ALS - 2025-2026 Programma - ALT - 1ALS - 2025-2026 Programma - ITA - 1F - 2025-2026 Programma - ING - 1F - 2025-2026 Programma - GST - 1F - 2025-2026 Programma - MAT - 1F - 2025-2026 Programma - FIS - 1F - 2025-2026 Programma - INF - 1F - 2025-2026 Programma - SCIE - 1F - 2025-2026 Programma - DIS - 1F - 2025-2026 Programma - MOT - 1F - 2025-2026 Programma - REL - 1F - 2025-2026 Programma - ITA - 2F - 2025-2026 Programma - ING - 2F - 2025-2026 Programma - GST - 2F - 2025-2026 Programma - MAT - 2F - 2025-2026 Programma - FIS - 2F - 2025-2026 Programma - INF - 2F - 2025-2026 Programma - SCIE - 2F - 2025-2026 Programma - DIS - 2F - 2025-2026 Programma - MOT - 2F - 2025-2026 Programma - REL - 2F - 2025-2026 Programma - ITA - 2G - 2025-2026 Programma - ING - 2G - 2025-2026 Programma - GST - 2G - 2025-2026 Programma - MAT - 2G - 2025-2026 Programma - FIS - 2G - 2025-2026 Programma - SCIE - 2G - 2025-2026 Programma - MOT - 2G - 2025-2026 Programma - REL - 2G - 2025-2026 Programma - ITA - 2H - 2025-2026 Programma - LAT - 2H - 2025-2026 Programma - ING - 2H - 2025-2026 Programma - GST - 2H - 2025-2026 Programma - MAT - 2H - 2025-2026 Programma - FIS - 2H - 2025-2026 Programma - SCIE - 2H - 2025-2026 Programma - DIS - 2H - 2025-2026 Programma - MOT - 2H - 2025-2026 Programma - REL - 2H - 2025-2026 Programma - ITA - 5ALS - 2025-2026 Programma - LAT - 5ALS - 2025-2026 Programma - ING - 5ALS - 2025-2026 Programma - STO - 5ALS - 2025-2026 Programma - FIL - 5ALS - 2025-2026 Programma - MAT - 5ALS - 2025-2026 Programma - FIS - 5ALS - 2025-2026 Programma - SCIE - 5ALS - 2025-2026 Programma - DIS - 5ALS - 2025-2026 Programma - MOT - 5ALS - 2025-2026 Programma - CIV - 5ALS - 2025-2026 Programma - REL - 5ALS - 2025-2026 Relazioni finali Relazione - ITA - 1ALS - FESTEGGIATO ELENA - 2025-2026 Relazione - LAT - 1ALS - FESTEGGIATO ELENA - 2025-2026 Relazione - ING - 1ALS - MATALONI ALESSANDRO - 2025-2026 Relazione - GST - 1ALS - PETRUCCI ILARIA - 2025-2026 Relazione - MAT - 1ALS - SCACCIA GIULIA - 2025-2026 Relazione - FIS - 1ALS - LEUCI GIULIO - 2025-2026 Relazione - SCIE - 1ALS - FATTOROSI LUIGINA - 2025-2026 Relazione - DIS - 1ALS - CASERTA FRANCESCO - 2025-2026 Relazione - MOT - 1ALS - MACHETTI SARA - 2025-2026 Relazione - REL - 1ALS - GINANNESCHI MARIA STEFANIA - 2025-2026 Relazione - ALT - 1ALS - MONTONE FRANCESCO - 2025-2026 Relazione - ITA - 1F - SALVESTRONI SERENA - 2025-2026 Relazione - ING - 1F - MATALONI ALESSANDRO - 2025-2026 Relazione - GST - 1F - SALVESTRONI SERENA - 2025-2026 Relazione - MAT - 1F - BRINI LAPO - 2025-2026 Relazione - FIS - 1F - LEUCI GIULIO - 2025-2026 Relazione - INF - 1F - AGOSTINI LAURA - 2025-2026 Relazione - SCIE - 1F - CASAGLI ALESSIO - 2025-2026 Relazione - DIS - 1F - CASERTA FRANCESCO - 2025-2026 Relazione - MOT - 1F - BRUNO LORENZO - 2025-2026 Relazione - REL - 1F - GINANNESCHI MARIA STEFANIA - 2025-2026 Relazione - ITA - 2F - CORDOVANI IRENE - 2025-2026 Relazione - ING - 2F - MATALONI ALESSANDRO - 2025-2026 Relazione - GST - 2F - CORDOVANI IRENE - 2025-2026 Relazione - MAT - 2F - DE LUCIA DOMENICO - 2025-2026 Relazione - FIS - 2F - DINI LAPO - 2025-2026 Relazione - INF - 2F - AGOSTINI LAURA - 2025-2026 Relazione - SCIE - 2F - CASAGLI ALESSIO - 2025-2026 Relazione - DIS - 2F - SGHERRI BEATRICE - 2025-2026 Relazione - MOT - 2F - BRUNO LORENZO - 2025-2026 Relazione - REL - 2F - ANTICHI MADDALENA - 2025-2026 Relazione - ITA - 2G - PETRUCCI ILARIA - 2025-2026 Relazione - ING - 2G - MATALONI ALESSANDRO - 2025-2026 Relazione - GST - 2G - BASILI CATERINA - 2025-2026 Relazione - MAT - 2G - DINI LAPO - 2025-2026 Relazione - FIS - 2G - DINI LAPO - 2025-2026 Relazione - SCIE - 2G - BALESTRI NATALIA - 2025-2026 Relazione - MOT - 2G - COPPOLA CECILIA - 2025-2026 Relazione - REL - 2G - ANTICHI MADDALENA - 2025-2026 Relazione - ITA - 2H - ROTELLI CLELIA - 2025-2026 Relazione - LAT - 2H - CORDOVANI IRENE - 2025-2026 Relazione - ING - 2H - MATALONI ALESSANDRO - 2025-2026 Relazione - GST - 2H - ROTELLI CLELIA - 2025-2026 Relazione - MAT - 2H - DE LUCIA DOMENICO - 2025-2026 Relazione - FIS - 2H - DINI LAPO - 2025-2026 Relazione - SCIE - 2H - CASAGLI ALESSIO - 2025-2026 Relazione - DIS - 2H - DESIDERIO FLORIANA - 2025-2026 Relazione - MOT - 2H - BRUNO LORENZO - 2025-2026 Relazione - REL - 2H - ANTICHI MADDALENA - 2025-2026 Relazione - ITA - 5ALS - ROTELLI CLELIA - 2025-2026 Relazione - LAT - 5ALS - ROTELLI CLELIA - 2025-2026 Relazione - ING - 5ALS - MATALONI ALESSANDRO - 2025-2026 Relazione - STO - 5ALS - PALMADESSA GIUSEPPE - 2025-2026 Relazione - FIL - 5ALS - PALMADESSA GIUSEPPE - 2025-2026 Relazione - MAT - 5ALS - PACCA NATALINO - 2025-2026 Relazione - FIS - 5ALS - PACCA NATALINO - 2025-2026 Relazione - SCIE - 5ALS - BABINI ROBERTA - 2025-2026 Relazione - DIS - 5ALS - CASERTA FRANCESCO - 2025-2026 Relazione - MOT - 5ALS - MACHETTI SARA - 2025-2026 Relazione - CIV - 5ALS - GRANATO IDELMO - 2025-2026 Relazione - REL - 5ALS - GINANNESCHI MARIA STEFANIA - 2025-2026 Griglie condotta 1ALS - CONDOTTA - 2025-2026 1F - CONDOTTA - 2025-2026 2F - CONDOTTA - 2025-2026 2G - CONDOTTA - 2025-2026 2H - CONDOTTA - 2025-2026 5ALS - CONDOTTA - 2025-2026 Griglia competenze 2F - COMPETENZE - 2025-2026 2G - COMPETENZE - 2025-2026 2H - COMPETENZE - 2025-2026 Ciao e buon lavoro! L'Animatore Digitale prof. LEUCI GIULIO, per conto del Dirigente Scolastico prof.ssa RICCI GIORGIA.</t>
  </si>
  <si>
    <t>FORMAZIONE S.L. - 4ALS - 2025-2026</t>
  </si>
  <si>
    <t>04/06/2026 14:12:30</t>
  </si>
  <si>
    <t>1aPpKHFRYgCm5YZ3pAfuCmvWHO-lr-tmfKGO-WOQNUlk</t>
  </si>
  <si>
    <t>1Z34mqlVaE-My-WdfZf0y8Fz5UIj6z3z8qgpsvoemt3I,1iAAGXWPNW-knjNCGMkvRERsi9AFT5PGUQcRBkgu9Ieo,15HGGo0tyWsdkQDKExkll_5DdVD2Ofg_1HiClVQfhC5k,1oJcS2CajOTIVgRTxmgiTiNcO8Ug0-5V6ETsagcCmyHU,1hjtga7CYdR3PKlgSaIPdBnxMCRtVW3vWzv_UkTehPGo,1EKkWO-oC1-e0qOdWZUvfq3ESziZ_bvOJew-WdFnLdiw,1Ujmbz2j-4GW7AuYfevx9GHwRkmc5BVuie6RiVhXZ_9U,1Jxx9ty-9ZVh7auYXt5vinDszfBFGXkmsn_c5-cUsef8,1Ef8anhw6CJzhBqii1bo7sL_b2g3U6KuPzOjYzFFp5PE,14XvntOSOezV4IG_550X7Lmgdj4Lo1XGcVJoNY4mrwpo,1U6V2H3Nr06AA1k7Efxt5R8qTkHkD08JGxkDfF6b0WfU,1gVcaN9sriOYdrwXi2Umf2HRE2gnJ4se2ssNFMKLLvuM,1X8pZ994AN_DWEdilsdsdyimZnFQwi3vYqKgRTHcHphs,1j5jj1OZgAIcqSUXxW3YfWdOx4Du6r60cwKoGdOSWE6I,1RInmjF5e9ir70YhzVufXcyHxPkEE9sz-TxN4VDSCvTE,1cI11nVUGgPClugNYOiVJjuP31N79GPDwH9tEa3qzcDM,147Fr29YFYHlHZxq8Vy_i6DZmzaOK6AK6dDqQS1S0FF0,12od_Xwucwp1TD68LfyNPDue9SbfIpwjoYJ5iT6e-x5I,1jLX2DpamhdBRmNsksQFqXgpwwM4fJIL5pRGcXrxyiCM,1scA9Od-pPQ8uooA9c5IWbI4KzlI5k-F2uKgadW-EtTs,13d4ppICBTwIz3w074HHl_s8WP_F9f7emw_c70dOPfdE,14fowN327SJWqviwOudbQ3z3c4iLJFII_gPPZVtnkPo0,1Li1IHAs5LMGeFGuzeLX6cDnPdqwV9oswzbcqNtTEn3s,12A2jpxp9AUpwquWQQk_BV5oUk1ZVsgjy-Ky7pH67exw,1NRTJNXLKwb-KnMDXKFuNhT5x1FyMNq4gk2myilXgHg4,1gx8eXaR6bsYy0gWkm3rXWsvldwR8rUnGaALHjZz8I3U,1pU0X20KLTGgj1ONoXDm71_F08cvP9CDdMyEFGqumLwk,1W78EpiVrghimWV0dp-yBnHVpnx8-5vjXjM28vIW9l9A,12lrfAZrG9pToHgFQFYEQhYBuhUKZryjCH4ppM5TNkQQ,1MeBJ4DHDVKBTC0lQXuvDiumRaEGnHrnnUkZ97vo79gY,1vsEUEoGESQWLgKZmD3izUlNQ4IVZAlPku03-HtVQrHA,1iJ7Ilt9P-kllgZ2bmcX_2PDlc2iqrtnKWr1ptCKHawI,1XBEo-PH3X9_kOGS6_HzsxGw72_6uTGOzoJSFikW398c,1OqBFBwy2MRChBqUSDdPb0Dx-xqT-02hjAKn9TbpNwXA,141fyl6gXRWq6C9oTrPntXBjV7J1aPgG1hVNMP2sGWpg,14JDltArOFRDvi1HwD3zuXi6WJaiO97kGZ7uwqEPyvMA,1nDOtSpwqSQYxbfU1nQuSC2jy3E8DmvN9T1tJfuacZgw,1eOaLExuim2lDmWKSlriXrJ2JkbhmNoTlKAMCEIaNwAY,1otzogxvfQEcOaOaa8bN-0WIyPtijqBIgoQFi7OsWb4Y,1VLppQeO8P8prUBilXLekLk9tm7Eu3H91R0u3MMdw60o,1tNbWBKWEeqMe_xnaiw63AftBqkeLIykJWNpctoLYH14,1Ky6fBefEz5C8242w4G26MQsYcfNS5T8qvSYY9DHVKS0,1C5qBAylkjEK4PnSd_uhpJjrCus4c1BmdKGC6uaiMPw4,1ndPcdmE9dwdNDfHSzMqkBjJKSS2YoFQZ3wazoVCeLsg,1XoqDmtJl6N1dOGDy4rNkOdjBHBdQEst5DCGkiqbtzts,14gLgKGlrH15ehYHAdpCB78JY4a7sXHWtTH9EII8r8Ic,1QDLMfNK9xnfMcYRqcapS4tN8YBqrK8JmQy2QpQmQluw,1dsHcySydelcEsTBM7lJi3UhcTt1H09vlOz8OENZ1KsY,1_4M5tmvznWK_2cznA3Di2kBCOrAdrCVf50zSdmMxHBk,1l3TPpmULnO5l5AINA1gPMmpLk3z0LfTJV8wiJMd2Lto,1OGqqhyHTij1Vd5UHeqUzps3Ws8fz3zbxIrNQtQL-0II,1ou5fr3xwdhXvVviSy8Xm-rrw1DjgtqIAjlbWvOUQxAQ,1P316v_QlIPs9wFalpA0e2MV9GSdtcWCWgbCM3jVGd7w,1eUUy0u88Xdvz5iEfjhIwwoQdx3h1fo0hynaxRIS86eQ,1OWBAAphEyXy--e0PPPVuuUDAcAl3PxPiWOjGVCFgKew,11cQ5nC1QZQeerwPZ8fov5T-hEDXvAncY20AhhX-MKro,1aKuOGTYjfek3yI85ZFa_pRP4d3v4mq64dfEQg1pPM-M,16n-iD-IwynJbMG6Iqm-vs0nXyaz9exNOwCyM7QntJW0,14tdZzvOMViITu-n08Bo-fipruV7Kbid9txal8tN7zI4,18-RK1RzsmW7J7tVqCleQdVdwQNC4wyB8nXwj7NPCl1I,11x6QHvMhvzgtn9qV2m-dxLXfWqxBPOAPqTVj1zWhgu8,1ndcjdWwNSUn1n7CXU8nhfgSt5Yy8vAh-vEJehXfNfq0,1fXbWYFT0GerVyamvwVhQsaprDDiS5BflN4wcUpZ0fAI,1RaYmDMlU-2bAmt8sEKMOfpP5ZlCPi0d2-t5sBPEs8zA,1ZINeytVCr1yBJkA8YPc2_RL4wI2mTE0kN8mfTGuVqhs,1fpebFnUwgTb-S9RvKYYQlTZUCP308rRzcmL-GX1sQuE,1e7qY-VyCzcTgtU-0RtEc4Pe0KHneqdPch4uJh2unuI0,1P5NqElu7C9bM991gl_5etNpoehE2bmsWfUs8QFzQl7A,1JGt-yD0w5zBeaHESLmV6gKG2nytjgfOxKcFanrV8Ai0,13Bb4up3pqpi3ymgi6aBDK1Sdx05wvhB-Rhst4lBJtac,1e44bZwGQKcPo9YCgs1exYcczGFpkUuMmDd4xTlZCu7s,1aQ5ElDCTblaR5HNwvOBwvoiDbGKF6JF6Ka1L0vNhT2c,1BhXlz7LsvmPUUuuf3rbKsOOf31uFlxIJCYOA-ECaWr4,1fG9YNUdsj0LxM-BGk_0XuPFr0gk6TWj7OF9KCdg1T2E,1gjaCbnvt1wyk4VL3AvjcR47jUNBO5--bI9xmdo20m_U,1U6PPSGobRbcq2GQ3Ang0yNAWie3q8btsSMqHvxi4Crc,1oxhDAM-jrZe73YgC5_tRerP667i1QmSfwP5NgMEv7RI,1-jhkHu_vwxoQG2KfrmDyqGaS-esPEIzd1RFcV631Agk,1ybRj6Z5Dql5qMALUjd1E_qDxapGZo-H8NMepKL-nAs4,1ZYc5k4V0S6xq4diLgE6H8QJgI6flxu0VsQloc2oEBnI,1DMaw8lZs9ht4oP4XohICqD4ujrH9YuQaMbP_PvUejrY,15rPICeP1BkmvminNcVoIeFRwKHY80uIDIVArm-FnPJk,1PdG-8EXIo1r4RQKJBa7aEZXKva5tuvKAcau9URTV_w4,15IrGecdpSXzH4lPnMIu3047UJgKVEghEsp93IyoAYFE,1jn8O3hd20HSDvwBPTkINGc7UY8FkopgJXeCORvmXSHY,1IG0mQfsgfQN-zLjZusStlM4GAv9cHGq-8Rve1uUQ8nY,1OxfUX9WlrBa09hNhvLXREPgfqvIdNgIf15bkm5o_ROQ,1pRRIfQyJI4oxM57aw-H8GDPZK0FxOo7c-zYQ2ItS7zQ,1JCqEgyFOB4c47GhZyFWwmOoJkfcGpnlRXwsv8FxXybQ,10YP3e9YdsuvpuQK0vYADGDaE5BDTUGSFVtTa7ka_t4s,1IHsgkCkT6ZjznniXBrfor-PVbNOFZDbtZpRh23nAkmo,17ry2sGVTQjXVqRZkcoJTPXIDBin880EdcJgM6mO4JLU,1BUEbT_oWyQIOhylAVr4FqNdIw4Tt2fcRKGZaUap0Nj0,1KyPPyo89ENcEVDtlz3jRU5Y58Ugycpeoj_Ua8dtWAXI,1HLMATW1WartsRXf6HTWeDfM2HYrSWjXOiNTgKiVfo-E,1TROAX1ccGhUnz_8_5jcPYAQbveeU3NgwufvIou1gzWQ,1xqIavyPkJW-cywKY7RCTwQRcTdIzeG4ELF4iqjWenT8,19AJQhfJX385SFYlz78ZYESgXS0lqYWswyB5ajzj7jJs,16bbAO1GldycU_HESJanfQ5hzAkwf3WgdOEk713tF5eA,1eYRWtVUsUrEghDGgOpFyTbYABkhk8sUbIew_6s8w3N0,12dMNWcn_YCM2ZFeiOqshEK-OH5jHdJyRbJ7vMjgNbps,1QTogM430K8Nm69rKd86n-7B8xsE3fTXJM5IiApx7cII,1j5zvsUyN7jDqFKrFVYYuKI8oNwYOnenALXjh1zEyTzc,1LRRQeF52uz0Tm4KxvHRF8jOZVf-2GosmTsgvA_I8WAY</t>
  </si>
  <si>
    <t>https://docs.google.com/spreadsheets/d/1aPpKHFRYgCm5YZ3pAfuCmvWHO-lr-tmfKGO-WOQNUlk/edit?usp=drivesdk</t>
  </si>
  <si>
    <t>si comunica che sono stati generati e resi disponibili i file per la condotta, le competenze, i programmi svolti e le relazioni finali. Di seguito i link ai file condivisi relativi alle sole classi in cui insegni: Programmi svolti Programma - ITA - 3D - 2025-2026 Programma - ING - 3D - 2025-2026 Programma - STO - 3D - 2025-2026 Programma - FIL - 3D - 2025-2026 Programma - MAT - 3D - 2025-2026 Programma - FIS - 3D - 2025-2026 Programma - INF - 3D - 2025-2026 Programma - SCIE - 3D - 2025-2026 Programma - DIS - 3D - 2025-2026 Programma - MOT - 3D - 2025-2026 Programma - CIV - 3D - 2025-2026 Programma - REL - 3D - 2025-2026 Programma - ALT - 3D - 2025-2026 Programma - ITA - 4F - 2025-2026 Programma - ING - 4F - 2025-2026 Programma - STO - 4F - 2025-2026 Programma - FIL - 4F - 2025-2026 Programma - MAT - 4F - 2025-2026 Programma - FIS - 4F - 2025-2026 Programma - INF - 4F - 2025-2026 Programma - SCIE - 4F - 2025-2026 Programma - DIS - 4F - 2025-2026 Programma - MOT - 4F - 2025-2026 Programma - CIV - 4F - 2025-2026 Programma - REL - 4F - 2025-2026 Programma - ALT - 4F - 2025-2026 Programma - ITA - 4I - 2025-2026 Programma - LAT - 4I - 2025-2026 Programma - ING - 4I - 2025-2026 Programma - STO - 4I - 2025-2026 Programma - FIL - 4I - 2025-2026 Programma - MAT - 4I - 2025-2026 Programma - FIS - 4I - 2025-2026 Programma - SCIE - 4I - 2025-2026 Programma - DIS - 4I - 2025-2026 Programma - MOT - 4I - 2025-2026 Programma - CIV - 4I - 2025-2026 Programma - REL - 4I - 2025-2026 Programma - ITA - 5C - 2025-2026 Programma - LAT - 5C - 2025-2026 Programma - ING - 5C - 2025-2026 Programma - STO - 5C - 2025-2026 Programma - FIL - 5C - 2025-2026 Programma - MAT - 5C - 2025-2026 Programma - FIS - 5C - 2025-2026 Programma - SCIE - 5C - 2025-2026 Programma - DIS - 5C - 2025-2026 Programma - MOT - 5C - 2025-2026 Programma - CIV - 5C - 2025-2026 Programma - REL - 5C - 2025-2026 Relazioni finali Relazione - ITA - 3D - MONTONE FRANCESCO - 2025-2026 Relazione - ING - 3D - GUIDI CARLA - 2025-2026 Relazione - STO - 3D - MAZZETTI MANUEL - 2025-2026 Relazione - FIL - 3D - MAZZETTI MANUEL - 2025-2026 Relazione - MAT - 3D - LOFFREDO GIORGIO - 2025-2026 Relazione - FIS - 3D - LOZZI CARLOTTA - 2025-2026 Relazione - INF - 3D - CARTOCCI GIANNI - 2025-2026 Relazione - SCIE - 3D - TERNI ALESSIO - 2025-2026 Relazione - DIS - 3D - BRESCA ANGELA - 2025-2026 Relazione - MOT - 3D - ROSSI STEFANIA - 2025-2026 Relazione - CIV - 3D - SAVELLI ROSANNA - 2025-2026 Relazione - REL - 3D - GINANNESCHI MARIA STEFANIA - 2025-2026 Relazione - ALT - 3D - FESTEGGIATO ELENA - 2025-2026 Relazione - ITA - 4F - BASILI CATERINA - 2025-2026 Relazione - ING - 4F - GUIDI CARLA - 2025-2026 Relazione - STO - 4F - MAZZETTI MANUEL - 2025-2026 Relazione - FIL - 4F - MAZZETTI MANUEL - 2025-2026 Relazione - MAT - 4F - CHIMENTI CHIARA - 2025-2026 Relazione - FIS - 4F - DI MEGLIO UGO - 2025-2026 Relazione - INF - 4F - AGOSTINI LAURA - 2025-2026 Relazione - SCIE - 4F - BARRAVECCHIA PAOLA - 2025-2026 Relazione - DIS - 4F - CASERTA FRANCESCO - 2025-2026 Relazione - MOT - 4F - BRUNO LORENZO - 2025-2026 Relazione - CIV - 4F - GRANATO IDELMO - 2025-2026 Relazione - REL - 4F - ANTICHI MADDALENA - 2025-2026 Relazione - ALT - 4F - MILLI ALBERTO - 2025-2026 Relazione - ITA - 4I - ACHERONTE TIZIANA - 2025-2026 Relazione - LAT - 4I - ACHERONTE TIZIANA - 2025-2026 Relazione - ING - 4I - GOVERNI SILVIA - 2025-2026 Relazione - STO - 4I - MAZZETTI MANUEL - 2025-2026 Relazione - FIL - 4I - MAZZETTI MANUEL - 2025-2026 Relazione - MAT - 4I - LOFFREDO GIORGIO - 2025-2026 Relazione - FIS - 4I - LOFFREDO GIORGIO - 2025-2026 Relazione - SCIE - 4I - FATTOROSI LUIGINA - 2025-2026 Relazione - DIS - 4I - SGHERRI BEATRICE - 2025-2026 Relazione - MOT - 4I - MACHERINI MARCO - 2025-2026 Relazione - CIV - 4I - FOMMEI FRANCESCA - 2025-2026 Relazione - REL - 4I - ANTICHI MADDALENA - 2025-2026 Relazione - ITA - 5C - MONTONE FRANCESCO - 2025-2026 Relazione - LAT - 5C - MONTONE FRANCESCO - 2025-2026 Relazione - ING - 5C - NEVONI ELENA - 2025-2026 Relazione - STO - 5C - MAZZETTI MANUEL - 2025-2026 Relazione - FIL - 5C - MAZZETTI MANUEL - 2025-2026 Relazione - MAT - 5C - PECCIARINI GRAZIANO - 2025-2026 Relazione - FIS - 5C - PECCIARINI GRAZIANO - 2025-2026 Relazione - SCIE - 5C - BARRAVECCHIA PAOLA - 2025-2026 Relazione - DIS - 5C - BRESCA ANGELA - 2025-2026 Relazione - MOT - 5C - BRUNO LORENZO - 2025-2026 Relazione - CIV - 5C - SAVELLI ROSANNA - 2025-2026 Relazione - REL - 5C - DEL BALIO LAURA - 2025-2026 Griglie condotta 3D - CONDOTTA - 2025-2026 4F - CONDOTTA - 2025-2026 4I - CONDOTTA - 2025-2026 5C - CONDOTTA - 2025-2026 Ciao e buon lavoro! L'Animatore Digitale prof. LEUCI GIULIO, per conto del Dirigente Scolastico prof.ssa RICCI GIORGIA.</t>
  </si>
  <si>
    <t>10/10/2025 19:22:34</t>
  </si>
  <si>
    <t>04/06/2026 14:12:32</t>
  </si>
  <si>
    <t>3D - VERBALI CDC - 2025-2026</t>
  </si>
  <si>
    <t>1_yEgUPD9x1WpPykw6TH_8jXux8YtHKjuY-vEPvsElqc,1H9yal0Z2_2kcbDrzIN_hEKeDq5sB-E0OVk2vuSRFWRs,1ckC5IXsgvjXU8qTSf-dKO8dDxklA49pIiiy4whp-VWQ,1YUe5W2AcnPKxCEWQTsVf0t5WYbFDMkHi7Yuoam_7o8M,1idKyICsrOYDODFeKExvjsPe1Cqi59yWN6CschaHEDd0,1F5d5l0D0qd-crMAWqoZouz2CiOxRkybdRoXeixAkuJ8,1vsPliskrEUWtmqVZN9IdpDv0ZbSptRgGvdOu8oc1jjM,1Ov28xt6EubBtbOgKz6lU6dYB_PiSs_rd0BsjHHYdTRI,1SonzDuDIJkJ700txBGTJwjcO39g0lu1BVOevGzSzRkU,1m0MYK9fjA4SOZ7FBKSukhZUDF6VApwy8hz2x_GmETao,11hmmq-jp_I850GVF_l5avsdJmpns9XsQ38Rn14miQCg,13PtSBKHmrOUyuvttZwaRl_FxrCDIt_hqsT8nKyd8ZUU,1iKt6UBxeBQ-p-MCOM3JaBFb_HbLosie273-Kg5PIdTc,12ms5qNu50rcrktU088czPk8wH4adMCiabX5KvCODli0,1sYL8fWft28KJHgVUY6mFQE6GCCLinIa-DPYZyOA_sJM,1f_68G0XCkQJb5FJmh8kZYpe_YK5fakAczeCOT-K2GnU,1mNvVIpiG3gtjkEPHY_lR4jTU9LU40aKSuLJo9Lq-l6c,192jFWzGuJl1iad6-JuzeWgdT-ml9JzZr8Vk9u9B8ZHA,1pz9e2uGVJnmOf-KzQsU_YQol2jU7fT0AZHjvuAduaEg,16x4ifJOgsTstUgECjraI56Xf2eXaphLSguNHqXc6RiM,1AX9sr3OytwWftwCVYk1P8VxX1TIyAolP52DOOUeux-4,15gXnmukwV5MGn6m2IIl7uV580w6deCQGF46bLr1N8fc,12pe42W4EBjOxcsNfCR_bJQmMcx48V6s9Js6xZbrwYtE,1QLLe6enyxShkfIZvWDpHjOXVIszTq2VQVXE9mQcPSVU,1j5jj1OZgAIcqSUXxW3YfWdOx4Du6r60cwKoGdOSWE6I,1RInmjF5e9ir70YhzVufXcyHxPkEE9sz-TxN4VDSCvTE,1cI11nVUGgPClugNYOiVJjuP31N79GPDwH9tEa3qzcDM,147Fr29YFYHlHZxq8Vy_i6DZmzaOK6AK6dDqQS1S0FF0,12od_Xwucwp1TD68LfyNPDue9SbfIpwjoYJ5iT6e-x5I,1jLX2DpamhdBRmNsksQFqXgpwwM4fJIL5pRGcXrxyiCM,1scA9Od-pPQ8uooA9c5IWbI4KzlI5k-F2uKgadW-EtTs,13d4ppICBTwIz3w074HHl_s8WP_F9f7emw_c70dOPfdE,14fowN327SJWqviwOudbQ3z3c4iLJFII_gPPZVtnkPo0,1Li1IHAs5LMGeFGuzeLX6cDnPdqwV9oswzbcqNtTEn3s,12A2jpxp9AUpwquWQQk_BV5oUk1ZVsgjy-Ky7pH67exw,1NRTJNXLKwb-KnMDXKFuNhT5x1FyMNq4gk2myilXgHg4,1gx8eXaR6bsYy0gWkm3rXWsvldwR8rUnGaALHjZz8I3U,1_YIbiSUQ3nSUhaK5Xnz_uUDjsARp7XFhbofv7fb5lts,10xx_OeV8XFM-vkCWtQeexhz_NCYpkBewfqSk8YUJwCk,1m2MrhSQtzb3zkCKkebDcnx90zEuBqPddT2iGW3liWrA,1lGuVpG0HmutUE0lh7vION8GW-SaK9XEtQricSQnNNIU,1u0fEKS1TJ-ANov02UzbC_1QUYjOjGc0F2AmdpQ33wnY,1tf1E2r4GbOVMbch6iO88_4Zc6FAiE8sey17bzZw1DhM,1pE7zaYdGxudn-PTElW6gcgIMsWd5wSnflN_AwEVgU60,1gRqTniaLfk9O1DV5c4euaBj5dd-dhvgNEHWMLRqyAlQ,1tBxPO-CWuNE15-fKxMOlOdw8pqDQe39a4vrHjrvDEMk,14NHcaCAzD3ImGj_MnJlnf9StXDZTZ6DCGgfZCuE8HWg,1Sb9AXpVZZCQppj4upq7s8jO8eUBixKowlmg2bXdLXcE,1NrtEkordFkDXIsGG03048pBUbqz2eX4bkNIbwuKjzYI,11TRDK7gthr3WVk4_DfRtT1GZCPJDf9Vo7Mk0ASlBdY4,1WzkBZb_3lGOMcAIQSZQCdHXg-qKlgEThxOs0N0OFDJk,1UgqeHsXpxXqUuCy6QXurEuKyeZXROAf8ejKxF4CdisU,1K6s7m_QdK4gnAQo6HcyDQDrL6RYSnxD1G4gjaTLsOVE,1GnA0YlDn1eEKRf-RKZfEbz-fSpU0Trl8rsub9Tn8xS0,1-qF8q3lOYnJf2dq5a1m1o9nwtDBEATgmAWQYx01mphU,12ZJVEn2QLXL07GvXy7eOE66AqyVESG5SpmuiygRWvzI,100ITLM1xsnryrRGomizu754F2-WcKR2J-lpwDGD2nso,1unm4mVCUWtsqqJ4uJ-zVK2m_J-8_qqwEQ1hn6KrhH9E,1RrcLFBqb0Fav_MIyQ-K6_jvCmagZSSk5RmmInAp8n_g,1E7ZBnwDUAtedz3st5cX9gLFh4kUW6FooQRRMD7QGlMc,1xlwxxLdsZwd4vjirDRJh5qeCheBcz2dCbHUAUbZRcWc,1goti-dUDsZfZ99utk71IH7WROl3sDP8fyROlyWVWQV4,1S8P18UvBFnxv_2946ea6P422RCj5iPtqsBn0-jOjD_M,1qIIKCOYE-U3iw6HGBmiunDOrbHZyiKz3fhyCC0vhBVI,1Js6JTsgbuFBS5xYP8nMf3RrabYvdaliYZinX8eLkENA,1c_b6VlYCBMCt_sxiQN4Mh0d6KOMgla76gzHa00Zi7F8,1RaYmDMlU-2bAmt8sEKMOfpP5ZlCPi0d2-t5sBPEs8zA,1ZINeytVCr1yBJkA8YPc2_RL4wI2mTE0kN8mfTGuVqhs,1fpebFnUwgTb-S9RvKYYQlTZUCP308rRzcmL-GX1sQuE,1e7qY-VyCzcTgtU-0RtEc4Pe0KHneqdPch4uJh2unuI0,1P5NqElu7C9bM991gl_5etNpoehE2bmsWfUs8QFzQl7A,1JGt-yD0w5zBeaHESLmV6gKG2nytjgfOxKcFanrV8Ai0,13Bb4up3pqpi3ymgi6aBDK1Sdx05wvhB-Rhst4lBJtac,1e44bZwGQKcPo9YCgs1exYcczGFpkUuMmDd4xTlZCu7s,1aQ5ElDCTblaR5HNwvOBwvoiDbGKF6JF6Ka1L0vNhT2c,1BhXlz7LsvmPUUuuf3rbKsOOf31uFlxIJCYOA-ECaWr4,1fG9YNUdsj0LxM-BGk_0XuPFr0gk6TWj7OF9KCdg1T2E,1gjaCbnvt1wyk4VL3AvjcR47jUNBO5--bI9xmdo20m_U,1U6PPSGobRbcq2GQ3Ang0yNAWie3q8btsSMqHvxi4Crc,1vP3uMUGpzZX5_vWpULJ0dJY1SO97OCZRUhO-Nj_kpc0,1cZhj8mOhaQ4KW7xkp-nPjsBqXIIHEHsAh6dIaGsJi0Y,14_prigwxgpVTRRztZmQrBZNWmvxzjZfqy30aodvCQ1w,1veUa_neajj76l84PkaAjDYLQOdcwPes4Fa6n8f27ECU,1xoRetKd_OZdP2dXdbL1iABvXB5WiYosFknfqgNhfU8w,1Y7Ug-uJrOuStBGaRgGU7DdoZ_l0gE6ge_ERPk5_vH18,1iqSPISS2ufjmTWL4xtcBkhM8W82_vmF0lUhv8lMQSgY,1oG2cdnFtbjDDDQOdoAw6f_B2PsJFsCtSa2m5D9Ucy7k,1UlfY17FN-Wu5mYOSenSkIumefkSzJBhcmHP2_Nf6mrU,1xorxRSdoglTLshyO0vzgV3xFXTB_O7FbD6Wyu2jJ-vM,1COwBPUYFYzPF9CTPVW5JZT5eaIpVEiT_R3qD1uK8AF8,1OWe55nI9nz5_Zzb420rEncF7rUZSkKuo-paosnX8DK4,1d8TWtOWLGIg4wPGfzqMH6CZP-KA1xPa-lfXo_rp8WSs,15-xF6VgSE-yl6MRsgWYo8_v9gB5Wgg-s1F8pJLt7Wck,1QTogM430K8Nm69rKd86n-7B8xsE3fTXJM5IiApx7cII,11tUOyOzFcmpl9EhSi42uicYwLLG6bOx708-zbXrKLgY</t>
  </si>
  <si>
    <t>18/01/2026 22:22:54</t>
  </si>
  <si>
    <t>https://drive.google.com/drive/folders/13OyfY72eIRrktwJZe1QnljZmCUNpK0eh</t>
  </si>
  <si>
    <t>FORMAZIONE S.L. - 4BLS - 2025-2026</t>
  </si>
  <si>
    <t>si comunica che sono stati generati e resi disponibili i file per la condotta, le competenze, i programmi svolti e le relazioni finali. Di seguito i link ai file condivisi relativi alle sole classi in cui insegni: Programmi svolti Programma - ITA - 1E - 2025-2026 Programma - ING - 1E - 2025-2026 Programma - GEO - 1E - 2025-2026 Programma - STO - 1E - 2025-2026 Programma - MAT - 1E - 2025-2026 Programma - FIS - 1E - 2025-2026 Programma - INF - 1E - 2025-2026 Programma - SCIE - 1E - 2025-2026 Programma - DIS - 1E - 2025-2026 Programma - MOT - 1E - 2025-2026 Programma - REL - 1E - 2025-2026 Programma - ALT - 1E - 2025-2026 Programma - ITA - 3G - 2025-2026 Programma - ING - 3G - 2025-2026 Programma - STO - 3G - 2025-2026 Programma - FIL - 3G - 2025-2026 Programma - MAT - 3G - 2025-2026 Programma - FIS - 3G - 2025-2026 Programma - SCIE - 3G - 2025-2026 Programma - DIR - 3G - 2025-2026 Programma - MOT - 3G - 2025-2026 Programma - SPO - 3G - 2025-2026 Programma - CIV - 3G - 2025-2026 Programma - REL - 3G - 2025-2026 Programma - ITA - 4F - 2025-2026 Programma - ING - 4F - 2025-2026 Programma - STO - 4F - 2025-2026 Programma - FIL - 4F - 2025-2026 Programma - MAT - 4F - 2025-2026 Programma - FIS - 4F - 2025-2026 Programma - INF - 4F - 2025-2026 Programma - SCIE - 4F - 2025-2026 Programma - DIS - 4F - 2025-2026 Programma - MOT - 4F - 2025-2026 Programma - CIV - 4F - 2025-2026 Programma - REL - 4F - 2025-2026 Programma - ALT - 4F - 2025-2026 Programma - ITA - 5G - 2025-2026 Programma - ING - 5G - 2025-2026 Programma - STO - 5G - 2025-2026 Programma - FIL - 5G - 2025-2026 Programma - MAT - 5G - 2025-2026 Relazioni finali Relazione - ITA - 1E - LANZANO ROSA - 2025-2026 Relazione - ING - 1E - MOSCATELLI SANDRA - 2025-2026 Relazione - GEO - 1E - LANZANO ROSA - 2025-2026 Relazione - STO - 1E - GENCHI MARIA ELENA - 2025-2026 Relazione - MAT - 1E - DI MEGLIO UGO - 2025-2026 Relazione - FIS - 1E - LOZZI CARLOTTA - 2025-2026 Relazione - INF - 1E - CARTOCCI GIANNI - 2025-2026 Relazione - SCIE - 1E - CASAGLI ALESSIO - 2025-2026 Relazione - DIS - 1E - DESIDERIO FLORIANA - 2025-2026 Relazione - MOT - 1E - COPPOLA CECILIA - 2025-2026 Relazione - REL - 1E - DEL BALIO LAURA - 2025-2026 Relazione - ALT - 1E - MILLI ALBERTO - 2025-2026 Relazione - ITA - 3G - LANZANO ROSA - 2025-2026 Relazione - ING - 3G - GOVERNI SILVIA - 2025-2026 Relazione - STO - 3G - MILLI ALBERTO - 2025-2026 Relazione - FIL - 3G - MILLI ALBERTO - 2025-2026 Relazione - MAT - 3G - CIOLFI CLAUDIA - 2025-2026 Relazione - FIS - 3G - BRINI LAPO - 2025-2026 Relazione - SCIE - 3G - TERNI ALESSIO - 2025-2026 Relazione - DIR - 3G - GRANATO IDELMO - 2025-2026 Relazione - MOT - 3G - MACHERINI MARCO - 2025-2026 Relazione - SPO - 3G - MACHERINI MARCO - 2025-2026 Relazione - CIV - 3G - GRANATO IDELMO - 2025-2026 Relazione - REL - 3G - DEL BALIO LAURA - 2025-2026 Relazione - ITA - 4F - BASILI CATERINA - 2025-2026 Relazione - ING - 4F - GUIDI CARLA - 2025-2026 Relazione - STO - 4F - MAZZETTI MANUEL - 2025-2026 Relazione - FIL - 4F - MAZZETTI MANUEL - 2025-2026 Relazione - MAT - 4F - CHIMENTI CHIARA - 2025-2026 Relazione - FIS - 4F - DI MEGLIO UGO - 2025-2026 Relazione - INF - 4F - AGOSTINI LAURA - 2025-2026 Relazione - SCIE - 4F - BARRAVECCHIA PAOLA - 2025-2026 Relazione - DIS - 4F - CASERTA FRANCESCO - 2025-2026 Relazione - MOT - 4F - BRUNO LORENZO - 2025-2026 Relazione - CIV - 4F - GRANATO IDELMO - 2025-2026 Relazione - REL - 4F - ANTICHI MADDALENA - 2025-2026 Relazione - ALT - 4F - MILLI ALBERTO - 2025-2026 Relazione - ITA - 5G - PETRUCCI ILARIA - 2025-2026 Relazione - ING - 5G - GOVERNI SILVIA - 2025-2026 Relazione - STO - 5G - MILLI ALBERTO - 2025-2026 Relazione - FIL - 5G - MILLI ALBERTO - 2025-2026 Relazione - MAT - 5G - CHIMENTI CHIARA - 2025-2026 Relazione - FIS - 5G - CHIMENTI CHIARA - 2025-2026 Relazione - SCIE - 5G - CASAGLI ALESSIO - 2025-2026 Relazione - DIR - 5G - SAVELLI ROSANNA - 2025-2026 Relazione - MOT - 5G - MACHERINI MARCO - 2025-2026 Relazione - SPO - 5G - MACHERINI MARCO - 2025-2026 Relazione - CIV - 5G - SAVELLI ROSANNA - 2025-2026 Relazione - REL - 5G - DEL BALIO LAURA - 2025-2026 Griglie condotta 1E - CONDOTTA - 2025-2026 3G - CONDOTTA - 2025-2026 4F - CONDOTTA - 2025-2026 5G - CONDOTTA - 2025-2026 Ciao e buon lavoro! L'Animatore Digitale prof. LEUCI GIULIO, per conto del Dirigente Scolastico prof.ssa RICCI GIORGIA.</t>
  </si>
  <si>
    <t>04/06/2026 14:12:34</t>
  </si>
  <si>
    <t>1uNedSTFjVQCskBxVMD6fP7e5nk5WJfl69CnEQRBM5nw</t>
  </si>
  <si>
    <t>https://docs.google.com/spreadsheets/d/1uNedSTFjVQCskBxVMD6fP7e5nk5WJfl69CnEQRBM5nw/edit?usp=drivesdk</t>
  </si>
  <si>
    <t>17XVTv2yX5OtVPTI3QtSa5bLOVn_zvcUWIZyrZ37Nbvo,1rq1uDTPkjFRsVRb5RT6nbvWP3awn_Ss8kfCfrnPXUig,1unM1kQeI8nkFurJyqasPM75aVKKrqjHeH-Gtnyt1MbU,1exSowB5cCOvlxRdtFFvQkUB1Lb1KaesiEAwZ9_s4Kng,1QREQvbkrbKxl0aud23CEQSi-Qc7nMR0s1K2nXn5U4GY,1PAnSY69YDVovpWSBhpCeVW6I89_kYD4w0B8M2JUuAmg,1p4BLsgHJbqt2TeS0RNhDQeO90kG_M6qv0zB0SROEHaw,1O2XR6cRuCFGKefS4r5pLDlD4yQADzCbuzgcF6Tm3Aik,1KfhDs0ue9K5XWq3m7Qu3A7EVYhw2LAT049bjulW9RXU,1ObC5yXyxxfRH20XSM-4ZWquRQguVJ5ITmKt94U3lEeY,1b4e8wiseq9rm95--MI2wtWMBF72edFG-B5MKOyBoTac,1Ev2k_EKOg21FXi0ENoWZLtdoUOrI_vcwOyBwPBYzhng,1k0cRkyO9hKU2_Q_N2qJ7o2QcqMIRYWCRAnz-f5ZP-lE,1r2IxIL-u3nEdnPEJeAcWNuMpBg431EQ7RmItpr4epK4,1ZEcAO2a0o8OQLrNVdQH2hHBybEfTTKdDUdH4QQU6-Us,1XF2sHElef2nbIKm6uVx78LOx50FgrRNAlUGUcbf-Tkc,1DeqpdnYlxXkpmIoFNVfSo6UJk0tKJoRwI-bdVfhDbys,1-a7Zc25wx2un1BdNbAESGtoPZVFbewMp3UKBYSQPwUE,11ghJGXEieM6plp-Vgqu6tE9qCluDTmCymt2yt_kXw90,1GNWAt-MG5TB85XAst5B71NKrrqpafxBGVyuxRCH-GZg,1iqxYWWJptxYkOmW_4bTIOcrelSs6NHi3AHl4WZOE_iQ,1VAYITHemsLre1WhNBsQoRCkkzKQMiXrEgRltSiQrfjA,1tKdHVieRMussiHzgqNPGcpf1WC52OpNeAotqWb_DC7s,1XJTCTro7896CxRNwsYUxScFBheR01KJK72zh7ffP9FE,1YGAUW1wN_IrUCyAeyEsrAHDsaIND2McOhTHcSRLVmAM,1_GCm2uiFYq9v7pLcP9YzdnPVT3oqbjdkAPQEkoN1AXI,1k8qRHOXAJyIiFOU7sKg3BZ-_0rhKkLIlFSJENfOYrvk,1_cyYkeypb7cseD6lEbO0p4yn2wLfagTTxr3CcGuzaFw,1prcZcPNSE3uNliXmwrZGZtfOgAHw-HULpeDryUZAErk,1g3zHi7Epv5t0ca-6N4zdkr7SNOfkv2HpopH_Ft2ZPd8,1TT4Nboz1CsL2Ye_PlBwEFtuoSnD9FftW7sPSQg5Vclo,1IOxbLE3jUp7j1fydbYzXNPQuruMRjZBS1e19LMaDlxY,14XwGw__d2RdXzp7tltpq4YFWzcU2h-nV0lgwz5RQQQg,1Z34mqlVaE-My-WdfZf0y8Fz5UIj6z3z8qgpsvoemt3I,1iAAGXWPNW-knjNCGMkvRERsi9AFT5PGUQcRBkgu9Ieo,15HGGo0tyWsdkQDKExkll_5DdVD2Ofg_1HiClVQfhC5k,1oJcS2CajOTIVgRTxmgiTiNcO8Ug0-5V6ETsagcCmyHU,1hjtga7CYdR3PKlgSaIPdBnxMCRtVW3vWzv_UkTehPGo,1EKkWO-oC1-e0qOdWZUvfq3ESziZ_bvOJew-WdFnLdiw,1Ujmbz2j-4GW7AuYfevx9GHwRkmc5BVuie6RiVhXZ_9U,1Jxx9ty-9ZVh7auYXt5vinDszfBFGXkmsn_c5-cUsef8,1Ef8anhw6CJzhBqii1bo7sL_b2g3U6KuPzOjYzFFp5PE,14XvntOSOezV4IG_550X7Lmgdj4Lo1XGcVJoNY4mrwpo,1U6V2H3Nr06AA1k7Efxt5R8qTkHkD08JGxkDfF6b0WfU,1gVcaN9sriOYdrwXi2Umf2HRE2gnJ4se2ssNFMKLLvuM,1X8pZ994AN_DWEdilsdsdyimZnFQwi3vYqKgRTHcHphs,1otzogxvfQEcOaOaa8bN-0WIyPtijqBIgoQFi7OsWb4Y,1VLppQeO8P8prUBilXLekLk9tm7Eu3H91R0u3MMdw60o,1tNbWBKWEeqMe_xnaiw63AftBqkeLIykJWNpctoLYH14,1Ky6fBefEz5C8242w4G26MQsYcfNS5T8qvSYY9DHVKS0,1C5qBAylkjEK4PnSd_uhpJjrCus4c1BmdKGC6uaiMPw4,1ndPcdmE9dwdNDfHSzMqkBjJKSS2YoFQZ3wazoVCeLsg,1XoqDmtJl6N1dOGDy4rNkOdjBHBdQEst5DCGkiqbtzts,14gLgKGlrH15ehYHAdpCB78JY4a7sXHWtTH9EII8r8Ic,1QDLMfNK9xnfMcYRqcapS4tN8YBqrK8JmQy2QpQmQluw,1dsHcySydelcEsTBM7lJi3UhcTt1H09vlOz8OENZ1KsY,1_4M5tmvznWK_2cznA3Di2kBCOrAdrCVf50zSdmMxHBk,1l3TPpmULnO5l5AINA1gPMmpLk3z0LfTJV8wiJMd2Lto,1OxsERpcKYTLpfxx7SGuk5DarSqFnmrFQlHDNbaKWLLQ,1vTKq35oKWfc0moM0Umww26A53Q73jIEOz8Iy-u6XZ5U,1Jk5ha6OhlbRd86rzxrqbSL1ETBfGJgy-qcAqQNrnp4A,1ZAkk31pnmlNosZGEVWr2-1D4oqF6q3AambxuHMriq6E,17I3uw2RRNgFUSVRZTfBlGwsM1r_I3qEYbr_UD5X_DSM,1Jx4Bt8TKpVKuk3ahmqmP_FkXtTMpGrdmyPfaASJwWmI,1xMeSrRhyuB3nCXIzd4pVAxeBWpyt1TihYYuKQp13PpE,16UK00ZL1xvR6DZrTbH0mDigT61u8bS1opqoVV7BLLDY,1yh52w-YEFm2dk5leiFkensz1jdLIc2VgNq9-TbgpiDU,1VD52wpJ1SA_WFio7FNK1Lqw5LDdHbX2U-xoQ5dLF_EA,10As5Aaane6gP6d-ey45cMaMVEIj2WY50k7nLKFeMC4w,1mURKcoB1z69hSqa87gg-1m5It6uHktY45SBPhNsk4kE,11NrIo_be1EseeiAOyn8EUpJh8BXfYmyTOC8vFSKxf5A,1gLMj_CUZHyBJ4JHdkVn7jIYcNlx7VHaZYOUrVb1s1Zg,1eho1aq7X8s7KLlsRJtQTjUGvQNSN3aj7-wV5i0C07w8,1ctCjOfJLwYzQ7SlQmh69Q57RYczeWs1JTEe3Zrap-tI,145ByS7YTAitpzMfEjCFGuFjn6Yt4X1jMc0BMnyhgfFs,1ja7cQQXayBQpXqO8pghUYV3JepFMdyCUuFQVIfmNEJI,1ss16aVgLdHyE09VIn-doVwSxiZftvATdnkqhbSXVe20,1LYvKz6rt1Kd7YFF6JEQQ4phG5ZuOcBdkuwAjlFNIDDA,1J0xSctcf46tl_Gjsvjvtfpp7f8Ibx3e_-MsUSUBhLok,1gkQLXA_FLGwHcyrhDwL20Je9MSPqV9SCUcXabDLJWCI,1LRgDzHVVe5SlYHEoIQQib3qUqIKfqQ04DNO8Pg4bkyM,1jIoTsteb6-qP1_8jejHQodblW_Ylab3czcm_IZa_tnA,1ePBn47BS7_BLRwLXO2b-iC7JlS64NBQlmPQRC1NitFk,1IbdBcWNVuc-q7R9PE4Hmuh35XLE3W1-3W5idalrbt2U,1UWfrr_Z_ivEdVV3oXJWbGXarFHKEL7WGugO61450NH8,12mQxAIu_Mrq-QZ0McWr_CrFbR2pllI18_fQD1meQlHI,1oLUw-dklAyAtUwvlKOsFp6xAIbesvOYb5NQgU72pX_s,1xoByPzqZq5-QTvzeGepmX-W34ocwZfI_Wc50GbSH9GY,1r-InD-28R-7SOOidVzHXxsqE9_WW7Tj6-VdA78ZFNLo,1dTPVAPDNeymFp6H0UEJ-tKwH9uVQygPQPBWV5S5UAAI,19Ceu0HJVXY84VVqfv2kkGEZSL4dYdrq_GtmLZF-k4cY,1J9UjpyDly0WM4MrniVXdW7TT5haweNYcMnSsuzmAM54,1g4ajnarJYkjLGppaBKdTIZTDUtDgdW7ofNVVjrRrWNU,1AwuH2SVXNNCOOtk4N2jUkEcXL8zY9fzm_8cQ6vQDUls,1qqFV3TDsh-x_LfOmUc1HOd2n03eTlIF6FORagCJGWIU,1zTJAO0wgmlhO9MyHyfskp0tlAU5LOiUP70Vgsu0CXD0,1tSMWOD_CPV2ALKvZvR7OUw6plekBgdmHlTDHCFGhJQk,1TedWM_93cKKkWUrC_okMo-iTdJ54xGwaI2J6hGn6qnc,1pPROiTcUZYz4vPlEKCgDjZKZZt8v2R4JnRgb_GGXigQ,1qXnoTL8TgJIBAJhlsbZw25v43dfIII1S_3MIKzEkIx8,1xOu-1el6RRs3owCUFHTQxLC2pyg-7sl9aNT36XYy1Ls,1dYsUCgehwkDFBSWwc9HalHp60TyeuMG5p-7Zo4PP6cs,1lrBCrLOMnzjwJDFbXI7oTpRH9aIm0mdxXEvrIyekjUU,18wa0JsTDoS_5EpL6WAIVTAhIGZvuracthyu81eSgstc,1OGqqhyHTij1Vd5UHeqUzps3Ws8fz3zbxIrNQtQL-0II,1ou5fr3xwdhXvVviSy8Xm-rrw1DjgtqIAjlbWvOUQxAQ,1P316v_QlIPs9wFalpA0e2MV9GSdtcWCWgbCM3jVGd7w,1eUUy0u88Xdvz5iEfjhIwwoQdx3h1fo0hynaxRIS86eQ,1OWBAAphEyXy--e0PPPVuuUDAcAl3PxPiWOjGVCFgKew,11cQ5nC1QZQeerwPZ8fov5T-hEDXvAncY20AhhX-MKro,1aKuOGTYjfek3yI85ZFa_pRP4d3v4mq64dfEQg1pPM-M,16n-iD-IwynJbMG6Iqm-vs0nXyaz9exNOwCyM7QntJW0,14tdZzvOMViITu-n08Bo-fipruV7Kbid9txal8tN7zI4,18-RK1RzsmW7J7tVqCleQdVdwQNC4wyB8nXwj7NPCl1I,11x6QHvMhvzgtn9qV2m-dxLXfWqxBPOAPqTVj1zWhgu8,1ndcjdWwNSUn1n7CXU8nhfgSt5Yy8vAh-vEJehXfNfq0,1fXbWYFT0GerVyamvwVhQsaprDDiS5BflN4wcUpZ0fAI,1JCqEgyFOB4c47GhZyFWwmOoJkfcGpnlRXwsv8FxXybQ,10YP3e9YdsuvpuQK0vYADGDaE5BDTUGSFVtTa7ka_t4s,1IHsgkCkT6ZjznniXBrfor-PVbNOFZDbtZpRh23nAkmo,17ry2sGVTQjXVqRZkcoJTPXIDBin880EdcJgM6mO4JLU,1BUEbT_oWyQIOhylAVr4FqNdIw4Tt2fcRKGZaUap0Nj0,1KyPPyo89ENcEVDtlz3jRU5Y58Ugycpeoj_Ua8dtWAXI,1HLMATW1WartsRXf6HTWeDfM2HYrSWjXOiNTgKiVfo-E,1TROAX1ccGhUnz_8_5jcPYAQbveeU3NgwufvIou1gzWQ,1xqIavyPkJW-cywKY7RCTwQRcTdIzeG4ELF4iqjWenT8,19AJQhfJX385SFYlz78ZYESgXS0lqYWswyB5ajzj7jJs,16bbAO1GldycU_HESJanfQ5hzAkwf3WgdOEk713tF5eA,1eYRWtVUsUrEghDGgOpFyTbYABkhk8sUbIew_6s8w3N0,1Qw_1UEwROJ1yGpIMYrLebKYm5txmH1lJi_lbgkWmX34,1rQAvpQT2inAbCQ8o8KHy5UPtdjPQwU4X0TntQvswIKQ,1tBz2dvYFTVLew1SDNq_duyvY8BJRcEqvktXWr0cYHOI,1uKZS9gzgE4TY1I1H6cuNpdvmlVXuV-Y28hwDNTh9H7k,1WuvZKfZBmXuwSIpBWCKXKeOEqrP6RQs0xgjUciwYRFg,14vRqsAXncyPhVdpFGgzK8j2p1vMRoHmGQL70PgKjLIc,1OrxARBHzRjpECrLUze6_xPYbHN_4Pf-OvvlvtBkXG-M,1NUiW1HV4HWLJFaOmVO7NHq7cqVFW7i-itDs7gTbeHlI,1XTgDCRW7O1qWcfW4UulOmX3YuTDyoN5kY4PxmW9Z_hc,1ftOC4vQn5LnmmWepo7-1AFw03jeJlTAYDGXkORZeCd8,1FtkLIlimY39pYONz9_U524_ib08Vwp3e0A8jarxKEco,1fzAA1zqqOK6xY83DpWnguf7TA2KMzG-t_eq_JBV2MJ8,1QA0HkMw2tIKdAQzURjVXSZ_dDYaE_yHSF_VBDwvTT-I,1R-NfNyBmWc9z8l0lU4fCY-4VWCvpW8QtycckWaDYHQ8,1oehVtPaalmlaG8TR9nbPuGvo-DW8QSs9NFGkRHDOtDE,1m9H7MibR1PDN04q4DBlwJs4sye0UShrAGItK4bNYCWA,12dMNWcn_YCM2ZFeiOqshEK-OH5jHdJyRbJ7vMjgNbps,1LRRQeF52uz0Tm4KxvHRF8jOZVf-2GosmTsgvA_I8WAY,11dBLajr9btEUmglwup-VUgyQ-BsTOzTt5Hyzerw9cmE,18U-cbjIKoOaT-ysipHQuQRF33G8QFs0WRnJXe19oW9k</t>
  </si>
  <si>
    <t>si comunica che sono stati generati e resi disponibili i file per la condotta, le competenze, i programmi svolti e le relazioni finali. Di seguito i link ai file condivisi relativi alle sole classi in cui insegni: Programmi svolti Programma - ITA - 1ALS - 2025-2026 Programma - LAT - 1ALS - 2025-2026 Programma - ING - 1ALS - 2025-2026 Programma - GST - 1ALS - 2025-2026 Programma - MAT - 1ALS - 2025-2026 Programma - FIS - 1ALS - 2025-2026 Programma - SCIE - 1ALS - 2025-2026 Programma - DIS - 1ALS - 2025-2026 Programma - MOT - 1ALS - 2025-2026 Programma - REL - 1ALS - 2025-2026 Programma - ALT - 1ALS - 2025-2026 Programma - ITA - 1BLS - 2025-2026 Programma - LAT - 1BLS - 2025-2026 Programma - ING - 1BLS - 2025-2026 Programma - GST - 1BLS - 2025-2026 Programma - MAT - 1BLS - 2025-2026 Programma - FIS - 1BLS - 2025-2026 Programma - SCIE - 1BLS - 2025-2026 Programma - DIS - 1BLS - 2025-2026 Programma - MOT - 1BLS - 2025-2026 Programma - REL - 1BLS - 2025-2026 Programma - ALT - 1BLS - 2025-2026 Programma - ITA - 2C - 2025-2026 Programma - LAT - 2C - 2025-2026 Programma - ING - 2C - 2025-2026 Programma - GST - 2C - 2025-2026 Programma - MAT - 2C - 2025-2026 Programma - FIS - 2C - 2025-2026 Programma - SCIE - 2C - 2025-2026 Programma - DIS - 2C - 2025-2026 Programma - MOT - 2C - 2025-2026 Programma - REL - 2C - 2025-2026 Programma - SOS - 2C - 2025-2026 Programma - ITA - 3D - 2025-2026 Programma - ING - 3D - 2025-2026 Programma - STO - 3D - 2025-2026 Programma - FIL - 3D - 2025-2026 Programma - MAT - 3D - 2025-2026 Programma - FIS - 3D - 2025-2026 Programma - INF - 3D - 2025-2026 Programma - SCIE - 3D - 2025-2026 Programma - DIS - 3D - 2025-2026 Programma - MOT - 3D - 2025-2026 Programma - CIV - 3D - 2025-2026 Programma - REL - 3D - 2025-2026 Programma - ALT - 3D - 2025-2026 Programma - ITA - 5C - 2025-2026 Programma - LAT - 5C - 2025-2026 Programma - ING - 5C - 2025-2026 Programma - STO - 5C - 2025-2026 Programma - FIL - 5C - 2025-2026 Programma - MAT - 5C - 2025-2026 Programma - FIS - 5C - 2025-2026 Programma - SCIE - 5C - 2025-2026 Programma - DIS - 5C - 2025-2026 Programma - MOT - 5C - 2025-2026 Programma - CIV - 5C - 2025-2026 Programma - REL - 5C - 2025-2026 Programma - ITA - 5D - 2025-2026 Programma - ING - 5D - 2025-2026 Programma - STO - 5D - 2025-2026 Programma - FIL - 5D - 2025-2026 Programma - MAT - 5D - 2025-2026 Programma - FIS - 5D - 2025-2026 Programma - INF - 5D - 2025-2026 Programma - SCIE - 5D - 2025-2026 Programma - DIS - 5D - 2025-2026 Programma - MOT - 5D - 2025-2026 Programma - CIV - 5D - 2025-2026 Programma - REL - 5D - 2025-2026 Programma - ALT - 5D - 2025-2026 Relazioni finali Relazione - ITA - 1ALS - FESTEGGIATO ELENA - 2025-2026 Relazione - LAT - 1ALS - FESTEGGIATO ELENA - 2025-2026 Relazione - ING - 1ALS - MATALONI ALESSANDRO - 2025-2026 Relazione - GST - 1ALS - PETRUCCI ILARIA - 2025-2026 Relazione - MAT - 1ALS - SCACCIA GIULIA - 2025-2026 Relazione - FIS - 1ALS - LEUCI GIULIO - 2025-2026 Relazione - SCIE - 1ALS - FATTOROSI LUIGINA - 2025-2026 Relazione - DIS - 1ALS - CASERTA FRANCESCO - 2025-2026 Relazione - MOT - 1ALS - MACHETTI SARA - 2025-2026 Relazione - REL - 1ALS - GINANNESCHI MARIA STEFANIA - 2025-2026 Relazione - ALT - 1ALS - MONTONE FRANCESCO - 2025-2026 Relazione - ITA - 1BLS - CALDARA CRISTIANA - 2025-2026 Relazione - LAT - 1BLS - CALDARA CRISTIANA - 2025-2026 Relazione - ING - 1BLS - CAPPARELLI GUIDO - 2025-2026 Relazione - GST - 1BLS - MONTONE FRANCESCO - 2025-2026 Relazione - MAT - 1BLS - SERPICO LUCIA - 2025-2026 Relazione - FIS - 1BLS - GONNELLI FEDERICO - 2025-2026 Relazione - SCIE - 1BLS - TERNI ALESSIO - 2025-2026 Relazione - DIS - 1BLS - SGHERRI BEATRICE - 2025-2026 Relazione - MOT - 1BLS - BONARI SONIA - 2025-2026 Relazione - REL - 1BLS - GINANNESCHI MARIA STEFANIA - 2025-2026 Relazione - ALT - 1BLS - LA MANTIA DAVID - 2025-2026 Relazione - ITA - 2C - MONTONE FRANCESCO - 2025-2026 Relazione - LAT - 2C - PETRUCCI ILARIA - 2025-2026 Relazione - ING - 2C - NEVONI ELENA - 2025-2026 Relazione - GST - 2C - PETRUCCI ILARIA - 2025-2026 Relazione - MAT - 2C - CELLESI ROBERTA - 2025-2026 Relazione - FIS - 2C - OLIVIERO ANTONIO - 2025-2026 Relazione - SCIE - 2C - MUSTO NAZZARO - 2025-2026 Relazione - DIS - 2C - BRESCA ANGELA - 2025-2026 Relazione - MOT - 2C - BRUNO LORENZO - 2025-2026 Relazione - REL - 2C - DEL BALIO LAURA - 2025-2026 Relazione - SOS - 2C - VINCENTI IMMACOLATA - 2025-2026 Relazione - ITA - 3D - MONTONE FRANCESCO - 2025-2026 Relazione - ING - 3D - GUIDI CARLA - 2025-2026 Relazione - STO - 3D - MAZZETTI MANUEL - 2025-2026 Relazione - FIL - 3D - MAZZETTI MANUEL - 2025-2026 Relazione - MAT - 3D - LOFFREDO GIORGIO - 2025-2026 Relazione - FIS - 3D - LOZZI CARLOTTA - 2025-2026 Relazione - INF - 3D - CARTOCCI GIANNI - 2025-2026 Relazione - SCIE - 3D - TERNI ALESSIO - 2025-2026 Relazione - DIS - 3D - BRESCA ANGELA - 2025-2026 Relazione - MOT - 3D - ROSSI STEFANIA - 2025-2026 Relazione - CIV - 3D - SAVELLI ROSANNA - 2025-2026 Relazione - REL - 3D - GINANNESCHI MARIA STEFANIA - 2025-2026 Relazione - ALT - 3D - FESTEGGIATO ELENA - 2025-2026 Relazione - ITA - 5C - MONTONE FRANCESCO - 2025-2026 Relazione - LAT - 5C - MONTONE FRANCESCO - 2025-2026 Relazione - ING - 5C - NEVONI ELENA - 2025-2026 Relazione - STO - 5C - MAZZETTI MANUEL - 2025-2026 Relazione - FIL - 5C - MAZZETTI MANUEL - 2025-2026 Relazione - MAT - 5C - PECCIARINI GRAZIANO - 2025-2026 Relazione - FIS - 5C - PECCIARINI GRAZIANO - 2025-2026 Relazione - SCIE - 5C - BARRAVECCHIA PAOLA - 2025-2026 Relazione - DIS - 5C - BRESCA ANGELA - 2025-2026 Relazione - MOT - 5C - BRUNO LORENZO - 2025-2026 Relazione - CIV - 5C - SAVELLI ROSANNA - 2025-2026 Relazione - REL - 5C - DEL BALIO LAURA - 2025-2026 Relazione - ITA - 5D - LA MANTIA DAVID - 2025-2026 Relazione - ING - 5D - GOVERNI SILVIA - 2025-2026 Relazione - STO - 5D - RADI ERIKA - 2025-2026 Relazione - FIL - 5D - RADI ERIKA - 2025-2026 Relazione - MAT - 5D - LEUCI GIULIO - 2025-2026 Relazione - FIS - 5D - LEUCI GIULIO - 2025-2026 Relazione - INF - 5D - CARTOCCI GIANNI - 2025-2026 Relazione - SCIE - 5D - BALESTRI NATALIA - 2025-2026 Relazione - DIS - 5D - BRESCA ANGELA - 2025-2026 Relazione - MOT - 5D - ROSSI STEFANIA - 2025-2026 Relazione - CIV - 5D - SAVELLI ROSANNA - 2025-2026 Relazione - REL - 5D - GINANNESCHI MARIA STEFANIA - 2025-2026 Relazione - ALT - 5D - MONTONE FRANCESCO - 2025-2026 Griglie condotta 1ALS - CONDOTTA - 2025-2026 1BLS - CONDOTTA - 2025-2026 2C - CONDOTTA - 2025-2026 3D - CONDOTTA - 2025-2026 5C - CONDOTTA - 2025-2026 5D - CONDOTTA - 2025-2026 Griglia competenze 2C - COMPETENZE - 2025-2026 Ciao e buon lavoro! L'Animatore Digitale prof. LEUCI GIULIO, per conto del Dirigente Scolastico prof.ssa RICCI GIORGIA.</t>
  </si>
  <si>
    <t>10/10/2025 19:22:24</t>
  </si>
  <si>
    <t>16/02/2026 10:20:54</t>
  </si>
  <si>
    <t>18/01/2026 22:23:14</t>
  </si>
  <si>
    <t>04/06/2026 14:12:36</t>
  </si>
  <si>
    <t>3C - VERBALI CDC - 2025-2026</t>
  </si>
  <si>
    <t>FORMAZIONE S.L. - 4C - 2025-2026</t>
  </si>
  <si>
    <t>https://drive.google.com/drive/folders/1IoBVMhrYXMqDvmB80ra1k9AAVirhEEQD</t>
  </si>
  <si>
    <t>1_yEgUPD9x1WpPykw6TH_8jXux8YtHKjuY-vEPvsElqc,1H9yal0Z2_2kcbDrzIN_hEKeDq5sB-E0OVk2vuSRFWRs,1ckC5IXsgvjXU8qTSf-dKO8dDxklA49pIiiy4whp-VWQ,1YUe5W2AcnPKxCEWQTsVf0t5WYbFDMkHi7Yuoam_7o8M,1idKyICsrOYDODFeKExvjsPe1Cqi59yWN6CschaHEDd0,1F5d5l0D0qd-crMAWqoZouz2CiOxRkybdRoXeixAkuJ8,1vsPliskrEUWtmqVZN9IdpDv0ZbSptRgGvdOu8oc1jjM,1Ov28xt6EubBtbOgKz6lU6dYB_PiSs_rd0BsjHHYdTRI,1SonzDuDIJkJ700txBGTJwjcO39g0lu1BVOevGzSzRkU,1m0MYK9fjA4SOZ7FBKSukhZUDF6VApwy8hz2x_GmETao,11hmmq-jp_I850GVF_l5avsdJmpns9XsQ38Rn14miQCg,13PtSBKHmrOUyuvttZwaRl_FxrCDIt_hqsT8nKyd8ZUU,1HFmzh7sg5XE1dmK381Ir8t7IN8cQNIsqL5cMybg-ou8,1vI-rgtiOpw802e68jZuGVUCf_jzrMOfqZEhI8tcbBAo,1yWInTWoOMIAZaJ8IgnZUGLeOOQ9-dva-U5Vfrk5JAvA,1_VbslW_t3Qm8BO_P85VVdkRc7bA-292ejh-fO2Sg7Sc,1jXeUfNO_w5VWVE7x9NJx4Yerjp_IzZSpUaD9gY4zQkg,1PMk1f27vGRA0jUWXs4wJdFOXS65WzjAo2nJAm79gbY0,1uuV5B8-uepDcCMZhBLHUZPNBmKJsf3CrnapyAhoNf8M,1Uv9UWbTHD_kwnltT_e7O3dntqYt6NYXO59my32C_ZFM,1ZrGL-zL7DJulmRo4TmBLQbHJ824dGIlej2102jkIIb0,1zefi-F941AKYpHhawAA-V0AwkD2A9V2jnafzt1PXjRA,1m55CKfDF5HsczW7TEFSpCgztn-8eihQjYE3pNIOtQ2Y,1RADmUo8TzZebNafx8iXKgC95d4_I2ESMB1CAFYKY5hg,1H9Sj4aNow5Pafi2TfXSNV6Bz_i5_reM_ZiP5RGms5NM,1HhgQVKRC2P70QNBSboyoQ-TJe7rvX3_bnR5vEAqt6DM,1sEVSgKVh5NZV1D3U1WkJGUKBDbeDeYe2RQNuS-u8OM4,1ogJBVIesIhg-5K05w53Zj52Qq-NwHvegPAEv2izICAI,1u7ka9h-hRBG_7Hlo0FgpHuqdKcqo5GuuUXpF06QoRu0,1lDZvqa7CvdU1G_8pfJqUAB80y9pGDMh_JUp2Pn2uYtg,1YdhIdmGXxPVmX2vjGv6LdNcx6X127CxwwkH1o9l2UaQ,17RvxgK-6kFYP12w_OF3dG6PN5DCen5sgmu-NBYcQK3I,1wEoENOxQVoBY2JiZpc-kaRhEjSi-267Ckz6WvWVIvJY,1CiqaVoPs7NdXYAUavz8Ws-mfeIzni6mDyXny_HG0afg,1X8Pe5WoAoKYejx5UZluL_1aZ1KOTF2q1o22QKVApQpM,1CHrYYEUIAIGfHyPz_xRpLV6Vc_69XNx76ohOUxVNx5E,1Uh4ltG1A1cgB9X80ZCM-In12S2c8hGkpLmG_ggCD7jY,1Zq9PJeEipAWUkUkzKmyTM0wjBTFogkFYWscNTtDEbr8,1zFmmSHeMrBfdWxgJFxpCXyZ-P0GY4-ZvuI3-N70paJY,1xH23nktSAyBgrE6776-o5dWSy4UI8g0Uc3mxjm8Zvqc,1t4gg3gV2hTWQyH__sIgAizY01UifqrVUMiTZNnV8rV4,1UdNuNBlO4ZZJYxVuOMR9hBOO9R0XWAYr3lGw0i_457Q,10oNImikUL6082n3ZQWTAATacGdfPCNe2TO1g7RT273Q,1cZYp0GpmhwVdsiMkq8deouZ-ie-oOxhWze7xxbjKwzM,12M4fs1dlyKEojmWU53Bo8irTEsUlDdJYGUQfjyn8hIg,1FN4JndU3YZ7pw8Di7u_g6E7RbSsFqbPscHmsKz3ESUo,1PfM9BQC7uWpF_RdEyMnvcyCpqYb3y5lGp0BEWiacRmI,1RD12hxMcMusrHuzMoXeVIQzz-h7umx5WmgHgvNGbv7k,198GsaV7DqOEixHJt7Y7hzoCki1XZzommEBOfsA-onEc,1gI2VJUis9GUjUXaRMGz31rdnBPfonXqrnqsv4v8JEew,1tedAYbMdKyCnmJasdJ6txpfQYIWsWA8GOxA3WS1X6As,1u8NM34tDVDbNvnh7n77svRdda-e9USmSMQw_CP62BsE,1P_2W1sOSUgAoumuRZVobToeg-np82NpjLY12UFc_F1A,1VcuoxIhPn402tn7i-uEAtG5P8yMfIT8cj9mD4cTrlQE,100AAG1SqOQBxfzraFQJRFsm8KhJe-xjxqieA8j3IJP0,1_6DEx8Lutv5ZEPnXAXO-_A47RAy_LTTyt6RsRVEXIhY,1GG7CAecvQKlxys10wwwLVy7QpIeieLp6P-qULh-QFWQ,1YV-4yDwnmomg-2BASsk4cK9BExJ1bPQcSUSX15IKhTM,1dl6vw-ln6K1DKg_XtX2E7yibpMmqEbevjWBbFsGhrRI,1k5i7_hFbHSjs7Jm7iDaeW6_UtlGsKHi2R3Tv7Zt9C44,11CL4f8nW6HqxQuz3kGy_uiE-ZAPsKzmSy_LFUParCYI,1w0pgj0k8bGo8dcDYd0CuISn6cdw-VRpchNTGITboyLg,1MVEpHhpebyxsQOXiwTJr8HpPyoet36nuT9tUUdS2FLg,1C9FGWZ8-wA0WcGmdpkvBVR-rUIckxoQWRnGAUq3ZVPA,1lNaPgh2ADtf0REyKJaFSOwb26yJ4vCVBQinqKwj7j-Y,1tYTmB06Jc7Zt-ezILHa-EF2p-92uR6QKkoWikNoaIyI,1RiZLjMnkxW7scNCheKE-9XzcWKuczckv3R6BLg_YsSo,1ONvzU57ZkVv7f1S5vzb0rLtL-a3pm9olvGwNO9sPzvg,1r-FeKFAFrR3GX_BUDqblSSeERP0v9BcEiJorhIhsJlw,1lDJ8adEX1QTt_xbVM4eiGZlajKD5htVTMn3Wyo-hxi8,1A8-wUbYAoxC8e9vMsKqqjNTthLfH5oMMrhOo_92EBzw,1tf1E2r4GbOVMbch6iO88_4Zc6FAiE8sey17bzZw1DhM,1pE7zaYdGxudn-PTElW6gcgIMsWd5wSnflN_AwEVgU60,1gRqTniaLfk9O1DV5c4euaBj5dd-dhvgNEHWMLRqyAlQ,1tBxPO-CWuNE15-fKxMOlOdw8pqDQe39a4vrHjrvDEMk,14NHcaCAzD3ImGj_MnJlnf9StXDZTZ6DCGgfZCuE8HWg,1Sb9AXpVZZCQppj4upq7s8jO8eUBixKowlmg2bXdLXcE,1NrtEkordFkDXIsGG03048pBUbqz2eX4bkNIbwuKjzYI,11TRDK7gthr3WVk4_DfRtT1GZCPJDf9Vo7Mk0ASlBdY4,1WzkBZb_3lGOMcAIQSZQCdHXg-qKlgEThxOs0N0OFDJk,1UgqeHsXpxXqUuCy6QXurEuKyeZXROAf8ejKxF4CdisU,1K6s7m_QdK4gnAQo6HcyDQDrL6RYSnxD1G4gjaTLsOVE,1GnA0YlDn1eEKRf-RKZfEbz-fSpU0Trl8rsub9Tn8xS0,1Vg5_o8wsVRO-47n6t4LPfL0BK1kaiXIOriKtx_PxsH0,1dZfWUfttXczqq8ExaQm6Sz9yIDGJ9hCW0v0WfITPdLU,1HtVO9PFJRLOCF4Y0a6zhFBBKAl_76qhrqxFm--KfbqI,19TYXOjGk2CGhauAd09RrqA3hSjhQu4BHLlSn1VcG2hI,1Y0xFMis6DMX9m7y-8C3WIK6G3pAw3AWFhoZMHQiL6g0,1SI7tTl71ORnUE92Sd5QNlAxZgu2f8F8exKj3ZpMCKV0,1Os_2PyFOGoPEl8oseuL8VHLCSUbUysh87BbrS1m1Yzw,1Dm_MrX4gzilY4JRISzoY4PbA66W2S3oaLrRRH36NSzc,1UnnkaIaLZ6ky1NL4Hc5s6iDwEcZ7AtarfQzgp01LgMM,1CiQeE-Xj2X4z4YKs_Z1UcMTXFOMcs5HKiUfxOq5s1RI,1UptPL4hBmKIp2pWPAn2TrJHlq_fUzLHHYvMsY6Etyh0,1Z_KUC86_Cz4T84PUSduHSxSXsfmj4mHygU9oN4fgQ2o,13VuZjYGwfN2JWv-xjBVnlvGPLb0a_4qVXIzpOrbjLTU,1YuvrJdFG47spkkWmZkjhmtkyeLmaMl2sNFn0z23T5Pc,1aR8Tn3c-n1ULtihDCX3-txS3D4ovWAysV_3iBW6wS8M,175tESxigHCq4FJVXOmeFYXonP62m82-duwPoKu4ImmU,1ak0eqZYf-Ox8mYh5yd2jnWp4lw5i_KMr7veVXn44fbg,1HgAgTvICLw1dgnuPYZBnKkCVVF17mMxK5nE6dftneeA,1eiPLwdLHRnwXV1GppSWi942Fk8yQA0WkatDc5Ded3_0,1tyWdOWMKtt5IMyavq_ERXg1m3gtX9fcQLBb3PAHOu0U,1OSFk6BgzQZV3ZbU8s0nT2Q5RZ3bOSNR0bgz8-Lz-NS8,1fuVc7AAOGrPtm4UAx1G8RuA4jtcHb5-vI1ZM3G2vtoE,1okKg-ihcBX8ehFLYkq83dOM2GZkUJ1I8M34MzWiwvgM,1rQeQ9k2lD52aWTq3mhLpqWaa1fyV0skgFAIdsIJhZa4,1gmbDugeYo8Argk8EaB0MMX72uqsaJZcVmVdpOuy2_Qo,1YOLbt8Nu1v-45qSOSXrgvnW7qlL8kh8Hde3EkUiGr5o,1ajaBqE90QFu4oXgqKn9f8UZWUPGo9BiFnqZAcGrFQP8,1iaVPZBCbTnqJeobDLtxF8uH927TGBtFjbpo-0wNPQKw,1qI4ZHfEDT86KPPfXRrIDQlld-ZxxGDMyeE7BLK48rKg,1WlqBIO54scXYEEdkvjym8oKwbVfl-R8AK3BPTWTY9Rw,1LsxNW81c1OvN3GAAoyhHbpYpRlSTXeZXOTLWh2XbUEk,1jR_ROg2bogSX15MpgZ_yeJ7-6kiAYvk-oF2oFDdOFYI,1c1UsxHlO0vNgUx3tzdmm5e8L2hMCsyGweW4d_qr0X3o,1Mzv_jZRFkc9E0Hmk0vwTxPmXcUzk618M6a-RQq6AIqs,15lIPc1qc1lHoo3ZOyk3Oclax8GhuwKAcMJYq6v_9cwk,1zZBC3x6fAvixn_knrBdc8MXltvq6LDISY82KNuok5s0,1QE9g5TpGAhdPJnS7J6JxwvKlqoSzsIea9uYXkRVS1vc,1dx2ixrKWBHVOyZobgk2X8KOAp1KqaDCD4kLKuqpONgk,1Qu0MIkVm9Dcwr9KvmWHt3VrB1EEQoBKB8mdh2ssnKac,1P6BxoDSSC_yye8wAEDZmyK3csy7RsYsFBmT787JVzFs,132zF9y39ZklGBLVUaCI5LLYriDhZ_V7ye7tian7vRFM,18IYLy_-WuqS1UnnpNqx17MqLsbuDUXqBmYhu32Lv51c,1NO2U6YQMwpqh6UQrQ9kPKX8_BDSymbvy0X4T1xyh4zM,1oeMwP_OYhl-dpgf6cXYBoSt7e6kHYkT7FZjt9ROxNT0,1yDMoMNxL88CmJC7YF2QNjE69tua0LHIRtV8u_m7Qqgc,1lzgZp2QMFkhqFVADKF0V08oQbQ3-vKAnYaXd8IQ_cYE,1ptVjlirGMM_9e1zKfz4lw9epCRwHNmg9XkcrT5QYMAE,1HGh9NUgQIkX-Gm4qvfltmioNKzxM-bUf5qNLF0GS4X4,1jhNTneQCdLxaprR34ZCbDgPAFVF1JlX6aWq-AVATajk,1tGpDKOuZGDFbwNASXGH-vGs6SkhWnvKUz30YeUExF34,1t7NdLtDzap1fqOpZbOGiNKv3GeoqR3I43akW7A0pUSA,18H4lPqW6C4-G8ttUGvFPVrHe8tXtPj4aOBLB7eay1dE,1708u02o2psI0W3WncZCOxHqT95xsZ14zKxg-fEUyXCY,1A56nebBJYNdHGfpbJPoArQc0prF33_jJhYWpnaUk7Uc,1l_IgEkC9vIiNzH2r66U5cY9imJpmItvkpo3FhVH0P0g,1SpZq7r8dpTnS0-QnXZg3aGeHTd_MztTnVq7rGcmHmuE,1ImwWR3T-tugf5TvaEcT_l3e9pwuaVCMHJVSfMo6wfx0,1si147wHSaS7P4I2s8IPj2H0E9gItV6XZCbZmiDW9OBc,11MyMcfvrp6ERnvzbUTXv-6P_rTkwW5j1_D9ohHwFtbg,1d8TWtOWLGIg4wPGfzqMH6CZP-KA1xPa-lfXo_rp8WSs,1T--KN9tjZqhTilLpXYbgC67Ro5vkoQC8ebX2FSHKKTY,1aeK9lQ2wt5L_u0p5Nr_B4C8oS8v1mdRtPs6hZJ38fR4,14QibD3FoP26VDJ_QER21Q8vCf5yhdgMlWLwcyBbtHds,1yOe6p7EOFgGO4v4WXc5owJ99pDQiFq7xv3skTopFVVs,1fH6R6wPuJBMy9KbIcVpcsitK7O6BzWrMMyqMZBp0fn4,1MWby8-aI8N9dALgOR1LDb8vx-mIbJxBwMjz9TK7X5Js</t>
  </si>
  <si>
    <t>1dzbndMyvkze04GIe_mP1LkNm36ufsfOqq7SVmcufRZ0</t>
  </si>
  <si>
    <t>https://docs.google.com/spreadsheets/d/1dzbndMyvkze04GIe_mP1LkNm36ufsfOqq7SVmcufRZ0/edit?usp=drivesdk</t>
  </si>
  <si>
    <t>si comunica che sono stati generati e resi disponibili i file per la condotta, le competenze, i programmi svolti e le relazioni finali. Di seguito i link ai file condivisi relativi alle sole classi in cui insegni: Programmi svolti Programma - ITA - 1E - 2025-2026 Programma - ING - 1E - 2025-2026 Programma - GEO - 1E - 2025-2026 Programma - STO - 1E - 2025-2026 Programma - MAT - 1E - 2025-2026 Programma - FIS - 1E - 2025-2026 Programma - INF - 1E - 2025-2026 Programma - SCIE - 1E - 2025-2026 Programma - DIS - 1E - 2025-2026 Programma - MOT - 1E - 2025-2026 Programma - REL - 1E - 2025-2026 Programma - ALT - 1E - 2025-2026 Programma - ITA - 2ALS - 2025-2026 Programma - LAT - 2ALS - 2025-2026 Programma - ING - 2ALS - 2025-2026 Programma - GST - 2ALS - 2025-2026 Programma - MAT - 2ALS - 2025-2026 Programma - FIS - 2ALS - 2025-2026 Programma - SCIE - 2ALS - 2025-2026 Programma - DIS - 2ALS - 2025-2026 Programma - MOT - 2ALS - 2025-2026 Programma - REL - 2ALS - 2025-2026 Programma - ITA - 3ALS - 2025-2026 Programma - LAT - 3ALS - 2025-2026 Programma - ING - 3ALS - 2025-2026 Programma - STO - 3ALS - 2025-2026 Programma - FIL - 3ALS - 2025-2026 Programma - MAT - 3ALS - 2025-2026 Programma - FIS - 3ALS - 2025-2026 Programma - SCIE - 3ALS - 2025-2026 Programma - DIS - 3ALS - 2025-2026 Programma - MOT - 3ALS - 2025-2026 Programma - CIV - 3ALS - 2025-2026 Programma - REL - 3ALS - 2025-2026 Programma - ALT - 3ALS - 2025-2026 Programma - ITA - 4ALS - 2025-2026 Programma - LAT - 4ALS - 2025-2026 Programma - ING - 4ALS - 2025-2026 Programma - STO - 4ALS - 2025-2026 Programma - FIL - 4ALS - 2025-2026 Programma - MAT - 4ALS - 2025-2026 Programma - FIS - 4ALS - 2025-2026 Programma - SCIE - 4ALS - 2025-2026 Programma - DIS - 4ALS - 2025-2026 Programma - MOT - 4ALS - 2025-2026 Programma - CIV - 4ALS - 2025-2026 Programma - REL - 4ALS - 2025-2026 Programma - ITA - 4E - 2025-2026 Programma - ING - 4E - 2025-2026 Programma - STO - 4E - 2025-2026 Programma - FIL - 4E - 2025-2026 Programma - MAT - 4E - 2025-2026 Programma - FIS - 4E - 2025-2026 Programma - INF - 4E - 2025-2026 Programma - SCIE - 4E - 2025-2026 Programma - DIS - 4E - 2025-2026 Programma - MOT - 4E - 2025-2026 Programma - CIV - 4E - 2025-2026 Programma - REL - 4E - 2025-2026 Programma - ITA - 5BLS - 2025-2026 Programma - LAT - 5BLS - 2025-2026 Programma - ING - 5BLS - 2025-2026 Programma - STO - 5BLS - 2025-2026 Programma - FIL - 5BLS - 2025-2026 Programma - MAT - 5BLS - 2025-2026 Programma - FIS - 5BLS - 2025-2026 Programma - SCIE - 5BLS - 2025-2026 Programma - DIS - 5BLS - 2025-2026 Programma - MOT - 5BLS - 2025-2026 Programma - CIV - 5BLS - 2025-2026 Programma - REL - 5BLS - 2025-2026 Relazioni finali Relazione - ITA - 1E - LANZANO ROSA - 2025-2026 Relazione - ING - 1E - MOSCATELLI SANDRA - 2025-2026 Relazione - GEO - 1E - LANZANO ROSA - 2025-2026 Relazione - STO - 1E - GENCHI MARIA ELENA - 2025-2026 Relazione - MAT - 1E - DI MEGLIO UGO - 2025-2026 Relazione - FIS - 1E - LOZZI CARLOTTA - 2025-2026 Relazione - INF - 1E - CARTOCCI GIANNI - 2025-2026 Relazione - SCIE - 1E - CASAGLI ALESSIO - 2025-2026 Relazione - DIS - 1E - DESIDERIO FLORIANA - 2025-2026 Relazione - MOT - 1E - COPPOLA CECILIA - 2025-2026 Relazione - REL - 1E - DEL BALIO LAURA - 2025-2026 Relazione - ALT - 1E - MILLI ALBERTO - 2025-2026 Relazione - ITA - 2ALS - SALVESTRONI SERENA - 2025-2026 Relazione - LAT - 2ALS - FESTEGGIATO ELENA - 2025-2026 Relazione - ING - 2ALS - MOSCATELLI SANDRA - 2025-2026 Relazione - GST - 2ALS - FESTEGGIATO ELENA - 2025-2026 Relazione - MAT - 2ALS - OLIVIERO ANTONIO - 2025-2026 Relazione - FIS - 2ALS - STERI STEFANO - 2025-2026 Relazione - SCIE - 2ALS - MAGINI MARCO - 2025-2026 Relazione - DIS - 2ALS - CASERTA FRANCESCO - 2025-2026 Relazione - MOT - 2ALS - MACHETTI SARA - 2025-2026 Relazione - REL - 2ALS - GINANNESCHI MARIA STEFANIA - 2025-2026 Relazione - ITA - 3ALS - CALDARA CRISTIANA - 2025-2026 Relazione - LAT - 3ALS - CALDARA CRISTIANA - 2025-2026 Relazione - ING - 3ALS - MOSCATELLI SANDRA - 2025-2026 Relazione - STO - 3ALS - GUERRINI SARA - 2025-2026 Relazione - FIL - 3ALS - GUERRINI SARA - 2025-2026 Relazione - MAT - 3ALS - PICCINETTI MARINA - 2025-2026 Relazione - FIS - 3ALS - PICCINETTI MARINA - 2025-2026 Relazione - SCIE - 3ALS - BABINI ROBERTA - 2025-2026 Relazione - DIS - 3ALS - CASERTA FRANCESCO - 2025-2026 Relazione - MOT - 3ALS - MACHETTI SARA - 2025-2026 Relazione - CIV - 3ALS - FOMMEI FRANCESCA - 2025-2026 Relazione - REL - 3ALS - GINANNESCHI MARIA STEFANIA - 2025-2026 Relazione - ALT - 3ALS - SCACCIA GIULIA - 2025-2026 Relazione - ITA - 4ALS - CRUCIANI CATERINA - 2025-2026 Relazione - LAT - 4ALS - CRUCIANI CATERINA - 2025-2026 Relazione - ING - 4ALS - MOSCATELLI SANDRA - 2025-2026 Relazione - STO - 4ALS - RADI ERIKA - 2025-2026 Relazione - FIL - 4ALS - RADI ERIKA - 2025-2026 Relazione - MAT - 4ALS - CIOLFI CLAUDIA - 2025-2026 Relazione - FIS - 4ALS - CIOLFI CLAUDIA - 2025-2026 Relazione - SCIE - 4ALS - FATTOROSI LUIGINA - 2025-2026 Relazione - DIS - 4ALS - CASERTA FRANCESCO - 2025-2026 Relazione - MOT - 4ALS - MACHETTI SARA - 2025-2026 Relazione - CIV - 4ALS - GRANATO IDELMO - 2025-2026 Relazione - REL - 4ALS - GINANNESCHI MARIA STEFANIA - 2025-2026 Relazione - ITA - 4E - LA MANTIA DAVID - 2025-2026 Relazione - ING - 4E - MOSCATELLI SANDRA - 2025-2026 Relazione - STO - 4E - COLLI STEFANO - 2025-2026 Relazione - FIL - 4E - COLLI STEFANO - 2025-2026 Relazione - MAT - 4E - LOFFREDO GIORGIO - 2025-2026 Relazione - FIS - 4E - LOFFREDO GIORGIO - 2025-2026 Relazione - INF - 4E - CARTOCCI GIANNI - 2025-2026 Relazione - SCIE - 4E - BABINI ROBERTA - 2025-2026 Relazione - DIS - 4E - DESIDERIO FLORIANA - 2025-2026 Relazione - MOT - 4E - COPPOLA CECILIA - 2025-2026 Relazione - CIV - 4E - SAVELLI ROSANNA - 2025-2026 Relazione - REL - 4E - DEL BALIO LAURA - 2025-2026 Relazione - ITA - 5BLS - GENCHI MARIA ELENA - 2025-2026 Relazione - LAT - 5BLS - GENCHI MARIA ELENA - 2025-2026 Relazione - ING - 5BLS - MOSCATELLI SANDRA - 2025-2026 Relazione - STO - 5BLS - FUCCI ANGELO - 2025-2026 Relazione - FIL - 5BLS - FUCCI ANGELO - 2025-2026 Relazione - MAT - 5BLS - CHIMENTI CHIARA - 2025-2026 Relazione - FIS - 5BLS - CHIMENTI CHIARA - 2025-2026 Relazione - SCIE - 5BLS - PORCELLONI SERENA - 2025-2026 Relazione - DIS - 5BLS - SGHERRI BEATRICE - 2025-2026 Relazione - MOT - 5BLS - BONARI SONIA - 2025-2026 Relazione - CIV - 5BLS - SAVELLI ROSANNA - 2025-2026 Relazione - REL - 5BLS - GINANNESCHI MARIA STEFANIA - 2025-2026 Griglie condotta 1E - CONDOTTA - 2025-2026 2ALS - CONDOTTA - 2025-2026 3ALS - CONDOTTA - 2025-2026 4ALS - CONDOTTA - 2025-2026 4E - CONDOTTA - 2025-2026 5BLS - CONDOTTA - 2025-2026 Griglia competenze 2ALS - COMPETENZE - 2025-2026 Ciao e buon lavoro! L'Animatore Digitale prof. LEUCI GIULIO, per conto del Dirigente Scolastico prof.ssa RICCI GIORGIA.</t>
  </si>
  <si>
    <t>04/06/2026 14:12:37</t>
  </si>
  <si>
    <t>16AevXxizJLWDhFgqySKvePfEiR4i7Jby2IP4l9zsUBE,1BBsaTkiFFC7veNbAS34C_MvGtJ9cg9Esm_y2Z8Z-01E,1s6oEWOgs6a2dEY-OICOKikS6uMFlzRcPUH9ESQMm9RI,1vvTEz5SgdYDt9yC8Tbeq085KQsdYQkIOKNaegd9I0TA,1bQsv3-7gqV3OcktNbTfnNvrGhFbHpFBUh5a7PlUqPJc,16cuA7KQZblVb8OJfDG_rwE0Tv9-qHnY3zsuWlDe7NCg,1w_CEwH-JgI_Lcnn0Rj4kfgw0tFIhM1l2DKPN4BYtwq4,11o06DJNNFElkhfInPBTMaKvaTNkFN-ZhzovXaA6dpwo,1YPh3jRFb0IgQq7IrTir1ErVj87s5aWTbdwYiiHYynxY,1Tsw9UvT6r9-XwdRzmfqRTOUJkcG8Xilo5ILOUlPRxnQ,1TnhMb9uAg8bSIi0IPNNeybjaXZ3JLMA0BXDpJ1lXSSc,1PsIT7V_HDYmGDEHPEJI8iGm1nOm65wrNdQ9oOpc4ziM,1tKdHVieRMussiHzgqNPGcpf1WC52OpNeAotqWb_DC7s,1XJTCTro7896CxRNwsYUxScFBheR01KJK72zh7ffP9FE,1YGAUW1wN_IrUCyAeyEsrAHDsaIND2McOhTHcSRLVmAM,1_GCm2uiFYq9v7pLcP9YzdnPVT3oqbjdkAPQEkoN1AXI,1k8qRHOXAJyIiFOU7sKg3BZ-_0rhKkLIlFSJENfOYrvk,1_cyYkeypb7cseD6lEbO0p4yn2wLfagTTxr3CcGuzaFw,1prcZcPNSE3uNliXmwrZGZtfOgAHw-HULpeDryUZAErk,1g3zHi7Epv5t0ca-6N4zdkr7SNOfkv2HpopH_Ft2ZPd8,1TT4Nboz1CsL2Ye_PlBwEFtuoSnD9FftW7sPSQg5Vclo,1IOxbLE3jUp7j1fydbYzXNPQuruMRjZBS1e19LMaDlxY,14XwGw__d2RdXzp7tltpq4YFWzcU2h-nV0lgwz5RQQQg,1WodbO10MiyqmEe7gY1hMowSFlLgrtM4QZcbOQI9VMF4,1_opQBnEECzVI7wrzy0CckB6pEc923hU8V6c_5SC1WTc,10vOzAR42gnj_-3Dq85VK9zcBVmXWlial4B-juO5kw_s,1I1LlN8VdvqMMaNdBMWkYbG064v4N7ITGfV33bXcdnvE,1lC_1E7HKqG61dCZ4_E15lb7AOCpPQ42eNQJKRKmJXnI,1RHprZKHEKiu3J7q3Rms8oqEKC14EeV_CTx_Mc2lvCU4,1y8S8eMGa8vixc4o9wHOKEWPGwjTX4f-EG-ji3hRF9G0,1lbxfDsSYQP_bajD18QmRz2vHOAwGVVtWwwi8S9Qz3tY,1TCfvRPLVXtDk7lVNesMy2jrWJKfhMz67hYdcpSeaV2o,1KtAk0uP4R7Ztq_V3s8M6y-ZxMPc7_bjVqAAreAy2iac,1TtklWT4ngdCzXp5tOD7sDGrRW3GXD5EBMv_xbuaEglg,1ZODPcpDRq8VBxIhGbtWH96l2fRor1WddT94f_sgyU5Y,1lV6bRqA3s72oXuC4x2-55euxRJMhN-SypMQeGg07wLc,1WiyBEkEsFvmbAszODePKzM9Di47-6EhOHoZqMe_D6Ws,14MaC52u3-xbzZ3rKO-ODe2hFMPVav0kYabJSbp5EMss,14wGBJQ-VQahoD9rJS8CxDyrJdFsvH2YNEHW7dwVswMA,1jZmQt9mgnWZgWwtvCbqUIMB_G4VejaTol3w2Pq4Q-_w,1Go5-O0qYA8kM26PxE0rCUQxoUCZiRUHkDb0MBOmzdKU,1_5nXYTNc5YPfKTYW9N0eNoBLdjqu8ISXraNx2s4xhEo,1N8qHj-TJB9-CpCGbWiFZ-J7yS1_D-5qXB9_tV7pZUds,1yrOv8zNyCa8Xu4HPANBHEHPevKm02NSsVpiUAjnvLtg,1U7e2M_q6bDWS2vTpGdpk25H2jVy--9W_xjRjMOo8qP4,1eZEVA25OA5xAbPOxvG8ETtPVVkIzIvWJEcj9vYo-I0w,19BI_9EojaQ5y88UKsthqlvrO7BuNvIg2xaj3t-CzjWE,1AwuH2SVXNNCOOtk4N2jUkEcXL8zY9fzm_8cQ6vQDUls,1qqFV3TDsh-x_LfOmUc1HOd2n03eTlIF6FORagCJGWIU,1zTJAO0wgmlhO9MyHyfskp0tlAU5LOiUP70Vgsu0CXD0,1tSMWOD_CPV2ALKvZvR7OUw6plekBgdmHlTDHCFGhJQk,1TedWM_93cKKkWUrC_okMo-iTdJ54xGwaI2J6hGn6qnc,1pPROiTcUZYz4vPlEKCgDjZKZZt8v2R4JnRgb_GGXigQ,1qXnoTL8TgJIBAJhlsbZw25v43dfIII1S_3MIKzEkIx8,1xOu-1el6RRs3owCUFHTQxLC2pyg-7sl9aNT36XYy1Ls,1dYsUCgehwkDFBSWwc9HalHp60TyeuMG5p-7Zo4PP6cs,1lrBCrLOMnzjwJDFbXI7oTpRH9aIm0mdxXEvrIyekjUU,18wa0JsTDoS_5EpL6WAIVTAhIGZvuracthyu81eSgstc,1go0nFJMz4KjLgbi_Y40J7BHJYg_eJjHedYUNzvLiHIQ,1JHPQHlpef9STudNhy8nnCyPPWgjNz3o8CAMs-G2owxQ,1hIjTISC62harBVoaogc8rfM5-lxlQKWdS9CMlzuc8Hw,1EV_505pD0TEswBE9X122_09zzfMNcE6t72fcxzFyuJ4,1zAQHSmFoX0rki8DJ7n9tZCi-Py9RTCOoEzzJ41OJ2N8,1YHdFBvkXlV28qIzbMtVs01ha_bZs2mFdAABoJPbM3AI,1IM3j-I31XfGsf1uW_l8VlfBPU-J7VPvVy8qnwVRM5tk,13fLTHrQ0MKgFtpliUufPYlEdRxqP8zFP2d7wv69HgN0,1nbxQy8WUzywLbbaoiNLuzqOqA0Tbtv0Q7_4gwXCNiGA,1K4-e0_H0-hJ0SBYCnbHQR-1eunHF7wQBZZsX4Q4BWBY,1xbahxTIYP0WMY6UIYffPeIsuEFwX_W3TH1OAjXPXlOo,1N08eSgi0m1tQARCxZn5hdzihF7QiuLhvgkA3AsXP-Kk,1GSpfwDgsxlYN4k06c0qbqlzpe5sf9CbxeiTssk5wH50,1m9H7MibR1PDN04q4DBlwJs4sye0UShrAGItK4bNYCWA,16h6EsH_bQ9h8m67dDFGlWrR2t_stE0nSn-9uWLtY17I,18U-cbjIKoOaT-ysipHQuQRF33G8QFs0WRnJXe19oW9k,19y_KFc5TCUYu9ZXptGrDss1vW4SFB-O97JSKIdrCKcc</t>
  </si>
  <si>
    <t>18/01/2026 22:23:36</t>
  </si>
  <si>
    <t>10/10/2025 19:22:18</t>
  </si>
  <si>
    <t>FORMAZIONE S.L. - 4D - 2025-2026</t>
  </si>
  <si>
    <t>si comunica che sono stati generati e resi disponibili i file per la condotta, le competenze, i programmi svolti e le relazioni finali. Di seguito i link ai file condivisi relativi alle sole classi in cui insegni: Programmi svolti Programma - ITA - 1D - 2025-2026 Programma - ING - 1D - 2025-2026 Programma - GEO - 1D - 2025-2026 Programma - STO - 1D - 2025-2026 Programma - MAT - 1D - 2025-2026 Programma - FIS - 1D - 2025-2026 Programma - INF - 1D - 2025-2026 Programma - SCIE - 1D - 2025-2026 Programma - DIS - 1D - 2025-2026 Programma - MOT - 1D - 2025-2026 Programma - REL - 1D - 2025-2026 Programma - SOS - 1D - 2025-2026 Programma - ITA - 2C - 2025-2026 Programma - LAT - 2C - 2025-2026 Programma - ING - 2C - 2025-2026 Programma - GST - 2C - 2025-2026 Programma - MAT - 2C - 2025-2026 Programma - FIS - 2C - 2025-2026 Programma - SCIE - 2C - 2025-2026 Programma - DIS - 2C - 2025-2026 Programma - MOT - 2C - 2025-2026 Programma - REL - 2C - 2025-2026 Programma - SOS - 2C - 2025-2026 Programma - ITA - 2E - 2025-2026 Programma - ING - 2E - 2025-2026 Programma - GEO - 2E - 2025-2026 Programma - STO - 2E - 2025-2026 Programma - MAT - 2E - 2025-2026 Programma - FIS - 2E - 2025-2026 Programma - INF - 2E - 2025-2026 Programma - SCIE - 2E - 2025-2026 Programma - DIS - 2E - 2025-2026 Programma - MOT - 2E - 2025-2026 Programma - REL - 2E - 2025-2026 Programma - ALT - 2E - 2025-2026 Relazioni finali Relazione - ITA - 1D - LANZANO ROSA - 2025-2026 Relazione - ING - 1D - CAPPARELLI GUIDO - 2025-2026 Relazione - GEO - 1D - LANZANO ROSA - 2025-2026 Relazione - STO - 1D - DELLA MONICA PAOLA - 2025-2026 Relazione - MAT - 1D - CELLESI ROBERTA - 2025-2026 Relazione - FIS - 1D - LOZZI CARLOTTA - 2025-2026 Relazione - INF - 1D - CARTOCCI GIANNI - 2025-2026 Relazione - SCIE - 1D - MUSTO NAZZARO - 2025-2026 Relazione - DIS - 1D - BRESCA ANGELA - 2025-2026 Relazione - MOT - 1D - BONARI SONIA - 2025-2026 Relazione - REL - 1D - GINANNESCHI MARIA STEFANIA - 2025-2026 Relazione - SOS - 1D - BAINI ALBERTO BANTI ILARIA - 2025-2026 Relazione - ITA - 2C - MONTONE FRANCESCO - 2025-2026 Relazione - LAT - 2C - PETRUCCI ILARIA - 2025-2026 Relazione - ING - 2C - NEVONI ELENA - 2025-2026 Relazione - GST - 2C - PETRUCCI ILARIA - 2025-2026 Relazione - MAT - 2C - CELLESI ROBERTA - 2025-2026 Relazione - FIS - 2C - OLIVIERO ANTONIO - 2025-2026 Relazione - SCIE - 2C - MUSTO NAZZARO - 2025-2026 Relazione - DIS - 2C - BRESCA ANGELA - 2025-2026 Relazione - MOT - 2C - BRUNO LORENZO - 2025-2026 Relazione - REL - 2C - DEL BALIO LAURA - 2025-2026 Relazione - SOS - 2C - VINCENTI IMMACOLATA - 2025-2026 Relazione - ITA - 2E - FESTEGGIATO ELENA - 2025-2026 Relazione - ING - 2E - NEVONI ELENA - 2025-2026 Relazione - GEO - 2E - FESTEGGIATO ELENA - 2025-2026 Relazione - STO - 2E - GENCHI MARIA ELENA - 2025-2026 Relazione - MAT - 2E - SERPICO LUCIA - 2025-2026 Relazione - FIS - 2E - ZICCARDI ANTONELLA - 2025-2026 Relazione - INF - 2E - AGOSTINI LAURA - 2025-2026 Relazione - SCIE - 2E - MUSTO NAZZARO - 2025-2026 Relazione - DIS - 2E - DESIDERIO FLORIANA - 2025-2026 Relazione - MOT - 2E - COPPOLA CECILIA - 2025-2026 Relazione - REL - 2E - DEL BALIO LAURA - 2025-2026 Relazione - ALT - 2E - BABINI ROBERTA - 2025-2026 Griglie condotta 1D - CONDOTTA - 2025-2026 2C - CONDOTTA - 2025-2026 2E - CONDOTTA - 2025-2026 Griglia competenze 2C - COMPETENZE - 2025-2026 2E - COMPETENZE - 2025-2026 Ciao e buon lavoro! L'Animatore Digitale prof. LEUCI GIULIO, per conto del Dirigente Scolastico prof.ssa RICCI GIORGIA.</t>
  </si>
  <si>
    <t>3BLS - VERBALI CDC - 2025-2026</t>
  </si>
  <si>
    <t>1nYXO3vNJ4dFk7etIRhlzNMTThR14Tf5v</t>
  </si>
  <si>
    <t>04/06/2026 14:12:39</t>
  </si>
  <si>
    <t>1W1AJKZ1twcEJxHH1vxj93Z4o7AOrq9066u2XNS7REHQ</t>
  </si>
  <si>
    <t>https://drive.google.com/drive/folders/1nYXO3vNJ4dFk7etIRhlzNMTThR14Tf5v</t>
  </si>
  <si>
    <t>https://docs.google.com/spreadsheets/d/1W1AJKZ1twcEJxHH1vxj93Z4o7AOrq9066u2XNS7REHQ/edit?usp=drivesdk</t>
  </si>
  <si>
    <t>1tKdHVieRMussiHzgqNPGcpf1WC52OpNeAotqWb_DC7s,1XJTCTro7896CxRNwsYUxScFBheR01KJK72zh7ffP9FE,1YGAUW1wN_IrUCyAeyEsrAHDsaIND2McOhTHcSRLVmAM,1_GCm2uiFYq9v7pLcP9YzdnPVT3oqbjdkAPQEkoN1AXI,1k8qRHOXAJyIiFOU7sKg3BZ-_0rhKkLIlFSJENfOYrvk,1_cyYkeypb7cseD6lEbO0p4yn2wLfagTTxr3CcGuzaFw,1prcZcPNSE3uNliXmwrZGZtfOgAHw-HULpeDryUZAErk,1g3zHi7Epv5t0ca-6N4zdkr7SNOfkv2HpopH_Ft2ZPd8,1TT4Nboz1CsL2Ye_PlBwEFtuoSnD9FftW7sPSQg5Vclo,1IOxbLE3jUp7j1fydbYzXNPQuruMRjZBS1e19LMaDlxY,14XwGw__d2RdXzp7tltpq4YFWzcU2h-nV0lgwz5RQQQg,1WodbO10MiyqmEe7gY1hMowSFlLgrtM4QZcbOQI9VMF4,1_opQBnEECzVI7wrzy0CckB6pEc923hU8V6c_5SC1WTc,10vOzAR42gnj_-3Dq85VK9zcBVmXWlial4B-juO5kw_s,1I1LlN8VdvqMMaNdBMWkYbG064v4N7ITGfV33bXcdnvE,1lC_1E7HKqG61dCZ4_E15lb7AOCpPQ42eNQJKRKmJXnI,1RHprZKHEKiu3J7q3Rms8oqEKC14EeV_CTx_Mc2lvCU4,1y8S8eMGa8vixc4o9wHOKEWPGwjTX4f-EG-ji3hRF9G0,1lbxfDsSYQP_bajD18QmRz2vHOAwGVVtWwwi8S9Qz3tY,1TCfvRPLVXtDk7lVNesMy2jrWJKfhMz67hYdcpSeaV2o,1KtAk0uP4R7Ztq_V3s8M6y-ZxMPc7_bjVqAAreAy2iac,1TtklWT4ngdCzXp5tOD7sDGrRW3GXD5EBMv_xbuaEglg,1ZODPcpDRq8VBxIhGbtWH96l2fRor1WddT94f_sgyU5Y,1CwubQzEf8RHdeCPq0xmjfSHlSaLIxKc9BvEHL_aQeT4,1tJmyr5jrAEuBEXW3POUj1p3mUFeKpWjvzJ56Hs2NV_E,1VyiK8S5hcJQRsGQAC33f-TEBUMCPVuKIMZq0_ajV_u8,1I6UyV8mndBkTyE183t55z4rm-CoHb1vZJUyGftaHWGk,1t4DMopfl3kFmq9yzTU4SA_cxSbA4DY746OHQunFT5wc,1OwFqWYPTv30DoAfRAfMcHRFqtxsThDWQY19wVz35-7U,1TnE6FEmd1xRTFjpTKfLBim8mRdidpL8qHalynL2DPuE,19qkJootnmjgaVd46vzNskkzE7p8pRSHEfMV4ecMi1Uw,1ZfQh1k-c2kym0NyEhYNICpmi8PmTDk8rqhzYGGFM38Q,1FbXSVNMEPxn_1WrdUyYfpkmeiqCjGDBTWAtY8cnCt0Q,13OJlRnPF9TS-RJyItBPvyX-rTWxNE_X-z_e2KP6xysc,1pj01b8r4xSSrCk-jAUUlyAAJGCDWrzkO-PZDuyxAbbA,1E7ZYhkEkwVzUl0nBR-cA2V68m6t7uPVqefGcbu4bB9I,1ma5XedRl-3iBfVnatAykDJMYI5rsgD877Erjab-UUFE,1wfrBMRGI7_07VQe6m7Hq0rLAnWnUGxnh6GdDDkf7NVc,1RR6sPgXFQmPImkg1gdwuFwIRlm7qL9TOP63k8t6L1Cc,14LypOjpuxzk_O1jFAwKhFzxk6gyKNIz0spIt1kpFydk,1W4znjKtNmqdYdGJOZgZJOnkHAt0cEDSXVKIYqCWCgUY,1lv8Aj9Gd6FfM0lGeSqiXS-XXL07VHwHYml4VsBiL7eg,15PHvNCw0Oe_GRPgeH4EQfg_tQoLdXAeE8DsmsSSie6M,1Qmt0dOBJQJ-zJ83zrt4FBuzlYiXKcsjnJ7hJ0baiLuU,1pE2i5jL_3cJ9FIgGe0n37PMadNXpLCp69OqMqOhjvLU,1c8uUEeKZO9-5-eih44y3TPGef_OMJjc6iDIY6i-NWns,1DC7uBdguqhtBMYfLmwpCariSfWAah6iJxggZVjlKOD4,1DjVZcRU3tiszOUdvQO9ozWG-52EjEWm4No9gMjAnAnM,1otzogxvfQEcOaOaa8bN-0WIyPtijqBIgoQFi7OsWb4Y,1VLppQeO8P8prUBilXLekLk9tm7Eu3H91R0u3MMdw60o,1tNbWBKWEeqMe_xnaiw63AftBqkeLIykJWNpctoLYH14,1Ky6fBefEz5C8242w4G26MQsYcfNS5T8qvSYY9DHVKS0,1C5qBAylkjEK4PnSd_uhpJjrCus4c1BmdKGC6uaiMPw4,1ndPcdmE9dwdNDfHSzMqkBjJKSS2YoFQZ3wazoVCeLsg,1XoqDmtJl6N1dOGDy4rNkOdjBHBdQEst5DCGkiqbtzts,14gLgKGlrH15ehYHAdpCB78JY4a7sXHWtTH9EII8r8Ic,1QDLMfNK9xnfMcYRqcapS4tN8YBqrK8JmQy2QpQmQluw,1dsHcySydelcEsTBM7lJi3UhcTt1H09vlOz8OENZ1KsY,1_4M5tmvznWK_2cznA3Di2kBCOrAdrCVf50zSdmMxHBk,1l3TPpmULnO5l5AINA1gPMmpLk3z0LfTJV8wiJMd2Lto,1lWPPl_b3ADoZ_AN6897ISqnx3C_0vkfIIPOlYa00SCQ,1dyl0dpNGeTUBFjFtNGz6wkgxUpsIE0b2ChDKTng-H-4,1JV4S6wSThuuwxuK7sUGx2xANIdBCsgeTm5kvRyqwUNA,1dZZ8IRiDKeprsAFjmmY2pyX5wW41m4DdwteZvEkyF-s,1vBdhFWp7jJIw8k2tjVKdr4xeRnWDQTxz1_1LOxbr-NI,1xxEpwyLlbGH76-uczljxE0IHVBp3AHtuFHlSb5U2I0I,1bdOqNH7EC26QdXDiDl-OkVGZpo6lDV359-lW-I-X8L8,15oGgqL2jNL-MbxvrY8WcaHTsMgeNx39z7OzDW0dYlIk,1eYBBxHSToVxk08HiNHcS51QqmeWfPoPvCHpx2ps6f9I,15hctorK8N75E4w1tz-wTIGig_V6miRwS0riCxjaXbeA,1K_UUVyaoa48luN8soKhR5PolFIlf7-flOHgzu0iC-ws,1okl1i3HwSFuE0T0ACkjk0cM0WTuaa_v3wbZJc9na7pU,1AwuH2SVXNNCOOtk4N2jUkEcXL8zY9fzm_8cQ6vQDUls,1qqFV3TDsh-x_LfOmUc1HOd2n03eTlIF6FORagCJGWIU,1zTJAO0wgmlhO9MyHyfskp0tlAU5LOiUP70Vgsu0CXD0,1tSMWOD_CPV2ALKvZvR7OUw6plekBgdmHlTDHCFGhJQk,1TedWM_93cKKkWUrC_okMo-iTdJ54xGwaI2J6hGn6qnc,1pPROiTcUZYz4vPlEKCgDjZKZZt8v2R4JnRgb_GGXigQ,1qXnoTL8TgJIBAJhlsbZw25v43dfIII1S_3MIKzEkIx8,1xOu-1el6RRs3owCUFHTQxLC2pyg-7sl9aNT36XYy1Ls,1dYsUCgehwkDFBSWwc9HalHp60TyeuMG5p-7Zo4PP6cs,1lrBCrLOMnzjwJDFbXI7oTpRH9aIm0mdxXEvrIyekjUU,18wa0JsTDoS_5EpL6WAIVTAhIGZvuracthyu81eSgstc,1go0nFJMz4KjLgbi_Y40J7BHJYg_eJjHedYUNzvLiHIQ,1JHPQHlpef9STudNhy8nnCyPPWgjNz3o8CAMs-G2owxQ,1hIjTISC62harBVoaogc8rfM5-lxlQKWdS9CMlzuc8Hw,1EV_505pD0TEswBE9X122_09zzfMNcE6t72fcxzFyuJ4,1zAQHSmFoX0rki8DJ7n9tZCi-Py9RTCOoEzzJ41OJ2N8,1YHdFBvkXlV28qIzbMtVs01ha_bZs2mFdAABoJPbM3AI,1IM3j-I31XfGsf1uW_l8VlfBPU-J7VPvVy8qnwVRM5tk,13fLTHrQ0MKgFtpliUufPYlEdRxqP8zFP2d7wv69HgN0,1nbxQy8WUzywLbbaoiNLuzqOqA0Tbtv0Q7_4gwXCNiGA,1K4-e0_H0-hJ0SBYCnbHQR-1eunHF7wQBZZsX4Q4BWBY,1xbahxTIYP0WMY6UIYffPeIsuEFwX_W3TH1OAjXPXlOo,1N08eSgi0m1tQARCxZn5hdzihF7QiuLhvgkA3AsXP-Kk,1w6KcZGv4_fIAT52JeYr509QJNO8Z9Mlyt8inxHip0_g,1q_vHpDnXGChawAq8XSu_zRByhXcCd91pyBMEYqebxHc,1rSW60tKRbrGEg5pxwwh6_g_2WCD9So0yqz6_s5etQTU,16l8lezt2mscNEPRGHGUZaS-z0dek_mi4UQ-ZsTx89Es,1-UFEhBAexo8DPliwh8x5fCNSx5DJz6tj1nF5EvzOxLY,1APNhrv8y865tjcJ9FN-K2dzvYXPfpc-WQVmSlKJUfZY,1w6pBkk5pO553nvKWK1M2qc9_ZE_Ln3yrXvT5v1oZoyc,1GtQHrdWfUY8ScloDbR0hCu5z5LEfaaxf-oQwduH8iWU,1OuIUyN5qX2apOB4Jve1HT2C1DnXmMBtK_ghcH_YQTsI,1qan0PXh3-7BLYs-SoWNyynStCJWer2DUfEC-QG_aNow,1Wjq2gYUHBJQTt_dTk3YNBZiZzk7hk1aSTxZennPcMkQ,1TSAyXIXsbyWes89uN7X0t17wXQPsH-SDgxN-dkbERK0,1S5V8xI3vJHyuNxvNerVTeWshcolBgZ0iIGT6ZBMSOqs,1gKrjPu3QKNeb93j02QV_a3Wv1nZB5x-3RX-dT15ZuJc,1ZHL195GTvxi85rNlffa8eP-f_Cqq1WhiAAojEyCoNGc,1leG6Sn3V8f9SifuBSGHFxXNq36BqQVuIjtDuTt73uQk,1xmTTRF9cOHobkZ8yxifPoTDq6mq5Ix0dNCs7foXtv1Y,1fz3PP28h1TwZXnXiXlkrj4GlO81GeHJtnhR7lBZwocw,1D-Tlnq0UtJFYyB2-HXB8irpY1tmHrKh4-vt5utGpOCg,1Vk9iuk6BEwd2X644PgEqnUqqMxRp9vICl1RIeYMslds,1EDRr0O_8VARpnL-gzCdxvcBkf0JKWtU3qxROMY5Z5_s,1iXimTyi4ZXOuMoNHhBzyrDoItU-ZTTFwLmvIOr7YCiU,1Irzy-2bqewd7wtOC3I4u4CG8jhIUnLAVlp7Gk2IsdXk,1_2QS-kUwhQYXoP6z8mysSTV2Z4j4U_1a1FXNIalOsVc,1_TuWHa2QcehsH_LI5PRSoZzzqCNMNRHczOjSF4uRjOI,1JCqEgyFOB4c47GhZyFWwmOoJkfcGpnlRXwsv8FxXybQ,10YP3e9YdsuvpuQK0vYADGDaE5BDTUGSFVtTa7ka_t4s,1IHsgkCkT6ZjznniXBrfor-PVbNOFZDbtZpRh23nAkmo,17ry2sGVTQjXVqRZkcoJTPXIDBin880EdcJgM6mO4JLU,1BUEbT_oWyQIOhylAVr4FqNdIw4Tt2fcRKGZaUap0Nj0,1KyPPyo89ENcEVDtlz3jRU5Y58Ugycpeoj_Ua8dtWAXI,1HLMATW1WartsRXf6HTWeDfM2HYrSWjXOiNTgKiVfo-E,1TROAX1ccGhUnz_8_5jcPYAQbveeU3NgwufvIou1gzWQ,1xqIavyPkJW-cywKY7RCTwQRcTdIzeG4ELF4iqjWenT8,19AJQhfJX385SFYlz78ZYESgXS0lqYWswyB5ajzj7jJs,16bbAO1GldycU_HESJanfQ5hzAkwf3WgdOEk713tF5eA,1eYRWtVUsUrEghDGgOpFyTbYABkhk8sUbIew_6s8w3N0,1LgxUzfskgLVB2VGf0l5mqXS2BPXcRFtMq_gTkGCK-Y4,18ifskRMuOYlTqjGaBA41AijplhT6SPCATJv96kAF0ro,1W6oWDljycRNOGqXdPaQ74GCNaugd0S4kANktTmbC21w,1DRhxGpwyBrbtJq-PHAa30hs9qRsDeflnJShs4mA2vgM,1hFHbJrjhYEU9VjXtkl4uLwnJBq12580fMsb9nuZ_z3g,1q4nYXhIrJM_2Tp5oKGar9yPcZWOCejzm81mMhnWUEqs,1jztOKfrOMvmADQEnOQ1WiSKKJ396G_SK62JsXm_MR-4,1utbitNAj0E3aAGl3TT5A-WkarLhwwRtc8zMsHbCvTeY,1SwaEHj3cfmxnckgixf_r_OwbsupAm28tjmamEKsHNy8,1ASQG1jGwy0gp0nLnutbnfv0_bNlDONLFqoNUheCQRiE,1vYqhgAFbMuCF8jL200lvJAvDcrLAdy-6mZSi6g8qZmA,1AkODIbRclEWfq-2Y14ik3qH6DQH2OzUOVPtuqOOHW80,1m9H7MibR1PDN04q4DBlwJs4sye0UShrAGItK4bNYCWA,16h6EsH_bQ9h8m67dDFGlWrR2t_stE0nSn-9uWLtY17I,1V0erMC2lin2_976eA9ANxMjEB2sAGFeoO-SrgI1CoTA,1Ke21ZOpROXx5ssa6L-19VMjHr9nGnpTKAGP4gaQNa_g,1LRRQeF52uz0Tm4KxvHRF8jOZVf-2GosmTsgvA_I8WAY,1JIphReFCK4psfJ57Ugq-Fc1FvCmrZETMeMS-y9vQQKg,18U-cbjIKoOaT-ysipHQuQRF33G8QFs0WRnJXe19oW9k,19y_KFc5TCUYu9ZXptGrDss1vW4SFB-O97JSKIdrCKcc</t>
  </si>
  <si>
    <t>si comunica che sono stati generati e resi disponibili i file per la condotta, le competenze, i programmi svolti e le relazioni finali. Di seguito i link ai file condivisi relativi alle sole classi in cui insegni: Programmi svolti Programma - ITA - 2C - 2025-2026 Programma - LAT - 2C - 2025-2026 Programma - ING - 2C - 2025-2026 Programma - GST - 2C - 2025-2026 Programma - MAT - 2C - 2025-2026 Programma - FIS - 2C - 2025-2026 Programma - SCIE - 2C - 2025-2026 Programma - DIS - 2C - 2025-2026 Programma - MOT - 2C - 2025-2026 Programma - REL - 2C - 2025-2026 Programma - SOS - 2C - 2025-2026 Programma - ITA - 2E - 2025-2026 Programma - ING - 2E - 2025-2026 Programma - GEO - 2E - 2025-2026 Programma - STO - 2E - 2025-2026 Programma - MAT - 2E - 2025-2026 Programma - FIS - 2E - 2025-2026 Programma - INF - 2E - 2025-2026 Programma - SCIE - 2E - 2025-2026 Programma - DIS - 2E - 2025-2026 Programma - MOT - 2E - 2025-2026 Programma - REL - 2E - 2025-2026 Programma - ALT - 2E - 2025-2026 Programma - ITA - 3C - 2025-2026 Programma - LAT - 3C - 2025-2026 Programma - ING - 3C - 2025-2026 Programma - STO - 3C - 2025-2026 Programma - FIL - 3C - 2025-2026 Programma - MAT - 3C - 2025-2026 Programma - FIS - 3C - 2025-2026 Programma - SCIE - 3C - 2025-2026 Programma - DIS - 3C - 2025-2026 Programma - MOT - 3C - 2025-2026 Programma - CIV - 3C - 2025-2026 Programma - REL - 3C - 2025-2026 Programma - ITA - 4C - 2025-2026 Programma - LAT - 4C - 2025-2026 Programma - ING - 4C - 2025-2026 Programma - STO - 4C - 2025-2026 Programma - FIL - 4C - 2025-2026 Programma - MAT - 4C - 2025-2026 Programma - FIS - 4C - 2025-2026 Programma - SCIE - 4C - 2025-2026 Programma - DIS - 4C - 2025-2026 Programma - MOT - 4C - 2025-2026 Programma - CIV - 4C - 2025-2026 Programma - REL - 4C - 2025-2026 Programma - ALT - 4C - 2025-2026 Programma - ITA - 5C - 2025-2026 Programma - LAT - 5C - 2025-2026 Programma - ING - 5C - 2025-2026 Programma - STO - 5C - 2025-2026 Programma - FIL - 5C - 2025-2026 Programma - MAT - 5C - 2025-2026 Programma - FIS - 5C - 2025-2026 Programma - SCIE - 5C - 2025-2026 Programma - DIS - 5C - 2025-2026 Programma - MOT - 5C - 2025-2026 Programma - CIV - 5C - 2025-2026 Programma - REL - 5C - 2025-2026 Programma - ITA - 5E - 2025-2026 Programma - ING - 5E - 2025-2026 Programma - STO - 5E - 2025-2026 Programma - FIL - 5E - 2025-2026 Programma - MAT - 5E - 2025-2026 Programma - FIS - 5E - 2025-2026 Programma - INF - 5E - 2025-2026 Programma - SCIE - 5E - 2025-2026 Programma - DIS - 5E - 2025-2026 Programma - MOT - 5E - 2025-2026 Programma - CIV - 5E - 2025-2026 Programma - REL - 5E - 2025-2026 Relazioni finali Relazione - ITA - 2C - MONTONE FRANCESCO - 2025-2026 Relazione - LAT - 2C - PETRUCCI ILARIA - 2025-2026 Relazione - ING - 2C - NEVONI ELENA - 2025-2026 Relazione - GST - 2C - PETRUCCI ILARIA - 2025-2026 Relazione - MAT - 2C - CELLESI ROBERTA - 2025-2026 Relazione - FIS - 2C - OLIVIERO ANTONIO - 2025-2026 Relazione - SCIE - 2C - MUSTO NAZZARO - 2025-2026 Relazione - DIS - 2C - BRESCA ANGELA - 2025-2026 Relazione - MOT - 2C - BRUNO LORENZO - 2025-2026 Relazione - REL - 2C - DEL BALIO LAURA - 2025-2026 Relazione - SOS - 2C - VINCENTI IMMACOLATA - 2025-2026 Relazione - ITA - 2E - FESTEGGIATO ELENA - 2025-2026 Relazione - ING - 2E - NEVONI ELENA - 2025-2026 Relazione - GEO - 2E - FESTEGGIATO ELENA - 2025-2026 Relazione - STO - 2E - GENCHI MARIA ELENA - 2025-2026 Relazione - MAT - 2E - SERPICO LUCIA - 2025-2026 Relazione - FIS - 2E - ZICCARDI ANTONELLA - 2025-2026 Relazione - INF - 2E - AGOSTINI LAURA - 2025-2026 Relazione - SCIE - 2E - MUSTO NAZZARO - 2025-2026 Relazione - DIS - 2E - DESIDERIO FLORIANA - 2025-2026 Relazione - MOT - 2E - COPPOLA CECILIA - 2025-2026 Relazione - REL - 2E - DEL BALIO LAURA - 2025-2026 Relazione - ALT - 2E - BABINI ROBERTA - 2025-2026 Relazione - ITA - 3C - ACHERONTE TIZIANA - 2025-2026 Relazione - LAT - 3C - LA MANTIA DAVID - 2025-2026 Relazione - ING - 3C - NEVONI ELENA - 2025-2026 Relazione - STO - 3C - COLLI STEFANO - 2025-2026 Relazione - FIL - 3C - COLLI STEFANO - 2025-2026 Relazione - MAT - 3C - CELLESI ROBERTA - 2025-2026 Relazione - FIS - 3C - STERI STEFANO - 2025-2026 Relazione - SCIE - 3C - MAGINI MARCO - 2025-2026 Relazione - DIS - 3C - BRESCA ANGELA - 2025-2026 Relazione - MOT - 3C - BRUNO LORENZO - 2025-2026 Relazione - CIV - 3C - SAVELLI ROSANNA - 2025-2026 Relazione - REL - 3C - DEL BALIO LAURA - 2025-2026 Relazione - ITA - 4C - BASILI CATERINA - 2025-2026 Relazione - LAT - 4C - BASILI CATERINA - 2025-2026 Relazione - ING - 4C - NEVONI ELENA - 2025-2026 Relazione - STO - 4C - COLLI STEFANO - 2025-2026 Relazione - FIL - 4C - COLLI STEFANO - 2025-2026 Relazione - MAT - 4C - DINI LAPO - 2025-2026 Relazione - FIS - 4C - DINI LAPO - 2025-2026 Relazione - SCIE - 4C - MAGINI MARCO - 2025-2026 Relazione - DIS - 4C - BRESCA ANGELA - 2025-2026 Relazione - MOT - 4C - BRUNO LORENZO - 2025-2026 Relazione - CIV - 4C - SAVELLI ROSANNA - 2025-2026 Relazione - REL - 4C - DEL BALIO LAURA - 2025-2026 Relazione - ALT - 4C - CHIMENTI CHIARA - 2025-2026 Relazione - ITA - 5C - MONTONE FRANCESCO - 2025-2026 Relazione - LAT - 5C - MONTONE FRANCESCO - 2025-2026 Relazione - ING - 5C - NEVONI ELENA - 2025-2026 Relazione - STO - 5C - MAZZETTI MANUEL - 2025-2026 Relazione - FIL - 5C - MAZZETTI MANUEL - 2025-2026 Relazione - MAT - 5C - PECCIARINI GRAZIANO - 2025-2026 Relazione - FIS - 5C - PECCIARINI GRAZIANO - 2025-2026 Relazione - SCIE - 5C - BARRAVECCHIA PAOLA - 2025-2026 Relazione - DIS - 5C - BRESCA ANGELA - 2025-2026 Relazione - MOT - 5C - BRUNO LORENZO - 2025-2026 Relazione - CIV - 5C - SAVELLI ROSANNA - 2025-2026 Relazione - REL - 5C - DEL BALIO LAURA - 2025-2026 Relazione - ITA - 5E - BASILI CATERINA - 2025-2026 Relazione - ING - 5E - NEVONI ELENA - 2025-2026 Relazione - STO - 5E - COLLI STEFANO - 2025-2026 Relazione - FIL - 5E - COLLI STEFANO - 2025-2026 Relazione - MAT - 5E - DE LUCIA DOMENICO - 2025-2026 Relazione - FIS - 5E - DE LUCIA DOMENICO - 2025-2026 Relazione - INF - 5E - CARTOCCI GIANNI - 2025-2026 Relazione - SCIE - 5E - SOZZI MARCO - 2025-2026 Relazione - DIS - 5E - SGHERRI BEATRICE - 2025-2026 Relazione - MOT - 5E - COPPOLA CECILIA - 2025-2026 Relazione - CIV - 5E - SAVELLI ROSANNA - 2025-2026 Relazione - REL - 5E - DEL BALIO LAURA - 2025-2026 Griglie condotta 2C - CONDOTTA - 2025-2026 2E - CONDOTTA - 2025-2026 3C - CONDOTTA - 2025-2026 4C - CONDOTTA - 2025-2026 5C - CONDOTTA - 2025-2026 5E - CONDOTTA - 2025-2026 Griglia competenze 2C - COMPETENZE - 2025-2026 2E - COMPETENZE - 2025-2026 Ciao e buon lavoro! L'Animatore Digitale prof. LEUCI GIULIO, per conto del Dirigente Scolastico prof.ssa RICCI GIORGIA.</t>
  </si>
  <si>
    <t>10/10/2025 19:22:11</t>
  </si>
  <si>
    <t>04/06/2026 14:12:41</t>
  </si>
  <si>
    <t>3BLC - VERBALI CDC - 2025-2026</t>
  </si>
  <si>
    <t>18/01/2026 22:24:00</t>
  </si>
  <si>
    <t>1aUl4UWuYpUUterVhBKYt9O1c-Nift9f3_Ke1PMFZNq4,1acWQGT53kcYJtSj3Lc1saK5WfjZLVCZ59wMm-VXiH8c,1Wori8dI364GsKVKc-AjYSBMdisPcUgGX_BNlI1RWMoU,1Ers4mje0MFrV4qUrtgIgvhNWqxSpmfv2JsFXToLt0To,1e-3j4-R02PRDIMtnYWBB9wJYUYmVDOWbhz5cNYOwWlY,1ZObb7KTu7tJAqdBco0_6-1-Hpzm0HUTQs0hmuWTWJZU,1hofQotyisDjcBV53CFWS07mBOcPDpS59oOxcFRGxAss,1wdMmLTdl8o5aNwuX2G1gHLxcH_jjADBTmq65AHQ7xzs,1wAfnTTScpZ1vLvwW4peL8fslgJJzTuYCNh3yUy4uCsQ,1ABmkYtrG8Cvg3XL_pZSNR5j5355AYwvPy_Lyw12SWv4,1_xQdZe3qsV5E8LDa616eoIo1ExPIgXnUfmOrvl4m5u0,1HYjqBcjJamsm1bbnluqWGjO3Cmbi8Q9JwGcZoVw7ESA,1m1zH9IXpoIKOb9lYsDFwnx3EQP_o7MY4CUM5lS425S8,1rOb-63Kopa1_4tv-3Br89ZGLHSAOzdvMUevAmJM5XTQ,1JYK5zJm4Mwdh2j3RUwQPTWHvdd2XAW8ZvT2akmNSSX0,10epqJrTHpkPE2pOB42UnzOMU4hC2MiHyg_6fxcDum8Y,1pAoNxfn2LTexLleTdOvt7raDMIhOVElw8lUXVM7geWA,1j6yyYRqcDBBqtaF8t0bisPLyNcRvunArxe6TWlVBdik,1hUhP5h9UhQF-8GAxibZGRL86KJ4_U31vA4YnTcVwMSg,1TyoNA92frJv-lNiPd4lw0aYttZGjLcOMqHnbP2nF5yE,1rPKTyvzvxCdboXzj0c-Jau1lrPtLR484JovRu3laaHc,1cyHUl_G3IZCwuV1SEcweTjXwaYjfgctzHH0GAnTJqpM,1Eh_aQ-KhZ4DK62QoAQciI3lXCX2t1SEOmZtOreqdGC0,1EJtA4OplYuK9QN0uTHUoFuwFPu5CDQawjTLTsDjAhdo,1UsLkb6iMPfcW0ct7LP4ybkj6DQ9GkFVHkn7fFf78DMo,11IFIY_tjfK7p8d5p2HsedCEIyqh2mTihibsmurEA1bE,1GbSf74lWXgoJ_Y4VK8BRjkSQis443t3HbcZf40fg3i0,1rUyTg7JYzVZqDIaYEl4E-XWD0Q8rw5QTPE8BBfIAX4M,1pYtqH6ht_uJ6MQir53-Cy5K4dSFwnSYhrfNhL4PY15s,1FYyaJBMcxjRRgl9xJH2Wye2ObOzR92qPErlky9zAFUc,1a5dS21a0KZ84anRef537NGV1o9pzlgXh4Q49MLVu5Bc,19rFd06qU5Wkyms3ej24dGLONLnXMsXHltp2bxipwWbE,1WFhvBj_RPDyklM09V6_qHo0S5l7ecnrjnq1GlZt-hfk,1CtJ9OneBDZNodJXEDqPTRSe3QinnNlONTwkm2UrDNus,1KS1_8S4N_nFGcb_4O4E81u1OZfn_a3sHd6h3iurgqzQ,1s30cCypOn85ZdS4xET0qDhSTGBjGgSdTj3YNwN3_rZA,11xoNZOppaaEv0HSy791gqnP5UONkRFQ5kE6XgqeVLdM,1eAyOS-h-jC8E4ZQJ97VwCOFtHKkDXOeoUJib2_upHe8,1qoaaI9fYBJ_4isuYUhUTzRDk3ShwWm2E2Wddq8RidZ8,1m-F36Ox5aidPKEgApJ97RO1BPPOym9ofcar3sw5Rx1s,182M00HSFoOvX8cLY1_vhLwVRM-A2pEay-0ZeGLYIGy4,1kWF_IKHcnmt5aRToI29BVeUiHIkXKNf2NzyJwH6S844,1qnuT7i8ZWI3unuA31GZWOfZCkygDHVSo9yIcxxG_Dfo,1jXWRi61ZeD6HSdp3eoWJ8D9j4QHqZ87M4oe_CXnj9wU,1OsDu6-67B-cet0IVJ_H-nSn3nICnqUwRJmtuoMjGdLk,1vUnD-2IP2D2Hn2JoNSfwuPkgWHQqbfMN6R0FYV2pP88,1vXK16d6HD1mKsU1UQ6Nr79ygEzvBegb_9-C8TY8aKUY,1GDb1cjBGldDca7GfLApAEZ254Ktjp5KaWCmQ56WSlC4,1bE1HaojIyPq_mprDq5y8wQIV7MegGFqBlRUBa0tkIYk,1JYSMMu9oZCX5XCXd2zUeiOIgJmhjURaqsu27sDcAPxA,1Axl3NlC6UFoZ35QjUH0jZaN-tpidEt-ppKSPs-26b1s,1MvWWjqa6DBaarInl77H5RJpLNzX5vgZh_D-7cvVRoss,1Wkm8NyrfJi9e2_MUITe0DWVzR7Ds-FNK74e7pXBV6PM,1BCZP1WUgDoaSnAAnD3_KPaKHNOiMo8qc3lXzO5Q-Qd4,17hdpDMbZmNnIePL4od9DIlMl-2NBAK_j4WNrKXr6oO0,171cW0dqCUoPAiNQCw24xrwnZjbKV8QK97PgQzPjaG-I,10JsbIuyFs_DUCCcoFVza4M0QatF3eZbfh9xNmyPsByE,1s-GFegnoNTK02WZAeuoRxlEU9qKT3WJiZF6yxye8JqI,1qiFwR2Xd6GR2eIEISeKPx5e8hTjSlw1bD0CxByojJCw,1g8CGEhQsnZRyNrKgsv4Zc0PMXWl3YhMpnMAeQKT8tdM,17sF4TFRTWdfg1_r5kxHLkq0ZDiAfe1LFlsLawzROI2U,1rfczK_09BADzUmoplEMOKztaT18cggPquAQEl6vdaq4,1jUSAc_OWCc7N7ZUuJdWxp3RQ9FapfGE-xFq0RbuJvLQ,1kMtCOBWt3t0bQCFLlVLUEzvsVSQ-BS2MkCDub_8ZVOw,1heWj8NoHscqYE37eAmhUs_c-UG53iFAA_G0w_zgWiPE,1zb_35nRLkmu44-GhRO0hUiMh9IvNsRkPHSaxPjnn1-E,1Y67_IsUdCMDNwM7p2yTw0RakqK-uKLRx2zBqRHvWjkI,16MapHizN2Xbzw2iRby_hBaRgJjLKIZ6oDbuto-Kxjyo,17VKb8IUWEirmj9JJeAT9JquvSL0dwUvgDFp9KrE6TZk,1CkdLwyPBmsiJXIt2-vhznF122YvSRV4r4aJy2fcUjjk,1FhGRZIOhDUqk2jBwK-U0AyR7qK_F41-Wthty1d1Ke9o,1EqVkCTglLulQpjDTcmQPFOceAjQlbt-B6gzya3R9h8I,1G-zz-_UuVjODA9JLdGfkvU0wYXwUfLziHCOZHwU4HBw,1Rok6wgOeKAol6LoZIyr_KCWH0RBe6_8P1uF3aLWMz18,1YQ9-82TmfvhGejZ-ibpla2xovZmQ2mztfRl_Hnu3ock,1xPJQ1gESdC1YIbRdVyUSpNRMLLfE2JicietRCAOu34s,1y85tJ76sRo76puWFe4Rd3EZXONgr8Wb_GEvMMv2ZpXQ,1qG4goS8fLMdiNRNPJgfHk0aF3FvgNfsCIket_P0nRow,1UTnOgEqSxnuywV2CO41CoG7SE1eoZaPwvqd_tDd2isQ,1SRtrPNLgmirwRoV2uiCbKdyNY5X9OkwKxLoqigVP_iw,1nZ_J4gar4dqiGZdU-CsowO6Y6SykqfqvmxYd1OjtcLs,1azEuQkQfoO2VGDJqvglUSguOmUOLoMOL3Z-kwTpm4G0,1epkgc-6QLM3iKJNKUGPeGFJ4y2C5cBwfUIofygXLws8,16NLwwpkjY9BH-w3T_bq7I61bMtYcLOJcc8x2zo4JEcs,1BpYOsvJx5QOcDVzzNU4BEEnZ6VcSYJG7PJv2HsPcxng,1zenzGaD04HcpdrEd6M45h6NIdC9ib12AR142XxpQnSQ,17jQbkvduQ1T2TYk4kgReO5qcmdSTpNog5rwB9eTZP_A,1umyUM3bTqDOeas_lzgQVvedUK5YG6d0jzJL0VlMRsbo,1hvzb3gcGzo4DlZ0Rc9qxvOEp9rWQ9Tqfa4DC-O-88Ks,1PEbUdAkT0XxxtK8bD-OKW9Tl8dJztXZHLnpBLzkX8_k,10rooBmbQ6rzPh4Ro8Cj-_js3NoFum8q9BOtY1laHUbM,12QYj1qnSk46Z_rJyZ0lSMz8X7DrYUp2V3iwQ4heNewI,1UGqlNbkaDfVz0_ZpI8nrqQbAFeuwIzFs2t0_aZ6ZYvg,14ve3MAhGaDejYDn9Af4QVF2VnUVRSr4jBD5DSohvZAE,1h6h1qD6pyYUQf_OZ94JNXBVslSQ0xsSI-i3XS2EjuLo,1ZTd6gt6IMXGuzZO8A8gQkbDu5Y-Fsmq7uhhyAHFjLos,18fmN_oHpl8G103nAatiZ4psBSJsLy_wditWnLPZHTjQ,1RwwevsYOH9PP-_aeARibMSIWaR7SDmlPNzrnKZGO5Aw,1fYiRc-c09MGUHq7yADyl3NBhMWe4JXF_rt9wBqJqOpI,10RrKIo5Nk5_-IxHM67t_y_rhiLQ1qEczzN6x2VzmOC0,1UQ9kwUS0uSimPauTPsMknAi-4wuujQPFPDkSRJw4wZU,11UazcGZLIFrjxWHd4FF3jHZNI6E0nzOhLSKsGLms0wA,1gMFRL6DIOfTqbp79nhvGeFgfzwmZA8zMYSedh_hdPxo,1aoATWr5GAeP_cyzYEVWzF4IVZCJtCCo4dk61H-2Jt9Y,15n94ZEXBsJpzLlmGk6zffK5rrVNKZbJR4eJDLVPNT6Y,1rkCoAy7QYPcoZkQDi_m1J9LW149c2ntu57tjQC0Ew7Q,1p7I3Rg1dtdCqhMjy-cW9zC0ELcCeQYunrCGyk9mXyCc,1K3F-x2DFl8rMhs3mHskJugOQhJ07f495QDhvn52NT-E,1m1BtFn95ldiXqoyBgaD118V62jgoJo4BkINanrC91Ug,1cp3se6zRBOugjQ6XbzI23DFHrKSVCW8VLXrM_wQT3qA,1nRit4-uttkna96Njfjv7DrMBrlf_a-BKQBi4e52EH14,157Z8ff1iyAPsx36P086Ga-vyBjJiDVEElLRU8v2SNko,1S-2SzlMO_0PcLjl7XZbJ2UIcHzIUMVRyHonpuCVtdM8,1Y3gVVbfteIF0_RXckm19mcUnwdnfuG8EEnCFYy_bzyg,13QvmBBC0UJt5BgIO8xDIvsawOdNpmbl66QbbScf4U1g,1B3ccmsFRBAg1eBdkx93oppP6zwIUpfYn1ELNXJeY_CQ,15mDfJLbWUcRogUJqP9EAXfqUAgQCB2R3Q2C23cooBgE,1J3JTnecEea-M_OBYHdtoLGPuyU8BfwqhE-nKGVAWwnM,1T4BqODr8z3ZlfqK0GPztbaoFpeVVyaCBoq8wPsYlvxM,1gH5lQAxeVrfTaOyIceqpNCVlxUzgOP6FRtCuFE8FkRs,1GEBmeUY3FPjQ8YLeYQ7m4EaNyb4UWlffi07oENNIpJU,17IzsPgEqmlyvckl-4HxbY_3Hjm9Vfk9Ge33SbMxEd0k,15KsVCqMDtkK41RYT8yWpu88s6R7cR64To4uOoK6fjS8,1CqJELr2hlJnhOjlP1-D-jakzUH39nCNh02sxX4yMozQ,1Awx4D6RfDUB_5KfXkQiN7YqPBDmc-_1xOnsELvF3eik,17A3wk0FyaaPEWE8zLSVFwoFrtujcvAsis_O5Md9ZwoI,1GHz9-LfatFvoUBt8MV6pc3pkwU5ODWrVkmyuBskqNMc,1lvV1BiTX0uuhUMdAw5omadWMuiEW5XRvtKUvGPYDARQ,1HMntI-QVeOpYqfEYiMfUUvJHxUAPZ-jtv53ZSVybAug,11MeogDdmrMYIV2B1E3sAMuyuA3Carx9oLIvqlP1e6lg,1JfJgK2kLRpRo09TIC3o4PBOAswgZE-vWb7HqV0Wr3EY,1z2Ct1349EED7nLwTAEC3iR53U5THxrpi67KYncfbMQ8,1-a272f8vBqa6YdwNdrcZPWmUKzfnZAcQo4eMFsepu0I,1Y4KkD3_2KnHj_twoT2jH2mcp28JvQxcCA9EJPywxspU,1wi7jFykfztezYmoxTStVjMIzUwtf-QyuTtvQ6jGY_KA,16lR_jTi79RGC-2Ic_OYqHp2OMLU2-V_Ox1AllC_OfA4,1oz7i1wovDQvgj4z2yQfQPy_jzQlSJXUCq2lqwb8PPIM,1haTiAgEkByj3vkJ1hq1f6qPeKsb1Hjxrc3p_jZg674g,1PfOEv8Kv8WFhzbgxmXzKAqrp4HqZkwU5oJeNxNj3HYc,1pFrps10Sj5MLB-u1DJBefMuDAfQE8R-_JvEP7QjC-Jc,1CS0wa3UyTfEbc9ZH-gWkSLKVL_sUCUh33-VkkunwtsQ,1LyzS6aDRU-Ud9DkK6Y5BwmKSLaWDJr9bYMi3yjY-lJY,1ISiULpI3OObHYeCMmoKJ425EKj3xjqDSTbeCyxuYUUA,1Zm3IiijjVIjMOVOIdIUdPf57i_uK_Rbw3rUE7YGo1ZQ,12rv5JJcu5QzYl69Rqyw-uHJKwExQOSnx-8HpHOxKNY4,1PuNFni9A-d372kJnfkg_ek0AtgC546_eeib8qvkQGmc,1K04C4tFLf9QznqfnBr9vRLEhDjON-cYMyq_Xi7zR0Tg,12Y4n0c0NCy28Ar5xRbkNBFItLxaHCBTGvw2qK9n57TA,18zPVKTO1to6cjL-nqTTNJWkynGBE0GMtsTtBmt8V3-c,15OB2VNOmrNNyO86Yonl8IglEIdOyY4t1TiAiAkB_HqU,1f0fGZ_M6Tuk1n3vxURWq2F0u93CidF9ZaWjOBgIE5lc,1H5W_uOztL45Iy7p_6om_3MxFOzk0L8300MzEpFVG96Y,12vlUKYmB0KyE-hzxeZvi5pIKV7BJwf-xt7tGGWN4CSU</t>
  </si>
  <si>
    <t>https://drive.google.com/drive/folders/1qUXttkapgkOlQrkKmiaQ_QQBUhK_7up7</t>
  </si>
  <si>
    <t>FORMAZIONE S.L. - 4E - 2025-2026</t>
  </si>
  <si>
    <t>si comunica che sono stati generati e resi disponibili i file per la condotta, le competenze, i programmi svolti e le relazioni finali. Di seguito i link ai file condivisi relativi alle sole classi in cui insegni: Programmi svolti Programma - ITA - 1BLC - 2025-2026 Programma - LAT - 1BLC - 2025-2026 Programma - GRE - 1BLC - 2025-2026 Programma - ING - 1BLC - 2025-2026 Programma - GEO - 1BLC - 2025-2026 Programma - STO - 1BLC - 2025-2026 Programma - MAT - 1BLC - 2025-2026 Programma - SCIE - 1BLC - 2025-2026 Programma - MOT - 1BLC - 2025-2026 Programma - REL - 1BLC - 2025-2026 Programma - ALT - 1BLC - 2025-2026 Programma - ITA - 1L - 2025-2026 Programma - ING - 1L - 2025-2026 Programma - GEO - 1L - 2025-2026 Programma - STO - 1L - 2025-2026 Programma - MAT - 1L - 2025-2026 Programma - FIS - 1L - 2025-2026 Programma - INF - 1L - 2025-2026 Programma - SCIE - 1L - 2025-2026 Programma - DIS - 1L - 2025-2026 Programma - MOT - 1L - 2025-2026 Programma - REL - 1L - 2025-2026 Programma - ALT - 1L - 2025-2026 Programma - ITA - 2BLC - 2025-2026 Programma - LAT - 2BLC - 2025-2026 Programma - GRE - 2BLC - 2025-2026 Programma - ING - 2BLC - 2025-2026 Programma - GEO - 2BLC - 2025-2026 Programma - STO - 2BLC - 2025-2026 Programma - MAT - 2BLC - 2025-2026 Programma - SCIE - 2BLC - 2025-2026 Programma - MOT - 2BLC - 2025-2026 Programma - REL - 2BLC - 2025-2026 Programma - ITA - 3BLC - 2025-2026 Programma - LAT - 3BLC - 2025-2026 Programma - GRE - 3BLC - 2025-2026 Programma - ING - 3BLC - 2025-2026 Programma - STO - 3BLC - 2025-2026 Programma - FIL - 3BLC - 2025-2026 Programma - MAT - 3BLC - 2025-2026 Programma - FIS - 3BLC - 2025-2026 Programma - SCIE - 3BLC - 2025-2026 Programma - ART - 3BLC - 2025-2026 Programma - MOT - 3BLC - 2025-2026 Programma - CIV - 3BLC - 2025-2026 Programma - REL - 3BLC - 2025-2026 Programma - ALT - 3BLC - 2025-2026 Programma - ITA - 4BLC - 2025-2026 Programma - LAT - 4BLC - 2025-2026 Programma - GRE - 4BLC - 2025-2026 Programma - ING - 4BLC - 2025-2026 Programma - STO - 4BLC - 2025-2026 Programma - FIL - 4BLC - 2025-2026 Programma - MAT - 4BLC - 2025-2026 Programma - FIS - 4BLC - 2025-2026 Programma - SCIE - 4BLC - 2025-2026 Programma - ART - 4BLC - 2025-2026 Programma - MOT - 4BLC - 2025-2026 Programma - CIV - 4BLC - 2025-2026 Programma - REL - 4BLC - 2025-2026 Programma - ITA - 5BLC - 2025-2026 Programma - LAT - 5BLC - 2025-2026 Programma - GRE - 5BLC - 2025-2026 Programma - ING - 5BLC - 2025-2026 Programma - STO - 5BLC - 2025-2026 Programma - FIL - 5BLC - 2025-2026 Programma - MAT - 5BLC - 2025-2026 Programma - FIS - 5BLC - 2025-2026 Programma - SCIE - 5BLC - 2025-2026 Programma - ART - 5BLC - 2025-2026 Programma - MOT - 5BLC - 2025-2026 Programma - CIV - 5BLC - 2025-2026 Programma - REL - 5BLC - 2025-2026 Relazioni finali Relazione - ITA - 1BLC - FANUCCHI STEFANO - 2025-2026 Relazione - LAT - 1BLC - BUCCI SONIA - 2025-2026 Relazione - GRE - 1BLC - PETRI SARA - 2025-2026 Relazione - ING - 1BLC - NISI PIETRO - 2025-2026 Relazione - GEO - 1BLC - FANUCCHI STEFANO - 2025-2026 Relazione - STO - 1BLC - MAGGI FRANCESCA - 2025-2026 Relazione - MAT - 1BLC - PECCIARINI GRAZIANO - 2025-2026 Relazione - SCIE - 1BLC - GALLOTTA ANTONIO - 2025-2026 Relazione - MOT - 1BLC - MACHETTI SARA - 2025-2026 Relazione - REL - 1BLC - PAPINI STEFANO - 2025-2026 Relazione - ALT - 1BLC - SCACCIA GIULIA - 2025-2026 Relazione - ITA - 1L - CRUCIANI CATERINA - 2025-2026 Relazione - ING - 1L - NISI PIETRO - 2025-2026 Relazione - GEO - 1L - CRUCIANI CATERINA - 2025-2026 Relazione - STO - 1L - DELLA MONICA PAOLA - 2025-2026 Relazione - MAT - 1L - SCACCIA GIULIA - 2025-2026 Relazione - FIS - 1L - PICCINETTI MARINA - 2025-2026 Relazione - INF - 1L - AGOSTINI LAURA - 2025-2026 Relazione - SCIE - 1L - TERNI ALESSIO - 2025-2026 Relazione - DIS - 1L - CASERTA FRANCESCO - 2025-2026 Relazione - MOT - 1L - MACHERINI MARCO - 2025-2026 Relazione - REL - 1L - DEL BALIO LAURA - 2025-2026 Relazione - ALT - 1L - BAINI ALBERTO - 2025-2026 Relazione - ITA - 2BLC - CAPRINI GIULIA - 2025-2026 Relazione - LAT - 2BLC - BUCCI SONIA - 2025-2026 Relazione - GRE - 2BLC - PETRI SARA - 2025-2026 Relazione - ING - 2BLC - NISI PIETRO - 2025-2026 Relazione - GEO - 2BLC - RONCONI CLAUDIO - 2025-2026 Relazione - STO - 2BLC - FANUCCHI STEFANO - 2025-2026 Relazione - MAT - 2BLC - PECCIARINI GRAZIANO - 2025-2026 Relazione - SCIE - 2BLC - GALLOTTA ANTONIO - 2025-2026 Relazione - MOT - 2BLC - COPPOLA CECILIA - 2025-2026 Relazione - REL - 2BLC - PAPINI STEFANO - 2025-2026 Relazione - ITA - 3BLC - MAGGI FRANCESCA - 2025-2026 Relazione - LAT - 3BLC - MAGGI FRANCESCA - 2025-2026 Relazione - GRE - 3BLC - RONCONI CLAUDIO - 2025-2026 Relazione - ING - 3BLC - NISI PIETRO - 2025-2026 Relazione - STO - 3BLC - LORENZONI WALTER - 2025-2026 Relazione - FIL - 3BLC - LORENZONI WALTER - 2025-2026 Relazione - MAT - 3BLC - SERPICO LUCIA - 2025-2026 Relazione - FIS - 3BLC - SERPICO LUCIA - 2025-2026 Relazione - SCIE - 3BLC - GALLOTTA ANTONIO - 2025-2026 Relazione - ART - 3BLC - BRIZZI ALESSIO - 2025-2026 Relazione - MOT - 3BLC - MACHETTI SARA - 2025-2026 Relazione - CIV - 3BLC - FOMMEI FRANCESCA - 2025-2026 Relazione - REL - 3BLC - PAPINI STEFANO - 2025-2026 Relazione - ALT - 3BLC - VINCENTI IMMACOLATA - 2025-2026 Relazione - ITA - 4BLC - MAGGI FRANCESCA - 2025-2026 Relazione - LAT - 4BLC - RONCONI CLAUDIO - 2025-2026 Relazione - GRE - 4BLC - RONCONI CLAUDIO - 2025-2026 Relazione - ING - 4BLC - NISI PIETRO - 2025-2026 Relazione - STO - 4BLC - LORENZONI WALTER - 2025-2026 Relazione - FIL - 4BLC - LORENZONI WALTER - 2025-2026 Relazione - MAT - 4BLC - PECCIARINI GRAZIANO - 2025-2026 Relazione - FIS - 4BLC - PECCIARINI GRAZIANO - 2025-2026 Relazione - SCIE - 4BLC - GALLOTTA ANTONIO - 2025-2026 Relazione - ART - 4BLC - BRIZZI ALESSIO - 2025-2026 Relazione - MOT - 4BLC - MACHETTI SARA - 2025-2026 Relazione - CIV - 4BLC - FOMMEI FRANCESCA - 2025-2026 Relazione - REL - 4BLC - PAPINI STEFANO - 2025-2026 Relazione - ITA - 5BLC - MAGGI FRANCESCA - 2025-2026 Relazione - LAT - 5BLC - RONCONI CLAUDIO - 2025-2026 Relazione - GRE - 5BLC - RONCONI CLAUDIO - 2025-2026 Relazione - ING - 5BLC - NISI PIETRO - 2025-2026 Relazione - STO - 5BLC - LORENZONI WALTER - 2025-2026 Relazione - FIL - 5BLC - LORENZONI WALTER - 2025-2026 Relazione - MAT - 5BLC - SERPICO LUCIA - 2025-2026 Relazione - FIS - 5BLC - SERPICO LUCIA - 2025-2026 Relazione - SCIE - 5BLC - GALLOTTA ANTONIO - 2025-2026 Relazione - ART - 5BLC - BRIZZI ALESSIO - 2025-2026 Relazione - MOT - 5BLC - MACHETTI SARA - 2025-2026 Relazione - CIV - 5BLC - FOMMEI FRANCESCA - 2025-2026 Relazione - REL - 5BLC - PAPINI STEFANO - 2025-2026 Griglie condotta 1BLC - CONDOTTA - 2025-2026 1L - CONDOTTA - 2025-2026 2BLC - CONDOTTA - 2025-2026 3BLC - CONDOTTA - 2025-2026 4BLC - CONDOTTA - 2025-2026 5BLC - CONDOTTA - 2025-2026 Griglia competenze 2BLC - COMPETENZE - 2025-2026 Ciao e buon lavoro! L'Animatore Digitale prof. LEUCI GIULIO, per conto del Dirigente Scolastico prof.ssa RICCI GIORGIA.</t>
  </si>
  <si>
    <t>1lMfD5TVCDySXk9TmBNnpx1BAfPrEH2z75JFkQ9iBdr8</t>
  </si>
  <si>
    <t>https://docs.google.com/spreadsheets/d/1lMfD5TVCDySXk9TmBNnpx1BAfPrEH2z75JFkQ9iBdr8/edit?usp=drivesdk</t>
  </si>
  <si>
    <t>04/06/2026 14:12:43</t>
  </si>
  <si>
    <t>10/10/2025 19:22:05</t>
  </si>
  <si>
    <t>1HFmzh7sg5XE1dmK381Ir8t7IN8cQNIsqL5cMybg-ou8,1vI-rgtiOpw802e68jZuGVUCf_jzrMOfqZEhI8tcbBAo,1yWInTWoOMIAZaJ8IgnZUGLeOOQ9-dva-U5Vfrk5JAvA,1_VbslW_t3Qm8BO_P85VVdkRc7bA-292ejh-fO2Sg7Sc,1jXeUfNO_w5VWVE7x9NJx4Yerjp_IzZSpUaD9gY4zQkg,1PMk1f27vGRA0jUWXs4wJdFOXS65WzjAo2nJAm79gbY0,1uuV5B8-uepDcCMZhBLHUZPNBmKJsf3CrnapyAhoNf8M,1Uv9UWbTHD_kwnltT_e7O3dntqYt6NYXO59my32C_ZFM,1ZrGL-zL7DJulmRo4TmBLQbHJ824dGIlej2102jkIIb0,1zefi-F941AKYpHhawAA-V0AwkD2A9V2jnafzt1PXjRA,1tKdHVieRMussiHzgqNPGcpf1WC52OpNeAotqWb_DC7s,1XJTCTro7896CxRNwsYUxScFBheR01KJK72zh7ffP9FE,1YGAUW1wN_IrUCyAeyEsrAHDsaIND2McOhTHcSRLVmAM,1_GCm2uiFYq9v7pLcP9YzdnPVT3oqbjdkAPQEkoN1AXI,1k8qRHOXAJyIiFOU7sKg3BZ-_0rhKkLIlFSJENfOYrvk,1_cyYkeypb7cseD6lEbO0p4yn2wLfagTTxr3CcGuzaFw,1prcZcPNSE3uNliXmwrZGZtfOgAHw-HULpeDryUZAErk,1g3zHi7Epv5t0ca-6N4zdkr7SNOfkv2HpopH_Ft2ZPd8,1TT4Nboz1CsL2Ye_PlBwEFtuoSnD9FftW7sPSQg5Vclo,1IOxbLE3jUp7j1fydbYzXNPQuruMRjZBS1e19LMaDlxY,14XwGw__d2RdXzp7tltpq4YFWzcU2h-nV0lgwz5RQQQg,1nu5SQhtOW44tPgqmSdaXYwN1vTZcVbUGgWPaJPJscD4,1YWUbD8ii4Geb45OCOUsVgC85y_A9r7Ey3WRyxtl_zxo,1lHG5TbJbEZiQD6EibccUbXQW6N_H17pLpBz2OMrC3Q8,1y0EuTFyQsRVA0zg0SLuExgJtwL0BHvuNXjWCBQW4mXI,1HBubLRz_rY-SjBnbOtvt-dUzucrn-zfLbJ5kZtBv3gs,1uaVy8vztoKKiIufTbjaXDxtO0vUjP3n4vGkgnuWikow,1BJ7bfwdTmgZcHgB5WJuicfN-A6zNgjNJPTOLknQDVLo,1fJrzT7pQg9HrnsRvUtL-sen3hclcRR4-erlbPb5MG_g,1orAqtF059JvGMwI0KMyNTSgHbulafRwyqus2bljTNbE,17bRXls7UQffoNYMzpC9dJTwkPLUP3DkcV9aGQ4AjiLU,1Rj37y4RxqwcodMoTf-lvQUt0CjDkzXC_ytV9vapYkkI,1i80_gqZWKGrtBy9nWDazsU3tJe_XVTj3WGP7TtauRxA,1zG7y4prlLL_Aqn3C6jq6rLA40ouUcX-wJP4Uu62S9cE,14rWziKImKny33nJaS5l_lN6GcULg2x3xBwZN552-HQ0,1N7vub_hGbRDAXBFUkWLnvc2tOzP3fRnVSUMXfJATSaY,1NWD9jGxoNtyZfKptaA9dycA4Fl9U2KcaXJ-g3OmSnNs,16qkkjfKg5XuGU7BWGhJEyi_EYvBLIRnc3E07uJBFMII,1k7qx1qbkdgnYMYay1vreNbCcv9sigc1sbSiMETEp4Pc,1LeQmi6z4i7gzEDURvqhkQG9mOFOIagpz89ZFPh7b0w0,14PDFkRA9vPPih9fvY7xjPBmb_D5azOFdAi2ePiL43BQ,1ZM2JECSvdMLlODQHVqvhWZqmU6N9Xpbs5es_mshRu5I,18n7za7HzI0O3F0LmAuN5AyXyXPZ6Fc0rxalDXuemmfU,1eDhWDk3bKf-zgsO2igH4_eSN8pUkKVNeyxOON8LXwr8,1Vg5_o8wsVRO-47n6t4LPfL0BK1kaiXIOriKtx_PxsH0,1dZfWUfttXczqq8ExaQm6Sz9yIDGJ9hCW0v0WfITPdLU,1HtVO9PFJRLOCF4Y0a6zhFBBKAl_76qhrqxFm--KfbqI,19TYXOjGk2CGhauAd09RrqA3hSjhQu4BHLlSn1VcG2hI,1Y0xFMis6DMX9m7y-8C3WIK6G3pAw3AWFhoZMHQiL6g0,1SI7tTl71ORnUE92Sd5QNlAxZgu2f8F8exKj3ZpMCKV0,1Os_2PyFOGoPEl8oseuL8VHLCSUbUysh87BbrS1m1Yzw,1Dm_MrX4gzilY4JRISzoY4PbA66W2S3oaLrRRH36NSzc,1UnnkaIaLZ6ky1NL4Hc5s6iDwEcZ7AtarfQzgp01LgMM,1CiQeE-Xj2X4z4YKs_Z1UcMTXFOMcs5HKiUfxOq5s1RI,1AwuH2SVXNNCOOtk4N2jUkEcXL8zY9fzm_8cQ6vQDUls,1qqFV3TDsh-x_LfOmUc1HOd2n03eTlIF6FORagCJGWIU,1zTJAO0wgmlhO9MyHyfskp0tlAU5LOiUP70Vgsu0CXD0,1tSMWOD_CPV2ALKvZvR7OUw6plekBgdmHlTDHCFGhJQk,1TedWM_93cKKkWUrC_okMo-iTdJ54xGwaI2J6hGn6qnc,1pPROiTcUZYz4vPlEKCgDjZKZZt8v2R4JnRgb_GGXigQ,1qXnoTL8TgJIBAJhlsbZw25v43dfIII1S_3MIKzEkIx8,1xOu-1el6RRs3owCUFHTQxLC2pyg-7sl9aNT36XYy1Ls,1dYsUCgehwkDFBSWwc9HalHp60TyeuMG5p-7Zo4PP6cs,1lrBCrLOMnzjwJDFbXI7oTpRH9aIm0mdxXEvrIyekjUU,18wa0JsTDoS_5EpL6WAIVTAhIGZvuracthyu81eSgstc,1zQAf91T8FsU9nFAPLNlUv6jKvnSPRIgxcao2ATLUpco,1jnD3spPwwJrNkWpbmmBbP3bbgrxqBWAQp7ifV2FCzKA,1bE3JqsOy0Rf5ARaBBMAV-haAJm6idZfAelmk9v96xN8,1B6sxRD1B2eMGB8W3rXnKo4PyOI8jsfHcztTGaamaMsw,1KAFmhil2MVE9vkJCVVVKq_Z4DMn6UVbYvdBT8XG9FeU,1dwHKLgdCi00xdhdLc6laghqGJNfyzI77KPrqGqKb8hU,1_zX0orJFCjygN9y8GBPgatTvNWw4LyT0LEB73_iSMK8,19drPBhBkZema381uWgdwcvfsdIaIt0e_xkVt9x5RDxg,1SssFHO_E05tFoBjqqTsIQjIcNOywUI9YJJjzMpGz4Zo,1IMxWivUJsLK0KTtIekxT-QunKgOREwemnhE6XUZ--xE,1kPY1dBr19NBrEjo78yyP5RwNodNoI0qELFGjMB5ZYZk,17ooz2gJIoPZ8RYQ-z6-rQxYn2JPrKFFxEExvbQbNvYE,1Wfo2sT25V845s5KlwA5GL5bcJUNHmblSt59F2d6VYog,1C_Ja9oS4i2UKW8kWas7gBUZ_Kr3dGZEUL9WGKWMsM6A,1Yx2xeg9RhzirhU388POhokT1SWY_rYsdZU1rSOhm1OU,1ZsRVPABz5oRsnUQTDmTAHmy5eBIu4TEmNPuCLW6JAtI,1MwMdoSK4vdnmaoDAGmyu_8fIVKlscPMfasBdqTORbx8,1k18d0vmzUSVtT8fxJR_VL2EX9pi5bDXTARvV2Wxcn5w,1lqJB2_kys7MATy5P9XNnj1XN6oPJOM7krp8RCncIo7s,1HY5QnM03kK-DOYRQRp0QesaGkXB_8IjORmY3V9dpCek,1ZoSnH-D8dxwVV2e_JpqFtD6PjFkFVZwS5kZYCqA8n8A,1eyhAds28v6M9F1QgJvft7UGYZWuCeu0ErkBDpOgOxDg,1lfZmV5iYUoCa7G5rzuNVtIszyQfGWCWExtpl9lZ8-_4,1T--KN9tjZqhTilLpXYbgC67Ro5vkoQC8ebX2FSHKKTY,1m9H7MibR1PDN04q4DBlwJs4sye0UShrAGItK4bNYCWA,13Lt-jK0OKgfjslisCjnothx8Wu_kKeKLLBBPFndodkA,1lkyWaQuSBz_fkCohGcAZBnMwLMXRRf-p1RJYSN0NW0s,1MWby8-aI8N9dALgOR1LDb8vx-mIbJxBwMjz9TK7X5Js,18U-cbjIKoOaT-ysipHQuQRF33G8QFs0WRnJXe19oW9k,1aRKUrBLq7nGT9aRfyIr34XC8XxXKSIhdYe_SRBD2kb0</t>
  </si>
  <si>
    <t>3ALS - VERBALI CDC - 2025-2026</t>
  </si>
  <si>
    <t>https://drive.google.com/drive/folders/1RvZupeRKM4Nqk7n50j-ZS7VX6HgSsDgo</t>
  </si>
  <si>
    <t>si comunica che sono stati generati e resi disponibili i file per la condotta, le competenze, i programmi svolti e le relazioni finali. Di seguito i link ai file condivisi relativi alle sole classi in cui insegni: Programmi svolti Programma - ITA - 2ALS - 2025-2026 Programma - LAT - 2ALS - 2025-2026 Programma - ING - 2ALS - 2025-2026 Programma - GST - 2ALS - 2025-2026 Programma - MAT - 2ALS - 2025-2026 Programma - FIS - 2ALS - 2025-2026 Programma - SCIE - 2ALS - 2025-2026 Programma - DIS - 2ALS - 2025-2026 Programma - MOT - 2ALS - 2025-2026 Programma - REL - 2ALS - 2025-2026 Programma - ITA - 2C - 2025-2026 Programma - LAT - 2C - 2025-2026 Programma - ING - 2C - 2025-2026 Programma - GST - 2C - 2025-2026 Programma - MAT - 2C - 2025-2026 Programma - FIS - 2C - 2025-2026 Programma - SCIE - 2C - 2025-2026 Programma - DIS - 2C - 2025-2026 Programma - MOT - 2C - 2025-2026 Programma - REL - 2C - 2025-2026 Programma - SOS - 2C - 2025-2026 Programma - ITA - 2D - 2025-2026 Programma - ING - 2D - 2025-2026 Programma - GST - 2D - 2025-2026 Programma - MAT - 2D - 2025-2026 Programma - FIS - 2D - 2025-2026 Programma - INF - 2D - 2025-2026 Programma - SCIE - 2D - 2025-2026 Programma - DIS - 2D - 2025-2026 Programma - MOT - 2D - 2025-2026 Programma - REL - 2D - 2025-2026 Programma - ITA - 4H - 2025-2026 Programma - LAT - 4H - 2025-2026 Programma - ING - 4H - 2025-2026 Programma - STO - 4H - 2025-2026 Programma - FIL - 4H - 2025-2026 Programma - MAT - 4H - 2025-2026 Programma - FIS - 4H - 2025-2026 Programma - SCIE - 4H - 2025-2026 Programma - DIS - 4H - 2025-2026 Programma - MOT - 4H - 2025-2026 Programma - CIV - 4H - 2025-2026 Programma - REL - 4H - 2025-2026 Programma - ALT - 4H - 2025-2026 Relazioni finali Relazione - ITA - 2ALS - SALVESTRONI SERENA - 2025-2026 Relazione - LAT - 2ALS - FESTEGGIATO ELENA - 2025-2026 Relazione - ING - 2ALS - MOSCATELLI SANDRA - 2025-2026 Relazione - GST - 2ALS - FESTEGGIATO ELENA - 2025-2026 Relazione - MAT - 2ALS - OLIVIERO ANTONIO - 2025-2026 Relazione - FIS - 2ALS - STERI STEFANO - 2025-2026 Relazione - SCIE - 2ALS - MAGINI MARCO - 2025-2026 Relazione - DIS - 2ALS - CASERTA FRANCESCO - 2025-2026 Relazione - MOT - 2ALS - MACHETTI SARA - 2025-2026 Relazione - REL - 2ALS - GINANNESCHI MARIA STEFANIA - 2025-2026 Relazione - ITA - 2C - MONTONE FRANCESCO - 2025-2026 Relazione - LAT - 2C - PETRUCCI ILARIA - 2025-2026 Relazione - ING - 2C - NEVONI ELENA - 2025-2026 Relazione - GST - 2C - PETRUCCI ILARIA - 2025-2026 Relazione - MAT - 2C - CELLESI ROBERTA - 2025-2026 Relazione - FIS - 2C - OLIVIERO ANTONIO - 2025-2026 Relazione - SCIE - 2C - MUSTO NAZZARO - 2025-2026 Relazione - DIS - 2C - BRESCA ANGELA - 2025-2026 Relazione - MOT - 2C - BRUNO LORENZO - 2025-2026 Relazione - REL - 2C - DEL BALIO LAURA - 2025-2026 Relazione - SOS - 2C - VINCENTI IMMACOLATA - 2025-2026 Relazione - ITA - 2D - ACHERONTE TIZIANA - 2025-2026 Relazione - ING - 2D - CAPPARELLI GUIDO - 2025-2026 Relazione - GST - 2D - ACHERONTE TIZIANA - 2025-2026 Relazione - MAT - 2D - SCACCIA GIULIA - 2025-2026 Relazione - FIS - 2D - OLIVIERO ANTONIO - 2025-2026 Relazione - INF - 2D - CARTOCCI GIANNI - 2025-2026 Relazione - SCIE - 2D - BABINI ROBERTA - 2025-2026 Relazione - DIS - 2D - BRESCA ANGELA - 2025-2026 Relazione - MOT - 2D - ROSSI STEFANIA - 2025-2026 Relazione - REL - 2D - GINANNESCHI MARIA STEFANIA - 2025-2026 Relazione - ITA - 4H - DELLA MONICA PAOLA - 2025-2026 Relazione - LAT - 4H - DELLA MONICA PAOLA - 2025-2026 Relazione - ING - 4H - GUIDI CARLA - 2025-2026 Relazione - STO - 4H - RADI ERIKA - 2025-2026 Relazione - FIL - 4H - RADI ERIKA - 2025-2026 Relazione - MAT - 4H - OLIVIERO ANTONIO - 2025-2026 Relazione - FIS - 4H - OLIVIERO ANTONIO - 2025-2026 Relazione - SCIE - 4H - PORCELLONI SERENA - 2025-2026 Relazione - DIS - 4H - DESIDERIO FLORIANA - 2025-2026 Relazione - MOT - 4H - BONARI SONIA - 2025-2026 Relazione - CIV - 4H - GRANATO IDELMO - 2025-2026 Relazione - REL - 4H - DEL BALIO LAURA - 2025-2026 Relazione - ALT - 4H - CORDOVANI IRENE - 2025-2026 Griglie condotta 2ALS - CONDOTTA - 2025-2026 2C - CONDOTTA - 2025-2026 2D - CONDOTTA - 2025-2026 4H - CONDOTTA - 2025-2026 Griglia competenze 2ALS - COMPETENZE - 2025-2026 2C - COMPETENZE - 2025-2026 2D - COMPETENZE - 2025-2026 Ciao e buon lavoro! L'Animatore Digitale prof. LEUCI GIULIO, per conto del Dirigente Scolastico prof.ssa RICCI GIORGIA.</t>
  </si>
  <si>
    <t>18/01/2026 22:24:22</t>
  </si>
  <si>
    <t>04/06/2026 14:12:45</t>
  </si>
  <si>
    <t>FORMAZIONE S.L. - 4F - 2025-2026</t>
  </si>
  <si>
    <t>1PKZxF-i7l2X1asEuvxiDBxwlOyBaPSWvHLi7JKSo8Z4,1emBOe6dSE51zDc7JuteyI1d7eI4iAFcifJE-ld6xZKY,13i6Y3lIhwFEqelv5-C09ymsFS8LRP-H8dA1fAwZHy_A,1me7hsDeyqF2W-mTeQn6r7QbCEm9WYdujsmTgDTmOaxk,1H9P-O0kmuZcVfs6FzBP9Y-cWU25bgnyqTMbwEzdKzsM,1-syXMOGm4bNSrHxQeKdkfKYOcFStqNCbNXtU7W6T4Pw,1AdnrA6dwlFHVxa3D_UGMCJy4zF4pQz9KHsBQEPO_5H8,15lMC2Mg2vZKwnCYs8Bav1n0gtKM0dTNOSVA_MALPaxA,1CqYQl6PLL7vKiHPR3ZOwWn7DvBSwsNe31z0wQUY0N48,1iEX7PJKjCu4mVJS2wcrU22kghgkoOCrpBfWlgv87iCU,1Z_nu_113ZeSLnaQzUV-p4rBLuZX2uXTFv7oFFbi_TAY,1RfcNPE1cDXNApiWUswh1QOFnCGvDFXY3MP-KtFO_Lso,10rovD_zGDrU60NfQqc0Mn1OJmAs7DRuhwA0LOCRNJOI,1PcYztaQx3sKtEe1U3j6ZkXcQEKzruK_JUYPrifg5svA,1hCxFabmXIlvGXXJzcO3ILml20osJciWQKKXQZVUTFDk,1VjMYJAerBCGSxYPkW3ZOYAPCC4oU65AkEMO7ehacCFY,1dmHQnM5ZmOpjNq1xwf5FKrm4wehdcXUICsHCP0SBINM,1P-Ip5iIKKcbR71owXo7WtVWiIwNyGXeTmFQcMbRsTyk,1onNfAYO0DNrPo7iRJvhq0v5qZ6fSMM2kySB-fjpJ2kw,1zmitrkla-w2ARP9-0DCWhs9z3ek7cIfBBLfKKLmBhQ0,1kv0UiJooj9MDC4JVnu8uouVgSzxmuSds0sR6offOd6g,10iHBnIKlIeAd7L225sco2sR3j1kYTGIquFn78V235ME,1hYFTLBb5J1hVietSJY3dq6SNGeudpt1eMsVSEaYgYe8,1uwGgAywO6rCvJaml-U6z4kdvTbGN47HZAWZj3-wH22o,15CG0EXEqQhU4jVqm8hkW42EQRL3kOuKfhHOMgTZC5Cw,1FKyEZ4oufTarnKwOKpAqfkMHO6uOPdAtzXdy7_JXPMM,1TraGKzuALpGG_S22qFxH4rvszm2Il7lgd0n9YTnxbXU,1UzlQhrUcW1QMR1m7wr9Z5YvHrTUx7feuBYvU-d4JoY8,1ORUliGi0C70nW3eNqNIgNKTMXSt_ILjXituKJAcz3f4,1mdPkb-wcCXyi-sDFoX-6tQWxstH7V5M_DPPGEEJvG7s,1-P3QV9o-9b_8VFp_bwXLPUvdiZZ4W0zY04XvxqaszAY,1HpBq3f_XswlV_uz3ChkPJx4K-UJbd_Ms2RJr7pb2RR4,1G-TwyhePjX6BVholH5Cg0uKCJZNGM8N7VmfmZjhQGNw,1Fa4wl6UnS3KgEGgPNPbKz87GAl1Vi482L_eGU35PbG8,1rrRHhVgRFmLFMCYcgDDTpzGs2OmyANG2WruqlShH3rM,1Uanalk5Hcn5DuInUm61W7zHYg8MzUr3HrLrBAGozBEk,1HUHwdr0QV74qz8oJ6TI4kol6iNL5APEKG9YcGw6_o9M,1K9kGqgUD9DYmyVoXEyPj8b2hl8mTXbjpvvC-7AXhNZA,19tUa_ZvIpqnHQCFxhZTIEPa8RUIEsfHkkQS1QNFv2z8,1LCrM4w-eMZeQ7T9AkONMF3TNEgv3qtlOwwa9UL8l_3Y,1vlaFBvR7dYR_NGaFlgbfS6GZmRbZOLgaO3J9NjXi7F0,191WbhxC8IDqL8het9mq9B-6dP318nMmgxf6NGi48cYc,1oqH1XjH0PJLUzm-bAjL-YOt2805B6cDeRz4A5WxkmLo,1IgnmIJH5VZYOGFkKX3fxRBBtO32WxsfYmXttGBzy7vw,1kzrixTOjZleN8Azb5rWhlAjK6xLh2V21cLWZxsI6z2Q,1nguPvZjejXTZoWUsb04H8_nAXHMtp69pJVH8VluD7I0,1odrdRPGXEc1CLK0EPY8a7MlFErd5oO-GPlXNGmcLU1U,1qrXSCVAkeQqB1Pd0tJr6UjpIskQcVlzX0f07YfXkTF4,11JuAoQC3wIhdJW3n1MXbSClHSlbfNTM8yZIC3Zpw3zo,15YHhiMS92luTK8qqabY6rlSYcpNNL54GztfH3hluYBE,1ycylUEQeAsbaOc5oWGQspKTBidjTzRrhW3f_iJj1cQs,1OTVnsOXxFkuViF9ie8nW-7v_HShQmaHmSmbq64iTUxE,1Wiv6pS9GMFxx92ocwL0LGW8ZbNMynxUfABY0pIBrV5M,1yyp9qQXYy3PW-rTjjgX2T0IA8NsRdIiYtJU3tesNQfA</t>
  </si>
  <si>
    <t>10/10/2025 19:21:58</t>
  </si>
  <si>
    <t>3ALC - VERBALI CDC - 2025-2026</t>
  </si>
  <si>
    <t>si comunica che sono stati generati e resi disponibili i file per la condotta, le competenze, i programmi svolti e le relazioni finali. Di seguito i link ai file condivisi relativi alle sole classi in cui insegni: Programmi svolti Programma - ITA - 4D - 2025-2026 Programma - ING - 4D - 2025-2026 Programma - STO - 4D - 2025-2026 Programma - FIL - 4D - 2025-2026 Programma - MAT - 4D - 2025-2026 Programma - FIS - 4D - 2025-2026 Programma - INF - 4D - 2025-2026 Programma - SCIE - 4D - 2025-2026 Programma - DIS - 4D - 2025-2026 Programma - MOT - 4D - 2025-2026 Programma - CIV - 4D - 2025-2026 Programma - REL - 4D - 2025-2026 Programma - ALT - 4D - 2025-2026 Programma - SOS - 4D - 2025-2026 Programma - ITA - 5ALS - 2025-2026 Programma - LAT - 5ALS - 2025-2026 Programma - ING - 5ALS - 2025-2026 Programma - STO - 5ALS - 2025-2026 Programma - FIL - 5ALS - 2025-2026 Programma - MAT - 5ALS - 2025-2026 Programma - FIS - 5ALS - 2025-2026 Programma - SCIE - 5ALS - 2025-2026 Programma - DIS - 5ALS - 2025-2026 Programma - MOT - 5ALS - 2025-2026 Programma - CIV - 5ALS - 2025-2026 Programma - REL - 5ALS - 2025-2026 Relazioni finali Relazione - ITA - 4D - CALDARA CRISTIANA - 2025-2026 Relazione - ING - 4D - CAPPARELLI GUIDO - 2025-2026 Relazione - STO - 4D - PALMADESSA GIUSEPPE - 2025-2026 Relazione - FIL - 4D - PALMADESSA GIUSEPPE - 2025-2026 Relazione - MAT - 4D - PACCA NATALINO - 2025-2026 Relazione - FIS - 4D - PACCA NATALINO - 2025-2026 Relazione - INF - 4D - CARTOCCI GIANNI - 2025-2026 Relazione - SCIE - 4D - SOZZI MARCO - 2025-2026 Relazione - DIS - 4D - BRESCA ANGELA - 2025-2026 Relazione - MOT - 4D - ROSSI STEFANIA - 2025-2026 Relazione - CIV - 4D - SAVELLI ROSANNA - 2025-2026 Relazione - REL - 4D - GINANNESCHI MARIA STEFANIA - 2025-2026 Relazione - ALT - 4D - DELLA MONICA PAOLA - 2025-2026 Relazione - SOS - 4D - SPINA FRANCESCO - 2025-2026 Relazione - ITA - 5ALS - ROTELLI CLELIA - 2025-2026 Relazione - LAT - 5ALS - ROTELLI CLELIA - 2025-2026 Relazione - ING - 5ALS - MATALONI ALESSANDRO - 2025-2026 Relazione - STO - 5ALS - PALMADESSA GIUSEPPE - 2025-2026 Relazione - FIL - 5ALS - PALMADESSA GIUSEPPE - 2025-2026 Relazione - MAT - 5ALS - PACCA NATALINO - 2025-2026 Relazione - FIS - 5ALS - PACCA NATALINO - 2025-2026 Relazione - SCIE - 5ALS - BABINI ROBERTA - 2025-2026 Relazione - DIS - 5ALS - CASERTA FRANCESCO - 2025-2026 Relazione - MOT - 5ALS - MACHETTI SARA - 2025-2026 Relazione - CIV - 5ALS - GRANATO IDELMO - 2025-2026 Relazione - REL - 5ALS - GINANNESCHI MARIA STEFANIA - 2025-2026 Griglie condotta 4D - CONDOTTA - 2025-2026 5ALS - CONDOTTA - 2025-2026 Ciao e buon lavoro! L'Animatore Digitale prof. LEUCI GIULIO, per conto del Dirigente Scolastico prof.ssa RICCI GIORGIA.</t>
  </si>
  <si>
    <t>1rAygkklhc2Z4q35snx5ttrM-fVRW09fpDm15GmqlOGc</t>
  </si>
  <si>
    <t>https://drive.google.com/drive/folders/14JR4TojElbW2kPKfIFCZ8Q3gdMfTZfZm</t>
  </si>
  <si>
    <t>https://docs.google.com/spreadsheets/d/1rAygkklhc2Z4q35snx5ttrM-fVRW09fpDm15GmqlOGc/edit?usp=drivesdk</t>
  </si>
  <si>
    <t>04/06/2026 14:12:47</t>
  </si>
  <si>
    <t>1Q3cl2uTMr9l6DSi2PA1DES1SmexW6qcI_004x8yXu7w,1LuQw_incCFLhfut28WcTNDynVd7EBJ8CxPkYCDTiQMg,1YJGwBYd2_rEwNzL1NYGkmqxS78r-UYq097LKmtg__ao,13wd3LmlJ5h5P5F_ZmCCx2UtJvcXn725mFwf-4CdPYBo,16y7ycNrLaN6ARE-00ugAbjtOAV-Dhkp8ykCM1rdhyOk,1F9hLby9dg0eIPGRo-2iuuRQJGXmpQhMFo28P5e6KX7c,1hHreOfR12Ec-_l0gCLyibC4dePS9kK6jYLUfH6iaElo,1qveCXU6gCeCJoB3yrD_NS3nm3-ceAyZOJHpMg64ivVE,1utWXLwV7et-2IqG8SwFX9GjtDoBEKMuDa1x-qcQsPvQ,1ZJjDlashhEpgcHjrPANhMz_fAIvmu0zyyb4zEu6_0Q0,1pbs41mWKhiUbKnWbqXGfHNMZUWSuc2N6o8qbxo5j27U,1sjNd3t3TT-xFMKVr7RMditeccJkimd4cEPAoagCkBXE,1PKZxF-i7l2X1asEuvxiDBxwlOyBaPSWvHLi7JKSo8Z4,1emBOe6dSE51zDc7JuteyI1d7eI4iAFcifJE-ld6xZKY,13i6Y3lIhwFEqelv5-C09ymsFS8LRP-H8dA1fAwZHy_A,1me7hsDeyqF2W-mTeQn6r7QbCEm9WYdujsmTgDTmOaxk,1H9P-O0kmuZcVfs6FzBP9Y-cWU25bgnyqTMbwEzdKzsM,1-syXMOGm4bNSrHxQeKdkfKYOcFStqNCbNXtU7W6T4Pw,1AdnrA6dwlFHVxa3D_UGMCJy4zF4pQz9KHsBQEPO_5H8,15lMC2Mg2vZKwnCYs8Bav1n0gtKM0dTNOSVA_MALPaxA,1CqYQl6PLL7vKiHPR3ZOwWn7DvBSwsNe31z0wQUY0N48,1iEX7PJKjCu4mVJS2wcrU22kghgkoOCrpBfWlgv87iCU,1Z_nu_113ZeSLnaQzUV-p4rBLuZX2uXTFv7oFFbi_TAY,1RfcNPE1cDXNApiWUswh1QOFnCGvDFXY3MP-KtFO_Lso,10rovD_zGDrU60NfQqc0Mn1OJmAs7DRuhwA0LOCRNJOI,1PcYztaQx3sKtEe1U3j6ZkXcQEKzruK_JUYPrifg5svA,1hCxFabmXIlvGXXJzcO3ILml20osJciWQKKXQZVUTFDk,1VjMYJAerBCGSxYPkW3ZOYAPCC4oU65AkEMO7ehacCFY,1dmHQnM5ZmOpjNq1xwf5FKrm4wehdcXUICsHCP0SBINM,1P-Ip5iIKKcbR71owXo7WtVWiIwNyGXeTmFQcMbRsTyk,1onNfAYO0DNrPo7iRJvhq0v5qZ6fSMM2kySB-fjpJ2kw,1zmitrkla-w2ARP9-0DCWhs9z3ek7cIfBBLfKKLmBhQ0,1kv0UiJooj9MDC4JVnu8uouVgSzxmuSds0sR6offOd6g,10iHBnIKlIeAd7L225sco2sR3j1kYTGIquFn78V235ME,1hYFTLBb5J1hVietSJY3dq6SNGeudpt1eMsVSEaYgYe8,1uwGgAywO6rCvJaml-U6z4kdvTbGN47HZAWZj3-wH22o,15CG0EXEqQhU4jVqm8hkW42EQRL3kOuKfhHOMgTZC5Cw,1FKyEZ4oufTarnKwOKpAqfkMHO6uOPdAtzXdy7_JXPMM,10olfccqQ1yVIcCqW1HkdDOUqcE13SA2w5DLHcw8sF6o,1urav8k7eu2i0hmCapZpEzx5MFM2GWtQOoM_fnPuJLfQ,18mIlBRQ5gdPe4RCsF4W5OwVSUjsf35vXJy3UAdqS45U,14HmnASgGAFb536Gy87AfzCeOpuvYvdAgDjC2d95Lpwc,1P37InFZMDXi2L_YowztXLKnwyd5H19m8igdtCanzWXU,1EXTko8_sRH2S-2dXOMVWezHsS1QECE_7KD4ourAozg4,1pc15T9I0xkZZB0NvoF8M3F0XrRp7zMhkuvUMtyeDL24,1_ueD4ZxwBStl-FbtEqVLyPfFSMxffZsYhfItoWk8mgE,1SIqveBo3i3mjDlI6ude0DK0CbyN_jaDotVmvyqH_2VM,14FUHlBZIJ4zHVNu0QMTYiKHt509UNrcKj9Fhtp9nrgo,1Pf6zT84_2BBQNrOjUg9jDRHi1DOeA_cgvVulHBmeWkg,1OHyLtUuFJYGLpQT2VhwSfMYYinJptAhndm5vfame3X0,1TraGKzuALpGG_S22qFxH4rvszm2Il7lgd0n9YTnxbXU,1UzlQhrUcW1QMR1m7wr9Z5YvHrTUx7feuBYvU-d4JoY8,1ORUliGi0C70nW3eNqNIgNKTMXSt_ILjXituKJAcz3f4,1mdPkb-wcCXyi-sDFoX-6tQWxstH7V5M_DPPGEEJvG7s,1-P3QV9o-9b_8VFp_bwXLPUvdiZZ4W0zY04XvxqaszAY,1HpBq3f_XswlV_uz3ChkPJx4K-UJbd_Ms2RJr7pb2RR4,1G-TwyhePjX6BVholH5Cg0uKCJZNGM8N7VmfmZjhQGNw,1Fa4wl6UnS3KgEGgPNPbKz87GAl1Vi482L_eGU35PbG8,1rrRHhVgRFmLFMCYcgDDTpzGs2OmyANG2WruqlShH3rM,1Uanalk5Hcn5DuInUm61W7zHYg8MzUr3HrLrBAGozBEk,1HUHwdr0QV74qz8oJ6TI4kol6iNL5APEKG9YcGw6_o9M,1K9kGqgUD9DYmyVoXEyPj8b2hl8mTXbjpvvC-7AXhNZA,19tUa_ZvIpqnHQCFxhZTIEPa8RUIEsfHkkQS1QNFv2z8,1LCrM4w-eMZeQ7T9AkONMF3TNEgv3qtlOwwa9UL8l_3Y,1vlaFBvR7dYR_NGaFlgbfS6GZmRbZOLgaO3J9NjXi7F0,191WbhxC8IDqL8het9mq9B-6dP318nMmgxf6NGi48cYc,1oqH1XjH0PJLUzm-bAjL-YOt2805B6cDeRz4A5WxkmLo,1IgnmIJH5VZYOGFkKX3fxRBBtO32WxsfYmXttGBzy7vw,1kzrixTOjZleN8Azb5rWhlAjK6xLh2V21cLWZxsI6z2Q,1nguPvZjejXTZoWUsb04H8_nAXHMtp69pJVH8VluD7I0,1odrdRPGXEc1CLK0EPY8a7MlFErd5oO-GPlXNGmcLU1U,1qrXSCVAkeQqB1Pd0tJr6UjpIskQcVlzX0f07YfXkTF4,11JuAoQC3wIhdJW3n1MXbSClHSlbfNTM8yZIC3Zpw3zo,15YHhiMS92luTK8qqabY6rlSYcpNNL54GztfH3hluYBE,1ycylUEQeAsbaOc5oWGQspKTBidjTzRrhW3f_iJj1cQs,1OTVnsOXxFkuViF9ie8nW-7v_HShQmaHmSmbq64iTUxE,1gPYfIvLd21Q1ZMW77ApmHo4QGWZ4VmX-98TeDg1V-70,1AHbu61nm50JtslBoPrn5v9z2FDXc70oq_gpnrEjqZ3Q,1eHe8xi1Dmh7KhDiD9bk2AqB4PCca7lQosqgXkZSHexM,13HQgTgv0baygKZ30Kl4Wdv1UlElBA9V1j-4zUI0SIGU,17_AIkDxfBsF0cjy5B6j15iZp5hukN0vkR6XojWmBYFE,1Qsex7aGX5feXVcXAFhYL9PFyd6CzEkADig9E3X2wCik,1VLBHIaVD1mHpuVBpGHYPHKtouIiDZquVyzQWz5jiLZk,1m1VnpKQOGnXP5rwhHbK4qxMjh0x1nAEi904iodHD0Mo,16pcE7YBdHfwWZDnqCXMf_bUjZFMt1YP9C8cHef5ommo,1rDDtQd2DHppvBrsezOxzBG_ZSA70-ucTb07Pbu7eP-w,1gT54y1Wl3DKp987jBTW-vQx2j4b6vEaBFSaL8d4q_9Q,1qoUL9-_FnjU3wHJwDBzw0v24Q82Q0PHOajhSU005CtU,1JSEtlapkdCFrn7iII65Jd1cxPx1vDOZck-5PgYmoixI,1Wiv6pS9GMFxx92ocwL0LGW8ZbNMynxUfABY0pIBrV5M,1yyp9qQXYy3PW-rTjjgX2T0IA8NsRdIiYtJU3tesNQfA,1JIAd_R8btfQpaFKwBxQWOGgsQEQKqXPu09eYGMRVMLM</t>
  </si>
  <si>
    <t>2H - VERBALI CDC - 2025-2026</t>
  </si>
  <si>
    <t>si comunica che sono stati generati e resi disponibili i file per la condotta, le competenze, i programmi svolti e le relazioni finali. Di seguito i link ai file condivisi relativi alle sole classi in cui insegni: Programmi svolti Programma - ITA - 3E - 2025-2026 Programma - ING - 3E - 2025-2026 Programma - STO - 3E - 2025-2026 Programma - FIL - 3E - 2025-2026 Programma - MAT - 3E - 2025-2026 Programma - FIS - 3E - 2025-2026 Programma - INF - 3E - 2025-2026 Programma - SCIE - 3E - 2025-2026 Programma - DIS - 3E - 2025-2026 Programma - MOT - 3E - 2025-2026 Programma - CIV - 3E - 2025-2026 Programma - REL - 3E - 2025-2026 Programma - ITA - 4D - 2025-2026 Programma - ING - 4D - 2025-2026 Programma - STO - 4D - 2025-2026 Programma - FIL - 4D - 2025-2026 Programma - MAT - 4D - 2025-2026 Programma - FIS - 4D - 2025-2026 Programma - INF - 4D - 2025-2026 Programma - SCIE - 4D - 2025-2026 Programma - DIS - 4D - 2025-2026 Programma - MOT - 4D - 2025-2026 Programma - CIV - 4D - 2025-2026 Programma - REL - 4D - 2025-2026 Programma - ALT - 4D - 2025-2026 Programma - SOS - 4D - 2025-2026 Programma - ITA - 5ALS - 2025-2026 Programma - LAT - 5ALS - 2025-2026 Programma - ING - 5ALS - 2025-2026 Programma - STO - 5ALS - 2025-2026 Programma - FIL - 5ALS - 2025-2026 Programma - MAT - 5ALS - 2025-2026 Programma - FIS - 5ALS - 2025-2026 Programma - SCIE - 5ALS - 2025-2026 Programma - DIS - 5ALS - 2025-2026 Programma - MOT - 5ALS - 2025-2026 Programma - CIV - 5ALS - 2025-2026 Programma - REL - 5ALS - 2025-2026 Relazioni finali Relazione - ITA - 3E - LANZANO ROSA - 2025-2026 Relazione - ING - 3E - GUIDI CARLA - 2025-2026 Relazione - STO - 3E - PALMADESSA GIUSEPPE - 2025-2026 Relazione - FIL - 3E - PALMADESSA GIUSEPPE - 2025-2026 Relazione - MAT - 3E - CELLESI ROBERTA - 2025-2026 Relazione - FIS - 3E - STERI STEFANO - 2025-2026 Relazione - INF - 3E - CARTOCCI GIANNI - 2025-2026 Relazione - SCIE - 3E - FATTOROSI LUIGINA - 2025-2026 Relazione - DIS - 3E - DESIDERIO FLORIANA - 2025-2026 Relazione - MOT - 3E - COPPOLA CECILIA - 2025-2026 Relazione - CIV - 3E - SAVELLI ROSANNA - 2025-2026 Relazione - REL - 3E - DEL BALIO LAURA - 2025-2026 Relazione - ITA - 4D - CALDARA CRISTIANA - 2025-2026 Relazione - ING - 4D - CAPPARELLI GUIDO - 2025-2026 Relazione - STO - 4D - PALMADESSA GIUSEPPE - 2025-2026 Relazione - FIL - 4D - PALMADESSA GIUSEPPE - 2025-2026 Relazione - MAT - 4D - PACCA NATALINO - 2025-2026 Relazione - FIS - 4D - PACCA NATALINO - 2025-2026 Relazione - INF - 4D - CARTOCCI GIANNI - 2025-2026 Relazione - SCIE - 4D - SOZZI MARCO - 2025-2026 Relazione - DIS - 4D - BRESCA ANGELA - 2025-2026 Relazione - MOT - 4D - ROSSI STEFANIA - 2025-2026 Relazione - CIV - 4D - SAVELLI ROSANNA - 2025-2026 Relazione - REL - 4D - GINANNESCHI MARIA STEFANIA - 2025-2026 Relazione - ALT - 4D - DELLA MONICA PAOLA - 2025-2026 Relazione - SOS - 4D - SPINA FRANCESCO - 2025-2026 Relazione - ITA - 5ALS - ROTELLI CLELIA - 2025-2026 Relazione - LAT - 5ALS - ROTELLI CLELIA - 2025-2026 Relazione - ING - 5ALS - MATALONI ALESSANDRO - 2025-2026 Relazione - STO - 5ALS - PALMADESSA GIUSEPPE - 2025-2026 Relazione - FIL - 5ALS - PALMADESSA GIUSEPPE - 2025-2026 Relazione - MAT - 5ALS - PACCA NATALINO - 2025-2026 Relazione - FIS - 5ALS - PACCA NATALINO - 2025-2026 Relazione - SCIE - 5ALS - BABINI ROBERTA - 2025-2026 Relazione - DIS - 5ALS - CASERTA FRANCESCO - 2025-2026 Relazione - MOT - 5ALS - MACHETTI SARA - 2025-2026 Relazione - CIV - 5ALS - GRANATO IDELMO - 2025-2026 Relazione - REL - 5ALS - GINANNESCHI MARIA STEFANIA - 2025-2026 Relazione - ITA - 5H - LA MANTIA DAVID - 2025-2026 Relazione - LAT - 5H - LA MANTIA DAVID - 2025-2026 Relazione - ING - 5H - CAPPARELLI GUIDO - 2025-2026 Relazione - STO - 5H - PALMADESSA GIUSEPPE - 2025-2026 Relazione - FIL - 5H - PALMADESSA GIUSEPPE - 2025-2026 Relazione - MAT - 5H - DI MEGLIO UGO - 2025-2026 Relazione - FIS - 5H - DI MEGLIO UGO - 2025-2026 Relazione - SCIE - 5H - MAGINI MARCO - 2025-2026 Relazione - DIS - 5H - DESIDERIO FLORIANA - 2025-2026 Relazione - MOT - 5H - BONARI SONIA - 2025-2026 Relazione - CIV - 5H - GRANATO IDELMO - 2025-2026 Relazione - REL - 5H - DEL BALIO LAURA - 2025-2026 Griglie condotta 3E - CONDOTTA - 2025-2026 4D - CONDOTTA - 2025-2026 5ALS - CONDOTTA - 2025-2026 5H - CONDOTTA - 2025-2026 Ciao e buon lavoro! L'Animatore Digitale prof. LEUCI GIULIO, per conto del Dirigente Scolastico prof.ssa RICCI GIORGIA.</t>
  </si>
  <si>
    <t>1OUKV1XzfwpfGGdYLuhnbzsfwP3_xi2JQ</t>
  </si>
  <si>
    <t>https://drive.google.com/drive/folders/1OUKV1XzfwpfGGdYLuhnbzsfwP3_xi2JQ</t>
  </si>
  <si>
    <t>04/06/2026 14:12:49</t>
  </si>
  <si>
    <t>18/01/2026 22:24:45</t>
  </si>
  <si>
    <t>1aUl4UWuYpUUterVhBKYt9O1c-Nift9f3_Ke1PMFZNq4,1acWQGT53kcYJtSj3Lc1saK5WfjZLVCZ59wMm-VXiH8c,1Wori8dI364GsKVKc-AjYSBMdisPcUgGX_BNlI1RWMoU,1Ers4mje0MFrV4qUrtgIgvhNWqxSpmfv2JsFXToLt0To,1e-3j4-R02PRDIMtnYWBB9wJYUYmVDOWbhz5cNYOwWlY,1ZObb7KTu7tJAqdBco0_6-1-Hpzm0HUTQs0hmuWTWJZU,1hofQotyisDjcBV53CFWS07mBOcPDpS59oOxcFRGxAss,1wdMmLTdl8o5aNwuX2G1gHLxcH_jjADBTmq65AHQ7xzs,1wAfnTTScpZ1vLvwW4peL8fslgJJzTuYCNh3yUy4uCsQ,1ABmkYtrG8Cvg3XL_pZSNR5j5355AYwvPy_Lyw12SWv4,1_xQdZe3qsV5E8LDa616eoIo1ExPIgXnUfmOrvl4m5u0,1EJtA4OplYuK9QN0uTHUoFuwFPu5CDQawjTLTsDjAhdo,1UsLkb6iMPfcW0ct7LP4ybkj6DQ9GkFVHkn7fFf78DMo,11IFIY_tjfK7p8d5p2HsedCEIyqh2mTihibsmurEA1bE,1GbSf74lWXgoJ_Y4VK8BRjkSQis443t3HbcZf40fg3i0,1rUyTg7JYzVZqDIaYEl4E-XWD0Q8rw5QTPE8BBfIAX4M,1pYtqH6ht_uJ6MQir53-Cy5K4dSFwnSYhrfNhL4PY15s,1FYyaJBMcxjRRgl9xJH2Wye2ObOzR92qPErlky9zAFUc,1a5dS21a0KZ84anRef537NGV1o9pzlgXh4Q49MLVu5Bc,19rFd06qU5Wkyms3ej24dGLONLnXMsXHltp2bxipwWbE,1WFhvBj_RPDyklM09V6_qHo0S5l7ecnrjnq1GlZt-hfk,1CtJ9OneBDZNodJXEDqPTRSe3QinnNlONTwkm2UrDNus,1KS1_8S4N_nFGcb_4O4E81u1OZfn_a3sHd6h3iurgqzQ,1s30cCypOn85ZdS4xET0qDhSTGBjGgSdTj3YNwN3_rZA,11xoNZOppaaEv0HSy791gqnP5UONkRFQ5kE6XgqeVLdM,1eAyOS-h-jC8E4ZQJ97VwCOFtHKkDXOeoUJib2_upHe8,1qoaaI9fYBJ_4isuYUhUTzRDk3ShwWm2E2Wddq8RidZ8,1m-F36Ox5aidPKEgApJ97RO1BPPOym9ofcar3sw5Rx1s,182M00HSFoOvX8cLY1_vhLwVRM-A2pEay-0ZeGLYIGy4,1kWF_IKHcnmt5aRToI29BVeUiHIkXKNf2NzyJwH6S844,1qnuT7i8ZWI3unuA31GZWOfZCkygDHVSo9yIcxxG_Dfo,1jXWRi61ZeD6HSdp3eoWJ8D9j4QHqZ87M4oe_CXnj9wU,1OsDu6-67B-cet0IVJ_H-nSn3nICnqUwRJmtuoMjGdLk,1vUnD-2IP2D2Hn2JoNSfwuPkgWHQqbfMN6R0FYV2pP88,1vXK16d6HD1mKsU1UQ6Nr79ygEzvBegb_9-C8TY8aKUY,1GDb1cjBGldDca7GfLApAEZ254Ktjp5KaWCmQ56WSlC4,1bE1HaojIyPq_mprDq5y8wQIV7MegGFqBlRUBa0tkIYk,1JYSMMu9oZCX5XCXd2zUeiOIgJmhjURaqsu27sDcAPxA,1Axl3NlC6UFoZ35QjUH0jZaN-tpidEt-ppKSPs-26b1s,1MvWWjqa6DBaarInl77H5RJpLNzX5vgZh_D-7cvVRoss,1Wkm8NyrfJi9e2_MUITe0DWVzR7Ds-FNK74e7pXBV6PM,1BCZP1WUgDoaSnAAnD3_KPaKHNOiMo8qc3lXzO5Q-Qd4,17hdpDMbZmNnIePL4od9DIlMl-2NBAK_j4WNrKXr6oO0,171cW0dqCUoPAiNQCw24xrwnZjbKV8QK97PgQzPjaG-I,10JsbIuyFs_DUCCcoFVza4M0QatF3eZbfh9xNmyPsByE,1s-GFegnoNTK02WZAeuoRxlEU9qKT3WJiZF6yxye8JqI,1qiFwR2Xd6GR2eIEISeKPx5e8hTjSlw1bD0CxByojJCw,1g8CGEhQsnZRyNrKgsv4Zc0PMXWl3YhMpnMAeQKT8tdM,17sF4TFRTWdfg1_r5kxHLkq0ZDiAfe1LFlsLawzROI2U,1rfczK_09BADzUmoplEMOKztaT18cggPquAQEl6vdaq4,1jUSAc_OWCc7N7ZUuJdWxp3RQ9FapfGE-xFq0RbuJvLQ,1kMtCOBWt3t0bQCFLlVLUEzvsVSQ-BS2MkCDub_8ZVOw,1heWj8NoHscqYE37eAmhUs_c-UG53iFAA_G0w_zgWiPE,1zb_35nRLkmu44-GhRO0hUiMh9IvNsRkPHSaxPjnn1-E,1Y67_IsUdCMDNwM7p2yTw0RakqK-uKLRx2zBqRHvWjkI,16MapHizN2Xbzw2iRby_hBaRgJjLKIZ6oDbuto-Kxjyo,17VKb8IUWEirmj9JJeAT9JquvSL0dwUvgDFp9KrE6TZk,1CkdLwyPBmsiJXIt2-vhznF122YvSRV4r4aJy2fcUjjk,1FhGRZIOhDUqk2jBwK-U0AyR7qK_F41-Wthty1d1Ke9o,1EqVkCTglLulQpjDTcmQPFOceAjQlbt-B6gzya3R9h8I,1G-zz-_UuVjODA9JLdGfkvU0wYXwUfLziHCOZHwU4HBw,1Rok6wgOeKAol6LoZIyr_KCWH0RBe6_8P1uF3aLWMz18,1YQ9-82TmfvhGejZ-ibpla2xovZmQ2mztfRl_Hnu3ock,1xPJQ1gESdC1YIbRdVyUSpNRMLLfE2JicietRCAOu34s,1y85tJ76sRo76puWFe4Rd3EZXONgr8Wb_GEvMMv2ZpXQ,1qG4goS8fLMdiNRNPJgfHk0aF3FvgNfsCIket_P0nRow,1UTnOgEqSxnuywV2CO41CoG7SE1eoZaPwvqd_tDd2isQ,1SRtrPNLgmirwRoV2uiCbKdyNY5X9OkwKxLoqigVP_iw,1nZ_J4gar4dqiGZdU-CsowO6Y6SykqfqvmxYd1OjtcLs,1azEuQkQfoO2VGDJqvglUSguOmUOLoMOL3Z-kwTpm4G0,1epkgc-6QLM3iKJNKUGPeGFJ4y2C5cBwfUIofygXLws8,16NLwwpkjY9BH-w3T_bq7I61bMtYcLOJcc8x2zo4JEcs,18fmN_oHpl8G103nAatiZ4psBSJsLy_wditWnLPZHTjQ,1RwwevsYOH9PP-_aeARibMSIWaR7SDmlPNzrnKZGO5Aw,1fYiRc-c09MGUHq7yADyl3NBhMWe4JXF_rt9wBqJqOpI,10RrKIo5Nk5_-IxHM67t_y_rhiLQ1qEczzN6x2VzmOC0,1UQ9kwUS0uSimPauTPsMknAi-4wuujQPFPDkSRJw4wZU,11UazcGZLIFrjxWHd4FF3jHZNI6E0nzOhLSKsGLms0wA,1gMFRL6DIOfTqbp79nhvGeFgfzwmZA8zMYSedh_hdPxo,1aoATWr5GAeP_cyzYEVWzF4IVZCJtCCo4dk61H-2Jt9Y,15n94ZEXBsJpzLlmGk6zffK5rrVNKZbJR4eJDLVPNT6Y,1rkCoAy7QYPcoZkQDi_m1J9LW149c2ntu57tjQC0Ew7Q,1p7I3Rg1dtdCqhMjy-cW9zC0ELcCeQYunrCGyk9mXyCc,1K3F-x2DFl8rMhs3mHskJugOQhJ07f495QDhvn52NT-E,1m1BtFn95ldiXqoyBgaD118V62jgoJo4BkINanrC91Ug,1cp3se6zRBOugjQ6XbzI23DFHrKSVCW8VLXrM_wQT3qA,1nRit4-uttkna96Njfjv7DrMBrlf_a-BKQBi4e52EH14,157Z8ff1iyAPsx36P086Ga-vyBjJiDVEElLRU8v2SNko,1S-2SzlMO_0PcLjl7XZbJ2UIcHzIUMVRyHonpuCVtdM8,1Y3gVVbfteIF0_RXckm19mcUnwdnfuG8EEnCFYy_bzyg,13QvmBBC0UJt5BgIO8xDIvsawOdNpmbl66QbbScf4U1g,1B3ccmsFRBAg1eBdkx93oppP6zwIUpfYn1ELNXJeY_CQ,15mDfJLbWUcRogUJqP9EAXfqUAgQCB2R3Q2C23cooBgE,1J3JTnecEea-M_OBYHdtoLGPuyU8BfwqhE-nKGVAWwnM,1T4BqODr8z3ZlfqK0GPztbaoFpeVVyaCBoq8wPsYlvxM,1gH5lQAxeVrfTaOyIceqpNCVlxUzgOP6FRtCuFE8FkRs,1GEBmeUY3FPjQ8YLeYQ7m4EaNyb4UWlffi07oENNIpJU,17IzsPgEqmlyvckl-4HxbY_3Hjm9Vfk9Ge33SbMxEd0k,15KsVCqMDtkK41RYT8yWpu88s6R7cR64To4uOoK6fjS8,1CqJELr2hlJnhOjlP1-D-jakzUH39nCNh02sxX4yMozQ,1Awx4D6RfDUB_5KfXkQiN7YqPBDmc-_1xOnsELvF3eik,17A3wk0FyaaPEWE8zLSVFwoFrtujcvAsis_O5Md9ZwoI,1GHz9-LfatFvoUBt8MV6pc3pkwU5ODWrVkmyuBskqNMc,1lvV1BiTX0uuhUMdAw5omadWMuiEW5XRvtKUvGPYDARQ,1HMntI-QVeOpYqfEYiMfUUvJHxUAPZ-jtv53ZSVybAug,11MeogDdmrMYIV2B1E3sAMuyuA3Carx9oLIvqlP1e6lg,1JfJgK2kLRpRo09TIC3o4PBOAswgZE-vWb7HqV0Wr3EY,1z2Ct1349EED7nLwTAEC3iR53U5THxrpi67KYncfbMQ8,1-a272f8vBqa6YdwNdrcZPWmUKzfnZAcQo4eMFsepu0I,1Y4KkD3_2KnHj_twoT2jH2mcp28JvQxcCA9EJPywxspU,1wi7jFykfztezYmoxTStVjMIzUwtf-QyuTtvQ6jGY_KA,16lR_jTi79RGC-2Ic_OYqHp2OMLU2-V_Ox1AllC_OfA4,1oz7i1wovDQvgj4z2yQfQPy_jzQlSJXUCq2lqwb8PPIM,1haTiAgEkByj3vkJ1hq1f6qPeKsb1Hjxrc3p_jZg674g,1PfOEv8Kv8WFhzbgxmXzKAqrp4HqZkwU5oJeNxNj3HYc,1pFrps10Sj5MLB-u1DJBefMuDAfQE8R-_JvEP7QjC-Jc,1CS0wa3UyTfEbc9ZH-gWkSLKVL_sUCUh33-VkkunwtsQ,1LyzS6aDRU-Ud9DkK6Y5BwmKSLaWDJr9bYMi3yjY-lJY,1ISiULpI3OObHYeCMmoKJ425EKj3xjqDSTbeCyxuYUUA,1Zm3IiijjVIjMOVOIdIUdPf57i_uK_Rbw3rUE7YGo1ZQ,12rv5JJcu5QzYl69Rqyw-uHJKwExQOSnx-8HpHOxKNY4,1PuNFni9A-d372kJnfkg_ek0AtgC546_eeib8qvkQGmc,1K04C4tFLf9QznqfnBr9vRLEhDjON-cYMyq_Xi7zR0Tg,18zPVKTO1to6cjL-nqTTNJWkynGBE0GMtsTtBmt8V3-c,15OB2VNOmrNNyO86Yonl8IglEIdOyY4t1TiAiAkB_HqU,1f0fGZ_M6Tuk1n3vxURWq2F0u93CidF9ZaWjOBgIE5lc,1H5W_uOztL45Iy7p_6om_3MxFOzk0L8300MzEpFVG96Y,12vlUKYmB0KyE-hzxeZvi5pIKV7BJwf-xt7tGGWN4CSU</t>
  </si>
  <si>
    <t>10/10/2025 19:21:43</t>
  </si>
  <si>
    <t>FORMAZIONE S.L. - 4G - 2025-2026</t>
  </si>
  <si>
    <t>2G - VERBALI CDC - 2025-2026</t>
  </si>
  <si>
    <t>si comunica che sono stati generati e resi disponibili i file per la condotta, le competenze, i programmi svolti e le relazioni finali. Di seguito i link ai file condivisi relativi alle sole classi in cui insegni: Programmi svolti Programma - ITA - 1BLC - 2025-2026 Programma - LAT - 1BLC - 2025-2026 Programma - GRE - 1BLC - 2025-2026 Programma - ING - 1BLC - 2025-2026 Programma - GEO - 1BLC - 2025-2026 Programma - STO - 1BLC - 2025-2026 Programma - MAT - 1BLC - 2025-2026 Programma - SCIE - 1BLC - 2025-2026 Programma - MOT - 1BLC - 2025-2026 Programma - REL - 1BLC - 2025-2026 Programma - ALT - 1BLC - 2025-2026 Programma - ITA - 2BLC - 2025-2026 Programma - LAT - 2BLC - 2025-2026 Programma - GRE - 2BLC - 2025-2026 Programma - ING - 2BLC - 2025-2026 Programma - GEO - 2BLC - 2025-2026 Programma - STO - 2BLC - 2025-2026 Programma - MAT - 2BLC - 2025-2026 Programma - SCIE - 2BLC - 2025-2026 Programma - MOT - 2BLC - 2025-2026 Programma - REL - 2BLC - 2025-2026 Programma - ITA - 3BLC - 2025-2026 Programma - LAT - 3BLC - 2025-2026 Programma - GRE - 3BLC - 2025-2026 Programma - ING - 3BLC - 2025-2026 Programma - STO - 3BLC - 2025-2026 Programma - FIL - 3BLC - 2025-2026 Programma - MAT - 3BLC - 2025-2026 Programma - FIS - 3BLC - 2025-2026 Programma - SCIE - 3BLC - 2025-2026 Programma - ART - 3BLC - 2025-2026 Programma - MOT - 3BLC - 2025-2026 Programma - CIV - 3BLC - 2025-2026 Programma - REL - 3BLC - 2025-2026 Programma - ALT - 3BLC - 2025-2026 Programma - ITA - 4BLC - 2025-2026 Programma - LAT - 4BLC - 2025-2026 Programma - GRE - 4BLC - 2025-2026 Programma - ING - 4BLC - 2025-2026 Programma - STO - 4BLC - 2025-2026 Programma - FIL - 4BLC - 2025-2026 Programma - MAT - 4BLC - 2025-2026 Programma - FIS - 4BLC - 2025-2026 Programma - SCIE - 4BLC - 2025-2026 Programma - ART - 4BLC - 2025-2026 Programma - MOT - 4BLC - 2025-2026 Programma - CIV - 4BLC - 2025-2026 Programma - REL - 4BLC - 2025-2026 Programma - ITA - 5BLC - 2025-2026 Programma - LAT - 5BLC - 2025-2026 Programma - GRE - 5BLC - 2025-2026 Programma - ING - 5BLC - 2025-2026 Programma - STO - 5BLC - 2025-2026 Programma - FIL - 5BLC - 2025-2026 Programma - MAT - 5BLC - 2025-2026 Programma - FIS - 5BLC - 2025-2026 Programma - SCIE - 5BLC - 2025-2026 Programma - ART - 5BLC - 2025-2026 Programma - MOT - 5BLC - 2025-2026 Programma - CIV - 5BLC - 2025-2026 Programma - REL - 5BLC - 2025-2026 Relazioni finali Relazione - ITA - 1BLC - FANUCCHI STEFANO - 2025-2026 Relazione - LAT - 1BLC - BUCCI SONIA - 2025-2026 Relazione - GRE - 1BLC - PETRI SARA - 2025-2026 Relazione - ING - 1BLC - NISI PIETRO - 2025-2026 Relazione - GEO - 1BLC - FANUCCHI STEFANO - 2025-2026 Relazione - STO - 1BLC - MAGGI FRANCESCA - 2025-2026 Relazione - MAT - 1BLC - PECCIARINI GRAZIANO - 2025-2026 Relazione - SCIE - 1BLC - GALLOTTA ANTONIO - 2025-2026 Relazione - MOT - 1BLC - MACHETTI SARA - 2025-2026 Relazione - REL - 1BLC - PAPINI STEFANO - 2025-2026 Relazione - ALT - 1BLC - SCACCIA GIULIA - 2025-2026 Relazione - ITA - 2BLC - CAPRINI GIULIA - 2025-2026 Relazione - LAT - 2BLC - BUCCI SONIA - 2025-2026 Relazione - GRE - 2BLC - PETRI SARA - 2025-2026 Relazione - ING - 2BLC - NISI PIETRO - 2025-2026 Relazione - GEO - 2BLC - RONCONI CLAUDIO - 2025-2026 Relazione - STO - 2BLC - FANUCCHI STEFANO - 2025-2026 Relazione - MAT - 2BLC - PECCIARINI GRAZIANO - 2025-2026 Relazione - SCIE - 2BLC - GALLOTTA ANTONIO - 2025-2026 Relazione - MOT - 2BLC - COPPOLA CECILIA - 2025-2026 Relazione - REL - 2BLC - PAPINI STEFANO - 2025-2026 Relazione - ITA - 3BLC - MAGGI FRANCESCA - 2025-2026 Relazione - LAT - 3BLC - MAGGI FRANCESCA - 2025-2026 Relazione - GRE - 3BLC - RONCONI CLAUDIO - 2025-2026 Relazione - ING - 3BLC - NISI PIETRO - 2025-2026 Relazione - STO - 3BLC - LORENZONI WALTER - 2025-2026 Relazione - FIL - 3BLC - LORENZONI WALTER - 2025-2026 Relazione - MAT - 3BLC - SERPICO LUCIA - 2025-2026 Relazione - FIS - 3BLC - SERPICO LUCIA - 2025-2026 Relazione - SCIE - 3BLC - GALLOTTA ANTONIO - 2025-2026 Relazione - ART - 3BLC - BRIZZI ALESSIO - 2025-2026 Relazione - MOT - 3BLC - MACHETTI SARA - 2025-2026 Relazione - CIV - 3BLC - FOMMEI FRANCESCA - 2025-2026 Relazione - REL - 3BLC - PAPINI STEFANO - 2025-2026 Relazione - ALT - 3BLC - VINCENTI IMMACOLATA - 2025-2026 Relazione - ITA - 4BLC - MAGGI FRANCESCA - 2025-2026 Relazione - LAT - 4BLC - RONCONI CLAUDIO - 2025-2026 Relazione - GRE - 4BLC - RONCONI CLAUDIO - 2025-2026 Relazione - ING - 4BLC - NISI PIETRO - 2025-2026 Relazione - STO - 4BLC - LORENZONI WALTER - 2025-2026 Relazione - FIL - 4BLC - LORENZONI WALTER - 2025-2026 Relazione - MAT - 4BLC - PECCIARINI GRAZIANO - 2025-2026 Relazione - FIS - 4BLC - PECCIARINI GRAZIANO - 2025-2026 Relazione - SCIE - 4BLC - GALLOTTA ANTONIO - 2025-2026 Relazione - ART - 4BLC - BRIZZI ALESSIO - 2025-2026 Relazione - MOT - 4BLC - MACHETTI SARA - 2025-2026 Relazione - CIV - 4BLC - FOMMEI FRANCESCA - 2025-2026 Relazione - REL - 4BLC - PAPINI STEFANO - 2025-2026 Relazione - ITA - 5BLC - MAGGI FRANCESCA - 2025-2026 Relazione - LAT - 5BLC - RONCONI CLAUDIO - 2025-2026 Relazione - GRE - 5BLC - RONCONI CLAUDIO - 2025-2026 Relazione - ING - 5BLC - NISI PIETRO - 2025-2026 Relazione - STO - 5BLC - LORENZONI WALTER - 2025-2026 Relazione - FIL - 5BLC - LORENZONI WALTER - 2025-2026 Relazione - MAT - 5BLC - SERPICO LUCIA - 2025-2026 Relazione - FIS - 5BLC - SERPICO LUCIA - 2025-2026 Relazione - SCIE - 5BLC - GALLOTTA ANTONIO - 2025-2026 Relazione - ART - 5BLC - BRIZZI ALESSIO - 2025-2026 Relazione - MOT - 5BLC - MACHETTI SARA - 2025-2026 Relazione - CIV - 5BLC - FOMMEI FRANCESCA - 2025-2026 Relazione - REL - 5BLC - PAPINI STEFANO - 2025-2026 Griglie condotta 1BLC - CONDOTTA - 2025-2026 2BLC - CONDOTTA - 2025-2026 3BLC - CONDOTTA - 2025-2026 4BLC - CONDOTTA - 2025-2026 5BLC - CONDOTTA - 2025-2026 Griglia competenze 2BLC - COMPETENZE - 2025-2026 Ciao e buon lavoro! L'Animatore Digitale prof. LEUCI GIULIO, per conto del Dirigente Scolastico prof.ssa RICCI GIORGIA.</t>
  </si>
  <si>
    <t>https://drive.google.com/drive/folders/1zQGWdBLW3VnjuyDPsIuPngTwyLYGohYX</t>
  </si>
  <si>
    <t>04/06/2026 14:12:50</t>
  </si>
  <si>
    <t>1f6Sb6YbfvBN45-f5PEyBjw9uqjC67smK7YaOHqgQmzA</t>
  </si>
  <si>
    <t>https://docs.google.com/spreadsheets/d/1f6Sb6YbfvBN45-f5PEyBjw9uqjC67smK7YaOHqgQmzA/edit?usp=drivesdk</t>
  </si>
  <si>
    <t>1aUl4UWuYpUUterVhBKYt9O1c-Nift9f3_Ke1PMFZNq4,1acWQGT53kcYJtSj3Lc1saK5WfjZLVCZ59wMm-VXiH8c,1Wori8dI364GsKVKc-AjYSBMdisPcUgGX_BNlI1RWMoU,1Ers4mje0MFrV4qUrtgIgvhNWqxSpmfv2JsFXToLt0To,1e-3j4-R02PRDIMtnYWBB9wJYUYmVDOWbhz5cNYOwWlY,1ZObb7KTu7tJAqdBco0_6-1-Hpzm0HUTQs0hmuWTWJZU,1hofQotyisDjcBV53CFWS07mBOcPDpS59oOxcFRGxAss,1wdMmLTdl8o5aNwuX2G1gHLxcH_jjADBTmq65AHQ7xzs,1wAfnTTScpZ1vLvwW4peL8fslgJJzTuYCNh3yUy4uCsQ,1ABmkYtrG8Cvg3XL_pZSNR5j5355AYwvPy_Lyw12SWv4,1_xQdZe3qsV5E8LDa616eoIo1ExPIgXnUfmOrvl4m5u0,1EJtA4OplYuK9QN0uTHUoFuwFPu5CDQawjTLTsDjAhdo,1UsLkb6iMPfcW0ct7LP4ybkj6DQ9GkFVHkn7fFf78DMo,11IFIY_tjfK7p8d5p2HsedCEIyqh2mTihibsmurEA1bE,1GbSf74lWXgoJ_Y4VK8BRjkSQis443t3HbcZf40fg3i0,1rUyTg7JYzVZqDIaYEl4E-XWD0Q8rw5QTPE8BBfIAX4M,1pYtqH6ht_uJ6MQir53-Cy5K4dSFwnSYhrfNhL4PY15s,1FYyaJBMcxjRRgl9xJH2Wye2ObOzR92qPErlky9zAFUc,1a5dS21a0KZ84anRef537NGV1o9pzlgXh4Q49MLVu5Bc,19rFd06qU5Wkyms3ej24dGLONLnXMsXHltp2bxipwWbE,1WFhvBj_RPDyklM09V6_qHo0S5l7ecnrjnq1GlZt-hfk,1GDb1cjBGldDca7GfLApAEZ254Ktjp5KaWCmQ56WSlC4,1bE1HaojIyPq_mprDq5y8wQIV7MegGFqBlRUBa0tkIYk,1JYSMMu9oZCX5XCXd2zUeiOIgJmhjURaqsu27sDcAPxA,1Axl3NlC6UFoZ35QjUH0jZaN-tpidEt-ppKSPs-26b1s,1MvWWjqa6DBaarInl77H5RJpLNzX5vgZh_D-7cvVRoss,1Wkm8NyrfJi9e2_MUITe0DWVzR7Ds-FNK74e7pXBV6PM,1BCZP1WUgDoaSnAAnD3_KPaKHNOiMo8qc3lXzO5Q-Qd4,17hdpDMbZmNnIePL4od9DIlMl-2NBAK_j4WNrKXr6oO0,171cW0dqCUoPAiNQCw24xrwnZjbKV8QK97PgQzPjaG-I,10JsbIuyFs_DUCCcoFVza4M0QatF3eZbfh9xNmyPsByE,1s-GFegnoNTK02WZAeuoRxlEU9qKT3WJiZF6yxye8JqI,1qiFwR2Xd6GR2eIEISeKPx5e8hTjSlw1bD0CxByojJCw,1g8CGEhQsnZRyNrKgsv4Zc0PMXWl3YhMpnMAeQKT8tdM,1otzogxvfQEcOaOaa8bN-0WIyPtijqBIgoQFi7OsWb4Y,1VLppQeO8P8prUBilXLekLk9tm7Eu3H91R0u3MMdw60o,1tNbWBKWEeqMe_xnaiw63AftBqkeLIykJWNpctoLYH14,1Ky6fBefEz5C8242w4G26MQsYcfNS5T8qvSYY9DHVKS0,1C5qBAylkjEK4PnSd_uhpJjrCus4c1BmdKGC6uaiMPw4,1ndPcdmE9dwdNDfHSzMqkBjJKSS2YoFQZ3wazoVCeLsg,1XoqDmtJl6N1dOGDy4rNkOdjBHBdQEst5DCGkiqbtzts,14gLgKGlrH15ehYHAdpCB78JY4a7sXHWtTH9EII8r8Ic,1QDLMfNK9xnfMcYRqcapS4tN8YBqrK8JmQy2QpQmQluw,1dsHcySydelcEsTBM7lJi3UhcTt1H09vlOz8OENZ1KsY,1_4M5tmvznWK_2cznA3Di2kBCOrAdrCVf50zSdmMxHBk,1l3TPpmULnO5l5AINA1gPMmpLk3z0LfTJV8wiJMd2Lto,1Rok6wgOeKAol6LoZIyr_KCWH0RBe6_8P1uF3aLWMz18,1YQ9-82TmfvhGejZ-ibpla2xovZmQ2mztfRl_Hnu3ock,1xPJQ1gESdC1YIbRdVyUSpNRMLLfE2JicietRCAOu34s,1y85tJ76sRo76puWFe4Rd3EZXONgr8Wb_GEvMMv2ZpXQ,1qG4goS8fLMdiNRNPJgfHk0aF3FvgNfsCIket_P0nRow,1UTnOgEqSxnuywV2CO41CoG7SE1eoZaPwvqd_tDd2isQ,1SRtrPNLgmirwRoV2uiCbKdyNY5X9OkwKxLoqigVP_iw,1nZ_J4gar4dqiGZdU-CsowO6Y6SykqfqvmxYd1OjtcLs,1azEuQkQfoO2VGDJqvglUSguOmUOLoMOL3Z-kwTpm4G0,1epkgc-6QLM3iKJNKUGPeGFJ4y2C5cBwfUIofygXLws8,16NLwwpkjY9BH-w3T_bq7I61bMtYcLOJcc8x2zo4JEcs,18fmN_oHpl8G103nAatiZ4psBSJsLy_wditWnLPZHTjQ,1RwwevsYOH9PP-_aeARibMSIWaR7SDmlPNzrnKZGO5Aw,1fYiRc-c09MGUHq7yADyl3NBhMWe4JXF_rt9wBqJqOpI,10RrKIo5Nk5_-IxHM67t_y_rhiLQ1qEczzN6x2VzmOC0,1UQ9kwUS0uSimPauTPsMknAi-4wuujQPFPDkSRJw4wZU,11UazcGZLIFrjxWHd4FF3jHZNI6E0nzOhLSKsGLms0wA,1gMFRL6DIOfTqbp79nhvGeFgfzwmZA8zMYSedh_hdPxo,1aoATWr5GAeP_cyzYEVWzF4IVZCJtCCo4dk61H-2Jt9Y,15n94ZEXBsJpzLlmGk6zffK5rrVNKZbJR4eJDLVPNT6Y,1rkCoAy7QYPcoZkQDi_m1J9LW149c2ntu57tjQC0Ew7Q,1GEBmeUY3FPjQ8YLeYQ7m4EaNyb4UWlffi07oENNIpJU,17IzsPgEqmlyvckl-4HxbY_3Hjm9Vfk9Ge33SbMxEd0k,15KsVCqMDtkK41RYT8yWpu88s6R7cR64To4uOoK6fjS8,1CqJELr2hlJnhOjlP1-D-jakzUH39nCNh02sxX4yMozQ,1Awx4D6RfDUB_5KfXkQiN7YqPBDmc-_1xOnsELvF3eik,17A3wk0FyaaPEWE8zLSVFwoFrtujcvAsis_O5Md9ZwoI,1GHz9-LfatFvoUBt8MV6pc3pkwU5ODWrVkmyuBskqNMc,1lvV1BiTX0uuhUMdAw5omadWMuiEW5XRvtKUvGPYDARQ,1HMntI-QVeOpYqfEYiMfUUvJHxUAPZ-jtv53ZSVybAug,11MeogDdmrMYIV2B1E3sAMuyuA3Carx9oLIvqlP1e6lg,1JfJgK2kLRpRo09TIC3o4PBOAswgZE-vWb7HqV0Wr3EY,1z2Ct1349EED7nLwTAEC3iR53U5THxrpi67KYncfbMQ8,1-a272f8vBqa6YdwNdrcZPWmUKzfnZAcQo4eMFsepu0I,1JCqEgyFOB4c47GhZyFWwmOoJkfcGpnlRXwsv8FxXybQ,10YP3e9YdsuvpuQK0vYADGDaE5BDTUGSFVtTa7ka_t4s,1IHsgkCkT6ZjznniXBrfor-PVbNOFZDbtZpRh23nAkmo,17ry2sGVTQjXVqRZkcoJTPXIDBin880EdcJgM6mO4JLU,1BUEbT_oWyQIOhylAVr4FqNdIw4Tt2fcRKGZaUap0Nj0,1KyPPyo89ENcEVDtlz3jRU5Y58Ugycpeoj_Ua8dtWAXI,1HLMATW1WartsRXf6HTWeDfM2HYrSWjXOiNTgKiVfo-E,1TROAX1ccGhUnz_8_5jcPYAQbveeU3NgwufvIou1gzWQ,1xqIavyPkJW-cywKY7RCTwQRcTdIzeG4ELF4iqjWenT8,19AJQhfJX385SFYlz78ZYESgXS0lqYWswyB5ajzj7jJs,16bbAO1GldycU_HESJanfQ5hzAkwf3WgdOEk713tF5eA,1eYRWtVUsUrEghDGgOpFyTbYABkhk8sUbIew_6s8w3N0,1K04C4tFLf9QznqfnBr9vRLEhDjON-cYMyq_Xi7zR0Tg,18zPVKTO1to6cjL-nqTTNJWkynGBE0GMtsTtBmt8V3-c,1f0fGZ_M6Tuk1n3vxURWq2F0u93CidF9ZaWjOBgIE5lc,1LRRQeF52uz0Tm4KxvHRF8jOZVf-2GosmTsgvA_I8WAY,12vlUKYmB0KyE-hzxeZvi5pIKV7BJwf-xt7tGGWN4CSU</t>
  </si>
  <si>
    <t>10/10/2025 19:21:36</t>
  </si>
  <si>
    <t>2F - VERBALI CDC - 2025-2026</t>
  </si>
  <si>
    <t>si comunica che sono stati generati e resi disponibili i file per la condotta, le competenze, i programmi svolti e le relazioni finali. Di seguito i link ai file condivisi relativi alle sole classi in cui insegni: Programmi svolti Programma - ITA - 1BLC - 2025-2026 Programma - LAT - 1BLC - 2025-2026 Programma - GRE - 1BLC - 2025-2026 Programma - ING - 1BLC - 2025-2026 Programma - GEO - 1BLC - 2025-2026 Programma - STO - 1BLC - 2025-2026 Programma - MAT - 1BLC - 2025-2026 Programma - SCIE - 1BLC - 2025-2026 Programma - MOT - 1BLC - 2025-2026 Programma - REL - 1BLC - 2025-2026 Programma - ALT - 1BLC - 2025-2026 Programma - ITA - 2BLC - 2025-2026 Programma - LAT - 2BLC - 2025-2026 Programma - GRE - 2BLC - 2025-2026 Programma - ING - 2BLC - 2025-2026 Programma - GEO - 2BLC - 2025-2026 Programma - STO - 2BLC - 2025-2026 Programma - MAT - 2BLC - 2025-2026 Programma - SCIE - 2BLC - 2025-2026 Programma - MOT - 2BLC - 2025-2026 Programma - REL - 2BLC - 2025-2026 Programma - ITA - 4BLC - 2025-2026 Programma - LAT - 4BLC - 2025-2026 Programma - GRE - 4BLC - 2025-2026 Programma - ING - 4BLC - 2025-2026 Programma - STO - 4BLC - 2025-2026 Programma - FIL - 4BLC - 2025-2026 Programma - MAT - 4BLC - 2025-2026 Programma - FIS - 4BLC - 2025-2026 Programma - SCIE - 4BLC - 2025-2026 Programma - ART - 4BLC - 2025-2026 Programma - MOT - 4BLC - 2025-2026 Programma - CIV - 4BLC - 2025-2026 Programma - REL - 4BLC - 2025-2026 Programma - ITA - 5C - 2025-2026 Programma - LAT - 5C - 2025-2026 Programma - ING - 5C - 2025-2026 Programma - STO - 5C - 2025-2026 Programma - FIL - 5C - 2025-2026 Programma - MAT - 5C - 2025-2026 Programma - FIS - 5C - 2025-2026 Programma - SCIE - 5C - 2025-2026 Programma - DIS - 5C - 2025-2026 Programma - MOT - 5C - 2025-2026 Programma - CIV - 5C - 2025-2026 Programma - REL - 5C - 2025-2026 Relazioni finali Relazione - ITA - 1BLC - FANUCCHI STEFANO - 2025-2026 Relazione - LAT - 1BLC - BUCCI SONIA - 2025-2026 Relazione - GRE - 1BLC - PETRI SARA - 2025-2026 Relazione - ING - 1BLC - NISI PIETRO - 2025-2026 Relazione - GEO - 1BLC - FANUCCHI STEFANO - 2025-2026 Relazione - STO - 1BLC - MAGGI FRANCESCA - 2025-2026 Relazione - MAT - 1BLC - PECCIARINI GRAZIANO - 2025-2026 Relazione - SCIE - 1BLC - GALLOTTA ANTONIO - 2025-2026 Relazione - MOT - 1BLC - MACHETTI SARA - 2025-2026 Relazione - REL - 1BLC - PAPINI STEFANO - 2025-2026 Relazione - ALT - 1BLC - SCACCIA GIULIA - 2025-2026 Relazione - ITA - 2BLC - CAPRINI GIULIA - 2025-2026 Relazione - LAT - 2BLC - BUCCI SONIA - 2025-2026 Relazione - GRE - 2BLC - PETRI SARA - 2025-2026 Relazione - ING - 2BLC - NISI PIETRO - 2025-2026 Relazione - GEO - 2BLC - RONCONI CLAUDIO - 2025-2026 Relazione - STO - 2BLC - FANUCCHI STEFANO - 2025-2026 Relazione - MAT - 2BLC - PECCIARINI GRAZIANO - 2025-2026 Relazione - SCIE - 2BLC - GALLOTTA ANTONIO - 2025-2026 Relazione - MOT - 2BLC - COPPOLA CECILIA - 2025-2026 Relazione - REL - 2BLC - PAPINI STEFANO - 2025-2026 Relazione - ITA - 4BLC - MAGGI FRANCESCA - 2025-2026 Relazione - LAT - 4BLC - RONCONI CLAUDIO - 2025-2026 Relazione - GRE - 4BLC - RONCONI CLAUDIO - 2025-2026 Relazione - ING - 4BLC - NISI PIETRO - 2025-2026 Relazione - STO - 4BLC - LORENZONI WALTER - 2025-2026 Relazione - FIL - 4BLC - LORENZONI WALTER - 2025-2026 Relazione - MAT - 4BLC - PECCIARINI GRAZIANO - 2025-2026 Relazione - FIS - 4BLC - PECCIARINI GRAZIANO - 2025-2026 Relazione - SCIE - 4BLC - GALLOTTA ANTONIO - 2025-2026 Relazione - ART - 4BLC - BRIZZI ALESSIO - 2025-2026 Relazione - MOT - 4BLC - MACHETTI SARA - 2025-2026 Relazione - CIV - 4BLC - FOMMEI FRANCESCA - 2025-2026 Relazione - REL - 4BLC - PAPINI STEFANO - 2025-2026 Relazione - ITA - 5C - MONTONE FRANCESCO - 2025-2026 Relazione - LAT - 5C - MONTONE FRANCESCO - 2025-2026 Relazione - ING - 5C - NEVONI ELENA - 2025-2026 Relazione - STO - 5C - MAZZETTI MANUEL - 2025-2026 Relazione - FIL - 5C - MAZZETTI MANUEL - 2025-2026 Relazione - MAT - 5C - PECCIARINI GRAZIANO - 2025-2026 Relazione - FIS - 5C - PECCIARINI GRAZIANO - 2025-2026 Relazione - SCIE - 5C - BARRAVECCHIA PAOLA - 2025-2026 Relazione - DIS - 5C - BRESCA ANGELA - 2025-2026 Relazione - MOT - 5C - BRUNO LORENZO - 2025-2026 Relazione - CIV - 5C - SAVELLI ROSANNA - 2025-2026 Relazione - REL - 5C - DEL BALIO LAURA - 2025-2026 Griglie condotta 1BLC - CONDOTTA - 2025-2026 2BLC - CONDOTTA - 2025-2026 4BLC - CONDOTTA - 2025-2026 5C - CONDOTTA - 2025-2026 Griglia competenze 2BLC - COMPETENZE - 2025-2026 Ciao e buon lavoro! L'Animatore Digitale prof. LEUCI GIULIO, per conto del Dirigente Scolastico prof.ssa RICCI GIORGIA.</t>
  </si>
  <si>
    <t>1u58c-c7EED6z1IUjHhiQxZ7dXId04wVr</t>
  </si>
  <si>
    <t>https://drive.google.com/drive/folders/1u58c-c7EED6z1IUjHhiQxZ7dXId04wVr</t>
  </si>
  <si>
    <t>04/06/2026 14:12:52</t>
  </si>
  <si>
    <t>18/01/2026 22:25:03</t>
  </si>
  <si>
    <t>FORMAZIONE S.L. - 4H - 2025-2026</t>
  </si>
  <si>
    <t>10/10/2025 19:21:29</t>
  </si>
  <si>
    <t>2E - VERBALI CDC - 2025-2026</t>
  </si>
  <si>
    <t>1PWZ50A0YSKU0BDIOf_JxwCMr3_plV9wz</t>
  </si>
  <si>
    <t>1MZ58g_fJb2OhUH3IMFX0k0BE8U8bEIyJAwO8tSfO3OA</t>
  </si>
  <si>
    <t>https://drive.google.com/drive/folders/1PWZ50A0YSKU0BDIOf_JxwCMr3_plV9wz</t>
  </si>
  <si>
    <t>04/06/2026 14:12:54</t>
  </si>
  <si>
    <t>https://docs.google.com/spreadsheets/d/1MZ58g_fJb2OhUH3IMFX0k0BE8U8bEIyJAwO8tSfO3OA/edit?usp=drivesdk</t>
  </si>
  <si>
    <t>17XVTv2yX5OtVPTI3QtSa5bLOVn_zvcUWIZyrZ37Nbvo,1rq1uDTPkjFRsVRb5RT6nbvWP3awn_Ss8kfCfrnPXUig,1unM1kQeI8nkFurJyqasPM75aVKKrqjHeH-Gtnyt1MbU,1exSowB5cCOvlxRdtFFvQkUB1Lb1KaesiEAwZ9_s4Kng,1QREQvbkrbKxl0aud23CEQSi-Qc7nMR0s1K2nXn5U4GY,1PAnSY69YDVovpWSBhpCeVW6I89_kYD4w0B8M2JUuAmg,1p4BLsgHJbqt2TeS0RNhDQeO90kG_M6qv0zB0SROEHaw,1O2XR6cRuCFGKefS4r5pLDlD4yQADzCbuzgcF6Tm3Aik,1KfhDs0ue9K5XWq3m7Qu3A7EVYhw2LAT049bjulW9RXU,1ObC5yXyxxfRH20XSM-4ZWquRQguVJ5ITmKt94U3lEeY,1b4e8wiseq9rm95--MI2wtWMBF72edFG-B5MKOyBoTac,1n2vg0ga_1AhomFGK8REq74JLTg7bWMdPJgsDvU2gK_c,1XyC6v7GmFkTSj8jfN5ztOPHB14Cy2KoT8dmRnyl7eto,1N8UmNdO5nKWTN9u9jQynyCeiMVkfpGGv3Q88bHuzViM,1INAbVD9CnAXFfo9fbZxGfJkRLA2_SRQE-R1tHxSznwo,1UaymsvPfZHRStZJ4X6fRJ8ZEEI0-g3T7HG_bMAMKtRg,1W73DQUYU8ic6dsdwK0zV6lZKvh7wsJdxgE8eKweSv_w,1buFUGcAbmZ19LP2wiqygwi5-dfOx-DVzvQdH5T2Gdwo,1tX11Tlw4ESFekGfQdDQjvn0EeKztXH8_EfEhoIHMCI8,1HLDOvAsuqPvYGCJW0mWoEyN2I8zX4gImMESjKsyC_gc,1R-uAzjtwe4-ppKW92aj9vosSXrNSjoXewAK1bts6hro,14ARLNauSMVKgWHMP3dlEOM7a2eK1_ofnVGa5DtmbLdw,1tKdHVieRMussiHzgqNPGcpf1WC52OpNeAotqWb_DC7s,1XJTCTro7896CxRNwsYUxScFBheR01KJK72zh7ffP9FE,1YGAUW1wN_IrUCyAeyEsrAHDsaIND2McOhTHcSRLVmAM,1_GCm2uiFYq9v7pLcP9YzdnPVT3oqbjdkAPQEkoN1AXI,1k8qRHOXAJyIiFOU7sKg3BZ-_0rhKkLIlFSJENfOYrvk,1_cyYkeypb7cseD6lEbO0p4yn2wLfagTTxr3CcGuzaFw,1prcZcPNSE3uNliXmwrZGZtfOgAHw-HULpeDryUZAErk,1g3zHi7Epv5t0ca-6N4zdkr7SNOfkv2HpopH_Ft2ZPd8,1TT4Nboz1CsL2Ye_PlBwEFtuoSnD9FftW7sPSQg5Vclo,1IOxbLE3jUp7j1fydbYzXNPQuruMRjZBS1e19LMaDlxY,14XwGw__d2RdXzp7tltpq4YFWzcU2h-nV0lgwz5RQQQg,10_NjufN_Bsn6cY5FBJxxRwV6KtEPqg6qjHG-HAZAFu8,1aOBTGAZnQK1vdw9lA-W3JTb6tkJ9ZkfGCN11ouUURMY,13_pPFoIgy8cjAVhkM4nMYX8MeK3uXOGzxYoBPTVtiAA,1Cq1sCJRyNErtyKht3EdMkCn3nhvtzLfDbLmazjcJlaU,1DMtRd7LQOm1NmBftNCnWWrMYYtb5KBdm1qqenF0a_FI,1JIyW1xtPHhaa9xX_Vy88TSvARQYOm-uAGRi2PdC3-WY,1bygnnNtslF7l4AqCu_xAzPfBdA5A6mz91l9ARfgVpO4,1e5_pHZN54PlRkfzhN3phQ7VPb-qYpROKAUDFPNhkFXk,1_YIbiSUQ3nSUhaK5Xnz_uUDjsARp7XFhbofv7fb5lts,10xx_OeV8XFM-vkCWtQeexhz_NCYpkBewfqSk8YUJwCk,1m2MrhSQtzb3zkCKkebDcnx90zEuBqPddT2iGW3liWrA,1lGuVpG0HmutUE0lh7vION8GW-SaK9XEtQricSQnNNIU,1u0fEKS1TJ-ANov02UzbC_1QUYjOjGc0F2AmdpQ33wnY,1gLMj_CUZHyBJ4JHdkVn7jIYcNlx7VHaZYOUrVb1s1Zg,1eho1aq7X8s7KLlsRJtQTjUGvQNSN3aj7-wV5i0C07w8,1ctCjOfJLwYzQ7SlQmh69Q57RYczeWs1JTEe3Zrap-tI,145ByS7YTAitpzMfEjCFGuFjn6Yt4X1jMc0BMnyhgfFs,1ja7cQQXayBQpXqO8pghUYV3JepFMdyCUuFQVIfmNEJI,1ss16aVgLdHyE09VIn-doVwSxiZftvATdnkqhbSXVe20,1LYvKz6rt1Kd7YFF6JEQQ4phG5ZuOcBdkuwAjlFNIDDA,1J0xSctcf46tl_Gjsvjvtfpp7f8Ibx3e_-MsUSUBhLok,1gkQLXA_FLGwHcyrhDwL20Je9MSPqV9SCUcXabDLJWCI,1LRgDzHVVe5SlYHEoIQQib3qUqIKfqQ04DNO8Pg4bkyM,1jIoTsteb6-qP1_8jejHQodblW_Ylab3czcm_IZa_tnA,1hvg8prXWukweJUxTuIfZB5ASjrCbb9zc9HBwCeT1e6g,1hYyHoOMqjH0Uj8Qlz15zf1Xl5L2klx_6vrY9ufPpaJU,16wjMZYcWbcB06A8PpUXGuVWDollszqBrCJixk2buKcQ,1-ieBet_VphY57zfX51XnD72pj5ICVoIYYwIQDBaHDi4,1hbok7mc_pLfzMrHG1iRK2Ffb7V2NRgjQ8y4D2PE5R_Y,1nDP72WjMLguf77gloJIjrVe3_QTad_Dhre4POrNbfXk,1j3RXN-v-oa9VI4qO2n1UmCQEFjcQSW2WG8KSLpgVztA,1JD_sm26o8GVdUF3Y96Radzoq-Ciu2kv1y6DZw4qHOu4,1tAKXbWCD-0oyHHs0jOKM5TizMAs_JpEBcQQd3-IoPrU,1lo0ixncv_HQ8QkoO3kbEy_t_Edt_kZonqobsw_A0ZZw,1z1xtC45RwDZlwjIESqaSxqjoStp9QDkqZeX2qBCNgq8,1AwuH2SVXNNCOOtk4N2jUkEcXL8zY9fzm_8cQ6vQDUls,1qqFV3TDsh-x_LfOmUc1HOd2n03eTlIF6FORagCJGWIU,1zTJAO0wgmlhO9MyHyfskp0tlAU5LOiUP70Vgsu0CXD0,1tSMWOD_CPV2ALKvZvR7OUw6plekBgdmHlTDHCFGhJQk,1TedWM_93cKKkWUrC_okMo-iTdJ54xGwaI2J6hGn6qnc,1pPROiTcUZYz4vPlEKCgDjZKZZt8v2R4JnRgb_GGXigQ,1qXnoTL8TgJIBAJhlsbZw25v43dfIII1S_3MIKzEkIx8,1xOu-1el6RRs3owCUFHTQxLC2pyg-7sl9aNT36XYy1Ls,1dYsUCgehwkDFBSWwc9HalHp60TyeuMG5p-7Zo4PP6cs,1lrBCrLOMnzjwJDFbXI7oTpRH9aIm0mdxXEvrIyekjUU,18wa0JsTDoS_5EpL6WAIVTAhIGZvuracthyu81eSgstc,1Oj3BolTrwdxMM0k3jT6-ZYiMsfZcrVJ7j66HVkjGg2s,1IQJ_mshH2X1OXP0Q5E-SgrgfMuBBLTk23ZDqO3If0JU,19mFc2p8EpxKkdV0qIv6XYcg0Zg1JJHyXw-EbZNpdc78,1gcBlWMPxPgKTP7FhQXus59oIeniNZVSSVUE_aJutdPs,1uiof6-It1tzrOStrIB5xDmbDul1LY3rfI0Hl56AOLF8,1zCsgBWmFajvcZ7GN7ljR-JPDYnfF2XHFUj0ZEsJp3Dk,1s3t-QrnRFqWwkI3GyaYRdVBz3moF7yDEUVpSpKDUor0,1s1mUziLm6g0_9TCyGLHpNBMH7f4BYNnoFXRU31sS_bc,1vP3uMUGpzZX5_vWpULJ0dJY1SO97OCZRUhO-Nj_kpc0,1cZhj8mOhaQ4KW7xkp-nPjsBqXIIHEHsAh6dIaGsJi0Y,14_prigwxgpVTRRztZmQrBZNWmvxzjZfqy30aodvCQ1w,1veUa_neajj76l84PkaAjDYLQOdcwPes4Fa6n8f27ECU,1xoRetKd_OZdP2dXdbL1iABvXB5WiYosFknfqgNhfU8w,1Y7Ug-uJrOuStBGaRgGU7DdoZ_l0gE6ge_ERPk5_vH18,1iqSPISS2ufjmTWL4xtcBkhM8W82_vmF0lUhv8lMQSgY,1oG2cdnFtbjDDDQOdoAw6f_B2PsJFsCtSa2m5D9Ucy7k,1UlfY17FN-Wu5mYOSenSkIumefkSzJBhcmHP2_Nf6mrU,1xorxRSdoglTLshyO0vzgV3xFXTB_O7FbD6Wyu2jJ-vM,1COwBPUYFYzPF9CTPVW5JZT5eaIpVEiT_R3qD1uK8AF8,1OWe55nI9nz5_Zzb420rEncF7rUZSkKuo-paosnX8DK4,1R-NfNyBmWc9z8l0lU4fCY-4VWCvpW8QtycckWaDYHQ8,1H35YkWJMdIXv-j1iLbhMok67abPeLvzQiIvdbJHYofI,1m9H7MibR1PDN04q4DBlwJs4sye0UShrAGItK4bNYCWA,1Bn_9tMfUzE7vcaMA0vqM8Zi8MTgXBUtMhJABm-lBee0,11tUOyOzFcmpl9EhSi42uicYwLLG6bOx708-zbXrKLgY,110iLuQw5wDBSYxwh0LkxDuMcJkn0A_Df1qEH3O-VfDU,18U-cbjIKoOaT-ysipHQuQRF33G8QFs0WRnJXe19oW9k,1lKXctHcQyLX9yAHzmtQJaCl8wzDrkMmgra-ceX8ZNDo</t>
  </si>
  <si>
    <t>10/10/2025 19:21:22</t>
  </si>
  <si>
    <t>si comunica che sono stati generati e resi disponibili i file per la condotta, le competenze, i programmi svolti e le relazioni finali. Di seguito i link ai file condivisi relativi alle sole classi in cui insegni: Programmi svolti Programma - ITA - 1ALS - 2025-2026 Programma - LAT - 1ALS - 2025-2026 Programma - ING - 1ALS - 2025-2026 Programma - GST - 1ALS - 2025-2026 Programma - MAT - 1ALS - 2025-2026 Programma - FIS - 1ALS - 2025-2026 Programma - SCIE - 1ALS - 2025-2026 Programma - DIS - 1ALS - 2025-2026 Programma - MOT - 1ALS - 2025-2026 Programma - REL - 1ALS - 2025-2026 Programma - ALT - 1ALS - 2025-2026 Programma - ITA - 2BLS - 2025-2026 Programma - LAT - 2BLS - 2025-2026 Programma - ING - 2BLS - 2025-2026 Programma - GST - 2BLS - 2025-2026 Programma - MAT - 2BLS - 2025-2026 Programma - FIS - 2BLS - 2025-2026 Programma - SCIE - 2BLS - 2025-2026 Programma - DIS - 2BLS - 2025-2026 Programma - MOT - 2BLS - 2025-2026 Programma - REL - 2BLS - 2025-2026 Programma - SOS - 2BLS - 2025-2026 Programma - ITA - 2C - 2025-2026 Programma - LAT - 2C - 2025-2026 Programma - ING - 2C - 2025-2026 Programma - GST - 2C - 2025-2026 Programma - MAT - 2C - 2025-2026 Programma - FIS - 2C - 2025-2026 Programma - SCIE - 2C - 2025-2026 Programma - DIS - 2C - 2025-2026 Programma - MOT - 2C - 2025-2026 Programma - REL - 2C - 2025-2026 Programma - SOS - 2C - 2025-2026 Programma - ITA - 2G - 2025-2026 Programma - ING - 2G - 2025-2026 Programma - GST - 2G - 2025-2026 Programma - MAT - 2G - 2025-2026 Programma - FIS - 2G - 2025-2026 Programma - SCIE - 2G - 2025-2026 Programma - MOT - 2G - 2025-2026 Programma - REL - 2G - 2025-2026 Programma - ITA - 5G - 2025-2026 Programma - ING - 5G - 2025-2026 Programma - STO - 5G - 2025-2026 Programma - FIL - 5G - 2025-2026 Programma - MAT - 5G - 2025-2026 Relazioni finali Relazione - ITA - 1ALS - FESTEGGIATO ELENA - 2025-2026 Relazione - LAT - 1ALS - FESTEGGIATO ELENA - 2025-2026 Relazione - ING - 1ALS - MATALONI ALESSANDRO - 2025-2026 Relazione - GST - 1ALS - PETRUCCI ILARIA - 2025-2026 Relazione - MAT - 1ALS - SCACCIA GIULIA - 2025-2026 Relazione - FIS - 1ALS - LEUCI GIULIO - 2025-2026 Relazione - SCIE - 1ALS - FATTOROSI LUIGINA - 2025-2026 Relazione - DIS - 1ALS - CASERTA FRANCESCO - 2025-2026 Relazione - MOT - 1ALS - MACHETTI SARA - 2025-2026 Relazione - REL - 1ALS - GINANNESCHI MARIA STEFANIA - 2025-2026 Relazione - ALT - 1ALS - MONTONE FRANCESCO - 2025-2026 Relazione - ITA - 2BLS - PETRUCCI ILARIA - 2025-2026 Relazione - LAT - 2BLS - CRUCIANI CATERINA - 2025-2026 Relazione - ING - 2BLS - BALDINI CARLA - 2025-2026 Relazione - GST - 2BLS - CRUCIANI CATERINA - 2025-2026 Relazione - MAT - 2BLS - PICCINETTI MARINA - 2025-2026 Relazione - FIS - 2BLS - PICCINETTI MARINA - 2025-2026 Relazione - SCIE - 2BLS - BALESTRI NATALIA - 2025-2026 Relazione - DIS - 2BLS - SGHERRI BEATRICE - 2025-2026 Relazione - MOT - 2BLS - BONARI SONIA - 2025-2026 Relazione - REL - 2BLS - GINANNESCHI MARIA STEFANIA - 2025-2026 Relazione - SOS - 2BLS - BAINI ALBERTO BANTI ILARIA - 2025-2026 Relazione - ITA - 2C - MONTONE FRANCESCO - 2025-2026 Relazione - LAT - 2C - PETRUCCI ILARIA - 2025-2026 Relazione - ING - 2C - NEVONI ELENA - 2025-2026 Relazione - GST - 2C - PETRUCCI ILARIA - 2025-2026 Relazione - MAT - 2C - CELLESI ROBERTA - 2025-2026 Relazione - FIS - 2C - OLIVIERO ANTONIO - 2025-2026 Relazione - SCIE - 2C - MUSTO NAZZARO - 2025-2026 Relazione - DIS - 2C - BRESCA ANGELA - 2025-2026 Relazione - MOT - 2C - BRUNO LORENZO - 2025-2026 Relazione - REL - 2C - DEL BALIO LAURA - 2025-2026 Relazione - SOS - 2C - VINCENTI IMMACOLATA - 2025-2026 Relazione - ITA - 2G - PETRUCCI ILARIA - 2025-2026 Relazione - ING - 2G - MATALONI ALESSANDRO - 2025-2026 Relazione - GST - 2G - BASILI CATERINA - 2025-2026 Relazione - MAT - 2G - DINI LAPO - 2025-2026 Relazione - FIS - 2G - DINI LAPO - 2025-2026 Relazione - SCIE - 2G - BALESTRI NATALIA - 2025-2026 Relazione - MOT - 2G - COPPOLA CECILIA - 2025-2026 Relazione - REL - 2G - ANTICHI MADDALENA - 2025-2026 Relazione - ITA - 5G - PETRUCCI ILARIA - 2025-2026 Relazione - ING - 5G - GOVERNI SILVIA - 2025-2026 Relazione - STO - 5G - MILLI ALBERTO - 2025-2026 Relazione - FIL - 5G - MILLI ALBERTO - 2025-2026 Relazione - MAT - 5G - CHIMENTI CHIARA - 2025-2026 Relazione - FIS - 5G - CHIMENTI CHIARA - 2025-2026 Relazione - SCIE - 5G - CASAGLI ALESSIO - 2025-2026 Relazione - DIR - 5G - SAVELLI ROSANNA - 2025-2026 Relazione - MOT - 5G - MACHERINI MARCO - 2025-2026 Relazione - SPO - 5G - MACHERINI MARCO - 2025-2026 Relazione - CIV - 5G - SAVELLI ROSANNA - 2025-2026 Relazione - REL - 5G - DEL BALIO LAURA - 2025-2026 Griglie condotta 1ALS - CONDOTTA - 2025-2026 2BLS - CONDOTTA - 2025-2026 2C - CONDOTTA - 2025-2026 2G - CONDOTTA - 2025-2026 5G - CONDOTTA - 2025-2026 Griglia competenze 2BLS - COMPETENZE - 2025-2026 2C - COMPETENZE - 2025-2026 2G - COMPETENZE - 2025-2026 Ciao e buon lavoro! L'Animatore Digitale prof. LEUCI GIULIO, per conto del Dirigente Scolastico prof.ssa RICCI GIORGIA.</t>
  </si>
  <si>
    <t>2D - VERBALI CDC - 2025-2026</t>
  </si>
  <si>
    <t>04/06/2026 14:12:55</t>
  </si>
  <si>
    <t>https://drive.google.com/drive/folders/1DuUKGrHhx2GhFMpncXykB1ziaoY-Bu3s</t>
  </si>
  <si>
    <t>18/01/2026 22:25:24</t>
  </si>
  <si>
    <t>1HYjqBcjJamsm1bbnluqWGjO3Cmbi8Q9JwGcZoVw7ESA,1m1zH9IXpoIKOb9lYsDFwnx3EQP_o7MY4CUM5lS425S8,1rOb-63Kopa1_4tv-3Br89ZGLHSAOzdvMUevAmJM5XTQ,1JYK5zJm4Mwdh2j3RUwQPTWHvdd2XAW8ZvT2akmNSSX0,10epqJrTHpkPE2pOB42UnzOMU4hC2MiHyg_6fxcDum8Y,1pAoNxfn2LTexLleTdOvt7raDMIhOVElw8lUXVM7geWA,1j6yyYRqcDBBqtaF8t0bisPLyNcRvunArxe6TWlVBdik,1hUhP5h9UhQF-8GAxibZGRL86KJ4_U31vA4YnTcVwMSg,1TyoNA92frJv-lNiPd4lw0aYttZGjLcOMqHnbP2nF5yE,1rPKTyvzvxCdboXzj0c-Jau1lrPtLR484JovRu3laaHc,1cyHUl_G3IZCwuV1SEcweTjXwaYjfgctzHH0GAnTJqpM,1Eh_aQ-KhZ4DK62QoAQciI3lXCX2t1SEOmZtOreqdGC0,1n2vg0ga_1AhomFGK8REq74JLTg7bWMdPJgsDvU2gK_c,1XyC6v7GmFkTSj8jfN5ztOPHB14Cy2KoT8dmRnyl7eto,1N8UmNdO5nKWTN9u9jQynyCeiMVkfpGGv3Q88bHuzViM,1INAbVD9CnAXFfo9fbZxGfJkRLA2_SRQE-R1tHxSznwo,1UaymsvPfZHRStZJ4X6fRJ8ZEEI0-g3T7HG_bMAMKtRg,1W73DQUYU8ic6dsdwK0zV6lZKvh7wsJdxgE8eKweSv_w,1buFUGcAbmZ19LP2wiqygwi5-dfOx-DVzvQdH5T2Gdwo,1tX11Tlw4ESFekGfQdDQjvn0EeKztXH8_EfEhoIHMCI8,1HLDOvAsuqPvYGCJW0mWoEyN2I8zX4gImMESjKsyC_gc,1R-uAzjtwe4-ppKW92aj9vosSXrNSjoXewAK1bts6hro,14ARLNauSMVKgWHMP3dlEOM7a2eK1_ofnVGa5DtmbLdw,1m55CKfDF5HsczW7TEFSpCgztn-8eihQjYE3pNIOtQ2Y,1RADmUo8TzZebNafx8iXKgC95d4_I2ESMB1CAFYKY5hg,1H9Sj4aNow5Pafi2TfXSNV6Bz_i5_reM_ZiP5RGms5NM,1HhgQVKRC2P70QNBSboyoQ-TJe7rvX3_bnR5vEAqt6DM,1sEVSgKVh5NZV1D3U1WkJGUKBDbeDeYe2RQNuS-u8OM4,1ogJBVIesIhg-5K05w53Zj52Qq-NwHvegPAEv2izICAI,1u7ka9h-hRBG_7Hlo0FgpHuqdKcqo5GuuUXpF06QoRu0,1lDZvqa7CvdU1G_8pfJqUAB80y9pGDMh_JUp2Pn2uYtg,1YdhIdmGXxPVmX2vjGv6LdNcx6X127CxwwkH1o9l2UaQ,17RvxgK-6kFYP12w_OF3dG6PN5DCen5sgmu-NBYcQK3I,1wEoENOxQVoBY2JiZpc-kaRhEjSi-267Ckz6WvWVIvJY,1CiqaVoPs7NdXYAUavz8Ws-mfeIzni6mDyXny_HG0afg,1X8Pe5WoAoKYejx5UZluL_1aZ1KOTF2q1o22QKVApQpM,1BpYOsvJx5QOcDVzzNU4BEEnZ6VcSYJG7PJv2HsPcxng,1zenzGaD04HcpdrEd6M45h6NIdC9ib12AR142XxpQnSQ,17jQbkvduQ1T2TYk4kgReO5qcmdSTpNog5rwB9eTZP_A,1umyUM3bTqDOeas_lzgQVvedUK5YG6d0jzJL0VlMRsbo,1hvzb3gcGzo4DlZ0Rc9qxvOEp9rWQ9Tqfa4DC-O-88Ks,1PEbUdAkT0XxxtK8bD-OKW9Tl8dJztXZHLnpBLzkX8_k,10rooBmbQ6rzPh4Ro8Cj-_js3NoFum8q9BOtY1laHUbM,12QYj1qnSk46Z_rJyZ0lSMz8X7DrYUp2V3iwQ4heNewI,1UGqlNbkaDfVz0_ZpI8nrqQbAFeuwIzFs2t0_aZ6ZYvg,14ve3MAhGaDejYDn9Af4QVF2VnUVRSr4jBD5DSohvZAE,1h6h1qD6pyYUQf_OZ94JNXBVslSQ0xsSI-i3XS2EjuLo,1ZTd6gt6IMXGuzZO8A8gQkbDu5Y-Fsmq7uhhyAHFjLos,1hvg8prXWukweJUxTuIfZB5ASjrCbb9zc9HBwCeT1e6g,1hYyHoOMqjH0Uj8Qlz15zf1Xl5L2klx_6vrY9ufPpaJU,16wjMZYcWbcB06A8PpUXGuVWDollszqBrCJixk2buKcQ,1-ieBet_VphY57zfX51XnD72pj5ICVoIYYwIQDBaHDi4,1hbok7mc_pLfzMrHG1iRK2Ffb7V2NRgjQ8y4D2PE5R_Y,1nDP72WjMLguf77gloJIjrVe3_QTad_Dhre4POrNbfXk,1j3RXN-v-oa9VI4qO2n1UmCQEFjcQSW2WG8KSLpgVztA,1JD_sm26o8GVdUF3Y96Radzoq-Ciu2kv1y6DZw4qHOu4,1tAKXbWCD-0oyHHs0jOKM5TizMAs_JpEBcQQd3-IoPrU,1lo0ixncv_HQ8QkoO3kbEy_t_Edt_kZonqobsw_A0ZZw,1z1xtC45RwDZlwjIESqaSxqjoStp9QDkqZeX2qBCNgq8,1UptPL4hBmKIp2pWPAn2TrJHlq_fUzLHHYvMsY6Etyh0,1Z_KUC86_Cz4T84PUSduHSxSXsfmj4mHygU9oN4fgQ2o,13VuZjYGwfN2JWv-xjBVnlvGPLb0a_4qVXIzpOrbjLTU,1YuvrJdFG47spkkWmZkjhmtkyeLmaMl2sNFn0z23T5Pc,1aR8Tn3c-n1ULtihDCX3-txS3D4ovWAysV_3iBW6wS8M,175tESxigHCq4FJVXOmeFYXonP62m82-duwPoKu4ImmU,1ak0eqZYf-Ox8mYh5yd2jnWp4lw5i_KMr7veVXn44fbg,1HgAgTvICLw1dgnuPYZBnKkCVVF17mMxK5nE6dftneeA,1eiPLwdLHRnwXV1GppSWi942Fk8yQA0WkatDc5Ded3_0,1tyWdOWMKtt5IMyavq_ERXg1m3gtX9fcQLBb3PAHOu0U,1OSFk6BgzQZV3ZbU8s0nT2Q5RZ3bOSNR0bgz8-Lz-NS8,1fuVc7AAOGrPtm4UAx1G8RuA4jtcHb5-vI1ZM3G2vtoE,1okKg-ihcBX8ehFLYkq83dOM2GZkUJ1I8M34MzWiwvgM,12Y4n0c0NCy28Ar5xRbkNBFItLxaHCBTGvw2qK9n57TA,1H35YkWJMdIXv-j1iLbhMok67abPeLvzQiIvdbJHYofI,1aeK9lQ2wt5L_u0p5Nr_B4C8oS8v1mdRtPs6hZJ38fR4,110iLuQw5wDBSYxwh0LkxDuMcJkn0A_Df1qEH3O-VfDU</t>
  </si>
  <si>
    <t>FORMAZIONE S.L. - 4I - 2025-2026</t>
  </si>
  <si>
    <t>si comunica che sono stati generati e resi disponibili i file per la condotta, le competenze, i programmi svolti e le relazioni finali. Di seguito i link ai file condivisi relativi alle sole classi in cui insegni: Programmi svolti Programma - ITA - 1L - 2025-2026 Programma - ING - 1L - 2025-2026 Programma - GEO - 1L - 2025-2026 Programma - STO - 1L - 2025-2026 Programma - MAT - 1L - 2025-2026 Programma - FIS - 1L - 2025-2026 Programma - INF - 1L - 2025-2026 Programma - SCIE - 1L - 2025-2026 Programma - DIS - 1L - 2025-2026 Programma - MOT - 1L - 2025-2026 Programma - REL - 1L - 2025-2026 Programma - ALT - 1L - 2025-2026 Programma - ITA - 2BLS - 2025-2026 Programma - LAT - 2BLS - 2025-2026 Programma - ING - 2BLS - 2025-2026 Programma - GST - 2BLS - 2025-2026 Programma - MAT - 2BLS - 2025-2026 Programma - FIS - 2BLS - 2025-2026 Programma - SCIE - 2BLS - 2025-2026 Programma - DIS - 2BLS - 2025-2026 Programma - MOT - 2BLS - 2025-2026 Programma - REL - 2BLS - 2025-2026 Programma - SOS - 2BLS - 2025-2026 Programma - ITA - 3ALS - 2025-2026 Programma - LAT - 3ALS - 2025-2026 Programma - ING - 3ALS - 2025-2026 Programma - STO - 3ALS - 2025-2026 Programma - FIL - 3ALS - 2025-2026 Programma - MAT - 3ALS - 2025-2026 Programma - FIS - 3ALS - 2025-2026 Programma - SCIE - 3ALS - 2025-2026 Programma - DIS - 3ALS - 2025-2026 Programma - MOT - 3ALS - 2025-2026 Programma - CIV - 3ALS - 2025-2026 Programma - REL - 3ALS - 2025-2026 Programma - ALT - 3ALS - 2025-2026 Relazioni finali Relazione - ITA - 1L - CRUCIANI CATERINA - 2025-2026 Relazione - ING - 1L - NISI PIETRO - 2025-2026 Relazione - GEO - 1L - CRUCIANI CATERINA - 2025-2026 Relazione - STO - 1L - DELLA MONICA PAOLA - 2025-2026 Relazione - MAT - 1L - SCACCIA GIULIA - 2025-2026 Relazione - FIS - 1L - PICCINETTI MARINA - 2025-2026 Relazione - INF - 1L - AGOSTINI LAURA - 2025-2026 Relazione - SCIE - 1L - TERNI ALESSIO - 2025-2026 Relazione - DIS - 1L - CASERTA FRANCESCO - 2025-2026 Relazione - MOT - 1L - MACHERINI MARCO - 2025-2026 Relazione - REL - 1L - DEL BALIO LAURA - 2025-2026 Relazione - ALT - 1L - BAINI ALBERTO - 2025-2026 Relazione - ITA - 2BLS - PETRUCCI ILARIA - 2025-2026 Relazione - LAT - 2BLS - CRUCIANI CATERINA - 2025-2026 Relazione - ING - 2BLS - BALDINI CARLA - 2025-2026 Relazione - GST - 2BLS - CRUCIANI CATERINA - 2025-2026 Relazione - MAT - 2BLS - PICCINETTI MARINA - 2025-2026 Relazione - FIS - 2BLS - PICCINETTI MARINA - 2025-2026 Relazione - SCIE - 2BLS - BALESTRI NATALIA - 2025-2026 Relazione - DIS - 2BLS - SGHERRI BEATRICE - 2025-2026 Relazione - MOT - 2BLS - BONARI SONIA - 2025-2026 Relazione - REL - 2BLS - GINANNESCHI MARIA STEFANIA - 2025-2026 Relazione - SOS - 2BLS - BAINI ALBERTO BANTI ILARIA - 2025-2026 Relazione - ITA - 3ALS - CALDARA CRISTIANA - 2025-2026 Relazione - LAT - 3ALS - CALDARA CRISTIANA - 2025-2026 Relazione - ING - 3ALS - MOSCATELLI SANDRA - 2025-2026 Relazione - STO - 3ALS - GUERRINI SARA - 2025-2026 Relazione - FIL - 3ALS - GUERRINI SARA - 2025-2026 Relazione - MAT - 3ALS - PICCINETTI MARINA - 2025-2026 Relazione - FIS - 3ALS - PICCINETTI MARINA - 2025-2026 Relazione - SCIE - 3ALS - BABINI ROBERTA - 2025-2026 Relazione - DIS - 3ALS - CASERTA FRANCESCO - 2025-2026 Relazione - MOT - 3ALS - MACHETTI SARA - 2025-2026 Relazione - CIV - 3ALS - FOMMEI FRANCESCA - 2025-2026 Relazione - REL - 3ALS - GINANNESCHI MARIA STEFANIA - 2025-2026 Relazione - ALT - 3ALS - SCACCIA GIULIA - 2025-2026 Griglie condotta 1L - CONDOTTA - 2025-2026 2BLS - CONDOTTA - 2025-2026 3ALS - CONDOTTA - 2025-2026 Griglia competenze 2BLS - COMPETENZE - 2025-2026 Ciao e buon lavoro! L'Animatore Digitale prof. LEUCI GIULIO, per conto del Dirigente Scolastico prof.ssa RICCI GIORGIA.</t>
  </si>
  <si>
    <t>10/10/2025 19:21:16</t>
  </si>
  <si>
    <t>2C - VERBALI CDC - 2025-2026</t>
  </si>
  <si>
    <t>04/06/2026 14:12:57</t>
  </si>
  <si>
    <t>https://drive.google.com/drive/folders/1Q-gT6zV5Xiy_f-rls1oqUacBvh7xJNPY</t>
  </si>
  <si>
    <t>17gY9sxCibVacReUnMBIVnvkB_Z02K5HN1MrmqGDJXUY</t>
  </si>
  <si>
    <t>1Rj37y4RxqwcodMoTf-lvQUt0CjDkzXC_ytV9vapYkkI,1i80_gqZWKGrtBy9nWDazsU3tJe_XVTj3WGP7TtauRxA,1zG7y4prlLL_Aqn3C6jq6rLA40ouUcX-wJP4Uu62S9cE,14rWziKImKny33nJaS5l_lN6GcULg2x3xBwZN552-HQ0,1N7vub_hGbRDAXBFUkWLnvc2tOzP3fRnVSUMXfJATSaY,1NWD9jGxoNtyZfKptaA9dycA4Fl9U2KcaXJ-g3OmSnNs,16qkkjfKg5XuGU7BWGhJEyi_EYvBLIRnc3E07uJBFMII,1k7qx1qbkdgnYMYay1vreNbCcv9sigc1sbSiMETEp4Pc,1LeQmi6z4i7gzEDURvqhkQG9mOFOIagpz89ZFPh7b0w0,14PDFkRA9vPPih9fvY7xjPBmb_D5azOFdAi2ePiL43BQ,1ZM2JECSvdMLlODQHVqvhWZqmU6N9Xpbs5es_mshRu5I,18n7za7HzI0O3F0LmAuN5AyXyXPZ6Fc0rxalDXuemmfU,1eDhWDk3bKf-zgsO2igH4_eSN8pUkKVNeyxOON8LXwr8,1k5i7_hFbHSjs7Jm7iDaeW6_UtlGsKHi2R3Tv7Zt9C44,11CL4f8nW6HqxQuz3kGy_uiE-ZAPsKzmSy_LFUParCYI,1w0pgj0k8bGo8dcDYd0CuISn6cdw-VRpchNTGITboyLg,1MVEpHhpebyxsQOXiwTJr8HpPyoet36nuT9tUUdS2FLg,1C9FGWZ8-wA0WcGmdpkvBVR-rUIckxoQWRnGAUq3ZVPA,1lNaPgh2ADtf0REyKJaFSOwb26yJ4vCVBQinqKwj7j-Y,1tYTmB06Jc7Zt-ezILHa-EF2p-92uR6QKkoWikNoaIyI,1RiZLjMnkxW7scNCheKE-9XzcWKuczckv3R6BLg_YsSo,1ONvzU57ZkVv7f1S5vzb0rLtL-a3pm9olvGwNO9sPzvg,1r-FeKFAFrR3GX_BUDqblSSeERP0v9BcEiJorhIhsJlw,1lDJ8adEX1QTt_xbVM4eiGZlajKD5htVTMn3Wyo-hxi8,1A8-wUbYAoxC8e9vMsKqqjNTthLfH5oMMrhOo_92EBzw,1kPY1dBr19NBrEjo78yyP5RwNodNoI0qELFGjMB5ZYZk,17ooz2gJIoPZ8RYQ-z6-rQxYn2JPrKFFxEExvbQbNvYE,1Wfo2sT25V845s5KlwA5GL5bcJUNHmblSt59F2d6VYog,1C_Ja9oS4i2UKW8kWas7gBUZ_Kr3dGZEUL9WGKWMsM6A,1Yx2xeg9RhzirhU388POhokT1SWY_rYsdZU1rSOhm1OU,1ZsRVPABz5oRsnUQTDmTAHmy5eBIu4TEmNPuCLW6JAtI,1MwMdoSK4vdnmaoDAGmyu_8fIVKlscPMfasBdqTORbx8,1k18d0vmzUSVtT8fxJR_VL2EX9pi5bDXTARvV2Wxcn5w,1lqJB2_kys7MATy5P9XNnj1XN6oPJOM7krp8RCncIo7s,1HY5QnM03kK-DOYRQRp0QesaGkXB_8IjORmY3V9dpCek,1ZoSnH-D8dxwVV2e_JpqFtD6PjFkFVZwS5kZYCqA8n8A,1eyhAds28v6M9F1QgJvft7UGYZWuCeu0ErkBDpOgOxDg,1lfZmV5iYUoCa7G5rzuNVtIszyQfGWCWExtpl9lZ8-_4,1HGh9NUgQIkX-Gm4qvfltmioNKzxM-bUf5qNLF0GS4X4,1jhNTneQCdLxaprR34ZCbDgPAFVF1JlX6aWq-AVATajk,1tGpDKOuZGDFbwNASXGH-vGs6SkhWnvKUz30YeUExF34,1t7NdLtDzap1fqOpZbOGiNKv3GeoqR3I43akW7A0pUSA,18H4lPqW6C4-G8ttUGvFPVrHe8tXtPj4aOBLB7eay1dE,1708u02o2psI0W3WncZCOxHqT95xsZ14zKxg-fEUyXCY,1A56nebBJYNdHGfpbJPoArQc0prF33_jJhYWpnaUk7Uc,1l_IgEkC9vIiNzH2r66U5cY9imJpmItvkpo3FhVH0P0g,1SpZq7r8dpTnS0-QnXZg3aGeHTd_MztTnVq7rGcmHmuE,1ImwWR3T-tugf5TvaEcT_l3e9pwuaVCMHJVSfMo6wfx0,1si147wHSaS7P4I2s8IPj2H0E9gItV6XZCbZmiDW9OBc,11MyMcfvrp6ERnvzbUTXv-6P_rTkwW5j1_D9ohHwFtbg,1lkyWaQuSBz_fkCohGcAZBnMwLMXRRf-p1RJYSN0NW0s,1fH6R6wPuJBMy9KbIcVpcsitK7O6BzWrMMyqMZBp0fn4</t>
  </si>
  <si>
    <t>https://docs.google.com/spreadsheets/d/17gY9sxCibVacReUnMBIVnvkB_Z02K5HN1MrmqGDJXUY/edit?usp=drivesdk</t>
  </si>
  <si>
    <t>si comunica che sono stati generati e resi disponibili i file per la condotta, le competenze, i programmi svolti e le relazioni finali. Di seguito i link ai file condivisi relativi alle sole classi in cui insegni: Programmi svolti Programma - ITA - 4H - 2025-2026 Programma - LAT - 4H - 2025-2026 Programma - ING - 4H - 2025-2026 Programma - STO - 4H - 2025-2026 Programma - FIL - 4H - 2025-2026 Programma - MAT - 4H - 2025-2026 Programma - FIS - 4H - 2025-2026 Programma - SCIE - 4H - 2025-2026 Programma - DIS - 4H - 2025-2026 Programma - MOT - 4H - 2025-2026 Programma - CIV - 4H - 2025-2026 Programma - REL - 4H - 2025-2026 Programma - ALT - 4H - 2025-2026 Programma - ITA - 5BLS - 2025-2026 Programma - LAT - 5BLS - 2025-2026 Programma - ING - 5BLS - 2025-2026 Programma - STO - 5BLS - 2025-2026 Programma - FIL - 5BLS - 2025-2026 Programma - MAT - 5BLS - 2025-2026 Programma - FIS - 5BLS - 2025-2026 Programma - SCIE - 5BLS - 2025-2026 Programma - DIS - 5BLS - 2025-2026 Programma - MOT - 5BLS - 2025-2026 Programma - CIV - 5BLS - 2025-2026 Programma - REL - 5BLS - 2025-2026 Relazioni finali Relazione - ITA - 4H - DELLA MONICA PAOLA - 2025-2026 Relazione - LAT - 4H - DELLA MONICA PAOLA - 2025-2026 Relazione - ING - 4H - GUIDI CARLA - 2025-2026 Relazione - STO - 4H - RADI ERIKA - 2025-2026 Relazione - FIL - 4H - RADI ERIKA - 2025-2026 Relazione - MAT - 4H - OLIVIERO ANTONIO - 2025-2026 Relazione - FIS - 4H - OLIVIERO ANTONIO - 2025-2026 Relazione - SCIE - 4H - PORCELLONI SERENA - 2025-2026 Relazione - DIS - 4H - DESIDERIO FLORIANA - 2025-2026 Relazione - MOT - 4H - BONARI SONIA - 2025-2026 Relazione - CIV - 4H - GRANATO IDELMO - 2025-2026 Relazione - REL - 4H - DEL BALIO LAURA - 2025-2026 Relazione - ALT - 4H - CORDOVANI IRENE - 2025-2026 Relazione - ITA - 5BLS - GENCHI MARIA ELENA - 2025-2026 Relazione - LAT - 5BLS - GENCHI MARIA ELENA - 2025-2026 Relazione - ING - 5BLS - MOSCATELLI SANDRA - 2025-2026 Relazione - STO - 5BLS - FUCCI ANGELO - 2025-2026 Relazione - FIL - 5BLS - FUCCI ANGELO - 2025-2026 Relazione - MAT - 5BLS - CHIMENTI CHIARA - 2025-2026 Relazione - FIS - 5BLS - CHIMENTI CHIARA - 2025-2026 Relazione - SCIE - 5BLS - PORCELLONI SERENA - 2025-2026 Relazione - DIS - 5BLS - SGHERRI BEATRICE - 2025-2026 Relazione - MOT - 5BLS - BONARI SONIA - 2025-2026 Relazione - CIV - 5BLS - SAVELLI ROSANNA - 2025-2026 Relazione - REL - 5BLS - GINANNESCHI MARIA STEFANIA - 2025-2026 Griglie condotta 4H - CONDOTTA - 2025-2026 5BLS - CONDOTTA - 2025-2026 Ciao e buon lavoro! L'Animatore Digitale prof. LEUCI GIULIO, per conto del Dirigente Scolastico prof.ssa RICCI GIORGIA.</t>
  </si>
  <si>
    <t>04/06/2026 14:12:59</t>
  </si>
  <si>
    <t>2BLS - VERBALI CDC - 2025-2026</t>
  </si>
  <si>
    <t>https://drive.google.com/drive/folders/1_iOX_zRcM3ePV8UkSOZ0lUfNOVZ8riT_</t>
  </si>
  <si>
    <t>1CHrYYEUIAIGfHyPz_xRpLV6Vc_69XNx76ohOUxVNx5E,1Uh4ltG1A1cgB9X80ZCM-In12S2c8hGkpLmG_ggCD7jY,1Zq9PJeEipAWUkUkzKmyTM0wjBTFogkFYWscNTtDEbr8,1zFmmSHeMrBfdWxgJFxpCXyZ-P0GY4-ZvuI3-N70paJY,1xH23nktSAyBgrE6776-o5dWSy4UI8g0Uc3mxjm8Zvqc,1t4gg3gV2hTWQyH__sIgAizY01UifqrVUMiTZNnV8rV4,1UdNuNBlO4ZZJYxVuOMR9hBOO9R0XWAYr3lGw0i_457Q,10oNImikUL6082n3ZQWTAATacGdfPCNe2TO1g7RT273Q,1cZYp0GpmhwVdsiMkq8deouZ-ie-oOxhWze7xxbjKwzM,12M4fs1dlyKEojmWU53Bo8irTEsUlDdJYGUQfjyn8hIg,1FN4JndU3YZ7pw8Di7u_g6E7RbSsFqbPscHmsKz3ESUo,1PfM9BQC7uWpF_RdEyMnvcyCpqYb3y5lGp0BEWiacRmI,1Rj37y4RxqwcodMoTf-lvQUt0CjDkzXC_ytV9vapYkkI,1i80_gqZWKGrtBy9nWDazsU3tJe_XVTj3WGP7TtauRxA,1zG7y4prlLL_Aqn3C6jq6rLA40ouUcX-wJP4Uu62S9cE,14rWziKImKny33nJaS5l_lN6GcULg2x3xBwZN552-HQ0,1N7vub_hGbRDAXBFUkWLnvc2tOzP3fRnVSUMXfJATSaY,1NWD9jGxoNtyZfKptaA9dycA4Fl9U2KcaXJ-g3OmSnNs,16qkkjfKg5XuGU7BWGhJEyi_EYvBLIRnc3E07uJBFMII,1k7qx1qbkdgnYMYay1vreNbCcv9sigc1sbSiMETEp4Pc,1LeQmi6z4i7gzEDURvqhkQG9mOFOIagpz89ZFPh7b0w0,14PDFkRA9vPPih9fvY7xjPBmb_D5azOFdAi2ePiL43BQ,1ZM2JECSvdMLlODQHVqvhWZqmU6N9Xpbs5es_mshRu5I,18n7za7HzI0O3F0LmAuN5AyXyXPZ6Fc0rxalDXuemmfU,1eDhWDk3bKf-zgsO2igH4_eSN8pUkKVNeyxOON8LXwr8,1OxsERpcKYTLpfxx7SGuk5DarSqFnmrFQlHDNbaKWLLQ,1vTKq35oKWfc0moM0Umww26A53Q73jIEOz8Iy-u6XZ5U,1Jk5ha6OhlbRd86rzxrqbSL1ETBfGJgy-qcAqQNrnp4A,1ZAkk31pnmlNosZGEVWr2-1D4oqF6q3AambxuHMriq6E,17I3uw2RRNgFUSVRZTfBlGwsM1r_I3qEYbr_UD5X_DSM,1Jx4Bt8TKpVKuk3ahmqmP_FkXtTMpGrdmyPfaASJwWmI,1xMeSrRhyuB3nCXIzd4pVAxeBWpyt1TihYYuKQp13PpE,16UK00ZL1xvR6DZrTbH0mDigT61u8bS1opqoVV7BLLDY,1yh52w-YEFm2dk5leiFkensz1jdLIc2VgNq9-TbgpiDU,1VD52wpJ1SA_WFio7FNK1Lqw5LDdHbX2U-xoQ5dLF_EA,10As5Aaane6gP6d-ey45cMaMVEIj2WY50k7nLKFeMC4w,1mURKcoB1z69hSqa87gg-1m5It6uHktY45SBPhNsk4kE,11NrIo_be1EseeiAOyn8EUpJh8BXfYmyTOC8vFSKxf5A,1yB0hOcgY-yn8alR8voH8h3dTWczQ-SYJ1FwIV0tHNU0,1_SeN5iqDd-PzCLD7BfdH05wR3GGXRVty_3X921E4mf0,1YdLHTAC0Xo-IUYxkdMnB8fuZViRO1mk_2ivqk81ZXCU,1qk-1YofAsRTRcAWV9bpH9vlCPg5fHoitzQz63YrsyFA,1Da0qeUfp_jKcKnetoAryBA9duSIhbAGxYtHMBasAk-Q,1VJUfmSHXufEr-yijl2kfW3J4Si-q6OOVgyobRLkouJY,17HXabUFnijXS6dIud6Ut1iSFWt8aVjhT8r9_DaZ69FE,1t6KswEF5f63d_ZYbcqf-Q11aH8zWIJkM4gtb_Y3v_zU,1edy-Pth-fEBNfAkYiXhJT54_O9BBGT0FF5HuRFDOmWw,1b_e8vUrAoCE6GyGG_LFdG6U2jbi6hONCVm2LoaOlV9g,17CKue3lzBzAuZUJb2oVbqJa3yGJk3oXK4q8IDPK2FSY,1NeftwiWoBnTZwjdYpQdNNUmGSrr0HL_zk1bRL6hR2C8,1rQeQ9k2lD52aWTq3mhLpqWaa1fyV0skgFAIdsIJhZa4,1gmbDugeYo8Argk8EaB0MMX72uqsaJZcVmVdpOuy2_Qo,1YOLbt8Nu1v-45qSOSXrgvnW7qlL8kh8Hde3EkUiGr5o,1ajaBqE90QFu4oXgqKn9f8UZWUPGo9BiFnqZAcGrFQP8,1iaVPZBCbTnqJeobDLtxF8uH927TGBtFjbpo-0wNPQKw,1qI4ZHfEDT86KPPfXRrIDQlld-ZxxGDMyeE7BLK48rKg,1WlqBIO54scXYEEdkvjym8oKwbVfl-R8AK3BPTWTY9Rw,1LsxNW81c1OvN3GAAoyhHbpYpRlSTXeZXOTLWh2XbUEk,1jR_ROg2bogSX15MpgZ_yeJ7-6kiAYvk-oF2oFDdOFYI,1c1UsxHlO0vNgUx3tzdmm5e8L2hMCsyGweW4d_qr0X3o,1Mzv_jZRFkc9E0Hmk0vwTxPmXcUzk618M6a-RQq6AIqs,15lIPc1qc1lHoo3ZOyk3Oclax8GhuwKAcMJYq6v_9cwk,1kPY1dBr19NBrEjo78yyP5RwNodNoI0qELFGjMB5ZYZk,17ooz2gJIoPZ8RYQ-z6-rQxYn2JPrKFFxEExvbQbNvYE,1Wfo2sT25V845s5KlwA5GL5bcJUNHmblSt59F2d6VYog,1C_Ja9oS4i2UKW8kWas7gBUZ_Kr3dGZEUL9WGKWMsM6A,1Yx2xeg9RhzirhU388POhokT1SWY_rYsdZU1rSOhm1OU,1ZsRVPABz5oRsnUQTDmTAHmy5eBIu4TEmNPuCLW6JAtI,1MwMdoSK4vdnmaoDAGmyu_8fIVKlscPMfasBdqTORbx8,1k18d0vmzUSVtT8fxJR_VL2EX9pi5bDXTARvV2Wxcn5w,1lqJB2_kys7MATy5P9XNnj1XN6oPJOM7krp8RCncIo7s,1HY5QnM03kK-DOYRQRp0QesaGkXB_8IjORmY3V9dpCek,1ZoSnH-D8dxwVV2e_JpqFtD6PjFkFVZwS5kZYCqA8n8A,1eyhAds28v6M9F1QgJvft7UGYZWuCeu0ErkBDpOgOxDg,1lfZmV5iYUoCa7G5rzuNVtIszyQfGWCWExtpl9lZ8-_4,1Qw_1UEwROJ1yGpIMYrLebKYm5txmH1lJi_lbgkWmX34,1rQAvpQT2inAbCQ8o8KHy5UPtdjPQwU4X0TntQvswIKQ,1tBz2dvYFTVLew1SDNq_duyvY8BJRcEqvktXWr0cYHOI,1uKZS9gzgE4TY1I1H6cuNpdvmlVXuV-Y28hwDNTh9H7k,1WuvZKfZBmXuwSIpBWCKXKeOEqrP6RQs0xgjUciwYRFg,14vRqsAXncyPhVdpFGgzK8j2p1vMRoHmGQL70PgKjLIc,1OrxARBHzRjpECrLUze6_xPYbHN_4Pf-OvvlvtBkXG-M,1NUiW1HV4HWLJFaOmVO7NHq7cqVFW7i-itDs7gTbeHlI,1XTgDCRW7O1qWcfW4UulOmX3YuTDyoN5kY4PxmW9Z_hc,1ftOC4vQn5LnmmWepo7-1AFw03jeJlTAYDGXkORZeCd8,1FtkLIlimY39pYONz9_U524_ib08Vwp3e0A8jarxKEco,1fzAA1zqqOK6xY83DpWnguf7TA2KMzG-t_eq_JBV2MJ8,1QA0HkMw2tIKdAQzURjVXSZ_dDYaE_yHSF_VBDwvTT-I,1stfKn0GPr5UZ9psekMGuzqJROZv1r2vJ1gNmhtTWdEk,1XMovgWT4by-cFgge_OB4Y3Zgd0V9fPzPdP83zHiEafo,1kUXgog1VqZoLbI6wp4BtDwjq5EQ_2lJLKnP9t3U6QJg,1aVF5_kHXN3cKkDrq-t4vfjg44-X3wILo-Vkv-arZ_tE,1WbLa_zqgXKtIYD5L0k6iqMVBVYG4DZj-Ak2unXJ5QQs,1Le69ML6cHZBKqQnwwLh-Qw96qqZMto2CSxymFmFkEjU,1mrlORh6y2yrBoDcv98koapzxsxYsaRdYcPPamdp99i8,1yOuE2af9NsD8PvS4uLnaTAMCkRFz42mshLwsFIKNHko,1D2HPAhVQi1S4dVjx3_ZAh7tG1aOHyP01L-lvBQKIynU,13rNyrZCD12L6G61pMeM7ZD7kZhPE8GORsPUWgbzVde0,1VLm1WHfEA5spSRdGD2UiV6q8G7YT46UvEO9DzDzoOUA,1JOtptIvaADHl22VRvq2Jn7aJbpwx6suV0YRM6tEJRHE,14QibD3FoP26VDJ_QER21Q8vCf5yhdgMlWLwcyBbtHds,1lkyWaQuSBz_fkCohGcAZBnMwLMXRRf-p1RJYSN0NW0s,11dBLajr9btEUmglwup-VUgyQ-BsTOzTt5Hyzerw9cmE,10V8vFVHwmOD7l4IF5ieR6oGQxj8i6h5TmO8LqlsB5nw</t>
  </si>
  <si>
    <t>18/01/2026 22:25:46</t>
  </si>
  <si>
    <t>si comunica che sono stati generati e resi disponibili i file per la condotta, le competenze, i programmi svolti e le relazioni finali. Di seguito i link ai file condivisi relativi alle sole classi in cui insegni: Programmi svolti Programma - ITA - 4ALS - 2025-2026 Programma - LAT - 4ALS - 2025-2026 Programma - ING - 4ALS - 2025-2026 Programma - STO - 4ALS - 2025-2026 Programma - FIL - 4ALS - 2025-2026 Programma - MAT - 4ALS - 2025-2026 Programma - FIS - 4ALS - 2025-2026 Programma - SCIE - 4ALS - 2025-2026 Programma - DIS - 4ALS - 2025-2026 Programma - MOT - 4ALS - 2025-2026 Programma - CIV - 4ALS - 2025-2026 Programma - REL - 4ALS - 2025-2026 Programma - ITA - 4H - 2025-2026 Programma - LAT - 4H - 2025-2026 Programma - ING - 4H - 2025-2026 Programma - STO - 4H - 2025-2026 Programma - FIL - 4H - 2025-2026 Programma - MAT - 4H - 2025-2026 Programma - FIS - 4H - 2025-2026 Programma - SCIE - 4H - 2025-2026 Programma - DIS - 4H - 2025-2026 Programma - MOT - 4H - 2025-2026 Programma - CIV - 4H - 2025-2026 Programma - REL - 4H - 2025-2026 Programma - ALT - 4H - 2025-2026 Programma - ITA - 5D - 2025-2026 Programma - ING - 5D - 2025-2026 Programma - STO - 5D - 2025-2026 Programma - FIL - 5D - 2025-2026 Programma - MAT - 5D - 2025-2026 Programma - FIS - 5D - 2025-2026 Programma - INF - 5D - 2025-2026 Programma - SCIE - 5D - 2025-2026 Programma - DIS - 5D - 2025-2026 Programma - MOT - 5D - 2025-2026 Programma - CIV - 5D - 2025-2026 Programma - REL - 5D - 2025-2026 Programma - ALT - 5D - 2025-2026 Programma - ITA - 5F - 2025-2026 Programma - ING - 5F - 2025-2026 Programma - STO - 5F - 2025-2026 Programma - FIL - 5F - 2025-2026 Programma - MAT - 5F - 2025-2026 Programma - FIS - 5F - 2025-2026 Programma - INF - 5F - 2025-2026 Programma - SCIE - 5F - 2025-2026 Programma - DIS - 5F - 2025-2026 Programma - MOT - 5F - 2025-2026 Programma - CIV - 5F - 2025-2026 Programma - REL - 5F - 2025-2026 Relazioni finali Relazione - ITA - 4ALS - CRUCIANI CATERINA - 2025-2026 Relazione - LAT - 4ALS - CRUCIANI CATERINA - 2025-2026 Relazione - ING - 4ALS - MOSCATELLI SANDRA - 2025-2026 Relazione - STO - 4ALS - RADI ERIKA - 2025-2026 Relazione - FIL - 4ALS - RADI ERIKA - 2025-2026 Relazione - MAT - 4ALS - CIOLFI CLAUDIA - 2025-2026 Relazione - FIS - 4ALS - CIOLFI CLAUDIA - 2025-2026 Relazione - SCIE - 4ALS - FATTOROSI LUIGINA - 2025-2026 Relazione - DIS - 4ALS - CASERTA FRANCESCO - 2025-2026 Relazione - MOT - 4ALS - MACHETTI SARA - 2025-2026 Relazione - CIV - 4ALS - GRANATO IDELMO - 2025-2026 Relazione - REL - 4ALS - GINANNESCHI MARIA STEFANIA - 2025-2026 Relazione - ITA - 4H - DELLA MONICA PAOLA - 2025-2026 Relazione - LAT - 4H - DELLA MONICA PAOLA - 2025-2026 Relazione - ING - 4H - GUIDI CARLA - 2025-2026 Relazione - STO - 4H - RADI ERIKA - 2025-2026 Relazione - FIL - 4H - RADI ERIKA - 2025-2026 Relazione - MAT - 4H - OLIVIERO ANTONIO - 2025-2026 Relazione - FIS - 4H - OLIVIERO ANTONIO - 2025-2026 Relazione - SCIE - 4H - PORCELLONI SERENA - 2025-2026 Relazione - DIS - 4H - DESIDERIO FLORIANA - 2025-2026 Relazione - MOT - 4H - BONARI SONIA - 2025-2026 Relazione - CIV - 4H - GRANATO IDELMO - 2025-2026 Relazione - REL - 4H - DEL BALIO LAURA - 2025-2026 Relazione - ALT - 4H - CORDOVANI IRENE - 2025-2026 Relazione - ITA - 5D - LA MANTIA DAVID - 2025-2026 Relazione - ING - 5D - GOVERNI SILVIA - 2025-2026 Relazione - STO - 5D - RADI ERIKA - 2025-2026 Relazione - FIL - 5D - RADI ERIKA - 2025-2026 Relazione - MAT - 5D - LEUCI GIULIO - 2025-2026 Relazione - FIS - 5D - LEUCI GIULIO - 2025-2026 Relazione - INF - 5D - CARTOCCI GIANNI - 2025-2026 Relazione - SCIE - 5D - BALESTRI NATALIA - 2025-2026 Relazione - DIS - 5D - BRESCA ANGELA - 2025-2026 Relazione - MOT - 5D - ROSSI STEFANIA - 2025-2026 Relazione - CIV - 5D - SAVELLI ROSANNA - 2025-2026 Relazione - REL - 5D - GINANNESCHI MARIA STEFANIA - 2025-2026 Relazione - ALT - 5D - MONTONE FRANCESCO - 2025-2026 Relazione - ITA - 5F - SALVESTRONI SERENA - 2025-2026 Relazione - ING - 5F - GUIDI CARLA - 2025-2026 Relazione - STO - 5F - RADI ERIKA - 2025-2026 Relazione - FIL - 5F - RADI ERIKA - 2025-2026 Relazione - MAT - 5F - DRAGONI ROBERTO - 2025-2026 Relazione - FIS - 5F - DRAGONI ROBERTO - 2025-2026 Relazione - INF - 5F - AGOSTINI LAURA - 2025-2026 Relazione - SCIE - 5F - TERNI ALESSIO - 2025-2026 Relazione - DIS - 5F - CASERTA FRANCESCO - 2025-2026 Relazione - MOT - 5F - BONARI SONIA - 2025-2026 Relazione - CIV - 5F - GRANATO IDELMO - 2025-2026 Relazione - REL - 5F - ANTICHI MADDALENA - 2025-2026 Griglie condotta 4ALS - CONDOTTA - 2025-2026 4H - CONDOTTA - 2025-2026 5D - CONDOTTA - 2025-2026 5F - CONDOTTA - 2025-2026 Ciao e buon lavoro! L'Animatore Digitale prof. LEUCI GIULIO, per conto del Dirigente Scolastico prof.ssa RICCI GIORGIA.</t>
  </si>
  <si>
    <t>FORMAZIONE S.L. - 5ALC - 2025-2026</t>
  </si>
  <si>
    <t>04/06/2026 14:13:00</t>
  </si>
  <si>
    <t>2BLC - VERBALI CDC - 2025-2026</t>
  </si>
  <si>
    <t>https://drive.google.com/drive/folders/1CvUmr0LBuj182vJcndnjT41y8ZFadFYF</t>
  </si>
  <si>
    <t>1aCSE0a2MjdYlsLB1hiwFOOSH5kZWDvRHD5jR-QQvxJk,1XJ66Xo6HYKnhQCqwBIJUvf2-r1tZgd9nuWvH1z8DwTs,1n1e0zCdwPcpDJlTNd-ELCF7YuVwHo0DJCn0a-D4iIH4,1Yuro055V7g7l-wWvy7lUqQFqyoscPnLs1r9KLwxt3qU,1cqvDxex9v_R8mlohtgUgyoeDf-qOCZquir6qOXW7uVs,1GbNU9BG7qtrTZ5h25gmRSluKoVO3_WRctoWTSzx6yEw,1YH-ZNq9ll1bUFopxIYG0C7IeI9xFIi6F8v7MlHa9ktE,1ZJQ46r3DW9ztvPR7RJLVgLLGw0-SyIC4SP8xnentiAc,1CRWLlonaz43dNiu5021I_AiBxMPIlSqfSBxWcEnQIUQ,15h20YneW8qlQaXuIfczMFG7zw4Ogq8tfKvMvbAHncJs,1aeFnqkbTP1wG8SNCHTbXJAN2e3N0-EPcw79guIIZOG4,1Ltg_tqxJyN1mX8YDaYFcSNV9m9n1oJYBY4-OwQlYC30,1czQFmEMVFs3a3IPayXtx92zUIZte8VYpwlZ_wpWd9e0,168uVka9ACM5N684yn50Apt2fpuMYmdHgG8iBxvtR7kE,13gGPTA3_okqG-vhpH2oFSPjz71aBRe9morgUnVe4ofg,15pAYUACS1msoWI0D6VxZV-krmDay3b5dMJIWC-kXRmI,1HmeByycBnbZx2lNC5bUUoaLIEDIuU6_2K4nz_XVVMAU,15HrIesgsBafAJeq6c21j0Zcv8d986iredueK8DMfZCk,1v9ZydJqkj_Yh9b9v8T2HJemFgpJl7w7wrkD3jY2h1Nk,1y9KNtJfUP0AuGPcYg0wpIewbQyCLIyzkkZ2nAz0S3gw,1urvzLCTXillEXJ8AOpvIgyFNLtOo2ZwqPcZMvad6B2M,1-qchy_ji2vAbxxloaRORirb8sPqsGD_N-Ojxtf9gQic,152TuZJjbqHVGsLV00wYNXh_ghAQUdXqB6xplQWAdqqA,1Kb5qSKkRLgAuUjF3ca6ACufQzK1xCuEv2lUGf9dCzEQ,1D1lNurYfmlomuqH76VwiNadWltqQqOeq0Dky3p9DDw0,1EI1fWP_3tloCY69uLksiH2OfWw0TxPYBozoVq0slVIg,1posJ9dSL-Tt04guRDy2X4ZfKhhOhqpxZxHX1TNZ-N7I,17zajtsJhqChLO_vNQfDfK_jEhvph_oTdDdmBKHnzQEk,1oBN6ccsS7GBlX8mPxBZnCtqGcMDjXkRUAZh4Q_69OSA,1D0ZF9xR995zHh5CBpSjEyIWTtp608IXQr8iFvutAQFQ,1h64rBxs4pYAL72y81eZvQwq--8LZ57LsWPJdI_TSeew,15zRAkyCkLaqA_OnvEZkU9GVn4d63hlJr-MGJmA2A5qQ,13nsbGZyWWiW83o-jL5XkXdbBe9wc-b40kw271lv37N4,1usrMwkJLXjclfXXzR3QmJpPfCXGTKYo6Fcaya5WT6gM,159sv0UWGs4EvCIKA8Ku3Ch_BHqaGKHH7U-A3w79oX4o,1LNaNC60CPGgIldXTl2C0cDIyrq2busB9ENzTU-ObTv4,1k9bFBoVt3-C_dZco1HLVGlhyeBivYc2sWvVkf81hp4c,1CLxOIRqzr0dgO9zQe2OHORrlL633BoBIJjFFPge3eWk,13_iedxUNbf9L95S5AG88hOULN2JLj-q5ksM2xDSL5VI,1c_KtBGagpMonRQrDEDKNSLLIuo59lucaoFliTeqTNqY,1e3Y6UtU449BbUFvNumu5WD3vKxVBPv2EBQBk981X2Po,1Gb5Tg3qHwa3PiikXiq8bGov6ewHygN1mqhGgJkU7Nn0,1wH6wLWCsvLyw0peqY-WLYnkGBNOgjfvA9PS9reg_jP8,1vSPnAOD7Vm3raSeO1jfImc_xlUDKBuJl4V3O6CKkiF8,1TNopbDLPj4WepT78rc95t3HCgTqC2ZvIo3ChswA1i8g,1IxjzPTv01mjJ0DklnpECYcKs7Lv9Pos3VpqsIdfPXFE,1NNfM6dcchg9z8zgCA5k4U85oDF0_TeSRANonvxUwKh4,1I0ToA9eF_4xQCABHtELa9Y6BA4RkvDM0VBlPVanMHNw,1tjuNkHZ_ChEnTbZbtq_VP0zs692ayCEQAB-uJgIa5IE,1RbiVfDnOHBXXsAsTMrZv4efjXAtsYJ6DWau4UIzNY90,19q2x769wL_M6r2OiK1zcfLkm7PG7ijAiFq7wYjFj5FA,1v9f1xohmzUd_iPXrK9tR2e74zdOOwwEobE8qFS9qdpI,1G3WK9KPnASqjKZKs6o3-vASMG3jnho4ym5amu_XuWCY,1b-Gp38lSIG7QaEFrlAX2Slosik7MP_KkQY69muUPlrQ,1amlD5AXlCeF6HsLm1Hj0HBHyvf93UjjRLFybXx0Oucc,18eekdBASY7ZAS0ecrCsb0XQvuRR6CwpXcLaHPueuHqY,1MGWTuG-0gABmvAWFWnlnYbMkG_fn_AYYZpr8IJqsYls,1JYNtjy7QRoo-KEHyx3uZ6c3LNY5UZy3NTOHnGUqy-i4,13xgPP7t2f5gh_quwkffBIc3vBcFHRCCdpj5CUDT0XlM,19LxksIqtpDNugNMi6ET8I2puYMYc7Qan4vvrP3AfkgE,1sY0gaOyJcruvD9Nqsf8U6ihG-9b9QRuz6HGTUwrXx80,1aPHhlulzlBvP3AL7mnqabQyrlV5_zdJmgGDAKhbtjEw,15d24UmCoxlRtr3-t3RbCa_kY5pNScpKSKHuJFZ4pc7A,1nmPCJHMVPfrMPyWupEpysokNUmYFCo22BXAWcogEUhI,18k9BKQjp2iHCd76p09yfygN9XnejqFeVZKYhE0_yiVw,1YocnD2oabGcQJFw-be9dTvkBAmHQtw3I6xDMXxFK5PE,1RF_4pPkGuwEdn9mF8mP46ZcK5g6OsI3ezMWTThsypig,1okirjyS3c325M04xFIoO8lVrAE-t8dE3mqxbYZVik5I,1Ig0ejBpLDazlFAFrH9WaKUl48aBuRMaDaldvBQ-GAlg,1W6R05AnO5RqctH6jDYjLztKzusnnqjHMgcd3_j1fbXs,11SDm-ZBS8KNFlhnzVkloyQK6tg8nDa_WpKVjOiAD3J8,1P6BGFM6mCQ9f7I13vvOw8T6FbrFRORdh2nEq-c9WnXk,1fuXC1sXmjSeF6Da3EwT5VThAOUYW86OvJzHYdWCuaPg,1JlFxDvJBJIwxIem-aTYfBDd1JzkjoyCi0sKq_1c1dd4,1H9YH7Ptc3wYBPpINwB8BBWBsIZU8XgogDEsNeMroVZw,1hNjjVxKsgX3gd3piEjsZIAgsqm7g9NJ_jPpDXXQ8Mcw,1VgRtZNbGInu8S_UGA-gnwZYp_S7GSp-TlhTejU1IRKY,1x5oKbHWiJXmVR_nHrvPcmJr0mXbUTkvcdW2AsdPY8Yg,1JC4f3Cdu1rbHSaTf8s9ZblQYXVLoPcDBUEWw3mHJNeg,1V7_Ez9Q7BM7Zc5RmXE9PaDTbAx7Vnf4dPjizFrRDbUI,1m4PsSjS-sdIcqd6ADRvHkidyg7dSBMbp-ueXDPoAWWU,1wkAM9imrRLB8nkODsjKSVIb1Mkm1XPXpUlv98k1dwnQ,1JHnzYPgKxML0lv6I-UoLviGmcRBCB3nFjY6IEXxlHDI,1n0evUN-zE7HZxHsEMs2xSwJGEToTS8_KiAkbUUGB8ss,1pXCspcQqhFpJ3D3gzZYWhI99aBuV6oBx-CAMqBDIiHc</t>
  </si>
  <si>
    <t>1JyI25bYxBFZv1hduQhuLFZFbzH3Hp9ylQlfy0TMbwfY</t>
  </si>
  <si>
    <t>https://docs.google.com/spreadsheets/d/1JyI25bYxBFZv1hduQhuLFZFbzH3Hp9ylQlfy0TMbwfY/edit?usp=drivesdk</t>
  </si>
  <si>
    <t>si comunica che sono stati generati e resi disponibili i file per la condotta, le competenze, i programmi svolti e le relazioni finali. Di seguito i link ai file condivisi relativi alle sole classi in cui insegni: Programmi svolti Programma - ITA - 3ALC - 2025-2026 Programma - LAT - 3ALC - 2025-2026 Programma - GRE - 3ALC - 2025-2026 Programma - ING - 3ALC - 2025-2026 Programma - STO - 3ALC - 2025-2026 Programma - FIL - 3ALC - 2025-2026 Programma - MAT - 3ALC - 2025-2026 Programma - FIS - 3ALC - 2025-2026 Programma - SCIE - 3ALC - 2025-2026 Programma - ART - 3ALC - 2025-2026 Programma - MOT - 3ALC - 2025-2026 Programma - CIV - 3ALC - 2025-2026 Programma - REL - 3ALC - 2025-2026 Programma - ALT - 3ALC - 2025-2026 Programma - ITA - 4ALC - 2025-2026 Programma - LAT - 4ALC - 2025-2026 Programma - GRE - 4ALC - 2025-2026 Programma - ING - 4ALC - 2025-2026 Programma - STO - 4ALC - 2025-2026 Programma - FIL - 4ALC - 2025-2026 Programma - MAT - 4ALC - 2025-2026 Programma - FIS - 4ALC - 2025-2026 Programma - SCIE - 4ALC - 2025-2026 Programma - ART - 4ALC - 2025-2026 Programma - MOT - 4ALC - 2025-2026 Programma - CIV - 4ALC - 2025-2026 Programma - REL - 4ALC - 2025-2026 Programma - ALT - 4ALC - 2025-2026 Programma - ITA - 5ALC - 2025-2026 Programma - LAT - 5ALC - 2025-2026 Programma - GRE - 5ALC - 2025-2026 Programma - ING - 5ALC - 2025-2026 Programma - STO - 5ALC - 2025-2026 Programma - FIL - 5ALC - 2025-2026 Programma - MAT - 5ALC - 2025-2026 Programma - FIS - 5ALC - 2025-2026 Programma - SCIE - 5ALC - 2025-2026 Programma - ART - 5ALC - 2025-2026 Programma - MOT - 5ALC - 2025-2026 Programma - CIV - 5ALC - 2025-2026 Programma - REL - 5ALC - 2025-2026 Relazioni finali Relazione - ITA - 3ALC - SAMMARITANO ANNA RITA - 2025-2026 Relazione - LAT - 3ALC - SAMMARITANO ANNA RITA - 2025-2026 Relazione - GRE - 3ALC - LIBERATI ROSSANA - 2025-2026 Relazione - ING - 3ALC - FRATI ENRICA - 2025-2026 Relazione - STO - 3ALC - RICCI STEFANO - 2025-2026 Relazione - FIL - 3ALC - RICCI STEFANO - 2025-2026 Relazione - MAT - 3ALC - D&amp;#39;ELIA GIOVANNA - 2025-2026 Relazione - FIS - 3ALC - D&amp;#39;ELIA GIOVANNA - 2025-2026 Relazione - SCIE - 3ALC - GALLOTTA ANTONIO - 2025-2026 Relazione - ART - 3ALC - BRIZZI ALESSIO - 2025-2026 Relazione - MOT - 3ALC - ROSSI STEFANIA - 2025-2026 Relazione - CIV - 3ALC - FOMMEI FRANCESCA - 2025-2026 Relazione - REL - 3ALC - DEL BALIO LAURA - 2025-2026 Relazione - ALT - 3ALC - SALVESTRONI SERENA - 2025-2026 Relazione - ITA - 4ALC - SAMMARITANO ANNA RITA - 2025-2026 Relazione - LAT - 4ALC - LIBERATI ROSSANA - 2025-2026 Relazione - GRE - 4ALC - LIBERATI ROSSANA - 2025-2026 Relazione - ING - 4ALC - FRATI ENRICA - 2025-2026 Relazione - STO - 4ALC - RICCI STEFANO - 2025-2026 Relazione - FIL - 4ALC - RICCI STEFANO - 2025-2026 Relazione - MAT - 4ALC - D&amp;#39;ELIA GIOVANNA - 2025-2026 Relazione - FIS - 4ALC - D&amp;#39;ELIA GIOVANNA - 2025-2026 Relazione - SCIE - 4ALC - GALLOTTA ANTONIO - 2025-2026 Relazione - ART - 4ALC - BRIZZI ALESSIO - 2025-2026 Relazione - MOT - 4ALC - ROSSI STEFANIA - 2025-2026 Relazione - CIV - 4ALC - FOMMEI FRANCESCA - 2025-2026 Relazione - REL - 4ALC - ANTICHI MADDALENA - 2025-2026 Relazione - ALT - 4ALC - CORDOVANI IRENE - 2025-2026 Relazione - ITA - 5ALC - SAMMARITANO ANNA RITA - 2025-2026 Relazione - LAT - 5ALC - LIBERATI ROSSANA - 2025-2026 Relazione - GRE - 5ALC - LIBERATI ROSSANA - 2025-2026 Relazione - ING - 5ALC - FRATI ENRICA - 2025-2026 Relazione - STO - 5ALC - RICCI STEFANO - 2025-2026 Relazione - FIL - 5ALC - RICCI STEFANO - 2025-2026 Relazione - MAT - 5ALC - D&amp;#39;ELIA GIOVANNA - 2025-2026 Relazione - FIS - 5ALC - D&amp;#39;ELIA GIOVANNA - 2025-2026 Relazione - SCIE - 5ALC - BARRAVECCHIA PAOLA - 2025-2026 Relazione - ART - 5ALC - BRIZZI ALESSIO - 2025-2026 Relazione - MOT - 5ALC - ROSSI STEFANIA - 2025-2026 Relazione - CIV - 5ALC - FOMMEI FRANCESCA - 2025-2026 Relazione - REL - 5ALC - ANTICHI MADDALENA - 2025-2026 Griglie condotta 3ALC - CONDOTTA - 2025-2026 4ALC - CONDOTTA - 2025-2026 5ALC - CONDOTTA - 2025-2026 Ciao e buon lavoro! L'Animatore Digitale prof. LEUCI GIULIO, per conto del Dirigente Scolastico prof.ssa RICCI GIORGIA.</t>
  </si>
  <si>
    <t>10/10/2025 19:20:56</t>
  </si>
  <si>
    <t>2ALS - VERBALI CDC - 2025-2026</t>
  </si>
  <si>
    <t>04/06/2026 14:13:02</t>
  </si>
  <si>
    <t>https://drive.google.com/drive/folders/1QNOhxRM-FrnUupkwn_G2aQZ232xPO3aH</t>
  </si>
  <si>
    <t>1EJtA4OplYuK9QN0uTHUoFuwFPu5CDQawjTLTsDjAhdo,1UsLkb6iMPfcW0ct7LP4ybkj6DQ9GkFVHkn7fFf78DMo,11IFIY_tjfK7p8d5p2HsedCEIyqh2mTihibsmurEA1bE,1GbSf74lWXgoJ_Y4VK8BRjkSQis443t3HbcZf40fg3i0,1rUyTg7JYzVZqDIaYEl4E-XWD0Q8rw5QTPE8BBfIAX4M,1pYtqH6ht_uJ6MQir53-Cy5K4dSFwnSYhrfNhL4PY15s,1FYyaJBMcxjRRgl9xJH2Wye2ObOzR92qPErlky9zAFUc,1a5dS21a0KZ84anRef537NGV1o9pzlgXh4Q49MLVu5Bc,19rFd06qU5Wkyms3ej24dGLONLnXMsXHltp2bxipwWbE,1WFhvBj_RPDyklM09V6_qHo0S5l7ecnrjnq1GlZt-hfk,1CtJ9OneBDZNodJXEDqPTRSe3QinnNlONTwkm2UrDNus,1KS1_8S4N_nFGcb_4O4E81u1OZfn_a3sHd6h3iurgqzQ,1s30cCypOn85ZdS4xET0qDhSTGBjGgSdTj3YNwN3_rZA,11xoNZOppaaEv0HSy791gqnP5UONkRFQ5kE6XgqeVLdM,1eAyOS-h-jC8E4ZQJ97VwCOFtHKkDXOeoUJib2_upHe8,1qoaaI9fYBJ_4isuYUhUTzRDk3ShwWm2E2Wddq8RidZ8,1m-F36Ox5aidPKEgApJ97RO1BPPOym9ofcar3sw5Rx1s,182M00HSFoOvX8cLY1_vhLwVRM-A2pEay-0ZeGLYIGy4,1kWF_IKHcnmt5aRToI29BVeUiHIkXKNf2NzyJwH6S844,1qnuT7i8ZWI3unuA31GZWOfZCkygDHVSo9yIcxxG_Dfo,1jXWRi61ZeD6HSdp3eoWJ8D9j4QHqZ87M4oe_CXnj9wU,1OsDu6-67B-cet0IVJ_H-nSn3nICnqUwRJmtuoMjGdLk,1vUnD-2IP2D2Hn2JoNSfwuPkgWHQqbfMN6R0FYV2pP88,1vXK16d6HD1mKsU1UQ6Nr79ygEzvBegb_9-C8TY8aKUY,1GDb1cjBGldDca7GfLApAEZ254Ktjp5KaWCmQ56WSlC4,1bE1HaojIyPq_mprDq5y8wQIV7MegGFqBlRUBa0tkIYk,1JYSMMu9oZCX5XCXd2zUeiOIgJmhjURaqsu27sDcAPxA,1Axl3NlC6UFoZ35QjUH0jZaN-tpidEt-ppKSPs-26b1s,1MvWWjqa6DBaarInl77H5RJpLNzX5vgZh_D-7cvVRoss,1Wkm8NyrfJi9e2_MUITe0DWVzR7Ds-FNK74e7pXBV6PM,1BCZP1WUgDoaSnAAnD3_KPaKHNOiMo8qc3lXzO5Q-Qd4,17hdpDMbZmNnIePL4od9DIlMl-2NBAK_j4WNrKXr6oO0,171cW0dqCUoPAiNQCw24xrwnZjbKV8QK97PgQzPjaG-I,10JsbIuyFs_DUCCcoFVza4M0QatF3eZbfh9xNmyPsByE,1s-GFegnoNTK02WZAeuoRxlEU9qKT3WJiZF6yxye8JqI,1qiFwR2Xd6GR2eIEISeKPx5e8hTjSlw1bD0CxByojJCw,1g8CGEhQsnZRyNrKgsv4Zc0PMXWl3YhMpnMAeQKT8tdM,17sF4TFRTWdfg1_r5kxHLkq0ZDiAfe1LFlsLawzROI2U,1rfczK_09BADzUmoplEMOKztaT18cggPquAQEl6vdaq4,1jUSAc_OWCc7N7ZUuJdWxp3RQ9FapfGE-xFq0RbuJvLQ,1kMtCOBWt3t0bQCFLlVLUEzvsVSQ-BS2MkCDub_8ZVOw,1heWj8NoHscqYE37eAmhUs_c-UG53iFAA_G0w_zgWiPE,1zb_35nRLkmu44-GhRO0hUiMh9IvNsRkPHSaxPjnn1-E,1Y67_IsUdCMDNwM7p2yTw0RakqK-uKLRx2zBqRHvWjkI,16MapHizN2Xbzw2iRby_hBaRgJjLKIZ6oDbuto-Kxjyo,17VKb8IUWEirmj9JJeAT9JquvSL0dwUvgDFp9KrE6TZk,1CkdLwyPBmsiJXIt2-vhznF122YvSRV4r4aJy2fcUjjk,1FhGRZIOhDUqk2jBwK-U0AyR7qK_F41-Wthty1d1Ke9o,1EqVkCTglLulQpjDTcmQPFOceAjQlbt-B6gzya3R9h8I,1G-zz-_UuVjODA9JLdGfkvU0wYXwUfLziHCOZHwU4HBw,18fmN_oHpl8G103nAatiZ4psBSJsLy_wditWnLPZHTjQ,1RwwevsYOH9PP-_aeARibMSIWaR7SDmlPNzrnKZGO5Aw,1fYiRc-c09MGUHq7yADyl3NBhMWe4JXF_rt9wBqJqOpI,10RrKIo5Nk5_-IxHM67t_y_rhiLQ1qEczzN6x2VzmOC0,1UQ9kwUS0uSimPauTPsMknAi-4wuujQPFPDkSRJw4wZU,11UazcGZLIFrjxWHd4FF3jHZNI6E0nzOhLSKsGLms0wA,1gMFRL6DIOfTqbp79nhvGeFgfzwmZA8zMYSedh_hdPxo,1aoATWr5GAeP_cyzYEVWzF4IVZCJtCCo4dk61H-2Jt9Y,15n94ZEXBsJpzLlmGk6zffK5rrVNKZbJR4eJDLVPNT6Y,1rkCoAy7QYPcoZkQDi_m1J9LW149c2ntu57tjQC0Ew7Q,1p7I3Rg1dtdCqhMjy-cW9zC0ELcCeQYunrCGyk9mXyCc,1K3F-x2DFl8rMhs3mHskJugOQhJ07f495QDhvn52NT-E,1m1BtFn95ldiXqoyBgaD118V62jgoJo4BkINanrC91Ug,1cp3se6zRBOugjQ6XbzI23DFHrKSVCW8VLXrM_wQT3qA,1nRit4-uttkna96Njfjv7DrMBrlf_a-BKQBi4e52EH14,157Z8ff1iyAPsx36P086Ga-vyBjJiDVEElLRU8v2SNko,1S-2SzlMO_0PcLjl7XZbJ2UIcHzIUMVRyHonpuCVtdM8,1Y3gVVbfteIF0_RXckm19mcUnwdnfuG8EEnCFYy_bzyg,13QvmBBC0UJt5BgIO8xDIvsawOdNpmbl66QbbScf4U1g,1B3ccmsFRBAg1eBdkx93oppP6zwIUpfYn1ELNXJeY_CQ,15mDfJLbWUcRogUJqP9EAXfqUAgQCB2R3Q2C23cooBgE,1J3JTnecEea-M_OBYHdtoLGPuyU8BfwqhE-nKGVAWwnM,1T4BqODr8z3ZlfqK0GPztbaoFpeVVyaCBoq8wPsYlvxM,1gH5lQAxeVrfTaOyIceqpNCVlxUzgOP6FRtCuFE8FkRs,1GEBmeUY3FPjQ8YLeYQ7m4EaNyb4UWlffi07oENNIpJU,17IzsPgEqmlyvckl-4HxbY_3Hjm9Vfk9Ge33SbMxEd0k,15KsVCqMDtkK41RYT8yWpu88s6R7cR64To4uOoK6fjS8,1CqJELr2hlJnhOjlP1-D-jakzUH39nCNh02sxX4yMozQ,1Awx4D6RfDUB_5KfXkQiN7YqPBDmc-_1xOnsELvF3eik,17A3wk0FyaaPEWE8zLSVFwoFrtujcvAsis_O5Md9ZwoI,1GHz9-LfatFvoUBt8MV6pc3pkwU5ODWrVkmyuBskqNMc,1lvV1BiTX0uuhUMdAw5omadWMuiEW5XRvtKUvGPYDARQ,1HMntI-QVeOpYqfEYiMfUUvJHxUAPZ-jtv53ZSVybAug,11MeogDdmrMYIV2B1E3sAMuyuA3Carx9oLIvqlP1e6lg,1JfJgK2kLRpRo09TIC3o4PBOAswgZE-vWb7HqV0Wr3EY,1z2Ct1349EED7nLwTAEC3iR53U5THxrpi67KYncfbMQ8,1-a272f8vBqa6YdwNdrcZPWmUKzfnZAcQo4eMFsepu0I,1Y4KkD3_2KnHj_twoT2jH2mcp28JvQxcCA9EJPywxspU,1wi7jFykfztezYmoxTStVjMIzUwtf-QyuTtvQ6jGY_KA,16lR_jTi79RGC-2Ic_OYqHp2OMLU2-V_Ox1AllC_OfA4,1oz7i1wovDQvgj4z2yQfQPy_jzQlSJXUCq2lqwb8PPIM,1haTiAgEkByj3vkJ1hq1f6qPeKsb1Hjxrc3p_jZg674g,1PfOEv8Kv8WFhzbgxmXzKAqrp4HqZkwU5oJeNxNj3HYc,1pFrps10Sj5MLB-u1DJBefMuDAfQE8R-_JvEP7QjC-Jc,1CS0wa3UyTfEbc9ZH-gWkSLKVL_sUCUh33-VkkunwtsQ,1LyzS6aDRU-Ud9DkK6Y5BwmKSLaWDJr9bYMi3yjY-lJY,1ISiULpI3OObHYeCMmoKJ425EKj3xjqDSTbeCyxuYUUA,1Zm3IiijjVIjMOVOIdIUdPf57i_uK_Rbw3rUE7YGo1ZQ,12rv5JJcu5QzYl69Rqyw-uHJKwExQOSnx-8HpHOxKNY4,1PuNFni9A-d372kJnfkg_ek0AtgC546_eeib8qvkQGmc,18zPVKTO1to6cjL-nqTTNJWkynGBE0GMtsTtBmt8V3-c,15OB2VNOmrNNyO86Yonl8IglEIdOyY4t1TiAiAkB_HqU,1f0fGZ_M6Tuk1n3vxURWq2F0u93CidF9ZaWjOBgIE5lc,1H5W_uOztL45Iy7p_6om_3MxFOzk0L8300MzEpFVG96Y,12vlUKYmB0KyE-hzxeZvi5pIKV7BJwf-xt7tGGWN4CSU</t>
  </si>
  <si>
    <t>18/01/2026 22:26:13</t>
  </si>
  <si>
    <t>si comunica che sono stati generati e resi disponibili i file per la condotta, le competenze, i programmi svolti e le relazioni finali. Di seguito i link ai file condivisi relativi alle sole classi in cui insegni: Programmi svolti Programma - ITA - 2BLC - 2025-2026 Programma - LAT - 2BLC - 2025-2026 Programma - GRE - 2BLC - 2025-2026 Programma - ING - 2BLC - 2025-2026 Programma - GEO - 2BLC - 2025-2026 Programma - STO - 2BLC - 2025-2026 Programma - MAT - 2BLC - 2025-2026 Programma - SCIE - 2BLC - 2025-2026 Programma - MOT - 2BLC - 2025-2026 Programma - REL - 2BLC - 2025-2026 Programma - ITA - 3BLC - 2025-2026 Programma - LAT - 3BLC - 2025-2026 Programma - GRE - 3BLC - 2025-2026 Programma - ING - 3BLC - 2025-2026 Programma - STO - 3BLC - 2025-2026 Programma - FIL - 3BLC - 2025-2026 Programma - MAT - 3BLC - 2025-2026 Programma - FIS - 3BLC - 2025-2026 Programma - SCIE - 3BLC - 2025-2026 Programma - ART - 3BLC - 2025-2026 Programma - MOT - 3BLC - 2025-2026 Programma - CIV - 3BLC - 2025-2026 Programma - REL - 3BLC - 2025-2026 Programma - ALT - 3BLC - 2025-2026 Programma - ITA - 4BLC - 2025-2026 Programma - LAT - 4BLC - 2025-2026 Programma - GRE - 4BLC - 2025-2026 Programma - ING - 4BLC - 2025-2026 Programma - STO - 4BLC - 2025-2026 Programma - FIL - 4BLC - 2025-2026 Programma - MAT - 4BLC - 2025-2026 Programma - FIS - 4BLC - 2025-2026 Programma - SCIE - 4BLC - 2025-2026 Programma - ART - 4BLC - 2025-2026 Programma - MOT - 4BLC - 2025-2026 Programma - CIV - 4BLC - 2025-2026 Programma - REL - 4BLC - 2025-2026 Programma - ITA - 5BLC - 2025-2026 Programma - LAT - 5BLC - 2025-2026 Programma - GRE - 5BLC - 2025-2026 Programma - ING - 5BLC - 2025-2026 Programma - STO - 5BLC - 2025-2026 Programma - FIL - 5BLC - 2025-2026 Programma - MAT - 5BLC - 2025-2026 Programma - FIS - 5BLC - 2025-2026 Programma - SCIE - 5BLC - 2025-2026 Programma - ART - 5BLC - 2025-2026 Programma - MOT - 5BLC - 2025-2026 Programma - CIV - 5BLC - 2025-2026 Programma - REL - 5BLC - 2025-2026 Relazioni finali Relazione - ITA - 2BLC - CAPRINI GIULIA - 2025-2026 Relazione - LAT - 2BLC - BUCCI SONIA - 2025-2026 Relazione - GRE - 2BLC - PETRI SARA - 2025-2026 Relazione - ING - 2BLC - NISI PIETRO - 2025-2026 Relazione - GEO - 2BLC - RONCONI CLAUDIO - 2025-2026 Relazione - STO - 2BLC - FANUCCHI STEFANO - 2025-2026 Relazione - MAT - 2BLC - PECCIARINI GRAZIANO - 2025-2026 Relazione - SCIE - 2BLC - GALLOTTA ANTONIO - 2025-2026 Relazione - MOT - 2BLC - COPPOLA CECILIA - 2025-2026 Relazione - REL - 2BLC - PAPINI STEFANO - 2025-2026 Relazione - ITA - 3BLC - MAGGI FRANCESCA - 2025-2026 Relazione - LAT - 3BLC - MAGGI FRANCESCA - 2025-2026 Relazione - GRE - 3BLC - RONCONI CLAUDIO - 2025-2026 Relazione - ING - 3BLC - NISI PIETRO - 2025-2026 Relazione - STO - 3BLC - LORENZONI WALTER - 2025-2026 Relazione - FIL - 3BLC - LORENZONI WALTER - 2025-2026 Relazione - MAT - 3BLC - SERPICO LUCIA - 2025-2026 Relazione - FIS - 3BLC - SERPICO LUCIA - 2025-2026 Relazione - SCIE - 3BLC - GALLOTTA ANTONIO - 2025-2026 Relazione - ART - 3BLC - BRIZZI ALESSIO - 2025-2026 Relazione - MOT - 3BLC - MACHETTI SARA - 2025-2026 Relazione - CIV - 3BLC - FOMMEI FRANCESCA - 2025-2026 Relazione - REL - 3BLC - PAPINI STEFANO - 2025-2026 Relazione - ALT - 3BLC - VINCENTI IMMACOLATA - 2025-2026 Relazione - ITA - 4BLC - MAGGI FRANCESCA - 2025-2026 Relazione - LAT - 4BLC - RONCONI CLAUDIO - 2025-2026 Relazione - GRE - 4BLC - RONCONI CLAUDIO - 2025-2026 Relazione - ING - 4BLC - NISI PIETRO - 2025-2026 Relazione - STO - 4BLC - LORENZONI WALTER - 2025-2026 Relazione - FIL - 4BLC - LORENZONI WALTER - 2025-2026 Relazione - MAT - 4BLC - PECCIARINI GRAZIANO - 2025-2026 Relazione - FIS - 4BLC - PECCIARINI GRAZIANO - 2025-2026 Relazione - SCIE - 4BLC - GALLOTTA ANTONIO - 2025-2026 Relazione - ART - 4BLC - BRIZZI ALESSIO - 2025-2026 Relazione - MOT - 4BLC - MACHETTI SARA - 2025-2026 Relazione - CIV - 4BLC - FOMMEI FRANCESCA - 2025-2026 Relazione - REL - 4BLC - PAPINI STEFANO - 2025-2026 Relazione - ITA - 5BLC - MAGGI FRANCESCA - 2025-2026 Relazione - LAT - 5BLC - RONCONI CLAUDIO - 2025-2026 Relazione - GRE - 5BLC - RONCONI CLAUDIO - 2025-2026 Relazione - ING - 5BLC - NISI PIETRO - 2025-2026 Relazione - STO - 5BLC - LORENZONI WALTER - 2025-2026 Relazione - FIL - 5BLC - LORENZONI WALTER - 2025-2026 Relazione - MAT - 5BLC - SERPICO LUCIA - 2025-2026 Relazione - FIS - 5BLC - SERPICO LUCIA - 2025-2026 Relazione - SCIE - 5BLC - GALLOTTA ANTONIO - 2025-2026 Relazione - ART - 5BLC - BRIZZI ALESSIO - 2025-2026 Relazione - MOT - 5BLC - MACHETTI SARA - 2025-2026 Relazione - CIV - 5BLC - FOMMEI FRANCESCA - 2025-2026 Relazione - REL - 5BLC - PAPINI STEFANO - 2025-2026 Griglie condotta 2BLC - CONDOTTA - 2025-2026 3BLC - CONDOTTA - 2025-2026 4BLC - CONDOTTA - 2025-2026 5BLC - CONDOTTA - 2025-2026 Griglia competenze 2BLC - COMPETENZE - 2025-2026 Ciao e buon lavoro! L'Animatore Digitale prof. LEUCI GIULIO, per conto del Dirigente Scolastico prof.ssa RICCI GIORGIA.</t>
  </si>
  <si>
    <t>FORMAZIONE S.L. - 5ALS - 2025-2026</t>
  </si>
  <si>
    <t>10/10/2025 19:20:49</t>
  </si>
  <si>
    <t>04/06/2026 14:13:04</t>
  </si>
  <si>
    <t>2ALC - VERBALI CDC - 2025-2026</t>
  </si>
  <si>
    <t>https://drive.google.com/drive/folders/1iE1DCdixB2RGHu4laNSIXUXxuT-2Q9p_</t>
  </si>
  <si>
    <t>1xk7obU8vVQio6hO3AbA5jc0YOgd0FnXhp_Li27SyzFA,1-m_t81EbdXmuo1bUcDyJ_cncKLwqukduLxYSSN9YPoI,1_IBOzXfZiz3GJYMUq33GZ_svhwocUESqiZB7n_meMqM,1dhy8g8MEJcLoSIPSEE3-Gpi2nKJVJA1eeoDlVB1nRxg,1K5r9QeX40uCRUc5hVTv8HiJSx1scnc1xnQ8RAWcqBrc,1SrGQKlTYxz1ADCdWVqZr-G3bNWKFGtK5df9EKnrc5Oc,16u9helTmZONlgoOusj0YMQJgnC--ejlfVPafXPlaRUQ,10i62fDfhvQ2Hojf2fVQ3SLKPpLM1I5r6kH_zmvERy4Q,1_LpersHuAD_Cy3bC6f_IdbX5uHQir3MQga-EzTL93O4,1LxiH4VDE2vIgdgz5jXOf06e8lH32AqgkV2C8Ui9UAI4,1SpLUmuAhD21Zy8vQ7DfXNpylOSV15GHIGkPORA7M6pI,1uGwTeLnW09Ke67ZO1-V4wZv854xDoam4gOceLp2kyKo,1TB9yuL9jsuPO5HAe0oD-7dcdWIm0sVooguWP1rT6-7k,1TuZ4WN1rB2gWXTfhFANbPw5lgMlzKYmujLsVK0fdvNw,1aA-ciBVw73R2zCIn3AmRRQ8v2jbkpt84qNCPhdSoOII,1VdR9y6i_e5mYCYZ-mxt1azjI2wCaa_PRPlM6VupThNU,1pUIBrYVcF9sFrNn-HQhspZh5w-ocLc4Ghe8x15yzDOY,1Ku9hv17ZTcKtmNGlCwZaHXGPwU9coqf9du1QLpqCsXc,1diLdSHn8lCdn7T_JP6GwEiKd_cXGe1hsHLWPgQ6UKaU,13lUWjdrODKCRv2Ea96j3b2FUGj0kc-qkyJWmh0AdECA,1_pxSIZAHeXuWgAewoKoZFCO0g-_IpX0DlCCXuaxlyhI,1nu5SQhtOW44tPgqmSdaXYwN1vTZcVbUGgWPaJPJscD4,1YWUbD8ii4Geb45OCOUsVgC85y_A9r7Ey3WRyxtl_zxo,1lHG5TbJbEZiQD6EibccUbXQW6N_H17pLpBz2OMrC3Q8,1y0EuTFyQsRVA0zg0SLuExgJtwL0BHvuNXjWCBQW4mXI,1HBubLRz_rY-SjBnbOtvt-dUzucrn-zfLbJ5kZtBv3gs,1uaVy8vztoKKiIufTbjaXDxtO0vUjP3n4vGkgnuWikow,1BJ7bfwdTmgZcHgB5WJuicfN-A6zNgjNJPTOLknQDVLo,1fJrzT7pQg9HrnsRvUtL-sen3hclcRR4-erlbPb5MG_g,1orAqtF059JvGMwI0KMyNTSgHbulafRwyqus2bljTNbE,17bRXls7UQffoNYMzpC9dJTwkPLUP3DkcV9aGQ4AjiLU,1aCSE0a2MjdYlsLB1hiwFOOSH5kZWDvRHD5jR-QQvxJk,1XJ66Xo6HYKnhQCqwBIJUvf2-r1tZgd9nuWvH1z8DwTs,1n1e0zCdwPcpDJlTNd-ELCF7YuVwHo0DJCn0a-D4iIH4,1Yuro055V7g7l-wWvy7lUqQFqyoscPnLs1r9KLwxt3qU,1cqvDxex9v_R8mlohtgUgyoeDf-qOCZquir6qOXW7uVs,1GbNU9BG7qtrTZ5h25gmRSluKoVO3_WRctoWTSzx6yEw,1YH-ZNq9ll1bUFopxIYG0C7IeI9xFIi6F8v7MlHa9ktE,1ZJQ46r3DW9ztvPR7RJLVgLLGw0-SyIC4SP8xnentiAc,1CRWLlonaz43dNiu5021I_AiBxMPIlSqfSBxWcEnQIUQ,15h20YneW8qlQaXuIfczMFG7zw4Ogq8tfKvMvbAHncJs,1aeFnqkbTP1wG8SNCHTbXJAN2e3N0-EPcw79guIIZOG4,1Ltg_tqxJyN1mX8YDaYFcSNV9m9n1oJYBY4-OwQlYC30,1czQFmEMVFs3a3IPayXtx92zUIZte8VYpwlZ_wpWd9e0,168uVka9ACM5N684yn50Apt2fpuMYmdHgG8iBxvtR7kE,1Z34mqlVaE-My-WdfZf0y8Fz5UIj6z3z8qgpsvoemt3I,1iAAGXWPNW-knjNCGMkvRERsi9AFT5PGUQcRBkgu9Ieo,15HGGo0tyWsdkQDKExkll_5DdVD2Ofg_1HiClVQfhC5k,1oJcS2CajOTIVgRTxmgiTiNcO8Ug0-5V6ETsagcCmyHU,1hjtga7CYdR3PKlgSaIPdBnxMCRtVW3vWzv_UkTehPGo,1EKkWO-oC1-e0qOdWZUvfq3ESziZ_bvOJew-WdFnLdiw,1Ujmbz2j-4GW7AuYfevx9GHwRkmc5BVuie6RiVhXZ_9U,1Jxx9ty-9ZVh7auYXt5vinDszfBFGXkmsn_c5-cUsef8,1Ef8anhw6CJzhBqii1bo7sL_b2g3U6KuPzOjYzFFp5PE,14XvntOSOezV4IG_550X7Lmgdj4Lo1XGcVJoNY4mrwpo,1U6V2H3Nr06AA1k7Efxt5R8qTkHkD08JGxkDfF6b0WfU,1gVcaN9sriOYdrwXi2Umf2HRE2gnJ4se2ssNFMKLLvuM,1X8pZ994AN_DWEdilsdsdyimZnFQwi3vYqKgRTHcHphs,13gGPTA3_okqG-vhpH2oFSPjz71aBRe9morgUnVe4ofg,15pAYUACS1msoWI0D6VxZV-krmDay3b5dMJIWC-kXRmI,1HmeByycBnbZx2lNC5bUUoaLIEDIuU6_2K4nz_XVVMAU,15HrIesgsBafAJeq6c21j0Zcv8d986iredueK8DMfZCk,1v9ZydJqkj_Yh9b9v8T2HJemFgpJl7w7wrkD3jY2h1Nk,1y9KNtJfUP0AuGPcYg0wpIewbQyCLIyzkkZ2nAz0S3gw,1urvzLCTXillEXJ8AOpvIgyFNLtOo2ZwqPcZMvad6B2M,1-qchy_ji2vAbxxloaRORirb8sPqsGD_N-Ojxtf9gQic,152TuZJjbqHVGsLV00wYNXh_ghAQUdXqB6xplQWAdqqA,1Kb5qSKkRLgAuUjF3ca6ACufQzK1xCuEv2lUGf9dCzEQ,1D1lNurYfmlomuqH76VwiNadWltqQqOeq0Dky3p9DDw0,1EI1fWP_3tloCY69uLksiH2OfWw0TxPYBozoVq0slVIg,1posJ9dSL-Tt04guRDy2X4ZfKhhOhqpxZxHX1TNZ-N7I,17zajtsJhqChLO_vNQfDfK_jEhvph_oTdDdmBKHnzQEk,1PKZxF-i7l2X1asEuvxiDBxwlOyBaPSWvHLi7JKSo8Z4,1emBOe6dSE51zDc7JuteyI1d7eI4iAFcifJE-ld6xZKY,13i6Y3lIhwFEqelv5-C09ymsFS8LRP-H8dA1fAwZHy_A,1me7hsDeyqF2W-mTeQn6r7QbCEm9WYdujsmTgDTmOaxk,1H9P-O0kmuZcVfs6FzBP9Y-cWU25bgnyqTMbwEzdKzsM,1-syXMOGm4bNSrHxQeKdkfKYOcFStqNCbNXtU7W6T4Pw,1AdnrA6dwlFHVxa3D_UGMCJy4zF4pQz9KHsBQEPO_5H8,15lMC2Mg2vZKwnCYs8Bav1n0gtKM0dTNOSVA_MALPaxA,1CqYQl6PLL7vKiHPR3ZOwWn7DvBSwsNe31z0wQUY0N48,1iEX7PJKjCu4mVJS2wcrU22kghgkoOCrpBfWlgv87iCU,1Z_nu_113ZeSLnaQzUV-p4rBLuZX2uXTFv7oFFbi_TAY,1RfcNPE1cDXNApiWUswh1QOFnCGvDFXY3MP-KtFO_Lso,10rovD_zGDrU60NfQqc0Mn1OJmAs7DRuhwA0LOCRNJOI,1PcYztaQx3sKtEe1U3j6ZkXcQEKzruK_JUYPrifg5svA,1oBN6ccsS7GBlX8mPxBZnCtqGcMDjXkRUAZh4Q_69OSA,1D0ZF9xR995zHh5CBpSjEyIWTtp608IXQr8iFvutAQFQ,1h64rBxs4pYAL72y81eZvQwq--8LZ57LsWPJdI_TSeew,15zRAkyCkLaqA_OnvEZkU9GVn4d63hlJr-MGJmA2A5qQ,13nsbGZyWWiW83o-jL5XkXdbBe9wc-b40kw271lv37N4,1usrMwkJLXjclfXXzR3QmJpPfCXGTKYo6Fcaya5WT6gM,159sv0UWGs4EvCIKA8Ku3Ch_BHqaGKHH7U-A3w79oX4o,1LNaNC60CPGgIldXTl2C0cDIyrq2busB9ENzTU-ObTv4,1k9bFBoVt3-C_dZco1HLVGlhyeBivYc2sWvVkf81hp4c,1CLxOIRqzr0dgO9zQe2OHORrlL633BoBIJjFFPge3eWk,13_iedxUNbf9L95S5AG88hOULN2JLj-q5ksM2xDSL5VI,1c_KtBGagpMonRQrDEDKNSLLIuo59lucaoFliTeqTNqY,1e3Y6UtU449BbUFvNumu5WD3vKxVBPv2EBQBk981X2Po,1OxsERpcKYTLpfxx7SGuk5DarSqFnmrFQlHDNbaKWLLQ,1vTKq35oKWfc0moM0Umww26A53Q73jIEOz8Iy-u6XZ5U,1Jk5ha6OhlbRd86rzxrqbSL1ETBfGJgy-qcAqQNrnp4A,1ZAkk31pnmlNosZGEVWr2-1D4oqF6q3AambxuHMriq6E,17I3uw2RRNgFUSVRZTfBlGwsM1r_I3qEYbr_UD5X_DSM,1Jx4Bt8TKpVKuk3ahmqmP_FkXtTMpGrdmyPfaASJwWmI,1xMeSrRhyuB3nCXIzd4pVAxeBWpyt1TihYYuKQp13PpE,16UK00ZL1xvR6DZrTbH0mDigT61u8bS1opqoVV7BLLDY,1yh52w-YEFm2dk5leiFkensz1jdLIc2VgNq9-TbgpiDU,1VD52wpJ1SA_WFio7FNK1Lqw5LDdHbX2U-xoQ5dLF_EA,10As5Aaane6gP6d-ey45cMaMVEIj2WY50k7nLKFeMC4w,1mURKcoB1z69hSqa87gg-1m5It6uHktY45SBPhNsk4kE,11NrIo_be1EseeiAOyn8EUpJh8BXfYmyTOC8vFSKxf5A,1qkK9qpJM5yGU4LnX6UM7UJGdoEQOB3dRM3gaNzanaSI,1a_oISRcyQY8wFRofOnSDp9fYWqtZCN51qbi-IL-VzOA,1EOTFAftEW5ciWHJoBq9cvHZpUnsaZhhvocX7_8WmahY,1_fcwNxwurpXnciqCXHWG9R15xA5QRbz_kNRVSiTkq-E,1-NoFlFHlKdSY8YOE3TC3doG85j0e4TrKoaT3cKyWj3k,162XJEdLMfhMy3T2gVBsbjk4ti8ys5os46HkSOvPzK-U,1g5ypjL5cAqkHcc2qakIvONI4bhDKj3hyQAluDgkFI0M,1dAZzF55b2DWNjx80gupA24qvKFO_Kihnw987GJf1fRc,1nkbkKEr317CLWf3vmOyPRlyffERwqUcjHNKVkFRGTmw,16Q2UY7dj2j84lCJHxD4H7V1pSQ_lECLZ48dRh1fx-0Y,1ZGOkaIbl4RM6Q-XVMyG83EHZphRaprQT9kW8wv73up0,1DkukCJezxUxcDeNRReUflbgYFRfP4HNqWDmiBgJLZzQ,1Oksgc67M-1xyCrmbFQrY9XYmcpdRX6WINn4vKmmNeaM,1BR9AWsIEDP21NL1GpZKiofmUMh_hNxur6BDfM7fWFX8,1mlK6XYR6hAya_7YprBMXVXdfQIlaD8ZUTC0VcXS1csg,16Df7yAjy2QmZxFys6GjlKi2PzAfnC3rv62YMe2zNDts,1AJ--GHGrlpTDg7zKmeHSrUC_d8Y2uZ6VKJLNXr8YLLM,1ypJQ6hY50qFCoaVjk-_kcn44fxFzLx3RvOqC9it7r04,1V5wXulSlM3BupkBu4eswzYRDVZfpjHAgNRMjGyJsPxE,1TNsKYatLvx9m96KonKJyFl2wq4A2tfopWrYA-Yk0kQ4,1Dmlzcq_mLSbWaAY0WYaSsHno_yq7daBwYF5yMoUQOTE,1zQAf91T8FsU9nFAPLNlUv6jKvnSPRIgxcao2ATLUpco,1jnD3spPwwJrNkWpbmmBbP3bbgrxqBWAQp7ifV2FCzKA,1bE3JqsOy0Rf5ARaBBMAV-haAJm6idZfAelmk9v96xN8,1B6sxRD1B2eMGB8W3rXnKo4PyOI8jsfHcztTGaamaMsw,1KAFmhil2MVE9vkJCVVVKq_Z4DMn6UVbYvdBT8XG9FeU,1dwHKLgdCi00xdhdLc6laghqGJNfyzI77KPrqGqKb8hU,1_zX0orJFCjygN9y8GBPgatTvNWw4LyT0LEB73_iSMK8,19drPBhBkZema381uWgdwcvfsdIaIt0e_xkVt9x5RDxg,1SssFHO_E05tFoBjqqTsIQjIcNOywUI9YJJjzMpGz4Zo,1IMxWivUJsLK0KTtIekxT-QunKgOREwemnhE6XUZ--xE,1Gb5Tg3qHwa3PiikXiq8bGov6ewHygN1mqhGgJkU7Nn0,1wH6wLWCsvLyw0peqY-WLYnkGBNOgjfvA9PS9reg_jP8,1vSPnAOD7Vm3raSeO1jfImc_xlUDKBuJl4V3O6CKkiF8,1TNopbDLPj4WepT78rc95t3HCgTqC2ZvIo3ChswA1i8g,1IxjzPTv01mjJ0DklnpECYcKs7Lv9Pos3VpqsIdfPXFE,1NNfM6dcchg9z8zgCA5k4U85oDF0_TeSRANonvxUwKh4,1I0ToA9eF_4xQCABHtELa9Y6BA4RkvDM0VBlPVanMHNw,1tjuNkHZ_ChEnTbZbtq_VP0zs692ayCEQAB-uJgIa5IE,1RbiVfDnOHBXXsAsTMrZv4efjXAtsYJ6DWau4UIzNY90,19q2x769wL_M6r2OiK1zcfLkm7PG7ijAiFq7wYjFj5FA,1v9f1xohmzUd_iPXrK9tR2e74zdOOwwEobE8qFS9qdpI,1G3WK9KPnASqjKZKs6o3-vASMG3jnho4ym5amu_XuWCY,1b-Gp38lSIG7QaEFrlAX2Slosik7MP_KkQY69muUPlrQ,1amlD5AXlCeF6HsLm1Hj0HBHyvf93UjjRLFybXx0Oucc,1OGqqhyHTij1Vd5UHeqUzps3Ws8fz3zbxIrNQtQL-0II,1ou5fr3xwdhXvVviSy8Xm-rrw1DjgtqIAjlbWvOUQxAQ,1P316v_QlIPs9wFalpA0e2MV9GSdtcWCWgbCM3jVGd7w,1eUUy0u88Xdvz5iEfjhIwwoQdx3h1fo0hynaxRIS86eQ,1OWBAAphEyXy--e0PPPVuuUDAcAl3PxPiWOjGVCFgKew,11cQ5nC1QZQeerwPZ8fov5T-hEDXvAncY20AhhX-MKro,1aKuOGTYjfek3yI85ZFa_pRP4d3v4mq64dfEQg1pPM-M,16n-iD-IwynJbMG6Iqm-vs0nXyaz9exNOwCyM7QntJW0,14tdZzvOMViITu-n08Bo-fipruV7Kbid9txal8tN7zI4,18-RK1RzsmW7J7tVqCleQdVdwQNC4wyB8nXwj7NPCl1I,11x6QHvMhvzgtn9qV2m-dxLXfWqxBPOAPqTVj1zWhgu8,1ndcjdWwNSUn1n7CXU8nhfgSt5Yy8vAh-vEJehXfNfq0,1fXbWYFT0GerVyamvwVhQsaprDDiS5BflN4wcUpZ0fAI,18eekdBASY7ZAS0ecrCsb0XQvuRR6CwpXcLaHPueuHqY,1MGWTuG-0gABmvAWFWnlnYbMkG_fn_AYYZpr8IJqsYls,1JYNtjy7QRoo-KEHyx3uZ6c3LNY5UZy3NTOHnGUqy-i4,13xgPP7t2f5gh_quwkffBIc3vBcFHRCCdpj5CUDT0XlM,19LxksIqtpDNugNMi6ET8I2puYMYc7Qan4vvrP3AfkgE,1sY0gaOyJcruvD9Nqsf8U6ihG-9b9QRuz6HGTUwrXx80,1aPHhlulzlBvP3AL7mnqabQyrlV5_zdJmgGDAKhbtjEw,15d24UmCoxlRtr3-t3RbCa_kY5pNScpKSKHuJFZ4pc7A,1nmPCJHMVPfrMPyWupEpysokNUmYFCo22BXAWcogEUhI,18k9BKQjp2iHCd76p09yfygN9XnejqFeVZKYhE0_yiVw,1YocnD2oabGcQJFw-be9dTvkBAmHQtw3I6xDMXxFK5PE,1RF_4pPkGuwEdn9mF8mP46ZcK5g6OsI3ezMWTThsypig,1okirjyS3c325M04xFIoO8lVrAE-t8dE3mqxbYZVik5I,1Ig0ejBpLDazlFAFrH9WaKUl48aBuRMaDaldvBQ-GAlg,1TraGKzuALpGG_S22qFxH4rvszm2Il7lgd0n9YTnxbXU,1UzlQhrUcW1QMR1m7wr9Z5YvHrTUx7feuBYvU-d4JoY8,1ORUliGi0C70nW3eNqNIgNKTMXSt_ILjXituKJAcz3f4,1mdPkb-wcCXyi-sDFoX-6tQWxstH7V5M_DPPGEEJvG7s,1-P3QV9o-9b_8VFp_bwXLPUvdiZZ4W0zY04XvxqaszAY,1HpBq3f_XswlV_uz3ChkPJx4K-UJbd_Ms2RJr7pb2RR4,1G-TwyhePjX6BVholH5Cg0uKCJZNGM8N7VmfmZjhQGNw,1Fa4wl6UnS3KgEGgPNPbKz87GAl1Vi482L_eGU35PbG8,1rrRHhVgRFmLFMCYcgDDTpzGs2OmyANG2WruqlShH3rM,1Uanalk5Hcn5DuInUm61W7zHYg8MzUr3HrLrBAGozBEk,1HUHwdr0QV74qz8oJ6TI4kol6iNL5APEKG9YcGw6_o9M,1K9kGqgUD9DYmyVoXEyPj8b2hl8mTXbjpvvC-7AXhNZA,19tUa_ZvIpqnHQCFxhZTIEPa8RUIEsfHkkQS1QNFv2z8,1LCrM4w-eMZeQ7T9AkONMF3TNEgv3qtlOwwa9UL8l_3Y,1W6R05AnO5RqctH6jDYjLztKzusnnqjHMgcd3_j1fbXs,11SDm-ZBS8KNFlhnzVkloyQK6tg8nDa_WpKVjOiAD3J8,1P6BGFM6mCQ9f7I13vvOw8T6FbrFRORdh2nEq-c9WnXk,1fuXC1sXmjSeF6Da3EwT5VThAOUYW86OvJzHYdWCuaPg,1JlFxDvJBJIwxIem-aTYfBDd1JzkjoyCi0sKq_1c1dd4,1H9YH7Ptc3wYBPpINwB8BBWBsIZU8XgogDEsNeMroVZw,1hNjjVxKsgX3gd3piEjsZIAgsqm7g9NJ_jPpDXXQ8Mcw,1VgRtZNbGInu8S_UGA-gnwZYp_S7GSp-TlhTejU1IRKY,1x5oKbHWiJXmVR_nHrvPcmJr0mXbUTkvcdW2AsdPY8Yg,1JC4f3Cdu1rbHSaTf8s9ZblQYXVLoPcDBUEWw3mHJNeg,1V7_Ez9Q7BM7Zc5RmXE9PaDTbAx7Vnf4dPjizFrRDbUI,1m4PsSjS-sdIcqd6ADRvHkidyg7dSBMbp-ueXDPoAWWU,1wkAM9imrRLB8nkODsjKSVIb1Mkm1XPXpUlv98k1dwnQ,1Qw_1UEwROJ1yGpIMYrLebKYm5txmH1lJi_lbgkWmX34,1rQAvpQT2inAbCQ8o8KHy5UPtdjPQwU4X0TntQvswIKQ,1tBz2dvYFTVLew1SDNq_duyvY8BJRcEqvktXWr0cYHOI,1uKZS9gzgE4TY1I1H6cuNpdvmlVXuV-Y28hwDNTh9H7k,1WuvZKfZBmXuwSIpBWCKXKeOEqrP6RQs0xgjUciwYRFg,14vRqsAXncyPhVdpFGgzK8j2p1vMRoHmGQL70PgKjLIc,1OrxARBHzRjpECrLUze6_xPYbHN_4Pf-OvvlvtBkXG-M,1NUiW1HV4HWLJFaOmVO7NHq7cqVFW7i-itDs7gTbeHlI,1XTgDCRW7O1qWcfW4UulOmX3YuTDyoN5kY4PxmW9Z_hc,1ftOC4vQn5LnmmWepo7-1AFw03jeJlTAYDGXkORZeCd8,1FtkLIlimY39pYONz9_U524_ib08Vwp3e0A8jarxKEco,1fzAA1zqqOK6xY83DpWnguf7TA2KMzG-t_eq_JBV2MJ8,1QA0HkMw2tIKdAQzURjVXSZ_dDYaE_yHSF_VBDwvTT-I,1xT6NY5qcyBcQA9WRJq-m3MJfLBkFYShcI_d6_bKKu_k,1JffFtBazfrmNab5hC7ztSD0IdrDXoP-Qu8zcl-KhfKU,13Lt-jK0OKgfjslisCjnothx8Wu_kKeKLLBBPFndodkA,1JHnzYPgKxML0lv6I-UoLviGmcRBCB3nFjY6IEXxlHDI,12dMNWcn_YCM2ZFeiOqshEK-OH5jHdJyRbJ7vMjgNbps,1n0evUN-zE7HZxHsEMs2xSwJGEToTS8_KiAkbUUGB8ss,1Wiv6pS9GMFxx92ocwL0LGW8ZbNMynxUfABY0pIBrV5M,1pXCspcQqhFpJ3D3gzZYWhI99aBuV6oBx-CAMqBDIiHc,11dBLajr9btEUmglwup-VUgyQ-BsTOzTt5Hyzerw9cmE,18OVg2gZZhu-OGcbM-POEd2aenJEvw-EDeko10blSRcE,1aRKUrBLq7nGT9aRfyIr34XC8XxXKSIhdYe_SRBD2kb0</t>
  </si>
  <si>
    <t>13S6DUtsbFlKddKc3SjHuVwWhswn6cfdWySzdLMpkBXw</t>
  </si>
  <si>
    <t>https://docs.google.com/spreadsheets/d/13S6DUtsbFlKddKc3SjHuVwWhswn6cfdWySzdLMpkBXw/edit?usp=drivesdk</t>
  </si>
  <si>
    <t>10/10/2025 19:20:41</t>
  </si>
  <si>
    <t>si comunica che sono stati generati e resi disponibili i file per la condotta, le competenze, i programmi svolti e le relazioni finali. Di seguito i link ai file condivisi relativi alle sole classi in cui insegni: Programmi svolti Programma - ITA - 1ALC - 2025-2026 Programma - LAT - 1ALC - 2025-2026 Programma - GRE - 1ALC - 2025-2026 Programma - ING - 1ALC - 2025-2026 Programma - GEO - 1ALC - 2025-2026 Programma - STO - 1ALC - 2025-2026 Programma - MAT - 1ALC - 2025-2026 Programma - SCIE - 1ALC - 2025-2026 Programma - MOT - 1ALC - 2025-2026 Programma - REL - 1ALC - 2025-2026 Programma - ALT - 1ALC - 2025-2026 Programma - ITA - 2ALC - 2025-2026 Programma - LAT - 2ALC - 2025-2026 Programma - GRE - 2ALC - 2025-2026 Programma - ING - 2ALC - 2025-2026 Programma - GST - 2ALC - 2025-2026 Programma - MAT - 2ALC - 2025-2026 Programma - SCIE - 2ALC - 2025-2026 Programma - MOT - 2ALC - 2025-2026 Programma - REL - 2ALC - 2025-2026 Programma - ALT - 2ALC - 2025-2026 Programma - ITA - 2D - 2025-2026 Programma - ING - 2D - 2025-2026 Programma - GST - 2D - 2025-2026 Programma - MAT - 2D - 2025-2026 Programma - FIS - 2D - 2025-2026 Programma - INF - 2D - 2025-2026 Programma - SCIE - 2D - 2025-2026 Programma - DIS - 2D - 2025-2026 Programma - MOT - 2D - 2025-2026 Programma - REL - 2D - 2025-2026 Programma - ITA - 3ALC - 2025-2026 Programma - LAT - 3ALC - 2025-2026 Programma - GRE - 3ALC - 2025-2026 Programma - ING - 3ALC - 2025-2026 Programma - STO - 3ALC - 2025-2026 Programma - FIL - 3ALC - 2025-2026 Programma - MAT - 3ALC - 2025-2026 Programma - FIS - 3ALC - 2025-2026 Programma - SCIE - 3ALC - 2025-2026 Programma - ART - 3ALC - 2025-2026 Programma - MOT - 3ALC - 2025-2026 Programma - CIV - 3ALC - 2025-2026 Programma - REL - 3ALC - 2025-2026 Programma - ALT - 3ALC - 2025-2026 Programma - ITA - 3D - 2025-2026 Programma - ING - 3D - 2025-2026 Programma - STO - 3D - 2025-2026 Programma - FIL - 3D - 2025-2026 Programma - MAT - 3D - 2025-2026 Programma - FIS - 3D - 2025-2026 Programma - INF - 3D - 2025-2026 Programma - SCIE - 3D - 2025-2026 Programma - DIS - 3D - 2025-2026 Programma - MOT - 3D - 2025-2026 Programma - CIV - 3D - 2025-2026 Programma - REL - 3D - 2025-2026 Programma - ALT - 3D - 2025-2026 Programma - ITA - 4ALC - 2025-2026 Programma - LAT - 4ALC - 2025-2026 Programma - GRE - 4ALC - 2025-2026 Programma - ING - 4ALC - 2025-2026 Programma - STO - 4ALC - 2025-2026 Programma - FIL - 4ALC - 2025-2026 Programma - MAT - 4ALC - 2025-2026 Programma - FIS - 4ALC - 2025-2026 Programma - SCIE - 4ALC - 2025-2026 Programma - ART - 4ALC - 2025-2026 Programma - MOT - 4ALC - 2025-2026 Programma - CIV - 4ALC - 2025-2026 Programma - REL - 4ALC - 2025-2026 Programma - ALT - 4ALC - 2025-2026 Programma - ITA - 4D - 2025-2026 Programma - ING - 4D - 2025-2026 Programma - STO - 4D - 2025-2026 Programma - FIL - 4D - 2025-2026 Programma - MAT - 4D - 2025-2026 Programma - FIS - 4D - 2025-2026 Programma - INF - 4D - 2025-2026 Programma - SCIE - 4D - 2025-2026 Programma - DIS - 4D - 2025-2026 Programma - MOT - 4D - 2025-2026 Programma - CIV - 4D - 2025-2026 Programma - REL - 4D - 2025-2026 Programma - ALT - 4D - 2025-2026 Programma - SOS - 4D - 2025-2026 Programma - ITA - 5ALC - 2025-2026 Programma - LAT - 5ALC - 2025-2026 Programma - GRE - 5ALC - 2025-2026 Programma - ING - 5ALC - 2025-2026 Programma - STO - 5ALC - 2025-2026 Programma - FIL - 5ALC - 2025-2026 Programma - MAT - 5ALC - 2025-2026 Programma - FIS - 5ALC - 2025-2026 Programma - SCIE - 5ALC - 2025-2026 Programma - ART - 5ALC - 2025-2026 Programma - MOT - 5ALC - 2025-2026 Programma - CIV - 5ALC - 2025-2026 Programma - REL - 5ALC - 2025-2026 Programma - ITA - 5D - 2025-2026 Programma - ING - 5D - 2025-2026 Programma - STO - 5D - 2025-2026 Programma - FIL - 5D - 2025-2026 Programma - MAT - 5D - 2025-2026 Programma - FIS - 5D - 2025-2026 Programma - INF - 5D - 2025-2026 Programma - SCIE - 5D - 2025-2026 Programma - DIS - 5D - 2025-2026 Programma - MOT - 5D - 2025-2026 Programma - CIV - 5D - 2025-2026 Programma - REL - 5D - 2025-2026 Programma - ALT - 5D - 2025-2026 Relazioni finali Relazione - ITA - 1ALC - BUCCI SONIA - 2025-2026 Relazione - LAT - 1ALC - PETRI SARA - 2025-2026 Relazione - GRE - 1ALC - FANUCCHI STEFANO - 2025-2026 Relazione - ING - 1ALC - FRATI ENRICA - 2025-2026 Relazione - GEO - 1ALC - LIBERATI ROSSANA - 2025-2026 Relazione - STO - 1ALC - SAMMARITANO ANNA RITA - 2025-2026 Relazione - MAT - 1ALC - D&amp;#39;ELIA GIOVANNA - 2025-2026 Relazione - SCIE - 1ALC - GALLOTTA ANTONIO - 2025-2026 Relazione - MOT - 1ALC - ROSSI STEFANIA - 2025-2026 Relazione - REL - 1ALC - DEL BALIO LAURA - 2025-2026 Relazione - ALT - 1ALC - ROTELLI CLELIA - 2025-2026 Relazione - ITA - 2ALC - FANUCCHI STEFANO - 2025-2026 Relazione - LAT - 2ALC - PETRI SARA - 2025-2026 Relazione - GRE - 2ALC - BUCCI SONIA - 2025-2026 Relazione - ING - 2ALC - FRATI ENRICA - 2025-2026 Relazione - GST - 2ALC - FANUCCHI STEFANO - 2025-2026 Relazione - MAT - 2ALC - D&amp;#39;ELIA GIOVANNA - 2025-2026 Relazione - SCIE - 2ALC - GALLOTTA ANTONIO - 2025-2026 Relazione - MOT - 2ALC - ROSSI STEFANIA - 2025-2026 Relazione - REL - 2ALC - DEL BALIO LAURA - 2025-2026 Relazione - ALT - 2ALC - CALDARA CRISTIANA - 2025-2026 Relazione - ITA - 2D - ACHERONTE TIZIANA - 2025-2026 Relazione - ING - 2D - CAPPARELLI GUIDO - 2025-2026 Relazione - GST - 2D - ACHERONTE TIZIANA - 2025-2026 Relazione - MAT - 2D - SCACCIA GIULIA - 2025-2026 Relazione - FIS - 2D - OLIVIERO ANTONIO - 2025-2026 Relazione - INF - 2D - CARTOCCI GIANNI - 2025-2026 Relazione - SCIE - 2D - BABINI ROBERTA - 2025-2026 Relazione - DIS - 2D - BRESCA ANGELA - 2025-2026 Relazione - MOT - 2D - ROSSI STEFANIA - 2025-2026 Relazione - REL - 2D - GINANNESCHI MARIA STEFANIA - 2025-2026 Relazione - ITA - 3ALC - SAMMARITANO ANNA RITA - 2025-2026 Relazione - LAT - 3ALC - SAMMARITANO ANNA RITA - 2025-2026 Relazione - GRE - 3ALC - LIBERATI ROSSANA - 2025-2026 Relazione - ING - 3ALC - FRATI ENRICA - 2025-2026 Relazione - STO - 3ALC - RICCI STEFANO - 2025-2026 Relazione - FIL - 3ALC - RICCI STEFANO - 2025-2026 Relazione - MAT - 3ALC - D&amp;#39;ELIA GIOVANNA - 2025-2026 Relazione - FIS - 3ALC - D&amp;#39;ELIA GIOVANNA - 2025-2026 Relazione - SCIE - 3ALC - GALLOTTA ANTONIO - 2025-2026 Relazione - ART - 3ALC - BRIZZI ALESSIO - 2025-2026 Relazione - MOT - 3ALC - ROSSI STEFANIA - 2025-2026 Relazione - CIV - 3ALC - FOMMEI FRANCESCA - 2025-2026 Relazione - REL - 3ALC - DEL BALIO LAURA - 2025-2026 Relazione - ALT - 3ALC - SALVESTRONI SERENA - 2025-2026 Relazione - ITA - 3D - MONTONE FRANCESCO - 2025-2026 Relazione - ING - 3D - GUIDI CARLA - 2025-2026 Relazione - STO - 3D - MAZZETTI MANUEL - 2025-2026 Relazione - FIL - 3D - MAZZETTI MANUEL - 2025-2026 Relazione - MAT - 3D - LOFFREDO GIORGIO - 2025-2026 Relazione - FIS - 3D - LOZZI CARLOTTA - 2025-2026 Relazione - INF - 3D - CARTOCCI GIANNI - 2025-2026 Relazione - SCIE - 3D - TERNI ALESSIO - 2025-2026 Relazione - DIS - 3D - BRESCA ANGELA - 2025-2026 Relazione - MOT - 3D - ROSSI STEFANIA - 2025-2026 Relazione - CIV - 3D - SAVELLI ROSANNA - 2025-2026 Relazione - REL - 3D - GINANNESCHI MARIA STEFANIA - 2025-2026 Relazione - ALT - 3D - FESTEGGIATO ELENA - 2025-2026 Relazione - ITA - 4ALC - SAMMARITANO ANNA RITA - 2025-2026 Relazione - LAT - 4ALC - LIBERATI ROSSANA - 2025-2026 Relazione - GRE - 4ALC - LIBERATI ROSSANA - 2025-2026 Relazione - ING - 4ALC - FRATI ENRICA - 2025-2026 Relazione - STO - 4ALC - RICCI STEFANO - 2025-2026 Relazione - FIL - 4ALC - RICCI STEFANO - 2025-2026 Relazione - MAT - 4ALC - D&amp;#39;ELIA GIOVANNA - 2025-2026 Relazione - FIS - 4ALC - D&amp;#39;ELIA GIOVANNA - 2025-2026 Relazione - SCIE - 4ALC - GALLOTTA ANTONIO - 2025-2026 Relazione - ART - 4ALC - BRIZZI ALESSIO - 2025-2026 Relazione - MOT - 4ALC - ROSSI STEFANIA - 2025-2026 Relazione - CIV - 4ALC - FOMMEI FRANCESCA - 2025-2026 Relazione - REL - 4ALC - ANTICHI MADDALENA - 2025-2026 Relazione - ALT - 4ALC - CORDOVANI IRENE - 2025-2026 Relazione - ITA - 4D - CALDARA CRISTIANA - 2025-2026 Relazione - ING - 4D - CAPPARELLI GUIDO - 2025-2026 Relazione - STO - 4D - PALMADESSA GIUSEPPE - 2025-2026 Relazione - FIL - 4D - PALMADESSA GIUSEPPE - 2025-2026 Relazione - MAT - 4D - PACCA NATALINO - 2025-2026 Relazione - FIS - 4D - PACCA NATALINO - 2025-2026 Relazione - INF - 4D - CARTOCCI GIANNI - 2025-2026 Relazione - SCIE - 4D - SOZZI MARCO - 2025-2026 Relazione - DIS - 4D - BRESCA ANGELA - 2025-2026 Relazione - MOT - 4D - ROSSI STEFANIA - 2025-2026 Relazione - CIV - 4D - SAVELLI ROSANNA - 2025-2026 Relazione - REL - 4D - GINANNESCHI MARIA STEFANIA - 2025-2026 Relazione - ALT - 4D - DELLA MONICA PAOLA - 2025-2026 Relazione - SOS - 4D - SPINA FRANCESCO - 2025-2026 Relazione - ITA - 5ALC - SAMMARITANO ANNA RITA - 2025-2026 Relazione - LAT - 5ALC - LIBERATI ROSSANA - 2025-2026 Relazione - GRE - 5ALC - LIBERATI ROSSANA - 2025-2026 Relazione - ING - 5ALC - FRATI ENRICA - 2025-2026 Relazione - STO - 5ALC - RICCI STEFANO - 2025-2026 Relazione - FIL - 5ALC - RICCI STEFANO - 2025-2026 Relazione - MAT - 5ALC - D&amp;#39;ELIA GIOVANNA - 2025-2026 Relazione - FIS - 5ALC - D&amp;#39;ELIA GIOVANNA - 2025-2026 Relazione - SCIE - 5ALC - BARRAVECCHIA PAOLA - 2025-2026 Relazione - ART - 5ALC - BRIZZI ALESSIO - 2025-2026 Relazione - MOT - 5ALC - ROSSI STEFANIA - 2025-2026 Relazione - CIV - 5ALC - FOMMEI FRANCESCA - 2025-2026 Relazione - REL - 5ALC - ANTICHI MADDALENA - 2025-2026 Relazione - ITA - 5D - LA MANTIA DAVID - 2025-2026 Relazione - ING - 5D - GOVERNI SILVIA - 2025-2026 Relazione - STO - 5D - RADI ERIKA - 2025-2026 Relazione - FIL - 5D - RADI ERIKA - 2025-2026 Relazione - MAT - 5D - LEUCI GIULIO - 2025-2026 Relazione - FIS - 5D - LEUCI GIULIO - 2025-2026 Relazione - INF - 5D - CARTOCCI GIANNI - 2025-2026 Relazione - SCIE - 5D - BALESTRI NATALIA - 2025-2026 Relazione - DIS - 5D - BRESCA ANGELA - 2025-2026 Relazione - MOT - 5D - ROSSI STEFANIA - 2025-2026 Relazione - CIV - 5D - SAVELLI ROSANNA - 2025-2026 Relazione - REL - 5D - GINANNESCHI MARIA STEFANIA - 2025-2026 Relazione - ALT - 5D - MONTONE FRANCESCO - 2025-2026 Griglie condotta 1ALC - CONDOTTA - 2025-2026 2ALC - CONDOTTA - 2025-2026 2D - CONDOTTA - 2025-2026 3ALC - CONDOTTA - 2025-2026 3D - CONDOTTA - 2025-2026 4ALC - CONDOTTA - 2025-2026 4D - CONDOTTA - 2025-2026 5ALC - CONDOTTA - 2025-2026 5D - CONDOTTA - 2025-2026 Griglia competenze 2ALC - COMPETENZE - 2025-2026 2D - COMPETENZE - 2025-2026 Ciao e buon lavoro! L'Animatore Digitale prof. LEUCI GIULIO, per conto del Dirigente Scolastico prof.ssa RICCI GIORGIA.</t>
  </si>
  <si>
    <t>1L - VERBALI CDC - 2025-2026</t>
  </si>
  <si>
    <t>12EvSrPOTx0OKD3Vuwa5L3U3ZPspqx29d</t>
  </si>
  <si>
    <t>04/06/2026 14:13:06</t>
  </si>
  <si>
    <t>https://drive.google.com/drive/folders/12EvSrPOTx0OKD3Vuwa5L3U3ZPspqx29d</t>
  </si>
  <si>
    <t>1xk7obU8vVQio6hO3AbA5jc0YOgd0FnXhp_Li27SyzFA,1-m_t81EbdXmuo1bUcDyJ_cncKLwqukduLxYSSN9YPoI,1_IBOzXfZiz3GJYMUq33GZ_svhwocUESqiZB7n_meMqM,1dhy8g8MEJcLoSIPSEE3-Gpi2nKJVJA1eeoDlVB1nRxg,1K5r9QeX40uCRUc5hVTv8HiJSx1scnc1xnQ8RAWcqBrc,1SrGQKlTYxz1ADCdWVqZr-G3bNWKFGtK5df9EKnrc5Oc,16u9helTmZONlgoOusj0YMQJgnC--ejlfVPafXPlaRUQ,10i62fDfhvQ2Hojf2fVQ3SLKPpLM1I5r6kH_zmvERy4Q,1_LpersHuAD_Cy3bC6f_IdbX5uHQir3MQga-EzTL93O4,1LxiH4VDE2vIgdgz5jXOf06e8lH32AqgkV2C8Ui9UAI4,1SpLUmuAhD21Zy8vQ7DfXNpylOSV15GHIGkPORA7M6pI,1mM3OwjwpSbgjO_b6By_rdA0eiQssRZcGdI03C3EZdzE,1YK069VDXJ3CbEb-s8ZBK7XEmgtiz55lXCqmiymU5Jag,1BQiZPdbl8eOzLw2yX5R9ljtNy3eo7pOzCTylbXdc5JQ,1hUPnF2Z3xnlIbWxWrF75KiQSafYKc2GVi_eajvgCgfM,1bsRWsUz02vvkAAhBzyEllkAMfistn9jCNCsenn1-b3Y,13b3q6AiXDLc0O0FL4Ei25C14ZjpXE7fPt2BEultTCvY,1Ax4CTcLop24kcNiWUwvaFbagFtBDrjNAbs3TagI7jdM,1VKyo-Zz3AlcpjAjr8ja0m8g5aAWXawwH4MaEDAac4SY,1JFhgRtQxYjM59QzM6XuZc6rZ2TkYF3u3_l340Jz4pHs,1xk9atS-Hl8aldVrz6HH1-22CoR_RQp_Tfwx-rgEKSqY,1tCts0PHVcrYmH_ULBG3UarwneU4d3uzsOfokefsVvj0,1wNsj_VtRtNV25L5JkdvuVTN146F70I07n4e83hVBPo4,1NEXiEHIie_MbzI7PZVadWtPN7wX-GIxpX-ul8-czyGg,1a6Q35Io5QeG6oAOCo_i_UXs8Piv6-YZsQuom1NYGDZ0,1q4c7Kns0IbXN_JXbTB1IYrS9jxJyw0wZb6IZT7qNGac,1_425Ao9AvVfvbq9pQNu69mVSooANXlK48NOtyyHv2EI,13v95CNiL4iSaYamDVP-749arE5WFsSCowSjqjOsw6Ig,1eifZSlrG3zpyEipku_oCtWA8-Lz42rxS99MAhldfhno,1occ1cJkU3lFC8UXmwOgUdupajJV5xbZO83C6nSa_LUs,1EoUCR0B0R4JNofn-iSmrefO-Q7noPNostVi6FllZ5SQ,17YVPFqfvCYDcu8eUuXIvTk_VQLTGCI98ZwaywzyHxYk,11o9tfQXtYq8G9l3X847j0PD4W9UTvWT2BAnAPgHeQE0,1hCxFabmXIlvGXXJzcO3ILml20osJciWQKKXQZVUTFDk,1VjMYJAerBCGSxYPkW3ZOYAPCC4oU65AkEMO7ehacCFY,1dmHQnM5ZmOpjNq1xwf5FKrm4wehdcXUICsHCP0SBINM,1P-Ip5iIKKcbR71owXo7WtVWiIwNyGXeTmFQcMbRsTyk,1onNfAYO0DNrPo7iRJvhq0v5qZ6fSMM2kySB-fjpJ2kw,1zmitrkla-w2ARP9-0DCWhs9z3ek7cIfBBLfKKLmBhQ0,1kv0UiJooj9MDC4JVnu8uouVgSzxmuSds0sR6offOd6g,10iHBnIKlIeAd7L225sco2sR3j1kYTGIquFn78V235ME,1hYFTLBb5J1hVietSJY3dq6SNGeudpt1eMsVSEaYgYe8,1uwGgAywO6rCvJaml-U6z4kdvTbGN47HZAWZj3-wH22o,15CG0EXEqQhU4jVqm8hkW42EQRL3kOuKfhHOMgTZC5Cw,1FKyEZ4oufTarnKwOKpAqfkMHO6uOPdAtzXdy7_JXPMM,1XGmd3fH_ljjGCJMhSuf1docuzaGSmSFBIjgc1JnF71k,1CZ1yQ8XrljPW4azz8JMMFxjjMFenX9G6EvrrdSvSda8,1eYMzwt93D6TGTl7VhqV2G_cqsG6kzJQvLkQ8CJuZBNM,1cgaK4VxeVa765g8C39tsoxc3ubL2j_5odzxG8aXmxwg,13sw0qNLoNB8GnUScntAtQqJak9BLNduZQcvAezWkYM8,1EUionhP3YorHMsRx1yMKfxyda7PJMuJJDL2NTnU8EYA,1HZZPiPzSqkMiCvoIhq5ArEKwT6UHrLDTaW0MhDqJUPA,1w3Gk_9_Jv5eIItllBxUHDMnsiQJHA5QPaBhEMTA3zgo,1wp7RQBuim9267dVsQmQmiI28l8l_Yj2GaCAnroM3Gug,1zW5nBsXMRR713VjiHi2G7AeOWXXo900pJ92_gTovgas,1S2ovWnluo7lZFf33xRB_0fbKra07tCxqP_DDXY5CRK8,1_uZ6MujaIrDg4jJS-D0aD7QLLD79_kbW5dyYbomqEhU,1qkK9qpJM5yGU4LnX6UM7UJGdoEQOB3dRM3gaNzanaSI,1a_oISRcyQY8wFRofOnSDp9fYWqtZCN51qbi-IL-VzOA,1EOTFAftEW5ciWHJoBq9cvHZpUnsaZhhvocX7_8WmahY,1_fcwNxwurpXnciqCXHWG9R15xA5QRbz_kNRVSiTkq-E,1-NoFlFHlKdSY8YOE3TC3doG85j0e4TrKoaT3cKyWj3k,162XJEdLMfhMy3T2gVBsbjk4ti8ys5os46HkSOvPzK-U,1g5ypjL5cAqkHcc2qakIvONI4bhDKj3hyQAluDgkFI0M,1dAZzF55b2DWNjx80gupA24qvKFO_Kihnw987GJf1fRc,1nkbkKEr317CLWf3vmOyPRlyffERwqUcjHNKVkFRGTmw,16Q2UY7dj2j84lCJHxD4H7V1pSQ_lECLZ48dRh1fx-0Y,1ZGOkaIbl4RM6Q-XVMyG83EHZphRaprQT9kW8wv73up0,1V_41pYv3I91F6kQYV9h_0J7a_rhj4pJumEUS4zBCU5o,1D4Xl3zetIwc5vbNGVsfcoWMNNh9zYmVThZb_hMCFOgk,1DU6pfnKh01olwQl-8B3secB34HepR1uWSRD858vPOcU,1b_VtsCgeTRJTWQJvsPCVH2RQUKT0EgHG_ti5N-ndbLE,1Q9QMQzp57cF3fnQB6YbLZX5E1AjDXR8shhxO302eTcg,1wOrjQtfwF19vUB1Zbtdqu81DqHAwm8tMAz3ltyb1nOk,1JupFj85ZND9eFYtuwahjorvCBnPSZeokh8hzvSoOod0,1LbcNIUgDIleSCM_N9MtwWmjJt0vvPb1EupkxWCcDRAg,1SmB2uo-QQ5-uzQ6TDWO_0O5kTXbsjVcM8CMv3M7jiGc,1qJZWoAgNxmkzw1JfcTSQw5RpKwKAtSwQiC0TcOmk3g0,1vlaFBvR7dYR_NGaFlgbfS6GZmRbZOLgaO3J9NjXi7F0,191WbhxC8IDqL8het9mq9B-6dP318nMmgxf6NGi48cYc,1oqH1XjH0PJLUzm-bAjL-YOt2805B6cDeRz4A5WxkmLo,1IgnmIJH5VZYOGFkKX3fxRBBtO32WxsfYmXttGBzy7vw,1kzrixTOjZleN8Azb5rWhlAjK6xLh2V21cLWZxsI6z2Q,1nguPvZjejXTZoWUsb04H8_nAXHMtp69pJVH8VluD7I0,1odrdRPGXEc1CLK0EPY8a7MlFErd5oO-GPlXNGmcLU1U,1qrXSCVAkeQqB1Pd0tJr6UjpIskQcVlzX0f07YfXkTF4,11JuAoQC3wIhdJW3n1MXbSClHSlbfNTM8yZIC3Zpw3zo,15YHhiMS92luTK8qqabY6rlSYcpNNL54GztfH3hluYBE,1ycylUEQeAsbaOc5oWGQspKTBidjTzRrhW3f_iJj1cQs,1OTVnsOXxFkuViF9ie8nW-7v_HShQmaHmSmbq64iTUxE,1eMS3z1LlLqJ12e0ClIaHMuS7b1el0WV7ICit4vEaAOI,1xT6NY5qcyBcQA9WRJq-m3MJfLBkFYShcI_d6_bKKu_k,1arUSPkVGZNpzaGW9EL_GI_pYjjtZyUEsxXNwZAbC2Q8,1yyp9qQXYy3PW-rTjjgX2T0IA8NsRdIiYtJU3tesNQfA,1a3v3jDwDZDkikQw5UAhTVrjDfL8eYaBHZ5O110DXDh0</t>
  </si>
  <si>
    <t>si comunica che sono stati generati e resi disponibili i file per la condotta, le competenze, i programmi svolti e le relazioni finali. Di seguito i link ai file condivisi relativi alle sole classi in cui insegni: Programmi svolti Programma - ITA - 1ALC - 2025-2026 Programma - LAT - 1ALC - 2025-2026 Programma - GRE - 1ALC - 2025-2026 Programma - ING - 1ALC - 2025-2026 Programma - GEO - 1ALC - 2025-2026 Programma - STO - 1ALC - 2025-2026 Programma - MAT - 1ALC - 2025-2026 Programma - SCIE - 1ALC - 2025-2026 Programma - MOT - 1ALC - 2025-2026 Programma - REL - 1ALC - 2025-2026 Programma - ALT - 1ALC - 2025-2026 Programma - ITA - 2H - 2025-2026 Programma - LAT - 2H - 2025-2026 Programma - ING - 2H - 2025-2026 Programma - GST - 2H - 2025-2026 Programma - MAT - 2H - 2025-2026 Programma - FIS - 2H - 2025-2026 Programma - SCIE - 2H - 2025-2026 Programma - DIS - 2H - 2025-2026 Programma - MOT - 2H - 2025-2026 Programma - REL - 2H - 2025-2026 Programma - ITA - 3F - 2025-2026 Programma - ING - 3F - 2025-2026 Programma - STO - 3F - 2025-2026 Programma - FIL - 3F - 2025-2026 Programma - MAT - 3F - 2025-2026 Programma - FIS - 3F - 2025-2026 Programma - INF - 3F - 2025-2026 Programma - SCIE - 3F - 2025-2026 Programma - DIS - 3F - 2025-2026 Programma - MOT - 3F - 2025-2026 Programma - CIV - 3F - 2025-2026 Programma - REL - 3F - 2025-2026 Programma - ITA - 5ALS - 2025-2026 Programma - LAT - 5ALS - 2025-2026 Programma - ING - 5ALS - 2025-2026 Programma - STO - 5ALS - 2025-2026 Programma - FIL - 5ALS - 2025-2026 Programma - MAT - 5ALS - 2025-2026 Programma - FIS - 5ALS - 2025-2026 Programma - SCIE - 5ALS - 2025-2026 Programma - DIS - 5ALS - 2025-2026 Programma - MOT - 5ALS - 2025-2026 Programma - CIV - 5ALS - 2025-2026 Programma - REL - 5ALS - 2025-2026 Relazioni finali Relazione - ITA - 3F - ROTELLI CLELIA - 2025-2026 Relazione - ING - 3F - GOVERNI SILVIA - 2025-2026 Relazione - STO - 3F - TACCIOLI ALICE - 2025-2026 Relazione - FIL - 3F - TACCIOLI ALICE - 2025-2026 Relazione - MAT - 3F - LEUCI GIULIO - 2025-2026 Relazione - FIS - 3F - LEUCI GIULIO - 2025-2026 Relazione - INF - 3F - AGOSTINI LAURA - 2025-2026 Relazione - SCIE - 3F - MAGINI MARCO - 2025-2026 Relazione - DIS - 3F - SGHERRI BEATRICE - 2025-2026 Relazione - MOT - 3F - BRUNO LORENZO - 2025-2026 Relazione - CIV - 3F - FOMMEI FRANCESCA - 2025-2026 Relazione - REL - 3F - ANTICHI MADDALENA - 2025-2026 Relazione - ITA - 1ALC - BUCCI SONIA - 2025-2026 Relazione - LAT - 1ALC - PETRI SARA - 2025-2026 Relazione - GRE - 1ALC - FANUCCHI STEFANO - 2025-2026 Relazione - ING - 1ALC - FRATI ENRICA - 2025-2026 Relazione - GEO - 1ALC - LIBERATI ROSSANA - 2025-2026 Relazione - STO - 1ALC - SAMMARITANO ANNA RITA - 2025-2026 Relazione - MAT - 1ALC - D&amp;#39;ELIA GIOVANNA - 2025-2026 Relazione - SCIE - 1ALC - GALLOTTA ANTONIO - 2025-2026 Relazione - MOT - 1ALC - ROSSI STEFANIA - 2025-2026 Relazione - REL - 1ALC - DEL BALIO LAURA - 2025-2026 Relazione - ALT - 1ALC - ROTELLI CLELIA - 2025-2026 Relazione - ITA - 2H - ROTELLI CLELIA - 2025-2026 Relazione - LAT - 2H - CORDOVANI IRENE - 2025-2026 Relazione - ING - 2H - MATALONI ALESSANDRO - 2025-2026 Relazione - GST - 2H - ROTELLI CLELIA - 2025-2026 Relazione - MAT - 2H - DE LUCIA DOMENICO - 2025-2026 Relazione - FIS - 2H - DINI LAPO - 2025-2026 Relazione - SCIE - 2H - CASAGLI ALESSIO - 2025-2026 Relazione - DIS - 2H - DESIDERIO FLORIANA - 2025-2026 Relazione - MOT - 2H - BRUNO LORENZO - 2025-2026 Relazione - REL - 2H - ANTICHI MADDALENA - 2025-2026 Relazione - ITA - 5ALS - ROTELLI CLELIA - 2025-2026 Relazione - LAT - 5ALS - ROTELLI CLELIA - 2025-2026 Relazione - ING - 5ALS - MATALONI ALESSANDRO - 2025-2026 Relazione - STO - 5ALS - PALMADESSA GIUSEPPE - 2025-2026 Relazione - FIL - 5ALS - PALMADESSA GIUSEPPE - 2025-2026 Relazione - MAT - 5ALS - PACCA NATALINO - 2025-2026 Relazione - FIS - 5ALS - PACCA NATALINO - 2025-2026 Relazione - SCIE - 5ALS - BABINI ROBERTA - 2025-2026 Relazione - DIS - 5ALS - CASERTA FRANCESCO - 2025-2026 Relazione - MOT - 5ALS - MACHETTI SARA - 2025-2026 Relazione - CIV - 5ALS - GRANATO IDELMO - 2025-2026 Relazione - REL - 5ALS - GINANNESCHI MARIA STEFANIA - 2025-2026 Griglie condotta 3F - CONDOTTA - 2025-2026 1ALC - CONDOTTA - 2025-2026 2H - CONDOTTA - 2025-2026 5ALS - CONDOTTA - 2025-2026 Griglia competenze 2H - COMPETENZE - 2025-2026 Ciao e buon lavoro! L'Animatore Digitale prof. LEUCI GIULIO, per conto del Dirigente Scolastico prof.ssa RICCI GIORGIA.</t>
  </si>
  <si>
    <t>18/01/2026 22:26:33</t>
  </si>
  <si>
    <t>10/10/2025 19:20:34</t>
  </si>
  <si>
    <t>1G - VERBALI CDC - 2025-2026</t>
  </si>
  <si>
    <t>04/06/2026 14:13:08</t>
  </si>
  <si>
    <t>FORMAZIONE S.L. - 5BLC - 2025-2026</t>
  </si>
  <si>
    <t>https://drive.google.com/drive/folders/1eP8Lp_JWCoL48OvK7kAHjEeHeuwUkk5p</t>
  </si>
  <si>
    <t>1rE1Z_tZMJZ8gnzkD8SEvsjvt681byy6BfH_Rf6fR5so,13scv8igeS1GRyPZVo6-ObT-Rwv7u8awL-syaj6bVsIQ,1mOtX2Gx0O4kpYHdf8zr_kpY2vAk-g668mXIJKvCIqCA,1_TxRbwp1-ZsYj-OTBSog2qKYOMDq6o6_XzE8BFqiKK4,1oS7QT-wxyjUhrzQX0pRly13jX4jkK-gq93upIYQPZyg,1m2PUZeG67I787xAM4915Ow5OCFrjfqwn24qesQoajNM,1n6YTIsyLL8qpYa7a1NYRzomduFbbdmQ9qz4A-iC7Nv8,1VKKZptYYbfFTRzeKPgv0FHiCZPgKFCZ-Gzksmh_6M1U,1kKvbW-sl3Fk1asWot4n22UKot1XR91v7rkUK5LLKO4Y,1rgzWXK5nPWzN1MSDt1zivmbRC_fX1OE6wazo7ZsUXIU,1HFmzh7sg5XE1dmK381Ir8t7IN8cQNIsqL5cMybg-ou8,1vI-rgtiOpw802e68jZuGVUCf_jzrMOfqZEhI8tcbBAo,1yWInTWoOMIAZaJ8IgnZUGLeOOQ9-dva-U5Vfrk5JAvA,1_VbslW_t3Qm8BO_P85VVdkRc7bA-292ejh-fO2Sg7Sc,1jXeUfNO_w5VWVE7x9NJx4Yerjp_IzZSpUaD9gY4zQkg,1PMk1f27vGRA0jUWXs4wJdFOXS65WzjAo2nJAm79gbY0,1uuV5B8-uepDcCMZhBLHUZPNBmKJsf3CrnapyAhoNf8M,1Uv9UWbTHD_kwnltT_e7O3dntqYt6NYXO59my32C_ZFM,1ZrGL-zL7DJulmRo4TmBLQbHJ824dGIlej2102jkIIb0,1zefi-F941AKYpHhawAA-V0AwkD2A9V2jnafzt1PXjRA,1aCSE0a2MjdYlsLB1hiwFOOSH5kZWDvRHD5jR-QQvxJk,1XJ66Xo6HYKnhQCqwBIJUvf2-r1tZgd9nuWvH1z8DwTs,1n1e0zCdwPcpDJlTNd-ELCF7YuVwHo0DJCn0a-D4iIH4,1Yuro055V7g7l-wWvy7lUqQFqyoscPnLs1r9KLwxt3qU,1cqvDxex9v_R8mlohtgUgyoeDf-qOCZquir6qOXW7uVs,1GbNU9BG7qtrTZ5h25gmRSluKoVO3_WRctoWTSzx6yEw,1YH-ZNq9ll1bUFopxIYG0C7IeI9xFIi6F8v7MlHa9ktE,1ZJQ46r3DW9ztvPR7RJLVgLLGw0-SyIC4SP8xnentiAc,1CRWLlonaz43dNiu5021I_AiBxMPIlSqfSBxWcEnQIUQ,15h20YneW8qlQaXuIfczMFG7zw4Ogq8tfKvMvbAHncJs,1aeFnqkbTP1wG8SNCHTbXJAN2e3N0-EPcw79guIIZOG4,1Ltg_tqxJyN1mX8YDaYFcSNV9m9n1oJYBY4-OwQlYC30,1czQFmEMVFs3a3IPayXtx92zUIZte8VYpwlZ_wpWd9e0,168uVka9ACM5N684yn50Apt2fpuMYmdHgG8iBxvtR7kE,1k-_8aYmHKn0blCywxI48g3Xv3w0LvbZowt1lKcY0m1Q,1jMHMuNJMRNw5ImLYC2HJUY-FWdt_W29QMLtSqG82ULg,1l3yhHm2OAAS3X3R7wH4YLWUpEldIProyZhiyd7qhxp0,179EPpOR0j6U3jsRfhOF_kkUJEsBqogHBswOjk-GFLHI,1KKbMQRDddck-EW0Agd_zCMwP4CBkrVX7wdRbEYccO-I,1gP0feQqol6Is1173xcbybpoNtwnpah3e4IqR3LqizGs,12IYApyYASJaC5509RsyI-ztNx2YC8JsTtP1aVm7-UjI,1JfwSSMJQZQW-4SRRpD3KQ8d6isH2WrABFzCADYLEnRU,18p-JA3fGu-nQav51uJw6AeoVbfL1FbTMJSHXsS0ZjO4,1SypBwAyhtPtueNbxXv8nM0jZfjvyojgHPYmnGRqvey0,1VXRmE0gmrprQoRYVVkOpZYGkmZg2YawR-zjLVPAdFRw,1NAXReYrWFiquvhsQe1NAeu7hZHE9dqNqeV-_nmACr0U,1-aL23nsCTVdjctRWaKxEu56MfUpPzV1nBcZx6FCdez8,1yB0hOcgY-yn8alR8voH8h3dTWczQ-SYJ1FwIV0tHNU0,1_SeN5iqDd-PzCLD7BfdH05wR3GGXRVty_3X921E4mf0,1YdLHTAC0Xo-IUYxkdMnB8fuZViRO1mk_2ivqk81ZXCU,1qk-1YofAsRTRcAWV9bpH9vlCPg5fHoitzQz63YrsyFA,1Da0qeUfp_jKcKnetoAryBA9duSIhbAGxYtHMBasAk-Q,1VJUfmSHXufEr-yijl2kfW3J4Si-q6OOVgyobRLkouJY,17HXabUFnijXS6dIud6Ut1iSFWt8aVjhT8r9_DaZ69FE,1t6KswEF5f63d_ZYbcqf-Q11aH8zWIJkM4gtb_Y3v_zU,1edy-Pth-fEBNfAkYiXhJT54_O9BBGT0FF5HuRFDOmWw,1b_e8vUrAoCE6GyGG_LFdG6U2jbi6hONCVm2LoaOlV9g,17CKue3lzBzAuZUJb2oVbqJa3yGJk3oXK4q8IDPK2FSY,1NeftwiWoBnTZwjdYpQdNNUmGSrr0HL_zk1bRL6hR2C8,1uxvYo9Ob6hp7wzdowqQEKrKfeMdW5MnkhKYuvy_xvAQ,11B0LQ6ZHSBbiHhTPzMEALrIZf_H-jVcBWpwxKngOMB8,1aoEHWSgF--GMz6wTgWpsOGPoDwlsHaYI7a47giTrTYM,1dY--zg2t8bMGXUYKQowXJ3kMjWj1Eu2hllZ-jc6D6xw,1YI_KNGkKoXU5w2MITjqgfJQ657sE6Fb5TTurOyYd5wQ,13w0JiBhwn8_vYHuDuXszLyunFherqhqTOVo42ohXuGI,12TFqwUEI0A8alDhHfxRVcSXGDIFKJWGbNcA3yCfk880,1eUTc24jvlbE04OpzLPNLOqDG82KdS3fBY0I0OW4Myy0,1dBJICyAL-k9_XnlcmkKNA96mdcZbvI_DS-Up_AX5eik,1YgiT6nLl5pGMJS3M6h0S432FQzZbpnuFw7YsWyLUzy0,1Vg5_o8wsVRO-47n6t4LPfL0BK1kaiXIOriKtx_PxsH0,1dZfWUfttXczqq8ExaQm6Sz9yIDGJ9hCW0v0WfITPdLU,1HtVO9PFJRLOCF4Y0a6zhFBBKAl_76qhrqxFm--KfbqI,19TYXOjGk2CGhauAd09RrqA3hSjhQu4BHLlSn1VcG2hI,1Y0xFMis6DMX9m7y-8C3WIK6G3pAw3AWFhoZMHQiL6g0,1SI7tTl71ORnUE92Sd5QNlAxZgu2f8F8exKj3ZpMCKV0,1Os_2PyFOGoPEl8oseuL8VHLCSUbUysh87BbrS1m1Yzw,1Dm_MrX4gzilY4JRISzoY4PbA66W2S3oaLrRRH36NSzc,1UnnkaIaLZ6ky1NL4Hc5s6iDwEcZ7AtarfQzgp01LgMM,1CiQeE-Xj2X4z4YKs_Z1UcMTXFOMcs5HKiUfxOq5s1RI,1Gb5Tg3qHwa3PiikXiq8bGov6ewHygN1mqhGgJkU7Nn0,1wH6wLWCsvLyw0peqY-WLYnkGBNOgjfvA9PS9reg_jP8,1vSPnAOD7Vm3raSeO1jfImc_xlUDKBuJl4V3O6CKkiF8,1TNopbDLPj4WepT78rc95t3HCgTqC2ZvIo3ChswA1i8g,1IxjzPTv01mjJ0DklnpECYcKs7Lv9Pos3VpqsIdfPXFE,1NNfM6dcchg9z8zgCA5k4U85oDF0_TeSRANonvxUwKh4,1I0ToA9eF_4xQCABHtELa9Y6BA4RkvDM0VBlPVanMHNw,1tjuNkHZ_ChEnTbZbtq_VP0zs692ayCEQAB-uJgIa5IE,1RbiVfDnOHBXXsAsTMrZv4efjXAtsYJ6DWau4UIzNY90,19q2x769wL_M6r2OiK1zcfLkm7PG7ijAiFq7wYjFj5FA,1v9f1xohmzUd_iPXrK9tR2e74zdOOwwEobE8qFS9qdpI,1G3WK9KPnASqjKZKs6o3-vASMG3jnho4ym5amu_XuWCY,1b-Gp38lSIG7QaEFrlAX2Slosik7MP_KkQY69muUPlrQ,1amlD5AXlCeF6HsLm1Hj0HBHyvf93UjjRLFybXx0Oucc,1vl3bdKFaVd9tKZZewYeFCNNw7LgTiz4urUAPBOWOtTg,1yfJ9T6rRP9K__y2ga1S4Hd5v3HHFfFn4jNlBQseu-vE,12JTjexXU43pg8WbOcyodID3QTA3UH4VF9mwIrN5ksH0,1_1sqBe4mlTk4gMcRkmvpjo3hz5LG6hyyYXKJIEUxrz8,1ZNlmQ_FRdus2QDwiCzglEjewc5jKsJgtNRk6d5nb34g,1EgGdCn2A1L7C1nDdhzmgOR8OO_oE8naO5IuqRzNtMZU,1cR4XsEuY6Yg1NLIbB6SHeB8aphvCcb4nQ-e5l4stZBI,1EEgfzqmArZ3R7LXqQ9tuetqBf4VD5WjXunKvBulHGKA,1z2MqnDqeGtx7OfCf9i8Qw4bSzoAcz-toZ8kd9iD7lbs,1Ch1TCgb2V67TaygCghChK_wbRYTU2tAiY2imNJqzON8,1UipmE1tNRp3dFaZ9QkYOoQTJFV3k9fndE-bvAwVfZZM,1IjVNEtwapKqOuX5gAi4dpxNXv-5BvfknI8MKtLnOjg8,1yiW9KkDMj7Ov4oiKl7FvGDZkjHRtHMWQaaMYBYOflo8,1stfKn0GPr5UZ9psekMGuzqJROZv1r2vJ1gNmhtTWdEk,1XMovgWT4by-cFgge_OB4Y3Zgd0V9fPzPdP83zHiEafo,1kUXgog1VqZoLbI6wp4BtDwjq5EQ_2lJLKnP9t3U6QJg,1aVF5_kHXN3cKkDrq-t4vfjg44-X3wILo-Vkv-arZ_tE,1WbLa_zqgXKtIYD5L0k6iqMVBVYG4DZj-Ak2unXJ5QQs,1Le69ML6cHZBKqQnwwLh-Qw96qqZMto2CSxymFmFkEjU,1mrlORh6y2yrBoDcv98koapzxsxYsaRdYcPPamdp99i8,1yOuE2af9NsD8PvS4uLnaTAMCkRFz42mshLwsFIKNHko,1D2HPAhVQi1S4dVjx3_ZAh7tG1aOHyP01L-lvBQKIynU,13rNyrZCD12L6G61pMeM7ZD7kZhPE8GORsPUWgbzVde0,1VLm1WHfEA5spSRdGD2UiV6q8G7YT46UvEO9DzDzoOUA,1JOtptIvaADHl22VRvq2Jn7aJbpwx6suV0YRM6tEJRHE,1d0FD2iB3TDYWruoFCnJaZxJ-3fcXoyJTywcMPF-FALc,1T--KN9tjZqhTilLpXYbgC67Ro5vkoQC8ebX2FSHKKTY,1JHnzYPgKxML0lv6I-UoLviGmcRBCB3nFjY6IEXxlHDI,1itliO8gEzdWfJd8dCRrmTRLU9x1AmPR78zISm6XJjr4,10V8vFVHwmOD7l4IF5ieR6oGQxj8i6h5TmO8LqlsB5nw,1MWby8-aI8N9dALgOR1LDb8vx-mIbJxBwMjz9TK7X5Js</t>
  </si>
  <si>
    <t>1NYYO-MCQKweq5kUeXJgFyMFUSR9aNvWGlZMlVMxaUoM</t>
  </si>
  <si>
    <t>https://docs.google.com/spreadsheets/d/1NYYO-MCQKweq5kUeXJgFyMFUSR9aNvWGlZMlVMxaUoM/edit?usp=drivesdk</t>
  </si>
  <si>
    <t>si comunica che sono stati generati e resi disponibili i file per la condotta, le competenze, i programmi svolti e le relazioni finali. Di seguito i link ai file condivisi relativi alle sole classi in cui insegni: Programmi svolti Programma - ITA - 1F - 2025-2026 Programma - ING - 1F - 2025-2026 Programma - GST - 1F - 2025-2026 Programma - MAT - 1F - 2025-2026 Programma - FIS - 1F - 2025-2026 Programma - INF - 1F - 2025-2026 Programma - SCIE - 1F - 2025-2026 Programma - DIS - 1F - 2025-2026 Programma - MOT - 1F - 2025-2026 Programma - REL - 1F - 2025-2026 Programma - ITA - 2ALS - 2025-2026 Programma - LAT - 2ALS - 2025-2026 Programma - ING - 2ALS - 2025-2026 Programma - GST - 2ALS - 2025-2026 Programma - MAT - 2ALS - 2025-2026 Programma - FIS - 2ALS - 2025-2026 Programma - SCIE - 2ALS - 2025-2026 Programma - DIS - 2ALS - 2025-2026 Programma - MOT - 2ALS - 2025-2026 Programma - REL - 2ALS - 2025-2026 Programma - ITA - 3ALC - 2025-2026 Programma - LAT - 3ALC - 2025-2026 Programma - GRE - 3ALC - 2025-2026 Programma - ING - 3ALC - 2025-2026 Programma - STO - 3ALC - 2025-2026 Programma - FIL - 3ALC - 2025-2026 Programma - MAT - 3ALC - 2025-2026 Programma - FIS - 3ALC - 2025-2026 Programma - SCIE - 3ALC - 2025-2026 Programma - ART - 3ALC - 2025-2026 Programma - MOT - 3ALC - 2025-2026 Programma - CIV - 3ALC - 2025-2026 Programma - REL - 3ALC - 2025-2026 Programma - ALT - 3ALC - 2025-2026 Programma - ITA - 3BLS - 2025-2026 Programma - LAT - 3BLS - 2025-2026 Programma - ING - 3BLS - 2025-2026 Programma - STO - 3BLS - 2025-2026 Programma - FIL - 3BLS - 2025-2026 Programma - MAT - 3BLS - 2025-2026 Programma - FIS - 3BLS - 2025-2026 Programma - SCIE - 3BLS - 2025-2026 Programma - DIS - 3BLS - 2025-2026 Programma - MOT - 3BLS - 2025-2026 Programma - CIV - 3BLS - 2025-2026 Programma - REL - 3BLS - 2025-2026 Programma - ALT - 3BLS - 2025-2026 Programma - ITA - 5F - 2025-2026 Programma - ING - 5F - 2025-2026 Programma - STO - 5F - 2025-2026 Programma - FIL - 5F - 2025-2026 Programma - MAT - 5F - 2025-2026 Programma - FIS - 5F - 2025-2026 Programma - INF - 5F - 2025-2026 Programma - SCIE - 5F - 2025-2026 Programma - DIS - 5F - 2025-2026 Programma - MOT - 5F - 2025-2026 Programma - CIV - 5F - 2025-2026 Programma - REL - 5F - 2025-2026 Relazioni finali Relazione - ITA - 1F - SALVESTRONI SERENA - 2025-2026 Relazione - ING - 1F - MATALONI ALESSANDRO - 2025-2026 Relazione - GST - 1F - SALVESTRONI SERENA - 2025-2026 Relazione - MAT - 1F - BRINI LAPO - 2025-2026 Relazione - FIS - 1F - LEUCI GIULIO - 2025-2026 Relazione - INF - 1F - AGOSTINI LAURA - 2025-2026 Relazione - SCIE - 1F - CASAGLI ALESSIO - 2025-2026 Relazione - DIS - 1F - CASERTA FRANCESCO - 2025-2026 Relazione - MOT - 1F - BRUNO LORENZO - 2025-2026 Relazione - REL - 1F - GINANNESCHI MARIA STEFANIA - 2025-2026 Relazione - ITA - 2ALS - SALVESTRONI SERENA - 2025-2026 Relazione - LAT - 2ALS - FESTEGGIATO ELENA - 2025-2026 Relazione - ING - 2ALS - MOSCATELLI SANDRA - 2025-2026 Relazione - GST - 2ALS - FESTEGGIATO ELENA - 2025-2026 Relazione - MAT - 2ALS - OLIVIERO ANTONIO - 2025-2026 Relazione - FIS - 2ALS - STERI STEFANO - 2025-2026 Relazione - SCIE - 2ALS - MAGINI MARCO - 2025-2026 Relazione - DIS - 2ALS - CASERTA FRANCESCO - 2025-2026 Relazione - MOT - 2ALS - MACHETTI SARA - 2025-2026 Relazione - REL - 2ALS - GINANNESCHI MARIA STEFANIA - 2025-2026 Relazione - ITA - 3ALC - SAMMARITANO ANNA RITA - 2025-2026 Relazione - LAT - 3ALC - SAMMARITANO ANNA RITA - 2025-2026 Relazione - GRE - 3ALC - LIBERATI ROSSANA - 2025-2026 Relazione - ING - 3ALC - FRATI ENRICA - 2025-2026 Relazione - STO - 3ALC - RICCI STEFANO - 2025-2026 Relazione - FIL - 3ALC - RICCI STEFANO - 2025-2026 Relazione - MAT - 3ALC - D&amp;#39;ELIA GIOVANNA - 2025-2026 Relazione - FIS - 3ALC - D&amp;#39;ELIA GIOVANNA - 2025-2026 Relazione - SCIE - 3ALC - GALLOTTA ANTONIO - 2025-2026 Relazione - ART - 3ALC - BRIZZI ALESSIO - 2025-2026 Relazione - MOT - 3ALC - ROSSI STEFANIA - 2025-2026 Relazione - CIV - 3ALC - FOMMEI FRANCESCA - 2025-2026 Relazione - REL - 3ALC - DEL BALIO LAURA - 2025-2026 Relazione - ALT - 3ALC - SALVESTRONI SERENA - 2025-2026 Relazione - ITA - 3BLS - CORDOVANI IRENE - 2025-2026 Relazione - LAT - 3BLS - SALVESTRONI SERENA - 2025-2026 Relazione - ING - 3BLS - BALDINI CARLA - 2025-2026 Relazione - STO - 3BLS - TACCIOLI ALICE - 2025-2026 Relazione - FIL - 3BLS - TACCIOLI ALICE - 2025-2026 Relazione - MAT - 3BLS - SCACCIA GIULIA - 2025-2026 Relazione - FIS - 3BLS - STERI STEFANO - 2025-2026 Relazione - SCIE - 3BLS - CASAGLI ALESSIO - 2025-2026 Relazione - DIS - 3BLS - SGHERRI BEATRICE - 2025-2026 Relazione - MOT - 3BLS - BONARI SONIA - 2025-2026 Relazione - CIV - 3BLS - SAVELLI ROSANNA - 2025-2026 Relazione - REL - 3BLS - GINANNESCHI MARIA STEFANIA - 2025-2026 Relazione - ALT - 3BLS - BABINI ROBERTA - 2025-2026 Relazione - ITA - 5F - SALVESTRONI SERENA - 2025-2026 Relazione - ING - 5F - GUIDI CARLA - 2025-2026 Relazione - STO - 5F - RADI ERIKA - 2025-2026 Relazione - FIL - 5F - RADI ERIKA - 2025-2026 Relazione - MAT - 5F - DRAGONI ROBERTO - 2025-2026 Relazione - FIS - 5F - DRAGONI ROBERTO - 2025-2026 Relazione - INF - 5F - AGOSTINI LAURA - 2025-2026 Relazione - SCIE - 5F - TERNI ALESSIO - 2025-2026 Relazione - DIS - 5F - CASERTA FRANCESCO - 2025-2026 Relazione - MOT - 5F - BONARI SONIA - 2025-2026 Relazione - CIV - 5F - GRANATO IDELMO - 2025-2026 Relazione - REL - 5F - ANTICHI MADDALENA - 2025-2026 Griglie condotta 1F - CONDOTTA - 2025-2026 2ALS - CONDOTTA - 2025-2026 3ALC - CONDOTTA - 2025-2026 3BLS - CONDOTTA - 2025-2026 5F - CONDOTTA - 2025-2026 Griglia competenze 2ALS - COMPETENZE - 2025-2026 Ciao e buon lavoro! L'Animatore Digitale prof. LEUCI GIULIO, per conto del Dirigente Scolastico prof.ssa RICCI GIORGIA.</t>
  </si>
  <si>
    <t>10/10/2025 19:20:28</t>
  </si>
  <si>
    <t>04/06/2026 14:13:09</t>
  </si>
  <si>
    <t>1F - VERBALI CDC - 2025-2026</t>
  </si>
  <si>
    <t>16/02/2026 10:20:58</t>
  </si>
  <si>
    <t>https://drive.google.com/drive/folders/1M0r6c3xnicpSukFCDD7Y5yurP7MGLM9M</t>
  </si>
  <si>
    <t>18/01/2026 22:26:55</t>
  </si>
  <si>
    <t>FORMAZIONE S.L. - 5BLS - 2025-2026</t>
  </si>
  <si>
    <t>1E - VERBALI CDC - 2025-2026</t>
  </si>
  <si>
    <t>04/06/2026 14:13:11</t>
  </si>
  <si>
    <t>1E7hzYy4FsnkCS0A20j06QwZhX4NneZrpMNQGblbc7fM</t>
  </si>
  <si>
    <t>https://docs.google.com/spreadsheets/d/1E7hzYy4FsnkCS0A20j06QwZhX4NneZrpMNQGblbc7fM/edit?usp=drivesdk</t>
  </si>
  <si>
    <t>https://drive.google.com/drive/folders/19yrdQTfJGjGxgRaKGLiQPyMxcKdknEVP</t>
  </si>
  <si>
    <t>10/10/2025 19:20:15</t>
  </si>
  <si>
    <t>18/01/2026 22:27:15</t>
  </si>
  <si>
    <t>1D - VERBALI CDC - 2025-2026</t>
  </si>
  <si>
    <t>FORMAZIONE S.L. - 5E - 2025-2026</t>
  </si>
  <si>
    <t>1k-_8aYmHKn0blCywxI48g3Xv3w0LvbZowt1lKcY0m1Q,1jMHMuNJMRNw5ImLYC2HJUY-FWdt_W29QMLtSqG82ULg,1l3yhHm2OAAS3X3R7wH4YLWUpEldIProyZhiyd7qhxp0,179EPpOR0j6U3jsRfhOF_kkUJEsBqogHBswOjk-GFLHI,1KKbMQRDddck-EW0Agd_zCMwP4CBkrVX7wdRbEYccO-I,1gP0feQqol6Is1173xcbybpoNtwnpah3e4IqR3LqizGs,12IYApyYASJaC5509RsyI-ztNx2YC8JsTtP1aVm7-UjI,1JfwSSMJQZQW-4SRRpD3KQ8d6isH2WrABFzCADYLEnRU,18p-JA3fGu-nQav51uJw6AeoVbfL1FbTMJSHXsS0ZjO4,1SypBwAyhtPtueNbxXv8nM0jZfjvyojgHPYmnGRqvey0,1VXRmE0gmrprQoRYVVkOpZYGkmZg2YawR-zjLVPAdFRw,1NAXReYrWFiquvhsQe1NAeu7hZHE9dqNqeV-_nmACr0U,1-aL23nsCTVdjctRWaKxEu56MfUpPzV1nBcZx6FCdez8,1CwubQzEf8RHdeCPq0xmjfSHlSaLIxKc9BvEHL_aQeT4,1tJmyr5jrAEuBEXW3POUj1p3mUFeKpWjvzJ56Hs2NV_E,1VyiK8S5hcJQRsGQAC33f-TEBUMCPVuKIMZq0_ajV_u8,1I6UyV8mndBkTyE183t55z4rm-CoHb1vZJUyGftaHWGk,1t4DMopfl3kFmq9yzTU4SA_cxSbA4DY746OHQunFT5wc,1OwFqWYPTv30DoAfRAfMcHRFqtxsThDWQY19wVz35-7U,1TnE6FEmd1xRTFjpTKfLBim8mRdidpL8qHalynL2DPuE,19qkJootnmjgaVd46vzNskkzE7p8pRSHEfMV4ecMi1Uw,1ZfQh1k-c2kym0NyEhYNICpmi8PmTDk8rqhzYGGFM38Q,1FbXSVNMEPxn_1WrdUyYfpkmeiqCjGDBTWAtY8cnCt0Q,13OJlRnPF9TS-RJyItBPvyX-rTWxNE_X-z_e2KP6xysc,1pj01b8r4xSSrCk-jAUUlyAAJGCDWrzkO-PZDuyxAbbA,1Z34mqlVaE-My-WdfZf0y8Fz5UIj6z3z8qgpsvoemt3I,1iAAGXWPNW-knjNCGMkvRERsi9AFT5PGUQcRBkgu9Ieo,15HGGo0tyWsdkQDKExkll_5DdVD2Ofg_1HiClVQfhC5k,1oJcS2CajOTIVgRTxmgiTiNcO8Ug0-5V6ETsagcCmyHU,1hjtga7CYdR3PKlgSaIPdBnxMCRtVW3vWzv_UkTehPGo,1EKkWO-oC1-e0qOdWZUvfq3ESziZ_bvOJew-WdFnLdiw,1Ujmbz2j-4GW7AuYfevx9GHwRkmc5BVuie6RiVhXZ_9U,1Jxx9ty-9ZVh7auYXt5vinDszfBFGXkmsn_c5-cUsef8,1Ef8anhw6CJzhBqii1bo7sL_b2g3U6KuPzOjYzFFp5PE,14XvntOSOezV4IG_550X7Lmgdj4Lo1XGcVJoNY4mrwpo,1U6V2H3Nr06AA1k7Efxt5R8qTkHkD08JGxkDfF6b0WfU,1gVcaN9sriOYdrwXi2Umf2HRE2gnJ4se2ssNFMKLLvuM,1X8pZ994AN_DWEdilsdsdyimZnFQwi3vYqKgRTHcHphs,1Q3cl2uTMr9l6DSi2PA1DES1SmexW6qcI_004x8yXu7w,1LuQw_incCFLhfut28WcTNDynVd7EBJ8CxPkYCDTiQMg,1YJGwBYd2_rEwNzL1NYGkmqxS78r-UYq097LKmtg__ao,13wd3LmlJ5h5P5F_ZmCCx2UtJvcXn725mFwf-4CdPYBo,16y7ycNrLaN6ARE-00ugAbjtOAV-Dhkp8ykCM1rdhyOk,1F9hLby9dg0eIPGRo-2iuuRQJGXmpQhMFo28P5e6KX7c,1hHreOfR12Ec-_l0gCLyibC4dePS9kK6jYLUfH6iaElo,1qveCXU6gCeCJoB3yrD_NS3nm3-ceAyZOJHpMg64ivVE,1utWXLwV7et-2IqG8SwFX9GjtDoBEKMuDa1x-qcQsPvQ,1ZJjDlashhEpgcHjrPANhMz_fAIvmu0zyyb4zEu6_0Q0,1pbs41mWKhiUbKnWbqXGfHNMZUWSuc2N6o8qbxo5j27U,1sjNd3t3TT-xFMKVr7RMditeccJkimd4cEPAoagCkBXE,1cV8-xlT33AAZYRmUvY7D3aP03F3rz-CF2k0M-TA5VxM,1fjzY7MaS8urFMydblW19ktt1OBjskrv70JUeV0ql8Pc,1qJY2G7IhZPTcif2q88nY_TIViq2xQLMM4-FIPYVoTAY,1d3CJf8yXrodZG1Y2nA8wXZ7CWImCFagK7EL2nrZlVFQ,16CSUHkdHpTqb7UlL45q-yHv7hlDe4I6NHWFrC0d_fV4,1RJYPXJydZjSkL0XDNdzpLr5301m6xx8Yf9VI8ffHPwQ,1sbPMan37tZb25FvF0Jee-CDgKDZYlSt9Yb2olKX6KgY,1EelIO7Vdy66a4hWYgjmdVqcAqMjYxEdOlTPqrwzaDHc,1HG9_wM8i7RzJrOqmhGAOY-968zyTYfP-t-SlnVCq04w,15xHGbSMF1koHsQSld1lC6GLuS17BUSRAuv-Dlc7xtUQ,1ajWgffBo3dgjD-cxVqUWnM00DBbugg8p4ChvMzWR9kU,1JCu0cKR1jTOhOhi7ieH_5T66QeVisGc9sQKvGivimUs,1E7ZYhkEkwVzUl0nBR-cA2V68m6t7uPVqefGcbu4bB9I,1ma5XedRl-3iBfVnatAykDJMYI5rsgD877Erjab-UUFE,1wfrBMRGI7_07VQe6m7Hq0rLAnWnUGxnh6GdDDkf7NVc,1RR6sPgXFQmPImkg1gdwuFwIRlm7qL9TOP63k8t6L1Cc,14LypOjpuxzk_O1jFAwKhFzxk6gyKNIz0spIt1kpFydk,1W4znjKtNmqdYdGJOZgZJOnkHAt0cEDSXVKIYqCWCgUY,1lv8Aj9Gd6FfM0lGeSqiXS-XXL07VHwHYml4VsBiL7eg,15PHvNCw0Oe_GRPgeH4EQfg_tQoLdXAeE8DsmsSSie6M,1Qmt0dOBJQJ-zJ83zrt4FBuzlYiXKcsjnJ7hJ0baiLuU,1pE2i5jL_3cJ9FIgGe0n37PMadNXpLCp69OqMqOhjvLU,1c8uUEeKZO9-5-eih44y3TPGef_OMJjc6iDIY6i-NWns,1DC7uBdguqhtBMYfLmwpCariSfWAah6iJxggZVjlKOD4,1DjVZcRU3tiszOUdvQO9ozWG-52EjEWm4No9gMjAnAnM,1PKZxF-i7l2X1asEuvxiDBxwlOyBaPSWvHLi7JKSo8Z4,1emBOe6dSE51zDc7JuteyI1d7eI4iAFcifJE-ld6xZKY,13i6Y3lIhwFEqelv5-C09ymsFS8LRP-H8dA1fAwZHy_A,1me7hsDeyqF2W-mTeQn6r7QbCEm9WYdujsmTgDTmOaxk,1H9P-O0kmuZcVfs6FzBP9Y-cWU25bgnyqTMbwEzdKzsM,1-syXMOGm4bNSrHxQeKdkfKYOcFStqNCbNXtU7W6T4Pw,1AdnrA6dwlFHVxa3D_UGMCJy4zF4pQz9KHsBQEPO_5H8,15lMC2Mg2vZKwnCYs8Bav1n0gtKM0dTNOSVA_MALPaxA,1CqYQl6PLL7vKiHPR3ZOwWn7DvBSwsNe31z0wQUY0N48,1iEX7PJKjCu4mVJS2wcrU22kghgkoOCrpBfWlgv87iCU,1Z_nu_113ZeSLnaQzUV-p4rBLuZX2uXTFv7oFFbi_TAY,1RfcNPE1cDXNApiWUswh1QOFnCGvDFXY3MP-KtFO_Lso,10rovD_zGDrU60NfQqc0Mn1OJmAs7DRuhwA0LOCRNJOI,1PcYztaQx3sKtEe1U3j6ZkXcQEKzruK_JUYPrifg5svA,1RD12hxMcMusrHuzMoXeVIQzz-h7umx5WmgHgvNGbv7k,198GsaV7DqOEixHJt7Y7hzoCki1XZzommEBOfsA-onEc,1gI2VJUis9GUjUXaRMGz31rdnBPfonXqrnqsv4v8JEew,1tedAYbMdKyCnmJasdJ6txpfQYIWsWA8GOxA3WS1X6As,1u8NM34tDVDbNvnh7n77svRdda-e9USmSMQw_CP62BsE,1P_2W1sOSUgAoumuRZVobToeg-np82NpjLY12UFc_F1A,1VcuoxIhPn402tn7i-uEAtG5P8yMfIT8cj9mD4cTrlQE,100AAG1SqOQBxfzraFQJRFsm8KhJe-xjxqieA8j3IJP0,1_6DEx8Lutv5ZEPnXAXO-_A47RAy_LTTyt6RsRVEXIhY,1GG7CAecvQKlxys10wwwLVy7QpIeieLp6P-qULh-QFWQ,1YV-4yDwnmomg-2BASsk4cK9BExJ1bPQcSUSX15IKhTM,1dl6vw-ln6K1DKg_XtX2E7yibpMmqEbevjWBbFsGhrRI,1k5i7_hFbHSjs7Jm7iDaeW6_UtlGsKHi2R3Tv7Zt9C44,11CL4f8nW6HqxQuz3kGy_uiE-ZAPsKzmSy_LFUParCYI,1w0pgj0k8bGo8dcDYd0CuISn6cdw-VRpchNTGITboyLg,1MVEpHhpebyxsQOXiwTJr8HpPyoet36nuT9tUUdS2FLg,1C9FGWZ8-wA0WcGmdpkvBVR-rUIckxoQWRnGAUq3ZVPA,1lNaPgh2ADtf0REyKJaFSOwb26yJ4vCVBQinqKwj7j-Y,1tYTmB06Jc7Zt-ezILHa-EF2p-92uR6QKkoWikNoaIyI,1RiZLjMnkxW7scNCheKE-9XzcWKuczckv3R6BLg_YsSo,1ONvzU57ZkVv7f1S5vzb0rLtL-a3pm9olvGwNO9sPzvg,1r-FeKFAFrR3GX_BUDqblSSeERP0v9BcEiJorhIhsJlw,1lDJ8adEX1QTt_xbVM4eiGZlajKD5htVTMn3Wyo-hxi8,1A8-wUbYAoxC8e9vMsKqqjNTthLfH5oMMrhOo_92EBzw,1otzogxvfQEcOaOaa8bN-0WIyPtijqBIgoQFi7OsWb4Y,1VLppQeO8P8prUBilXLekLk9tm7Eu3H91R0u3MMdw60o,1tNbWBKWEeqMe_xnaiw63AftBqkeLIykJWNpctoLYH14,1Ky6fBefEz5C8242w4G26MQsYcfNS5T8qvSYY9DHVKS0,1C5qBAylkjEK4PnSd_uhpJjrCus4c1BmdKGC6uaiMPw4,1ndPcdmE9dwdNDfHSzMqkBjJKSS2YoFQZ3wazoVCeLsg,1XoqDmtJl6N1dOGDy4rNkOdjBHBdQEst5DCGkiqbtzts,14gLgKGlrH15ehYHAdpCB78JY4a7sXHWtTH9EII8r8Ic,1QDLMfNK9xnfMcYRqcapS4tN8YBqrK8JmQy2QpQmQluw,1dsHcySydelcEsTBM7lJi3UhcTt1H09vlOz8OENZ1KsY,1_4M5tmvznWK_2cznA3Di2kBCOrAdrCVf50zSdmMxHBk,1l3TPpmULnO5l5AINA1gPMmpLk3z0LfTJV8wiJMd2Lto,1OxsERpcKYTLpfxx7SGuk5DarSqFnmrFQlHDNbaKWLLQ,1vTKq35oKWfc0moM0Umww26A53Q73jIEOz8Iy-u6XZ5U,1Jk5ha6OhlbRd86rzxrqbSL1ETBfGJgy-qcAqQNrnp4A,1ZAkk31pnmlNosZGEVWr2-1D4oqF6q3AambxuHMriq6E,17I3uw2RRNgFUSVRZTfBlGwsM1r_I3qEYbr_UD5X_DSM,1Jx4Bt8TKpVKuk3ahmqmP_FkXtTMpGrdmyPfaASJwWmI,1xMeSrRhyuB3nCXIzd4pVAxeBWpyt1TihYYuKQp13PpE,16UK00ZL1xvR6DZrTbH0mDigT61u8bS1opqoVV7BLLDY,1yh52w-YEFm2dk5leiFkensz1jdLIc2VgNq9-TbgpiDU,1VD52wpJ1SA_WFio7FNK1Lqw5LDdHbX2U-xoQ5dLF_EA,10As5Aaane6gP6d-ey45cMaMVEIj2WY50k7nLKFeMC4w,1mURKcoB1z69hSqa87gg-1m5It6uHktY45SBPhNsk4kE,11NrIo_be1EseeiAOyn8EUpJh8BXfYmyTOC8vFSKxf5A,1lWPPl_b3ADoZ_AN6897ISqnx3C_0vkfIIPOlYa00SCQ,1dyl0dpNGeTUBFjFtNGz6wkgxUpsIE0b2ChDKTng-H-4,1JV4S6wSThuuwxuK7sUGx2xANIdBCsgeTm5kvRyqwUNA,1dZZ8IRiDKeprsAFjmmY2pyX5wW41m4DdwteZvEkyF-s,1vBdhFWp7jJIw8k2tjVKdr4xeRnWDQTxz1_1LOxbr-NI,1xxEpwyLlbGH76-uczljxE0IHVBp3AHtuFHlSb5U2I0I,1bdOqNH7EC26QdXDiDl-OkVGZpo6lDV359-lW-I-X8L8,15oGgqL2jNL-MbxvrY8WcaHTsMgeNx39z7OzDW0dYlIk,1eYBBxHSToVxk08HiNHcS51QqmeWfPoPvCHpx2ps6f9I,15hctorK8N75E4w1tz-wTIGig_V6miRwS0riCxjaXbeA,1K_UUVyaoa48luN8soKhR5PolFIlf7-flOHgzu0iC-ws,1okl1i3HwSFuE0T0ACkjk0cM0WTuaa_v3wbZJc9na7pU,1_YIbiSUQ3nSUhaK5Xnz_uUDjsARp7XFhbofv7fb5lts,10xx_OeV8XFM-vkCWtQeexhz_NCYpkBewfqSk8YUJwCk,1m2MrhSQtzb3zkCKkebDcnx90zEuBqPddT2iGW3liWrA,1lGuVpG0HmutUE0lh7vION8GW-SaK9XEtQricSQnNNIU,1u0fEKS1TJ-ANov02UzbC_1QUYjOjGc0F2AmdpQ33wnY,1vl3bdKFaVd9tKZZewYeFCNNw7LgTiz4urUAPBOWOtTg,1yfJ9T6rRP9K__y2ga1S4Hd5v3HHFfFn4jNlBQseu-vE,12JTjexXU43pg8WbOcyodID3QTA3UH4VF9mwIrN5ksH0,1_1sqBe4mlTk4gMcRkmvpjo3hz5LG6hyyYXKJIEUxrz8,1ZNlmQ_FRdus2QDwiCzglEjewc5jKsJgtNRk6d5nb34g,1EgGdCn2A1L7C1nDdhzmgOR8OO_oE8naO5IuqRzNtMZU,1cR4XsEuY6Yg1NLIbB6SHeB8aphvCcb4nQ-e5l4stZBI,1EEgfzqmArZ3R7LXqQ9tuetqBf4VD5WjXunKvBulHGKA,1z2MqnDqeGtx7OfCf9i8Qw4bSzoAcz-toZ8kd9iD7lbs,1Ch1TCgb2V67TaygCghChK_wbRYTU2tAiY2imNJqzON8,1UipmE1tNRp3dFaZ9QkYOoQTJFV3k9fndE-bvAwVfZZM,1IjVNEtwapKqOuX5gAi4dpxNXv-5BvfknI8MKtLnOjg8,1yiW9KkDMj7Ov4oiKl7FvGDZkjHRtHMWQaaMYBYOflo8,1w6KcZGv4_fIAT52JeYr509QJNO8Z9Mlyt8inxHip0_g,1q_vHpDnXGChawAq8XSu_zRByhXcCd91pyBMEYqebxHc,1rSW60tKRbrGEg5pxwwh6_g_2WCD9So0yqz6_s5etQTU,16l8lezt2mscNEPRGHGUZaS-z0dek_mi4UQ-ZsTx89Es,1-UFEhBAexo8DPliwh8x5fCNSx5DJz6tj1nF5EvzOxLY,1APNhrv8y865tjcJ9FN-K2dzvYXPfpc-WQVmSlKJUfZY,1w6pBkk5pO553nvKWK1M2qc9_ZE_Ln3yrXvT5v1oZoyc,1GtQHrdWfUY8ScloDbR0hCu5z5LEfaaxf-oQwduH8iWU,1OuIUyN5qX2apOB4Jve1HT2C1DnXmMBtK_ghcH_YQTsI,1qan0PXh3-7BLYs-SoWNyynStCJWer2DUfEC-QG_aNow,1Wjq2gYUHBJQTt_dTk3YNBZiZzk7hk1aSTxZennPcMkQ,1TSAyXIXsbyWes89uN7X0t17wXQPsH-SDgxN-dkbERK0,1OGqqhyHTij1Vd5UHeqUzps3Ws8fz3zbxIrNQtQL-0II,1ou5fr3xwdhXvVviSy8Xm-rrw1DjgtqIAjlbWvOUQxAQ,1P316v_QlIPs9wFalpA0e2MV9GSdtcWCWgbCM3jVGd7w,1eUUy0u88Xdvz5iEfjhIwwoQdx3h1fo0hynaxRIS86eQ,1OWBAAphEyXy--e0PPPVuuUDAcAl3PxPiWOjGVCFgKew,11cQ5nC1QZQeerwPZ8fov5T-hEDXvAncY20AhhX-MKro,1aKuOGTYjfek3yI85ZFa_pRP4d3v4mq64dfEQg1pPM-M,16n-iD-IwynJbMG6Iqm-vs0nXyaz9exNOwCyM7QntJW0,14tdZzvOMViITu-n08Bo-fipruV7Kbid9txal8tN7zI4,18-RK1RzsmW7J7tVqCleQdVdwQNC4wyB8nXwj7NPCl1I,11x6QHvMhvzgtn9qV2m-dxLXfWqxBPOAPqTVj1zWhgu8,1ndcjdWwNSUn1n7CXU8nhfgSt5Yy8vAh-vEJehXfNfq0,1fXbWYFT0GerVyamvwVhQsaprDDiS5BflN4wcUpZ0fAI,10olfccqQ1yVIcCqW1HkdDOUqcE13SA2w5DLHcw8sF6o,1urav8k7eu2i0hmCapZpEzx5MFM2GWtQOoM_fnPuJLfQ,18mIlBRQ5gdPe4RCsF4W5OwVSUjsf35vXJy3UAdqS45U,14HmnASgGAFb536Gy87AfzCeOpuvYvdAgDjC2d95Lpwc,1P37InFZMDXi2L_YowztXLKnwyd5H19m8igdtCanzWXU,1EXTko8_sRH2S-2dXOMVWezHsS1QECE_7KD4ourAozg4,1pc15T9I0xkZZB0NvoF8M3F0XrRp7zMhkuvUMtyeDL24,1_ueD4ZxwBStl-FbtEqVLyPfFSMxffZsYhfItoWk8mgE,1SIqveBo3i3mjDlI6ude0DK0CbyN_jaDotVmvyqH_2VM,14FUHlBZIJ4zHVNu0QMTYiKHt509UNrcKj9Fhtp9nrgo,1Pf6zT84_2BBQNrOjUg9jDRHi1DOeA_cgvVulHBmeWkg,1OHyLtUuFJYGLpQT2VhwSfMYYinJptAhndm5vfame3X0,16ZHxV1A3rjIfnSLw-XM0CcODP0b04Vi5HoKwZYn7ZuU,1OjCghWrdIFcXJfCBmGEL1xkDxIcOjtjanb6tBIx3wwk,1z4HVpTA1hx9T2o0D9h598blveY8pmraUqaXnFAuDJxE,1lN2YUIFZcncnTFTaQ3OcLkpwTHWCqk3BPLDXeHz9orU,1rofpVKWQM18vCtAAgns_I79IvpapajpRjoFRJ2g1NU8,1OdxfowfS2QBISABCrqropivgzNKvDoezJb-zR4SZ4KU,1E0tSMv-R2gRRVEQyBSRM8feHTF6aGscSFuE4xvH-aqQ,1JHSAPVraBGo9dOcXYkHHzQ3rjQIz4OqN-4Ez2TQhMDc,1GXJV5hX1slC_i7zs6mQk__KBJgZImbOazwUmYHCPp-c,1_FERSF95yNZuyhoS8zAnhVdKw4rwjJlPTRbdHhw9p1g,1krFoBvVB9iV9GY8aylze7u__3zVZFpIevexm5IxL0dk,1QvesXF8srZh1er34bM4RsrYpglipc1EaDVrkR6IdrYY,1S5V8xI3vJHyuNxvNerVTeWshcolBgZ0iIGT6ZBMSOqs,1gKrjPu3QKNeb93j02QV_a3Wv1nZB5x-3RX-dT15ZuJc,1ZHL195GTvxi85rNlffa8eP-f_Cqq1WhiAAojEyCoNGc,1leG6Sn3V8f9SifuBSGHFxXNq36BqQVuIjtDuTt73uQk,1xmTTRF9cOHobkZ8yxifPoTDq6mq5Ix0dNCs7foXtv1Y,1fz3PP28h1TwZXnXiXlkrj4GlO81GeHJtnhR7lBZwocw,1D-Tlnq0UtJFYyB2-HXB8irpY1tmHrKh4-vt5utGpOCg,1Vk9iuk6BEwd2X644PgEqnUqqMxRp9vICl1RIeYMslds,1EDRr0O_8VARpnL-gzCdxvcBkf0JKWtU3qxROMY5Z5_s,1iXimTyi4ZXOuMoNHhBzyrDoItU-ZTTFwLmvIOr7YCiU,1Irzy-2bqewd7wtOC3I4u4CG8jhIUnLAVlp7Gk2IsdXk,1_2QS-kUwhQYXoP6z8mysSTV2Z4j4U_1a1FXNIalOsVc,1_TuWHa2QcehsH_LI5PRSoZzzqCNMNRHczOjSF4uRjOI,1TraGKzuALpGG_S22qFxH4rvszm2Il7lgd0n9YTnxbXU,1UzlQhrUcW1QMR1m7wr9Z5YvHrTUx7feuBYvU-d4JoY8,1ORUliGi0C70nW3eNqNIgNKTMXSt_ILjXituKJAcz3f4,1mdPkb-wcCXyi-sDFoX-6tQWxstH7V5M_DPPGEEJvG7s,1-P3QV9o-9b_8VFp_bwXLPUvdiZZ4W0zY04XvxqaszAY,1HpBq3f_XswlV_uz3ChkPJx4K-UJbd_Ms2RJr7pb2RR4,1G-TwyhePjX6BVholH5Cg0uKCJZNGM8N7VmfmZjhQGNw,1Fa4wl6UnS3KgEGgPNPbKz87GAl1Vi482L_eGU35PbG8,1rrRHhVgRFmLFMCYcgDDTpzGs2OmyANG2WruqlShH3rM,1Uanalk5Hcn5DuInUm61W7zHYg8MzUr3HrLrBAGozBEk,1HUHwdr0QV74qz8oJ6TI4kol6iNL5APEKG9YcGw6_o9M,1K9kGqgUD9DYmyVoXEyPj8b2hl8mTXbjpvvC-7AXhNZA,19tUa_ZvIpqnHQCFxhZTIEPa8RUIEsfHkkQS1QNFv2z8,1LCrM4w-eMZeQ7T9AkONMF3TNEgv3qtlOwwa9UL8l_3Y,1zZBC3x6fAvixn_knrBdc8MXltvq6LDISY82KNuok5s0,1QE9g5TpGAhdPJnS7J6JxwvKlqoSzsIea9uYXkRVS1vc,1dx2ixrKWBHVOyZobgk2X8KOAp1KqaDCD4kLKuqpONgk,1Qu0MIkVm9Dcwr9KvmWHt3VrB1EEQoBKB8mdh2ssnKac,1P6BxoDSSC_yye8wAEDZmyK3csy7RsYsFBmT787JVzFs,132zF9y39ZklGBLVUaCI5LLYriDhZ_V7ye7tian7vRFM,18IYLy_-WuqS1UnnpNqx17MqLsbuDUXqBmYhu32Lv51c,1NO2U6YQMwpqh6UQrQ9kPKX8_BDSymbvy0X4T1xyh4zM,1oeMwP_OYhl-dpgf6cXYBoSt7e6kHYkT7FZjt9ROxNT0,1yDMoMNxL88CmJC7YF2QNjE69tua0LHIRtV8u_m7Qqgc,1lzgZp2QMFkhqFVADKF0V08oQbQ3-vKAnYaXd8IQ_cYE,1ptVjlirGMM_9e1zKfz4lw9epCRwHNmg9XkcrT5QYMAE,1HGh9NUgQIkX-Gm4qvfltmioNKzxM-bUf5qNLF0GS4X4,1jhNTneQCdLxaprR34ZCbDgPAFVF1JlX6aWq-AVATajk,1tGpDKOuZGDFbwNASXGH-vGs6SkhWnvKUz30YeUExF34,1t7NdLtDzap1fqOpZbOGiNKv3GeoqR3I43akW7A0pUSA,18H4lPqW6C4-G8ttUGvFPVrHe8tXtPj4aOBLB7eay1dE,1708u02o2psI0W3WncZCOxHqT95xsZ14zKxg-fEUyXCY,1A56nebBJYNdHGfpbJPoArQc0prF33_jJhYWpnaUk7Uc,1l_IgEkC9vIiNzH2r66U5cY9imJpmItvkpo3FhVH0P0g,1SpZq7r8dpTnS0-QnXZg3aGeHTd_MztTnVq7rGcmHmuE,1ImwWR3T-tugf5TvaEcT_l3e9pwuaVCMHJVSfMo6wfx0,1si147wHSaS7P4I2s8IPj2H0E9gItV6XZCbZmiDW9OBc,11MyMcfvrp6ERnvzbUTXv-6P_rTkwW5j1_D9ohHwFtbg,1JCqEgyFOB4c47GhZyFWwmOoJkfcGpnlRXwsv8FxXybQ,10YP3e9YdsuvpuQK0vYADGDaE5BDTUGSFVtTa7ka_t4s,1IHsgkCkT6ZjznniXBrfor-PVbNOFZDbtZpRh23nAkmo,17ry2sGVTQjXVqRZkcoJTPXIDBin880EdcJgM6mO4JLU,1BUEbT_oWyQIOhylAVr4FqNdIw4Tt2fcRKGZaUap0Nj0,1KyPPyo89ENcEVDtlz3jRU5Y58Ugycpeoj_Ua8dtWAXI,1HLMATW1WartsRXf6HTWeDfM2HYrSWjXOiNTgKiVfo-E,1TROAX1ccGhUnz_8_5jcPYAQbveeU3NgwufvIou1gzWQ,1xqIavyPkJW-cywKY7RCTwQRcTdIzeG4ELF4iqjWenT8,19AJQhfJX385SFYlz78ZYESgXS0lqYWswyB5ajzj7jJs,16bbAO1GldycU_HESJanfQ5hzAkwf3WgdOEk713tF5eA,1eYRWtVUsUrEghDGgOpFyTbYABkhk8sUbIew_6s8w3N0,1Qw_1UEwROJ1yGpIMYrLebKYm5txmH1lJi_lbgkWmX34,1rQAvpQT2inAbCQ8o8KHy5UPtdjPQwU4X0TntQvswIKQ,1tBz2dvYFTVLew1SDNq_duyvY8BJRcEqvktXWr0cYHOI,1uKZS9gzgE4TY1I1H6cuNpdvmlVXuV-Y28hwDNTh9H7k,1WuvZKfZBmXuwSIpBWCKXKeOEqrP6RQs0xgjUciwYRFg,14vRqsAXncyPhVdpFGgzK8j2p1vMRoHmGQL70PgKjLIc,1OrxARBHzRjpECrLUze6_xPYbHN_4Pf-OvvlvtBkXG-M,1NUiW1HV4HWLJFaOmVO7NHq7cqVFW7i-itDs7gTbeHlI,1XTgDCRW7O1qWcfW4UulOmX3YuTDyoN5kY4PxmW9Z_hc,1ftOC4vQn5LnmmWepo7-1AFw03jeJlTAYDGXkORZeCd8,1FtkLIlimY39pYONz9_U524_ib08Vwp3e0A8jarxKEco,1fzAA1zqqOK6xY83DpWnguf7TA2KMzG-t_eq_JBV2MJ8,1QA0HkMw2tIKdAQzURjVXSZ_dDYaE_yHSF_VBDwvTT-I,1LgxUzfskgLVB2VGf0l5mqXS2BPXcRFtMq_gTkGCK-Y4,18ifskRMuOYlTqjGaBA41AijplhT6SPCATJv96kAF0ro,1W6oWDljycRNOGqXdPaQ74GCNaugd0S4kANktTmbC21w,1DRhxGpwyBrbtJq-PHAa30hs9qRsDeflnJShs4mA2vgM,1hFHbJrjhYEU9VjXtkl4uLwnJBq12580fMsb9nuZ_z3g,1q4nYXhIrJM_2Tp5oKGar9yPcZWOCejzm81mMhnWUEqs,1jztOKfrOMvmADQEnOQ1WiSKKJ396G_SK62JsXm_MR-4,1utbitNAj0E3aAGl3TT5A-WkarLhwwRtc8zMsHbCvTeY,1SwaEHj3cfmxnckgixf_r_OwbsupAm28tjmamEKsHNy8,1ASQG1jGwy0gp0nLnutbnfv0_bNlDONLFqoNUheCQRiE,1vYqhgAFbMuCF8jL200lvJAvDcrLAdy-6mZSi6g8qZmA,1AkODIbRclEWfq-2Y14ik3qH6DQH2OzUOVPtuqOOHW80,1vP3uMUGpzZX5_vWpULJ0dJY1SO97OCZRUhO-Nj_kpc0,1cZhj8mOhaQ4KW7xkp-nPjsBqXIIHEHsAh6dIaGsJi0Y,14_prigwxgpVTRRztZmQrBZNWmvxzjZfqy30aodvCQ1w,1veUa_neajj76l84PkaAjDYLQOdcwPes4Fa6n8f27ECU,1xoRetKd_OZdP2dXdbL1iABvXB5WiYosFknfqgNhfU8w,1Y7Ug-uJrOuStBGaRgGU7DdoZ_l0gE6ge_ERPk5_vH18,1iqSPISS2ufjmTWL4xtcBkhM8W82_vmF0lUhv8lMQSgY,1oG2cdnFtbjDDDQOdoAw6f_B2PsJFsCtSa2m5D9Ucy7k,1UlfY17FN-Wu5mYOSenSkIumefkSzJBhcmHP2_Nf6mrU,1xorxRSdoglTLshyO0vzgV3xFXTB_O7FbD6Wyu2jJ-vM,1COwBPUYFYzPF9CTPVW5JZT5eaIpVEiT_R3qD1uK8AF8,1OWe55nI9nz5_Zzb420rEncF7rUZSkKuo-paosnX8DK4,1itliO8gEzdWfJd8dCRrmTRLU9x1AmPR78zISm6XJjr4,1V0erMC2lin2_976eA9ANxMjEB2sAGFeoO-SrgI1CoTA,12dMNWcn_YCM2ZFeiOqshEK-OH5jHdJyRbJ7vMjgNbps,1JSEtlapkdCFrn7iII65Jd1cxPx1vDOZck-5PgYmoixI,1QlBXB88vq7UpEm8hvWO9bd5Wp12QIbzHv3Rb_XQ1Dhs,1Ke21ZOpROXx5ssa6L-19VMjHr9nGnpTKAGP4gaQNa_g,1Wiv6pS9GMFxx92ocwL0LGW8ZbNMynxUfABY0pIBrV5M,1yOe6p7EOFgGO4v4WXc5owJ99pDQiFq7xv3skTopFVVs,1fH6R6wPuJBMy9KbIcVpcsitK7O6BzWrMMyqMZBp0fn4,1LRRQeF52uz0Tm4KxvHRF8jOZVf-2GosmTsgvA_I8WAY,11dBLajr9btEUmglwup-VUgyQ-BsTOzTt5Hyzerw9cmE,1JIphReFCK4psfJ57Ugq-Fc1FvCmrZETMeMS-y9vQQKg,11tUOyOzFcmpl9EhSi42uicYwLLG6bOx708-zbXrKLgY</t>
  </si>
  <si>
    <t>https://drive.google.com/drive/folders/12fIbH0f8mEZKzBUVx_p7ACM3qnnZn4qs</t>
  </si>
  <si>
    <t>1xvmJHZ2w7bMZvEccovDmwh_S1iWoYbjIWBHGNYoSBEw</t>
  </si>
  <si>
    <t>https://docs.google.com/spreadsheets/d/1xvmJHZ2w7bMZvEccovDmwh_S1iWoYbjIWBHGNYoSBEw/edit?usp=drivesdk</t>
  </si>
  <si>
    <t>10/10/2025 19:20:09</t>
  </si>
  <si>
    <t>1BLS - VERBALI CDC - 2025-2026</t>
  </si>
  <si>
    <t>si comunica che sono stati generati e resi disponibili i file per la condotta, le competenze, i programmi svolti e le relazioni finali. Di seguito i link ai file condivisi relativi alle sole classi in cui insegni: Programmi svolti Programma - ITA - 3BLS - 2025-2026 Programma - LAT - 3BLS - 2025-2026 Programma - ING - 3BLS - 2025-2026 Programma - STO - 3BLS - 2025-2026 Programma - FIL - 3BLS - 2025-2026 Programma - MAT - 3BLS - 2025-2026 Programma - FIS - 3BLS - 2025-2026 Programma - SCIE - 3BLS - 2025-2026 Programma - DIS - 3BLS - 2025-2026 Programma - MOT - 3BLS - 2025-2026 Programma - CIV - 3BLS - 2025-2026 Programma - REL - 3BLS - 2025-2026 Programma - ALT - 3BLS - 2025-2026 Programma - ITA - 3C - 2025-2026 Programma - LAT - 3C - 2025-2026 Programma - ING - 3C - 2025-2026 Programma - STO - 3C - 2025-2026 Programma - FIL - 3C - 2025-2026 Programma - MAT - 3C - 2025-2026 Programma - FIS - 3C - 2025-2026 Programma - SCIE - 3C - 2025-2026 Programma - DIS - 3C - 2025-2026 Programma - MOT - 3C - 2025-2026 Programma - CIV - 3C - 2025-2026 Programma - REL - 3C - 2025-2026 Programma - ITA - 3D - 2025-2026 Programma - ING - 3D - 2025-2026 Programma - STO - 3D - 2025-2026 Programma - FIL - 3D - 2025-2026 Programma - MAT - 3D - 2025-2026 Programma - FIS - 3D - 2025-2026 Programma - INF - 3D - 2025-2026 Programma - SCIE - 3D - 2025-2026 Programma - DIS - 3D - 2025-2026 Programma - MOT - 3D - 2025-2026 Programma - CIV - 3D - 2025-2026 Programma - REL - 3D - 2025-2026 Programma - ALT - 3D - 2025-2026 Programma - ITA - 3E - 2025-2026 Programma - ING - 3E - 2025-2026 Programma - STO - 3E - 2025-2026 Programma - FIL - 3E - 2025-2026 Programma - MAT - 3E - 2025-2026 Programma - FIS - 3E - 2025-2026 Programma - INF - 3E - 2025-2026 Programma - SCIE - 3E - 2025-2026 Programma - DIS - 3E - 2025-2026 Programma - MOT - 3E - 2025-2026 Programma - CIV - 3E - 2025-2026 Programma - REL - 3E - 2025-2026 Programma - ITA - 4BLS - 2025-2026 Programma - LAT - 4BLS - 2025-2026 Programma - ING - 4BLS - 2025-2026 Programma - STO - 4BLS - 2025-2026 Programma - FIL - 4BLS - 2025-2026 Programma - MAT - 4BLS - 2025-2026 Programma - FIS - 4BLS - 2025-2026 Programma - SCIE - 4BLS - 2025-2026 Programma - DIS - 4BLS - 2025-2026 Programma - MOT - 4BLS - 2025-2026 Programma - CIV - 4BLS - 2025-2026 Programma - REL - 4BLS - 2025-2026 Programma - ITA - 4C - 2025-2026 Programma - LAT - 4C - 2025-2026 Programma - ING - 4C - 2025-2026 Programma - STO - 4C - 2025-2026 Programma - FIL - 4C - 2025-2026 Programma - MAT - 4C - 2025-2026 Programma - FIS - 4C - 2025-2026 Programma - SCIE - 4C - 2025-2026 Programma - DIS - 4C - 2025-2026 Programma - MOT - 4C - 2025-2026 Programma - CIV - 4C - 2025-2026 Programma - REL - 4C - 2025-2026 Programma - ALT - 4C - 2025-2026 Programma - ITA - 4D - 2025-2026 Programma - ING - 4D - 2025-2026 Programma - STO - 4D - 2025-2026 Programma - FIL - 4D - 2025-2026 Programma - MAT - 4D - 2025-2026 Programma - FIS - 4D - 2025-2026 Programma - INF - 4D - 2025-2026 Programma - SCIE - 4D - 2025-2026 Programma - DIS - 4D - 2025-2026 Programma - MOT - 4D - 2025-2026 Programma - CIV - 4D - 2025-2026 Programma - REL - 4D - 2025-2026 Programma - ALT - 4D - 2025-2026 Programma - SOS - 4D - 2025-2026 Programma - ITA - 4E - 2025-2026 Programma - ING - 4E - 2025-2026 Programma - STO - 4E - 2025-2026 Programma - FIL - 4E - 2025-2026 Programma - MAT - 4E - 2025-2026 Programma - FIS - 4E - 2025-2026 Programma - INF - 4E - 2025-2026 Programma - SCIE - 4E - 2025-2026 Programma - DIS - 4E - 2025-2026 Programma - MOT - 4E - 2025-2026 Programma - CIV - 4E - 2025-2026 Programma - REL - 4E - 2025-2026 Programma - ITA - 5BLS - 2025-2026 Programma - LAT - 5BLS - 2025-2026 Programma - ING - 5BLS - 2025-2026 Programma - STO - 5BLS - 2025-2026 Programma - FIL - 5BLS - 2025-2026 Programma - MAT - 5BLS - 2025-2026 Programma - FIS - 5BLS - 2025-2026 Programma - SCIE - 5BLS - 2025-2026 Programma - DIS - 5BLS - 2025-2026 Programma - MOT - 5BLS - 2025-2026 Programma - CIV - 5BLS - 2025-2026 Programma - REL - 5BLS - 2025-2026 Programma - ITA - 5C - 2025-2026 Programma - LAT - 5C - 2025-2026 Programma - ING - 5C - 2025-2026 Programma - STO - 5C - 2025-2026 Programma - FIL - 5C - 2025-2026 Programma - MAT - 5C - 2025-2026 Programma - FIS - 5C - 2025-2026 Programma - SCIE - 5C - 2025-2026 Programma - DIS - 5C - 2025-2026 Programma - MOT - 5C - 2025-2026 Programma - CIV - 5C - 2025-2026 Programma - REL - 5C - 2025-2026 Programma - ITA - 5D - 2025-2026 Programma - ING - 5D - 2025-2026 Programma - STO - 5D - 2025-2026 Programma - FIL - 5D - 2025-2026 Programma - MAT - 5D - 2025-2026 Programma - FIS - 5D - 2025-2026 Programma - INF - 5D - 2025-2026 Programma - SCIE - 5D - 2025-2026 Programma - DIS - 5D - 2025-2026 Programma - MOT - 5D - 2025-2026 Programma - CIV - 5D - 2025-2026 Programma - REL - 5D - 2025-2026 Programma - ALT - 5D - 2025-2026 Programma - ITA - 5E - 2025-2026 Programma - ING - 5E - 2025-2026 Programma - STO - 5E - 2025-2026 Programma - FIL - 5E - 2025-2026 Programma - MAT - 5E - 2025-2026 Programma - FIS - 5E - 2025-2026 Programma - INF - 5E - 2025-2026 Programma - SCIE - 5E - 2025-2026 Programma - DIS - 5E - 2025-2026 Programma - MOT - 5E - 2025-2026 Programma - CIV - 5E - 2025-2026 Programma - REL - 5E - 2025-2026 Programma - ITA - 5G - 2025-2026 Programma - ING - 5G - 2025-2026 Programma - STO - 5G - 2025-2026 Programma - FIL - 5G - 2025-2026 Programma - MAT - 5G - 2025-2026 Relazioni finali Relazione - ITA - 3BLS - CORDOVANI IRENE - 2025-2026 Relazione - LAT - 3BLS - SALVESTRONI SERENA - 2025-2026 Relazione - ING - 3BLS - BALDINI CARLA - 2025-2026 Relazione - STO - 3BLS - TACCIOLI ALICE - 2025-2026 Relazione - FIL - 3BLS - TACCIOLI ALICE - 2025-2026 Relazione - MAT - 3BLS - SCACCIA GIULIA - 2025-2026 Relazione - FIS - 3BLS - STERI STEFANO - 2025-2026 Relazione - SCIE - 3BLS - CASAGLI ALESSIO - 2025-2026 Relazione - DIS - 3BLS - SGHERRI BEATRICE - 2025-2026 Relazione - MOT - 3BLS - BONARI SONIA - 2025-2026 Relazione - CIV - 3BLS - SAVELLI ROSANNA - 2025-2026 Relazione - REL - 3BLS - GINANNESCHI MARIA STEFANIA - 2025-2026 Relazione - ALT - 3BLS - BABINI ROBERTA - 2025-2026 Relazione - ITA - 3C - ACHERONTE TIZIANA - 2025-2026 Relazione - LAT - 3C - LA MANTIA DAVID - 2025-2026 Relazione - ING - 3C - NEVONI ELENA - 2025-2026 Relazione - STO - 3C - COLLI STEFANO - 2025-2026 Relazione - FIL - 3C - COLLI STEFANO - 2025-2026 Relazione - MAT - 3C - CELLESI ROBERTA - 2025-2026 Relazione - FIS - 3C - STERI STEFANO - 2025-2026 Relazione - SCIE - 3C - MAGINI MARCO - 2025-2026 Relazione - DIS - 3C - BRESCA ANGELA - 2025-2026 Relazione - MOT - 3C - BRUNO LORENZO - 2025-2026 Relazione - CIV - 3C - SAVELLI ROSANNA - 2025-2026 Relazione - REL - 3C - DEL BALIO LAURA - 2025-2026 Relazione - ITA - 3D - MONTONE FRANCESCO - 2025-2026 Relazione - ING - 3D - GUIDI CARLA - 2025-2026 Relazione - STO - 3D - MAZZETTI MANUEL - 2025-2026 Relazione - FIL - 3D - MAZZETTI MANUEL - 2025-2026 Relazione - MAT - 3D - LOFFREDO GIORGIO - 2025-2026 Relazione - FIS - 3D - LOZZI CARLOTTA - 2025-2026 Relazione - INF - 3D - CARTOCCI GIANNI - 2025-2026 Relazione - SCIE - 3D - TERNI ALESSIO - 2025-2026 Relazione - DIS - 3D - BRESCA ANGELA - 2025-2026 Relazione - MOT - 3D - ROSSI STEFANIA - 2025-2026 Relazione - CIV - 3D - SAVELLI ROSANNA - 2025-2026 Relazione - REL - 3D - GINANNESCHI MARIA STEFANIA - 2025-2026 Relazione - ALT - 3D - FESTEGGIATO ELENA - 2025-2026 Relazione - ITA - 3E - LANZANO ROSA - 2025-2026 Relazione - ING - 3E - GUIDI CARLA - 2025-2026 Relazione - STO - 3E - PALMADESSA GIUSEPPE - 2025-2026 Relazione - FIL - 3E - PALMADESSA GIUSEPPE - 2025-2026 Relazione - MAT - 3E - CELLESI ROBERTA - 2025-2026 Relazione - FIS - 3E - STERI STEFANO - 2025-2026 Relazione - INF - 3E - CARTOCCI GIANNI - 2025-2026 Relazione - SCIE - 3E - FATTOROSI LUIGINA - 2025-2026 Relazione - DIS - 3E - DESIDERIO FLORIANA - 2025-2026 Relazione - MOT - 3E - COPPOLA CECILIA - 2025-2026 Relazione - CIV - 3E - SAVELLI ROSANNA - 2025-2026 Relazione - REL - 3E - DEL BALIO LAURA - 2025-2026 Relazione - ITA - 4BLS - GENCHI MARIA ELENA - 2025-2026 Relazione - LAT - 4BLS - GENCHI MARIA ELENA - 2025-2026 Relazione - ING - 4BLS - GOVERNI SILVIA - 2025-2026 Relazione - STO - 4BLS - GUERRINI SARA - 2025-2026 Relazione - FIL - 4BLS - GUERRINI SARA - 2025-2026 Relazione - MAT - 4BLS - DRAGONI ROBERTO - 2025-2026 Relazione - FIS - 4BLS - DRAGONI ROBERTO - 2025-2026 Relazione - SCIE - 4BLS - SOZZI MARCO - 2025-2026 Relazione - DIS - 4BLS - SGHERRI BEATRICE - 2025-2026 Relazione - MOT - 4BLS - BONARI SONIA - 2025-2026 Relazione - CIV - 4BLS - SAVELLI ROSANNA - 2025-2026 Relazione - REL - 4BLS - GINANNESCHI MARIA STEFANIA - 2025-2026 Relazione - ITA - 4C - BASILI CATERINA - 2025-2026 Relazione - LAT - 4C - BASILI CATERINA - 2025-2026 Relazione - ING - 4C - NEVONI ELENA - 2025-2026 Relazione - STO - 4C - COLLI STEFANO - 2025-2026 Relazione - FIL - 4C - COLLI STEFANO - 2025-2026 Relazione - MAT - 4C - DINI LAPO - 2025-2026 Relazione - FIS - 4C - DINI LAPO - 2025-2026 Relazione - SCIE - 4C - MAGINI MARCO - 2025-2026 Relazione - DIS - 4C - BRESCA ANGELA - 2025-2026 Relazione - MOT - 4C - BRUNO LORENZO - 2025-2026 Relazione - CIV - 4C - SAVELLI ROSANNA - 2025-2026 Relazione - REL - 4C - DEL BALIO LAURA - 2025-2026 Relazione - ALT - 4C - CHIMENTI CHIARA - 2025-2026 Relazione - ITA - 4D - CALDARA CRISTIANA - 2025-2026 Relazione - ING - 4D - CAPPARELLI GUIDO - 2025-2026 Relazione - STO - 4D - PALMADESSA GIUSEPPE - 2025-2026 Relazione - FIL - 4D - PALMADESSA GIUSEPPE - 2025-2026 Relazione - MAT - 4D - PACCA NATALINO - 2025-2026 Relazione - FIS - 4D - PACCA NATALINO - 2025-2026 Relazione - INF - 4D - CARTOCCI GIANNI - 2025-2026 Relazione - SCIE - 4D - SOZZI MARCO - 2025-2026 Relazione - DIS - 4D - BRESCA ANGELA - 2025-2026 Relazione - MOT - 4D - ROSSI STEFANIA - 2025-2026 Relazione - CIV - 4D - SAVELLI ROSANNA - 2025-2026 Relazione - REL - 4D - GINANNESCHI MARIA STEFANIA - 2025-2026 Relazione - ALT - 4D - DELLA MONICA PAOLA - 2025-2026 Relazione - SOS - 4D - SPINA FRANCESCO - 2025-2026 Relazione - ITA - 4E - LA MANTIA DAVID - 2025-2026 Relazione - ING - 4E - MOSCATELLI SANDRA - 2025-2026 Relazione - STO - 4E - COLLI STEFANO - 2025-2026 Relazione - FIL - 4E - COLLI STEFANO - 2025-2026 Relazione - MAT - 4E - LOFFREDO GIORGIO - 2025-2026 Relazione - FIS - 4E - LOFFREDO GIORGIO - 2025-2026 Relazione - INF - 4E - CARTOCCI GIANNI - 2025-2026 Relazione - SCIE - 4E - BABINI ROBERTA - 2025-2026 Relazione - DIS - 4E - DESIDERIO FLORIANA - 2025-2026 Relazione - MOT - 4E - COPPOLA CECILIA - 2025-2026 Relazione - CIV - 4E - SAVELLI ROSANNA - 2025-2026 Relazione - REL - 4E - DEL BALIO LAURA - 2025-2026 Relazione - ITA - 5BLS - GENCHI MARIA ELENA - 2025-2026 Relazione - LAT - 5BLS - GENCHI MARIA ELENA - 2025-2026 Relazione - ING - 5BLS - MOSCATELLI SANDRA - 2025-2026 Relazione - STO - 5BLS - FUCCI ANGELO - 2025-2026 Relazione - FIL - 5BLS - FUCCI ANGELO - 2025-2026 Relazione - MAT - 5BLS - CHIMENTI CHIARA - 2025-2026 Relazione - FIS - 5BLS - CHIMENTI CHIARA - 2025-2026 Relazione - SCIE - 5BLS - PORCELLONI SERENA - 2025-2026 Relazione - DIS - 5BLS - SGHERRI BEATRICE - 2025-2026 Relazione - MOT - 5BLS - BONARI SONIA - 2025-2026 Relazione - CIV - 5BLS - SAVELLI ROSANNA - 2025-2026 Relazione - REL - 5BLS - GINANNESCHI MARIA STEFANIA - 2025-2026 Relazione - ITA - 5C - MONTONE FRANCESCO - 2025-2026 Relazione - LAT - 5C - MONTONE FRANCESCO - 2025-2026 Relazione - ING - 5C - NEVONI ELENA - 2025-2026 Relazione - STO - 5C - MAZZETTI MANUEL - 2025-2026 Relazione - FIL - 5C - MAZZETTI MANUEL - 2025-2026 Relazione - MAT - 5C - PECCIARINI GRAZIANO - 2025-2026 Relazione - FIS - 5C - PECCIARINI GRAZIANO - 2025-2026 Relazione - SCIE - 5C - BARRAVECCHIA PAOLA - 2025-2026 Relazione - DIS - 5C - BRESCA ANGELA - 2025-2026 Relazione - MOT - 5C - BRUNO LORENZO - 2025-2026 Relazione - CIV - 5C - SAVELLI ROSANNA - 2025-2026 Relazione - REL - 5C - DEL BALIO LAURA - 2025-2026 Relazione - ITA - 5D - LA MANTIA DAVID - 2025-2026 Relazione - ING - 5D - GOVERNI SILVIA - 2025-2026 Relazione - STO - 5D - RADI ERIKA - 2025-2026 Relazione - FIL - 5D - RADI ERIKA - 2025-2026 Relazione - MAT - 5D - LEUCI GIULIO - 2025-2026 Relazione - FIS - 5D - LEUCI GIULIO - 2025-2026 Relazione - INF - 5D - CARTOCCI GIANNI - 2025-2026 Relazione - SCIE - 5D - BALESTRI NATALIA - 2025-2026 Relazione - DIS - 5D - BRESCA ANGELA - 2025-2026 Relazione - MOT - 5D - ROSSI STEFANIA - 2025-2026 Relazione - CIV - 5D - SAVELLI ROSANNA - 2025-2026 Relazione - REL - 5D - GINANNESCHI MARIA STEFANIA - 2025-2026 Relazione - ALT - 5D - MONTONE FRANCESCO - 2025-2026 Relazione - ITA - 5E - BASILI CATERINA - 2025-2026 Relazione - ING - 5E - NEVONI ELENA - 2025-2026 Relazione - STO - 5E - COLLI STEFANO - 2025-2026 Relazione - FIL - 5E - COLLI STEFANO - 2025-2026 Relazione - MAT - 5E - DE LUCIA DOMENICO - 2025-2026 Relazione - FIS - 5E - DE LUCIA DOMENICO - 2025-2026 Relazione - INF - 5E - CARTOCCI GIANNI - 2025-2026 Relazione - SCIE - 5E - SOZZI MARCO - 2025-2026 Relazione - DIS - 5E - SGHERRI BEATRICE - 2025-2026 Relazione - MOT - 5E - COPPOLA CECILIA - 2025-2026 Relazione - CIV - 5E - SAVELLI ROSANNA - 2025-2026 Relazione - REL - 5E - DEL BALIO LAURA - 2025-2026 Relazione - ITA - 5G - PETRUCCI ILARIA - 2025-2026 Relazione - ING - 5G - GOVERNI SILVIA - 2025-2026 Relazione - STO - 5G - MILLI ALBERTO - 2025-2026 Relazione - FIL - 5G - MILLI ALBERTO - 2025-2026 Relazione - MAT - 5G - CHIMENTI CHIARA - 2025-2026 Relazione - FIS - 5G - CHIMENTI CHIARA - 2025-2026 Relazione - SCIE - 5G - CASAGLI ALESSIO - 2025-2026 Relazione - DIR - 5G - SAVELLI ROSANNA - 2025-2026 Relazione - MOT - 5G - MACHERINI MARCO - 2025-2026 Relazione - SPO - 5G - MACHERINI MARCO - 2025-2026 Relazione - CIV - 5G - SAVELLI ROSANNA - 2025-2026 Relazione - REL - 5G - DEL BALIO LAURA - 2025-2026 Griglie condotta 3BLS - CONDOTTA - 2025-2026 3C - CONDOTTA - 2025-2026 3D - CONDOTTA - 2025-2026 3E - CONDOTTA - 2025-2026 4BLS - CONDOTTA - 2025-2026 4C - CONDOTTA - 2025-2026 4D - CONDOTTA - 2025-2026 4E - CONDOTTA - 2025-2026 5BLS - CONDOTTA - 2025-2026 5C - CONDOTTA - 2025-2026 5D - CONDOTTA - 2025-2026 5E - CONDOTTA - 2025-2026 5G - CONDOTTA - 2025-2026 Ciao e buon lavoro! L'Animatore Digitale prof. LEUCI GIULIO, per conto del Dirigente Scolastico prof.ssa RICCI GIORGIA.</t>
  </si>
  <si>
    <t>https://drive.google.com/drive/folders/1L3LMCXlNesjVDEZ2SDIj0pCnYkm4kpBL</t>
  </si>
  <si>
    <t>04/06/2026 14:13:13</t>
  </si>
  <si>
    <t>18/01/2026 22:27:40</t>
  </si>
  <si>
    <t>17XVTv2yX5OtVPTI3QtSa5bLOVn_zvcUWIZyrZ37Nbvo,1rq1uDTPkjFRsVRb5RT6nbvWP3awn_Ss8kfCfrnPXUig,1unM1kQeI8nkFurJyqasPM75aVKKrqjHeH-Gtnyt1MbU,1exSowB5cCOvlxRdtFFvQkUB1Lb1KaesiEAwZ9_s4Kng,1QREQvbkrbKxl0aud23CEQSi-Qc7nMR0s1K2nXn5U4GY,1PAnSY69YDVovpWSBhpCeVW6I89_kYD4w0B8M2JUuAmg,1p4BLsgHJbqt2TeS0RNhDQeO90kG_M6qv0zB0SROEHaw,1O2XR6cRuCFGKefS4r5pLDlD4yQADzCbuzgcF6Tm3Aik,1KfhDs0ue9K5XWq3m7Qu3A7EVYhw2LAT049bjulW9RXU,1ObC5yXyxxfRH20XSM-4ZWquRQguVJ5ITmKt94U3lEeY,1b4e8wiseq9rm95--MI2wtWMBF72edFG-B5MKOyBoTac,1aUl4UWuYpUUterVhBKYt9O1c-Nift9f3_Ke1PMFZNq4,1acWQGT53kcYJtSj3Lc1saK5WfjZLVCZ59wMm-VXiH8c,1Wori8dI364GsKVKc-AjYSBMdisPcUgGX_BNlI1RWMoU,1Ers4mje0MFrV4qUrtgIgvhNWqxSpmfv2JsFXToLt0To,1e-3j4-R02PRDIMtnYWBB9wJYUYmVDOWbhz5cNYOwWlY,1ZObb7KTu7tJAqdBco0_6-1-Hpzm0HUTQs0hmuWTWJZU,1hofQotyisDjcBV53CFWS07mBOcPDpS59oOxcFRGxAss,1wdMmLTdl8o5aNwuX2G1gHLxcH_jjADBTmq65AHQ7xzs,1wAfnTTScpZ1vLvwW4peL8fslgJJzTuYCNh3yUy4uCsQ,1ABmkYtrG8Cvg3XL_pZSNR5j5355AYwvPy_Lyw12SWv4,1_xQdZe3qsV5E8LDa616eoIo1ExPIgXnUfmOrvl4m5u0,1HYjqBcjJamsm1bbnluqWGjO3Cmbi8Q9JwGcZoVw7ESA,1m1zH9IXpoIKOb9lYsDFwnx3EQP_o7MY4CUM5lS425S8,1rOb-63Kopa1_4tv-3Br89ZGLHSAOzdvMUevAmJM5XTQ,1JYK5zJm4Mwdh2j3RUwQPTWHvdd2XAW8ZvT2akmNSSX0,10epqJrTHpkPE2pOB42UnzOMU4hC2MiHyg_6fxcDum8Y,1pAoNxfn2LTexLleTdOvt7raDMIhOVElw8lUXVM7geWA,1j6yyYRqcDBBqtaF8t0bisPLyNcRvunArxe6TWlVBdik,1hUhP5h9UhQF-8GAxibZGRL86KJ4_U31vA4YnTcVwMSg,1TyoNA92frJv-lNiPd4lw0aYttZGjLcOMqHnbP2nF5yE,1rPKTyvzvxCdboXzj0c-Jau1lrPtLR484JovRu3laaHc,1cyHUl_G3IZCwuV1SEcweTjXwaYjfgctzHH0GAnTJqpM,1Eh_aQ-KhZ4DK62QoAQciI3lXCX2t1SEOmZtOreqdGC0,1nu5SQhtOW44tPgqmSdaXYwN1vTZcVbUGgWPaJPJscD4,1YWUbD8ii4Geb45OCOUsVgC85y_A9r7Ey3WRyxtl_zxo,1lHG5TbJbEZiQD6EibccUbXQW6N_H17pLpBz2OMrC3Q8,1y0EuTFyQsRVA0zg0SLuExgJtwL0BHvuNXjWCBQW4mXI,1HBubLRz_rY-SjBnbOtvt-dUzucrn-zfLbJ5kZtBv3gs,1uaVy8vztoKKiIufTbjaXDxtO0vUjP3n4vGkgnuWikow,1BJ7bfwdTmgZcHgB5WJuicfN-A6zNgjNJPTOLknQDVLo,1fJrzT7pQg9HrnsRvUtL-sen3hclcRR4-erlbPb5MG_g,1orAqtF059JvGMwI0KMyNTSgHbulafRwyqus2bljTNbE,17bRXls7UQffoNYMzpC9dJTwkPLUP3DkcV9aGQ4AjiLU,1m55CKfDF5HsczW7TEFSpCgztn-8eihQjYE3pNIOtQ2Y,1RADmUo8TzZebNafx8iXKgC95d4_I2ESMB1CAFYKY5hg,1H9Sj4aNow5Pafi2TfXSNV6Bz_i5_reM_ZiP5RGms5NM,1HhgQVKRC2P70QNBSboyoQ-TJe7rvX3_bnR5vEAqt6DM,1sEVSgKVh5NZV1D3U1WkJGUKBDbeDeYe2RQNuS-u8OM4,1ogJBVIesIhg-5K05w53Zj52Qq-NwHvegPAEv2izICAI,1u7ka9h-hRBG_7Hlo0FgpHuqdKcqo5GuuUXpF06QoRu0,1lDZvqa7CvdU1G_8pfJqUAB80y9pGDMh_JUp2Pn2uYtg,1YdhIdmGXxPVmX2vjGv6LdNcx6X127CxwwkH1o9l2UaQ,17RvxgK-6kFYP12w_OF3dG6PN5DCen5sgmu-NBYcQK3I,1wEoENOxQVoBY2JiZpc-kaRhEjSi-267Ckz6WvWVIvJY,1CiqaVoPs7NdXYAUavz8Ws-mfeIzni6mDyXny_HG0afg,1X8Pe5WoAoKYejx5UZluL_1aZ1KOTF2q1o22QKVApQpM,1k-_8aYmHKn0blCywxI48g3Xv3w0LvbZowt1lKcY0m1Q,1jMHMuNJMRNw5ImLYC2HJUY-FWdt_W29QMLtSqG82ULg,1l3yhHm2OAAS3X3R7wH4YLWUpEldIProyZhiyd7qhxp0,179EPpOR0j6U3jsRfhOF_kkUJEsBqogHBswOjk-GFLHI,1KKbMQRDddck-EW0Agd_zCMwP4CBkrVX7wdRbEYccO-I,1gP0feQqol6Is1173xcbybpoNtwnpah3e4IqR3LqizGs,12IYApyYASJaC5509RsyI-ztNx2YC8JsTtP1aVm7-UjI,1JfwSSMJQZQW-4SRRpD3KQ8d6isH2WrABFzCADYLEnRU,18p-JA3fGu-nQav51uJw6AeoVbfL1FbTMJSHXsS0ZjO4,1SypBwAyhtPtueNbxXv8nM0jZfjvyojgHPYmnGRqvey0,1VXRmE0gmrprQoRYVVkOpZYGkmZg2YawR-zjLVPAdFRw,1NAXReYrWFiquvhsQe1NAeu7hZHE9dqNqeV-_nmACr0U,1-aL23nsCTVdjctRWaKxEu56MfUpPzV1nBcZx6FCdez8,1gLMj_CUZHyBJ4JHdkVn7jIYcNlx7VHaZYOUrVb1s1Zg,1eho1aq7X8s7KLlsRJtQTjUGvQNSN3aj7-wV5i0C07w8,1ctCjOfJLwYzQ7SlQmh69Q57RYczeWs1JTEe3Zrap-tI,145ByS7YTAitpzMfEjCFGuFjn6Yt4X1jMc0BMnyhgfFs,1ja7cQQXayBQpXqO8pghUYV3JepFMdyCUuFQVIfmNEJI,1ss16aVgLdHyE09VIn-doVwSxiZftvATdnkqhbSXVe20,1LYvKz6rt1Kd7YFF6JEQQ4phG5ZuOcBdkuwAjlFNIDDA,1J0xSctcf46tl_Gjsvjvtfpp7f8Ibx3e_-MsUSUBhLok,1gkQLXA_FLGwHcyrhDwL20Je9MSPqV9SCUcXabDLJWCI,1LRgDzHVVe5SlYHEoIQQib3qUqIKfqQ04DNO8Pg4bkyM,1jIoTsteb6-qP1_8jejHQodblW_Ylab3czcm_IZa_tnA,1Rok6wgOeKAol6LoZIyr_KCWH0RBe6_8P1uF3aLWMz18,1YQ9-82TmfvhGejZ-ibpla2xovZmQ2mztfRl_Hnu3ock,1xPJQ1gESdC1YIbRdVyUSpNRMLLfE2JicietRCAOu34s,1y85tJ76sRo76puWFe4Rd3EZXONgr8Wb_GEvMMv2ZpXQ,1qG4goS8fLMdiNRNPJgfHk0aF3FvgNfsCIket_P0nRow,1UTnOgEqSxnuywV2CO41CoG7SE1eoZaPwvqd_tDd2isQ,1SRtrPNLgmirwRoV2uiCbKdyNY5X9OkwKxLoqigVP_iw,1nZ_J4gar4dqiGZdU-CsowO6Y6SykqfqvmxYd1OjtcLs,1azEuQkQfoO2VGDJqvglUSguOmUOLoMOL3Z-kwTpm4G0,1epkgc-6QLM3iKJNKUGPeGFJ4y2C5cBwfUIofygXLws8,16NLwwpkjY9BH-w3T_bq7I61bMtYcLOJcc8x2zo4JEcs,1BpYOsvJx5QOcDVzzNU4BEEnZ6VcSYJG7PJv2HsPcxng,1zenzGaD04HcpdrEd6M45h6NIdC9ib12AR142XxpQnSQ,17jQbkvduQ1T2TYk4kgReO5qcmdSTpNog5rwB9eTZP_A,1umyUM3bTqDOeas_lzgQVvedUK5YG6d0jzJL0VlMRsbo,1hvzb3gcGzo4DlZ0Rc9qxvOEp9rWQ9Tqfa4DC-O-88Ks,1PEbUdAkT0XxxtK8bD-OKW9Tl8dJztXZHLnpBLzkX8_k,10rooBmbQ6rzPh4Ro8Cj-_js3NoFum8q9BOtY1laHUbM,12QYj1qnSk46Z_rJyZ0lSMz8X7DrYUp2V3iwQ4heNewI,1UGqlNbkaDfVz0_ZpI8nrqQbAFeuwIzFs2t0_aZ6ZYvg,14ve3MAhGaDejYDn9Af4QVF2VnUVRSr4jBD5DSohvZAE,1h6h1qD6pyYUQf_OZ94JNXBVslSQ0xsSI-i3XS2EjuLo,1ZTd6gt6IMXGuzZO8A8gQkbDu5Y-Fsmq7uhhyAHFjLos,1zQAf91T8FsU9nFAPLNlUv6jKvnSPRIgxcao2ATLUpco,1jnD3spPwwJrNkWpbmmBbP3bbgrxqBWAQp7ifV2FCzKA,1bE3JqsOy0Rf5ARaBBMAV-haAJm6idZfAelmk9v96xN8,1B6sxRD1B2eMGB8W3rXnKo4PyOI8jsfHcztTGaamaMsw,1KAFmhil2MVE9vkJCVVVKq_Z4DMn6UVbYvdBT8XG9FeU,1dwHKLgdCi00xdhdLc6laghqGJNfyzI77KPrqGqKb8hU,1_zX0orJFCjygN9y8GBPgatTvNWw4LyT0LEB73_iSMK8,19drPBhBkZema381uWgdwcvfsdIaIt0e_xkVt9x5RDxg,1SssFHO_E05tFoBjqqTsIQjIcNOywUI9YJJjzMpGz4Zo,1IMxWivUJsLK0KTtIekxT-QunKgOREwemnhE6XUZ--xE,1UptPL4hBmKIp2pWPAn2TrJHlq_fUzLHHYvMsY6Etyh0,1Z_KUC86_Cz4T84PUSduHSxSXsfmj4mHygU9oN4fgQ2o,13VuZjYGwfN2JWv-xjBVnlvGPLb0a_4qVXIzpOrbjLTU,1YuvrJdFG47spkkWmZkjhmtkyeLmaMl2sNFn0z23T5Pc,1aR8Tn3c-n1ULtihDCX3-txS3D4ovWAysV_3iBW6wS8M,175tESxigHCq4FJVXOmeFYXonP62m82-duwPoKu4ImmU,1ak0eqZYf-Ox8mYh5yd2jnWp4lw5i_KMr7veVXn44fbg,1HgAgTvICLw1dgnuPYZBnKkCVVF17mMxK5nE6dftneeA,1eiPLwdLHRnwXV1GppSWi942Fk8yQA0WkatDc5Ded3_0,1tyWdOWMKtt5IMyavq_ERXg1m3gtX9fcQLBb3PAHOu0U,1OSFk6BgzQZV3ZbU8s0nT2Q5RZ3bOSNR0bgz8-Lz-NS8,1fuVc7AAOGrPtm4UAx1G8RuA4jtcHb5-vI1ZM3G2vtoE,1okKg-ihcBX8ehFLYkq83dOM2GZkUJ1I8M34MzWiwvgM,1vl3bdKFaVd9tKZZewYeFCNNw7LgTiz4urUAPBOWOtTg,1yfJ9T6rRP9K__y2ga1S4Hd5v3HHFfFn4jNlBQseu-vE,12JTjexXU43pg8WbOcyodID3QTA3UH4VF9mwIrN5ksH0,1_1sqBe4mlTk4gMcRkmvpjo3hz5LG6hyyYXKJIEUxrz8,1ZNlmQ_FRdus2QDwiCzglEjewc5jKsJgtNRk6d5nb34g,1EgGdCn2A1L7C1nDdhzmgOR8OO_oE8naO5IuqRzNtMZU,1cR4XsEuY6Yg1NLIbB6SHeB8aphvCcb4nQ-e5l4stZBI,1EEgfzqmArZ3R7LXqQ9tuetqBf4VD5WjXunKvBulHGKA,1z2MqnDqeGtx7OfCf9i8Qw4bSzoAcz-toZ8kd9iD7lbs,1Ch1TCgb2V67TaygCghChK_wbRYTU2tAiY2imNJqzON8,1UipmE1tNRp3dFaZ9QkYOoQTJFV3k9fndE-bvAwVfZZM,1IjVNEtwapKqOuX5gAi4dpxNXv-5BvfknI8MKtLnOjg8,1yiW9KkDMj7Ov4oiKl7FvGDZkjHRtHMWQaaMYBYOflo8,1R-NfNyBmWc9z8l0lU4fCY-4VWCvpW8QtycckWaDYHQ8,1K04C4tFLf9QznqfnBr9vRLEhDjON-cYMyq_Xi7zR0Tg,12Y4n0c0NCy28Ar5xRbkNBFItLxaHCBTGvw2qK9n57TA,13Lt-jK0OKgfjslisCjnothx8Wu_kKeKLLBBPFndodkA,1aeK9lQ2wt5L_u0p5Nr_B4C8oS8v1mdRtPs6hZJ38fR4,1itliO8gEzdWfJd8dCRrmTRLU9x1AmPR78zISm6XJjr4,1aRKUrBLq7nGT9aRfyIr34XC8XxXKSIhdYe_SRBD2kb0</t>
  </si>
  <si>
    <t>FORMAZIONE S.L. - 5F - 2025-2026</t>
  </si>
  <si>
    <t>1BLC - VERBALI CDC - 2025-2026</t>
  </si>
  <si>
    <t>si comunica che sono stati generati e resi disponibili i file per la condotta, le competenze, i programmi svolti e le relazioni finali. Di seguito i link ai file condivisi relativi alle sole classi in cui insegni: Programmi svolti Programma - ITA - 1ALS - 2025-2026 Programma - LAT - 1ALS - 2025-2026 Programma - ING - 1ALS - 2025-2026 Programma - GST - 1ALS - 2025-2026 Programma - MAT - 1ALS - 2025-2026 Programma - FIS - 1ALS - 2025-2026 Programma - SCIE - 1ALS - 2025-2026 Programma - DIS - 1ALS - 2025-2026 Programma - MOT - 1ALS - 2025-2026 Programma - REL - 1ALS - 2025-2026 Programma - ALT - 1ALS - 2025-2026 Programma - ITA - 1BLC - 2025-2026 Programma - LAT - 1BLC - 2025-2026 Programma - GRE - 1BLC - 2025-2026 Programma - ING - 1BLC - 2025-2026 Programma - GEO - 1BLC - 2025-2026 Programma - STO - 1BLC - 2025-2026 Programma - MAT - 1BLC - 2025-2026 Programma - SCIE - 1BLC - 2025-2026 Programma - MOT - 1BLC - 2025-2026 Programma - REL - 1BLC - 2025-2026 Programma - ALT - 1BLC - 2025-2026 Programma - ITA - 1L - 2025-2026 Programma - ING - 1L - 2025-2026 Programma - GEO - 1L - 2025-2026 Programma - STO - 1L - 2025-2026 Programma - MAT - 1L - 2025-2026 Programma - FIS - 1L - 2025-2026 Programma - INF - 1L - 2025-2026 Programma - SCIE - 1L - 2025-2026 Programma - DIS - 1L - 2025-2026 Programma - MOT - 1L - 2025-2026 Programma - REL - 1L - 2025-2026 Programma - ALT - 1L - 2025-2026 Programma - ITA - 2D - 2025-2026 Programma - ING - 2D - 2025-2026 Programma - GST - 2D - 2025-2026 Programma - MAT - 2D - 2025-2026 Programma - FIS - 2D - 2025-2026 Programma - INF - 2D - 2025-2026 Programma - SCIE - 2D - 2025-2026 Programma - DIS - 2D - 2025-2026 Programma - MOT - 2D - 2025-2026 Programma - REL - 2D - 2025-2026 Programma - ITA - 3ALS - 2025-2026 Programma - LAT - 3ALS - 2025-2026 Programma - ING - 3ALS - 2025-2026 Programma - STO - 3ALS - 2025-2026 Programma - FIL - 3ALS - 2025-2026 Programma - MAT - 3ALS - 2025-2026 Programma - FIS - 3ALS - 2025-2026 Programma - SCIE - 3ALS - 2025-2026 Programma - DIS - 3ALS - 2025-2026 Programma - MOT - 3ALS - 2025-2026 Programma - CIV - 3ALS - 2025-2026 Programma - REL - 3ALS - 2025-2026 Programma - ALT - 3ALS - 2025-2026 Programma - ITA - 3BLS - 2025-2026 Programma - LAT - 3BLS - 2025-2026 Programma - ING - 3BLS - 2025-2026 Programma - STO - 3BLS - 2025-2026 Programma - FIL - 3BLS - 2025-2026 Programma - MAT - 3BLS - 2025-2026 Programma - FIS - 3BLS - 2025-2026 Programma - SCIE - 3BLS - 2025-2026 Programma - DIS - 3BLS - 2025-2026 Programma - MOT - 3BLS - 2025-2026 Programma - CIV - 3BLS - 2025-2026 Programma - REL - 3BLS - 2025-2026 Programma - ALT - 3BLS - 2025-2026 Relazioni finali Relazione - ITA - 1ALS - FESTEGGIATO ELENA - 2025-2026 Relazione - LAT - 1ALS - FESTEGGIATO ELENA - 2025-2026 Relazione - ING - 1ALS - MATALONI ALESSANDRO - 2025-2026 Relazione - GST - 1ALS - PETRUCCI ILARIA - 2025-2026 Relazione - MAT - 1ALS - SCACCIA GIULIA - 2025-2026 Relazione - FIS - 1ALS - LEUCI GIULIO - 2025-2026 Relazione - SCIE - 1ALS - FATTOROSI LUIGINA - 2025-2026 Relazione - DIS - 1ALS - CASERTA FRANCESCO - 2025-2026 Relazione - MOT - 1ALS - MACHETTI SARA - 2025-2026 Relazione - REL - 1ALS - GINANNESCHI MARIA STEFANIA - 2025-2026 Relazione - ALT - 1ALS - MONTONE FRANCESCO - 2025-2026 Relazione - ITA - 1BLC - FANUCCHI STEFANO - 2025-2026 Relazione - LAT - 1BLC - BUCCI SONIA - 2025-2026 Relazione - GRE - 1BLC - PETRI SARA - 2025-2026 Relazione - ING - 1BLC - NISI PIETRO - 2025-2026 Relazione - GEO - 1BLC - FANUCCHI STEFANO - 2025-2026 Relazione - STO - 1BLC - MAGGI FRANCESCA - 2025-2026 Relazione - MAT - 1BLC - PECCIARINI GRAZIANO - 2025-2026 Relazione - SCIE - 1BLC - GALLOTTA ANTONIO - 2025-2026 Relazione - MOT - 1BLC - MACHETTI SARA - 2025-2026 Relazione - REL - 1BLC - PAPINI STEFANO - 2025-2026 Relazione - ALT - 1BLC - SCACCIA GIULIA - 2025-2026 Relazione - ITA - 1L - CRUCIANI CATERINA - 2025-2026 Relazione - ING - 1L - NISI PIETRO - 2025-2026 Relazione - GEO - 1L - CRUCIANI CATERINA - 2025-2026 Relazione - STO - 1L - DELLA MONICA PAOLA - 2025-2026 Relazione - MAT - 1L - SCACCIA GIULIA - 2025-2026 Relazione - FIS - 1L - PICCINETTI MARINA - 2025-2026 Relazione - INF - 1L - AGOSTINI LAURA - 2025-2026 Relazione - SCIE - 1L - TERNI ALESSIO - 2025-2026 Relazione - DIS - 1L - CASERTA FRANCESCO - 2025-2026 Relazione - MOT - 1L - MACHERINI MARCO - 2025-2026 Relazione - REL - 1L - DEL BALIO LAURA - 2025-2026 Relazione - ALT - 1L - BAINI ALBERTO - 2025-2026 Relazione - ITA - 2D - ACHERONTE TIZIANA - 2025-2026 Relazione - ING - 2D - CAPPARELLI GUIDO - 2025-2026 Relazione - GST - 2D - ACHERONTE TIZIANA - 2025-2026 Relazione - MAT - 2D - SCACCIA GIULIA - 2025-2026 Relazione - FIS - 2D - OLIVIERO ANTONIO - 2025-2026 Relazione - INF - 2D - CARTOCCI GIANNI - 2025-2026 Relazione - SCIE - 2D - BABINI ROBERTA - 2025-2026 Relazione - DIS - 2D - BRESCA ANGELA - 2025-2026 Relazione - MOT - 2D - ROSSI STEFANIA - 2025-2026 Relazione - REL - 2D - GINANNESCHI MARIA STEFANIA - 2025-2026 Relazione - ITA - 3ALS - CALDARA CRISTIANA - 2025-2026 Relazione - LAT - 3ALS - CALDARA CRISTIANA - 2025-2026 Relazione - ING - 3ALS - MOSCATELLI SANDRA - 2025-2026 Relazione - STO - 3ALS - GUERRINI SARA - 2025-2026 Relazione - FIL - 3ALS - GUERRINI SARA - 2025-2026 Relazione - MAT - 3ALS - PICCINETTI MARINA - 2025-2026 Relazione - FIS - 3ALS - PICCINETTI MARINA - 2025-2026 Relazione - SCIE - 3ALS - BABINI ROBERTA - 2025-2026 Relazione - DIS - 3ALS - CASERTA FRANCESCO - 2025-2026 Relazione - MOT - 3ALS - MACHETTI SARA - 2025-2026 Relazione - CIV - 3ALS - FOMMEI FRANCESCA - 2025-2026 Relazione - REL - 3ALS - GINANNESCHI MARIA STEFANIA - 2025-2026 Relazione - ALT - 3ALS - SCACCIA GIULIA - 2025-2026 Relazione - ITA - 3BLS - CORDOVANI IRENE - 2025-2026 Relazione - LAT - 3BLS - SALVESTRONI SERENA - 2025-2026 Relazione - ING - 3BLS - BALDINI CARLA - 2025-2026 Relazione - STO - 3BLS - TACCIOLI ALICE - 2025-2026 Relazione - FIL - 3BLS - TACCIOLI ALICE - 2025-2026 Relazione - MAT - 3BLS - SCACCIA GIULIA - 2025-2026 Relazione - FIS - 3BLS - STERI STEFANO - 2025-2026 Relazione - SCIE - 3BLS - CASAGLI ALESSIO - 2025-2026 Relazione - DIS - 3BLS - SGHERRI BEATRICE - 2025-2026 Relazione - MOT - 3BLS - BONARI SONIA - 2025-2026 Relazione - CIV - 3BLS - SAVELLI ROSANNA - 2025-2026 Relazione - REL - 3BLS - GINANNESCHI MARIA STEFANIA - 2025-2026 Relazione - ALT - 3BLS - BABINI ROBERTA - 2025-2026 Griglie condotta 1ALS - CONDOTTA - 2025-2026 1BLC - CONDOTTA - 2025-2026 1L - CONDOTTA - 2025-2026 2D - CONDOTTA - 2025-2026 3ALS - CONDOTTA - 2025-2026 3BLS - CONDOTTA - 2025-2026 Griglia competenze 2D - COMPETENZE - 2025-2026 Ciao e buon lavoro! L'Animatore Digitale prof. LEUCI GIULIO, per conto del Dirigente Scolastico prof.ssa RICCI GIORGIA.</t>
  </si>
  <si>
    <t>https://drive.google.com/drive/folders/1e3i_hw8FTKZIk0f9NPmBmu4dRknB71Ib</t>
  </si>
  <si>
    <t>1wVUgVlLLJ-Y344Y_dJDgI3o0e9QcWX0CgJjYLWUe_uo</t>
  </si>
  <si>
    <t>https://docs.google.com/spreadsheets/d/1wVUgVlLLJ-Y344Y_dJDgI3o0e9QcWX0CgJjYLWUe_uo/edit?usp=drivesdk</t>
  </si>
  <si>
    <t>04/06/2026 14:13:15</t>
  </si>
  <si>
    <t>1ALS - VERBALI CDC - 2025-2026</t>
  </si>
  <si>
    <t>1Ev2k_EKOg21FXi0ENoWZLtdoUOrI_vcwOyBwPBYzhng,1k0cRkyO9hKU2_Q_N2qJ7o2QcqMIRYWCRAnz-f5ZP-lE,1r2IxIL-u3nEdnPEJeAcWNuMpBg431EQ7RmItpr4epK4,1ZEcAO2a0o8OQLrNVdQH2hHBybEfTTKdDUdH4QQU6-Us,1XF2sHElef2nbIKm6uVx78LOx50FgrRNAlUGUcbf-Tkc,1DeqpdnYlxXkpmIoFNVfSo6UJk0tKJoRwI-bdVfhDbys,1-a7Zc25wx2un1BdNbAESGtoPZVFbewMp3UKBYSQPwUE,11ghJGXEieM6plp-Vgqu6tE9qCluDTmCymt2yt_kXw90,1GNWAt-MG5TB85XAst5B71NKrrqpafxBGVyuxRCH-GZg,1iqxYWWJptxYkOmW_4bTIOcrelSs6NHi3AHl4WZOE_iQ,1VAYITHemsLre1WhNBsQoRCkkzKQMiXrEgRltSiQrfjA,1WodbO10MiyqmEe7gY1hMowSFlLgrtM4QZcbOQI9VMF4,1_opQBnEECzVI7wrzy0CckB6pEc923hU8V6c_5SC1WTc,10vOzAR42gnj_-3Dq85VK9zcBVmXWlial4B-juO5kw_s,1I1LlN8VdvqMMaNdBMWkYbG064v4N7ITGfV33bXcdnvE,1lC_1E7HKqG61dCZ4_E15lb7AOCpPQ42eNQJKRKmJXnI,1RHprZKHEKiu3J7q3Rms8oqEKC14EeV_CTx_Mc2lvCU4,1y8S8eMGa8vixc4o9wHOKEWPGwjTX4f-EG-ji3hRF9G0,1lbxfDsSYQP_bajD18QmRz2vHOAwGVVtWwwi8S9Qz3tY,1TCfvRPLVXtDk7lVNesMy2jrWJKfhMz67hYdcpSeaV2o,1KtAk0uP4R7Ztq_V3s8M6y-ZxMPc7_bjVqAAreAy2iac,1TtklWT4ngdCzXp5tOD7sDGrRW3GXD5EBMv_xbuaEglg,1ZODPcpDRq8VBxIhGbtWH96l2fRor1WddT94f_sgyU5Y,1CtJ9OneBDZNodJXEDqPTRSe3QinnNlONTwkm2UrDNus,1KS1_8S4N_nFGcb_4O4E81u1OZfn_a3sHd6h3iurgqzQ,1s30cCypOn85ZdS4xET0qDhSTGBjGgSdTj3YNwN3_rZA,11xoNZOppaaEv0HSy791gqnP5UONkRFQ5kE6XgqeVLdM,1eAyOS-h-jC8E4ZQJ97VwCOFtHKkDXOeoUJib2_upHe8,1qoaaI9fYBJ_4isuYUhUTzRDk3ShwWm2E2Wddq8RidZ8,1m-F36Ox5aidPKEgApJ97RO1BPPOym9ofcar3sw5Rx1s,182M00HSFoOvX8cLY1_vhLwVRM-A2pEay-0ZeGLYIGy4,1kWF_IKHcnmt5aRToI29BVeUiHIkXKNf2NzyJwH6S844,1qnuT7i8ZWI3unuA31GZWOfZCkygDHVSo9yIcxxG_Dfo,1jXWRi61ZeD6HSdp3eoWJ8D9j4QHqZ87M4oe_CXnj9wU,1OsDu6-67B-cet0IVJ_H-nSn3nICnqUwRJmtuoMjGdLk,1vUnD-2IP2D2Hn2JoNSfwuPkgWHQqbfMN6R0FYV2pP88,1vXK16d6HD1mKsU1UQ6Nr79ygEzvBegb_9-C8TY8aKUY,17sF4TFRTWdfg1_r5kxHLkq0ZDiAfe1LFlsLawzROI2U,1rfczK_09BADzUmoplEMOKztaT18cggPquAQEl6vdaq4,1jUSAc_OWCc7N7ZUuJdWxp3RQ9FapfGE-xFq0RbuJvLQ,1kMtCOBWt3t0bQCFLlVLUEzvsVSQ-BS2MkCDub_8ZVOw,1heWj8NoHscqYE37eAmhUs_c-UG53iFAA_G0w_zgWiPE,1zb_35nRLkmu44-GhRO0hUiMh9IvNsRkPHSaxPjnn1-E,1Y67_IsUdCMDNwM7p2yTw0RakqK-uKLRx2zBqRHvWjkI,16MapHizN2Xbzw2iRby_hBaRgJjLKIZ6oDbuto-Kxjyo,17VKb8IUWEirmj9JJeAT9JquvSL0dwUvgDFp9KrE6TZk,1CkdLwyPBmsiJXIt2-vhznF122YvSRV4r4aJy2fcUjjk,1FhGRZIOhDUqk2jBwK-U0AyR7qK_F41-Wthty1d1Ke9o,1EqVkCTglLulQpjDTcmQPFOceAjQlbt-B6gzya3R9h8I,1G-zz-_UuVjODA9JLdGfkvU0wYXwUfLziHCOZHwU4HBw,1ePBn47BS7_BLRwLXO2b-iC7JlS64NBQlmPQRC1NitFk,1IbdBcWNVuc-q7R9PE4Hmuh35XLE3W1-3W5idalrbt2U,1UWfrr_Z_ivEdVV3oXJWbGXarFHKEL7WGugO61450NH8,12mQxAIu_Mrq-QZ0McWr_CrFbR2pllI18_fQD1meQlHI,1oLUw-dklAyAtUwvlKOsFp6xAIbesvOYb5NQgU72pX_s,1xoByPzqZq5-QTvzeGepmX-W34ocwZfI_Wc50GbSH9GY,1r-InD-28R-7SOOidVzHXxsqE9_WW7Tj6-VdA78ZFNLo,1dTPVAPDNeymFp6H0UEJ-tKwH9uVQygPQPBWV5S5UAAI,19Ceu0HJVXY84VVqfv2kkGEZSL4dYdrq_GtmLZF-k4cY,1J9UjpyDly0WM4MrniVXdW7TT5haweNYcMnSsuzmAM54,1g4ajnarJYkjLGppaBKdTIZTDUtDgdW7ofNVVjrRrWNU,1go0nFJMz4KjLgbi_Y40J7BHJYg_eJjHedYUNzvLiHIQ,1JHPQHlpef9STudNhy8nnCyPPWgjNz3o8CAMs-G2owxQ,1hIjTISC62harBVoaogc8rfM5-lxlQKWdS9CMlzuc8Hw,1EV_505pD0TEswBE9X122_09zzfMNcE6t72fcxzFyuJ4,1zAQHSmFoX0rki8DJ7n9tZCi-Py9RTCOoEzzJ41OJ2N8,1YHdFBvkXlV28qIzbMtVs01ha_bZs2mFdAABoJPbM3AI,1IM3j-I31XfGsf1uW_l8VlfBPU-J7VPvVy8qnwVRM5tk,13fLTHrQ0MKgFtpliUufPYlEdRxqP8zFP2d7wv69HgN0,1nbxQy8WUzywLbbaoiNLuzqOqA0Tbtv0Q7_4gwXCNiGA,1K4-e0_H0-hJ0SBYCnbHQR-1eunHF7wQBZZsX4Q4BWBY,1xbahxTIYP0WMY6UIYffPeIsuEFwX_W3TH1OAjXPXlOo,1N08eSgi0m1tQARCxZn5hdzihF7QiuLhvgkA3AsXP-Kk,1p7I3Rg1dtdCqhMjy-cW9zC0ELcCeQYunrCGyk9mXyCc,1K3F-x2DFl8rMhs3mHskJugOQhJ07f495QDhvn52NT-E,1m1BtFn95ldiXqoyBgaD118V62jgoJo4BkINanrC91Ug,1cp3se6zRBOugjQ6XbzI23DFHrKSVCW8VLXrM_wQT3qA,1nRit4-uttkna96Njfjv7DrMBrlf_a-BKQBi4e52EH14,157Z8ff1iyAPsx36P086Ga-vyBjJiDVEElLRU8v2SNko,1S-2SzlMO_0PcLjl7XZbJ2UIcHzIUMVRyHonpuCVtdM8,1Y3gVVbfteIF0_RXckm19mcUnwdnfuG8EEnCFYy_bzyg,13QvmBBC0UJt5BgIO8xDIvsawOdNpmbl66QbbScf4U1g,1B3ccmsFRBAg1eBdkx93oppP6zwIUpfYn1ELNXJeY_CQ,15mDfJLbWUcRogUJqP9EAXfqUAgQCB2R3Q2C23cooBgE,1J3JTnecEea-M_OBYHdtoLGPuyU8BfwqhE-nKGVAWwnM,1T4BqODr8z3ZlfqK0GPztbaoFpeVVyaCBoq8wPsYlvxM,1gH5lQAxeVrfTaOyIceqpNCVlxUzgOP6FRtCuFE8FkRs,1Y4KkD3_2KnHj_twoT2jH2mcp28JvQxcCA9EJPywxspU,1wi7jFykfztezYmoxTStVjMIzUwtf-QyuTtvQ6jGY_KA,16lR_jTi79RGC-2Ic_OYqHp2OMLU2-V_Ox1AllC_OfA4,1oz7i1wovDQvgj4z2yQfQPy_jzQlSJXUCq2lqwb8PPIM,1haTiAgEkByj3vkJ1hq1f6qPeKsb1Hjxrc3p_jZg674g,1PfOEv8Kv8WFhzbgxmXzKAqrp4HqZkwU5oJeNxNj3HYc,1pFrps10Sj5MLB-u1DJBefMuDAfQE8R-_JvEP7QjC-Jc,1CS0wa3UyTfEbc9ZH-gWkSLKVL_sUCUh33-VkkunwtsQ,1LyzS6aDRU-Ud9DkK6Y5BwmKSLaWDJr9bYMi3yjY-lJY,1ISiULpI3OObHYeCMmoKJ425EKj3xjqDSTbeCyxuYUUA,1Zm3IiijjVIjMOVOIdIUdPf57i_uK_Rbw3rUE7YGo1ZQ,12rv5JJcu5QzYl69Rqyw-uHJKwExQOSnx-8HpHOxKNY4,1PuNFni9A-d372kJnfkg_ek0AtgC546_eeib8qvkQGmc,1oehVtPaalmlaG8TR9nbPuGvo-DW8QSs9NFGkRHDOtDE,16h6EsH_bQ9h8m67dDFGlWrR2t_stE0nSn-9uWLtY17I,15OB2VNOmrNNyO86Yonl8IglEIdOyY4t1TiAiAkB_HqU,1H5W_uOztL45Iy7p_6om_3MxFOzk0L8300MzEpFVG96Y,19y_KFc5TCUYu9ZXptGrDss1vW4SFB-O97JSKIdrCKcc</t>
  </si>
  <si>
    <t>1OS-GqMVPx-fhdEQCZlhTaKIM380ZPDv7</t>
  </si>
  <si>
    <t>https://drive.google.com/drive/folders/1OS-GqMVPx-fhdEQCZlhTaKIM380ZPDv7</t>
  </si>
  <si>
    <t>18/01/2026 22:28:04</t>
  </si>
  <si>
    <t>si comunica che sono stati generati e resi disponibili i file per la condotta, le competenze, i programmi svolti e le relazioni finali. Di seguito i link ai file condivisi relativi alle sole classi in cui insegni: Programmi svolti Programma - ITA - 1BLS - 2025-2026 Programma - LAT - 1BLS - 2025-2026 Programma - ING - 1BLS - 2025-2026 Programma - GST - 1BLS - 2025-2026 Programma - MAT - 1BLS - 2025-2026 Programma - FIS - 1BLS - 2025-2026 Programma - SCIE - 1BLS - 2025-2026 Programma - DIS - 1BLS - 2025-2026 Programma - MOT - 1BLS - 2025-2026 Programma - REL - 1BLS - 2025-2026 Programma - ALT - 1BLS - 2025-2026 Programma - ITA - 2E - 2025-2026 Programma - ING - 2E - 2025-2026 Programma - GEO - 2E - 2025-2026 Programma - STO - 2E - 2025-2026 Programma - MAT - 2E - 2025-2026 Programma - FIS - 2E - 2025-2026 Programma - INF - 2E - 2025-2026 Programma - SCIE - 2E - 2025-2026 Programma - DIS - 2E - 2025-2026 Programma - MOT - 2E - 2025-2026 Programma - REL - 2E - 2025-2026 Programma - ALT - 2E - 2025-2026 Programma - ITA - 3BLC - 2025-2026 Programma - LAT - 3BLC - 2025-2026 Programma - GRE - 3BLC - 2025-2026 Programma - ING - 3BLC - 2025-2026 Programma - STO - 3BLC - 2025-2026 Programma - FIL - 3BLC - 2025-2026 Programma - MAT - 3BLC - 2025-2026 Programma - FIS - 3BLC - 2025-2026 Programma - SCIE - 3BLC - 2025-2026 Programma - ART - 3BLC - 2025-2026 Programma - MOT - 3BLC - 2025-2026 Programma - CIV - 3BLC - 2025-2026 Programma - REL - 3BLC - 2025-2026 Programma - ALT - 3BLC - 2025-2026 Programma - ITA - 5BLC - 2025-2026 Programma - LAT - 5BLC - 2025-2026 Programma - GRE - 5BLC - 2025-2026 Programma - ING - 5BLC - 2025-2026 Programma - STO - 5BLC - 2025-2026 Programma - FIL - 5BLC - 2025-2026 Programma - MAT - 5BLC - 2025-2026 Programma - FIS - 5BLC - 2025-2026 Programma - SCIE - 5BLC - 2025-2026 Programma - ART - 5BLC - 2025-2026 Programma - MOT - 5BLC - 2025-2026 Programma - CIV - 5BLC - 2025-2026 Programma - REL - 5BLC - 2025-2026 Relazioni finali Relazione - ITA - 1BLS - CALDARA CRISTIANA - 2025-2026 Relazione - LAT - 1BLS - CALDARA CRISTIANA - 2025-2026 Relazione - ING - 1BLS - CAPPARELLI GUIDO - 2025-2026 Relazione - GST - 1BLS - MONTONE FRANCESCO - 2025-2026 Relazione - MAT - 1BLS - SERPICO LUCIA - 2025-2026 Relazione - FIS - 1BLS - GONNELLI FEDERICO - 2025-2026 Relazione - SCIE - 1BLS - TERNI ALESSIO - 2025-2026 Relazione - DIS - 1BLS - SGHERRI BEATRICE - 2025-2026 Relazione - MOT - 1BLS - BONARI SONIA - 2025-2026 Relazione - REL - 1BLS - GINANNESCHI MARIA STEFANIA - 2025-2026 Relazione - ALT - 1BLS - LA MANTIA DAVID - 2025-2026 Relazione - ITA - 2E - FESTEGGIATO ELENA - 2025-2026 Relazione - ING - 2E - NEVONI ELENA - 2025-2026 Relazione - GEO - 2E - FESTEGGIATO ELENA - 2025-2026 Relazione - STO - 2E - GENCHI MARIA ELENA - 2025-2026 Relazione - MAT - 2E - SERPICO LUCIA - 2025-2026 Relazione - FIS - 2E - ZICCARDI ANTONELLA - 2025-2026 Relazione - INF - 2E - AGOSTINI LAURA - 2025-2026 Relazione - SCIE - 2E - MUSTO NAZZARO - 2025-2026 Relazione - DIS - 2E - DESIDERIO FLORIANA - 2025-2026 Relazione - MOT - 2E - COPPOLA CECILIA - 2025-2026 Relazione - REL - 2E - DEL BALIO LAURA - 2025-2026 Relazione - ALT - 2E - BABINI ROBERTA - 2025-2026 Relazione - ITA - 3BLC - MAGGI FRANCESCA - 2025-2026 Relazione - LAT - 3BLC - MAGGI FRANCESCA - 2025-2026 Relazione - GRE - 3BLC - RONCONI CLAUDIO - 2025-2026 Relazione - ING - 3BLC - NISI PIETRO - 2025-2026 Relazione - STO - 3BLC - LORENZONI WALTER - 2025-2026 Relazione - FIL - 3BLC - LORENZONI WALTER - 2025-2026 Relazione - MAT - 3BLC - SERPICO LUCIA - 2025-2026 Relazione - FIS - 3BLC - SERPICO LUCIA - 2025-2026 Relazione - SCIE - 3BLC - GALLOTTA ANTONIO - 2025-2026 Relazione - ART - 3BLC - BRIZZI ALESSIO - 2025-2026 Relazione - MOT - 3BLC - MACHETTI SARA - 2025-2026 Relazione - CIV - 3BLC - FOMMEI FRANCESCA - 2025-2026 Relazione - REL - 3BLC - PAPINI STEFANO - 2025-2026 Relazione - ALT - 3BLC - VINCENTI IMMACOLATA - 2025-2026 Relazione - ITA - 5BLC - MAGGI FRANCESCA - 2025-2026 Relazione - LAT - 5BLC - RONCONI CLAUDIO - 2025-2026 Relazione - GRE - 5BLC - RONCONI CLAUDIO - 2025-2026 Relazione - ING - 5BLC - NISI PIETRO - 2025-2026 Relazione - STO - 5BLC - LORENZONI WALTER - 2025-2026 Relazione - FIL - 5BLC - LORENZONI WALTER - 2025-2026 Relazione - MAT - 5BLC - SERPICO LUCIA - 2025-2026 Relazione - FIS - 5BLC - SERPICO LUCIA - 2025-2026 Relazione - SCIE - 5BLC - GALLOTTA ANTONIO - 2025-2026 Relazione - ART - 5BLC - BRIZZI ALESSIO - 2025-2026 Relazione - MOT - 5BLC - MACHETTI SARA - 2025-2026 Relazione - CIV - 5BLC - FOMMEI FRANCESCA - 2025-2026 Relazione - REL - 5BLC - PAPINI STEFANO - 2025-2026 Griglie condotta 1BLS - CONDOTTA - 2025-2026 2E - CONDOTTA - 2025-2026 3BLC - CONDOTTA - 2025-2026 5BLC - CONDOTTA - 2025-2026 Griglia competenze 2E - COMPETENZE - 2025-2026 Ciao e buon lavoro! L'Animatore Digitale prof. LEUCI GIULIO, per conto del Dirigente Scolastico prof.ssa RICCI GIORGIA.</t>
  </si>
  <si>
    <t>LAUCCI MATTIA - PDP BES - 2025-2026</t>
  </si>
  <si>
    <t>04/06/2026 14:13:16</t>
  </si>
  <si>
    <t>10/10/2025 19:19:50</t>
  </si>
  <si>
    <t>1X5AV4_EC7ujh-zhTvuLXfDGjLNk2RY7ui-2R8rfFF-w</t>
  </si>
  <si>
    <t>1ALC - VERBALI CDC - 2025-2026</t>
  </si>
  <si>
    <t>https://docs.google.com/document/d/1X5AV4_EC7ujh-zhTvuLXfDGjLNk2RY7ui-2R8rfFF-w/edit?usp=drivesdk</t>
  </si>
  <si>
    <t>1Ev2k_EKOg21FXi0ENoWZLtdoUOrI_vcwOyBwPBYzhng,1k0cRkyO9hKU2_Q_N2qJ7o2QcqMIRYWCRAnz-f5ZP-lE,1r2IxIL-u3nEdnPEJeAcWNuMpBg431EQ7RmItpr4epK4,1ZEcAO2a0o8OQLrNVdQH2hHBybEfTTKdDUdH4QQU6-Us,1XF2sHElef2nbIKm6uVx78LOx50FgrRNAlUGUcbf-Tkc,1DeqpdnYlxXkpmIoFNVfSo6UJk0tKJoRwI-bdVfhDbys,1-a7Zc25wx2un1BdNbAESGtoPZVFbewMp3UKBYSQPwUE,11ghJGXEieM6plp-Vgqu6tE9qCluDTmCymt2yt_kXw90,1GNWAt-MG5TB85XAst5B71NKrrqpafxBGVyuxRCH-GZg,1iqxYWWJptxYkOmW_4bTIOcrelSs6NHi3AHl4WZOE_iQ,1VAYITHemsLre1WhNBsQoRCkkzKQMiXrEgRltSiQrfjA,1n2vg0ga_1AhomFGK8REq74JLTg7bWMdPJgsDvU2gK_c,1XyC6v7GmFkTSj8jfN5ztOPHB14Cy2KoT8dmRnyl7eto,1N8UmNdO5nKWTN9u9jQynyCeiMVkfpGGv3Q88bHuzViM,1INAbVD9CnAXFfo9fbZxGfJkRLA2_SRQE-R1tHxSznwo,1UaymsvPfZHRStZJ4X6fRJ8ZEEI0-g3T7HG_bMAMKtRg,1W73DQUYU8ic6dsdwK0zV6lZKvh7wsJdxgE8eKweSv_w,1buFUGcAbmZ19LP2wiqygwi5-dfOx-DVzvQdH5T2Gdwo,1tX11Tlw4ESFekGfQdDQjvn0EeKztXH8_EfEhoIHMCI8,1HLDOvAsuqPvYGCJW0mWoEyN2I8zX4gImMESjKsyC_gc,1R-uAzjtwe4-ppKW92aj9vosSXrNSjoXewAK1bts6hro,14ARLNauSMVKgWHMP3dlEOM7a2eK1_ofnVGa5DtmbLdw,1NTSDwzlwWJRzM-cOnLRGqCmMVJtq6Tx1G0OOsvJeJ9k,1-Xm_CIzFDOBsGsoXNL6Mk9k--44A4VHohK-pJWujdiA,1ANpmm4ZZV-YMuSTO9Yr_9CzPJiaJuDbz_65sO59xVxQ,13SvK14EYZFe8qPBL0D1SoMoBIdtkDcUUHXjWYsYetu4,1ziB7nJXXNU5bLpwXUaYv65qTO9jngzo_KCARwX8reMc,14thvcmfnzntJWI88UdNZdn9jz4xsaKbvhWtAX8Bl1pc,1nsd2_ztBnDbiCea-lyjJQott8PJAQHQXEQhbVRwERDA,13gmGp4IKbOSvattbKg9UxDwrw2ojlKg1IhMT7ss-Qig,1X2iWaWNXs5ZeKzEzzhD7_V7lG3JXZ4UpuDeBIooLxeI,16e_2KgLXkeOUiZ_vfwDl_Ruu5yCP6TtcZrs7JHsx7A8,1k-_8aYmHKn0blCywxI48g3Xv3w0LvbZowt1lKcY0m1Q,1jMHMuNJMRNw5ImLYC2HJUY-FWdt_W29QMLtSqG82ULg,1l3yhHm2OAAS3X3R7wH4YLWUpEldIProyZhiyd7qhxp0,179EPpOR0j6U3jsRfhOF_kkUJEsBqogHBswOjk-GFLHI,1KKbMQRDddck-EW0Agd_zCMwP4CBkrVX7wdRbEYccO-I,1gP0feQqol6Is1173xcbybpoNtwnpah3e4IqR3LqizGs,12IYApyYASJaC5509RsyI-ztNx2YC8JsTtP1aVm7-UjI,1JfwSSMJQZQW-4SRRpD3KQ8d6isH2WrABFzCADYLEnRU,18p-JA3fGu-nQav51uJw6AeoVbfL1FbTMJSHXsS0ZjO4,1SypBwAyhtPtueNbxXv8nM0jZfjvyojgHPYmnGRqvey0,1VXRmE0gmrprQoRYVVkOpZYGkmZg2YawR-zjLVPAdFRw,1NAXReYrWFiquvhsQe1NAeu7hZHE9dqNqeV-_nmACr0U,1-aL23nsCTVdjctRWaKxEu56MfUpPzV1nBcZx6FCdez8,1tCts0PHVcrYmH_ULBG3UarwneU4d3uzsOfokefsVvj0,1wNsj_VtRtNV25L5JkdvuVTN146F70I07n4e83hVBPo4,1NEXiEHIie_MbzI7PZVadWtPN7wX-GIxpX-ul8-czyGg,1a6Q35Io5QeG6oAOCo_i_UXs8Piv6-YZsQuom1NYGDZ0,1q4c7Kns0IbXN_JXbTB1IYrS9jxJyw0wZb6IZT7qNGac,1_425Ao9AvVfvbq9pQNu69mVSooANXlK48NOtyyHv2EI,13v95CNiL4iSaYamDVP-749arE5WFsSCowSjqjOsw6Ig,1eifZSlrG3zpyEipku_oCtWA8-Lz42rxS99MAhldfhno,1occ1cJkU3lFC8UXmwOgUdupajJV5xbZO83C6nSa_LUs,1EoUCR0B0R4JNofn-iSmrefO-Q7noPNostVi6FllZ5SQ,17YVPFqfvCYDcu8eUuXIvTk_VQLTGCI98ZwaywzyHxYk,11o9tfQXtYq8G9l3X847j0PD4W9UTvWT2BAnAPgHeQE0,1cV8-xlT33AAZYRmUvY7D3aP03F3rz-CF2k0M-TA5VxM,1fjzY7MaS8urFMydblW19ktt1OBjskrv70JUeV0ql8Pc,1qJY2G7IhZPTcif2q88nY_TIViq2xQLMM4-FIPYVoTAY,1d3CJf8yXrodZG1Y2nA8wXZ7CWImCFagK7EL2nrZlVFQ,16CSUHkdHpTqb7UlL45q-yHv7hlDe4I6NHWFrC0d_fV4,1RJYPXJydZjSkL0XDNdzpLr5301m6xx8Yf9VI8ffHPwQ,1sbPMan37tZb25FvF0Jee-CDgKDZYlSt9Yb2olKX6KgY,1EelIO7Vdy66a4hWYgjmdVqcAqMjYxEdOlTPqrwzaDHc,1HG9_wM8i7RzJrOqmhGAOY-968zyTYfP-t-SlnVCq04w,15xHGbSMF1koHsQSld1lC6GLuS17BUSRAuv-Dlc7xtUQ,1ajWgffBo3dgjD-cxVqUWnM00DBbugg8p4ChvMzWR9kU,1JCu0cKR1jTOhOhi7ieH_5T66QeVisGc9sQKvGivimUs,1pU0X20KLTGgj1ONoXDm71_F08cvP9CDdMyEFGqumLwk,1W78EpiVrghimWV0dp-yBnHVpnx8-5vjXjM28vIW9l9A,12lrfAZrG9pToHgFQFYEQhYBuhUKZryjCH4ppM5TNkQQ,1MeBJ4DHDVKBTC0lQXuvDiumRaEGnHrnnUkZ97vo79gY,1vsEUEoGESQWLgKZmD3izUlNQ4IVZAlPku03-HtVQrHA,1iJ7Ilt9P-kllgZ2bmcX_2PDlc2iqrtnKWr1ptCKHawI,1XBEo-PH3X9_kOGS6_HzsxGw72_6uTGOzoJSFikW398c,1OqBFBwy2MRChBqUSDdPb0Dx-xqT-02hjAKn9TbpNwXA,141fyl6gXRWq6C9oTrPntXBjV7J1aPgG1hVNMP2sGWpg,14JDltArOFRDvi1HwD3zuXi6WJaiO97kGZ7uwqEPyvMA,1nDOtSpwqSQYxbfU1nQuSC2jy3E8DmvN9T1tJfuacZgw,1eOaLExuim2lDmWKSlriXrJ2JkbhmNoTlKAMCEIaNwAY,1k5i7_hFbHSjs7Jm7iDaeW6_UtlGsKHi2R3Tv7Zt9C44,11CL4f8nW6HqxQuz3kGy_uiE-ZAPsKzmSy_LFUParCYI,1w0pgj0k8bGo8dcDYd0CuISn6cdw-VRpchNTGITboyLg,1MVEpHhpebyxsQOXiwTJr8HpPyoet36nuT9tUUdS2FLg,1C9FGWZ8-wA0WcGmdpkvBVR-rUIckxoQWRnGAUq3ZVPA,1lNaPgh2ADtf0REyKJaFSOwb26yJ4vCVBQinqKwj7j-Y,1tYTmB06Jc7Zt-ezILHa-EF2p-92uR6QKkoWikNoaIyI,1RiZLjMnkxW7scNCheKE-9XzcWKuczckv3R6BLg_YsSo,1ONvzU57ZkVv7f1S5vzb0rLtL-a3pm9olvGwNO9sPzvg,1r-FeKFAFrR3GX_BUDqblSSeERP0v9BcEiJorhIhsJlw,1lDJ8adEX1QTt_xbVM4eiGZlajKD5htVTMn3Wyo-hxi8,1A8-wUbYAoxC8e9vMsKqqjNTthLfH5oMMrhOo_92EBzw,1lWPPl_b3ADoZ_AN6897ISqnx3C_0vkfIIPOlYa00SCQ,1dyl0dpNGeTUBFjFtNGz6wkgxUpsIE0b2ChDKTng-H-4,1JV4S6wSThuuwxuK7sUGx2xANIdBCsgeTm5kvRyqwUNA,1dZZ8IRiDKeprsAFjmmY2pyX5wW41m4DdwteZvEkyF-s,1vBdhFWp7jJIw8k2tjVKdr4xeRnWDQTxz1_1LOxbr-NI,1xxEpwyLlbGH76-uczljxE0IHVBp3AHtuFHlSb5U2I0I,1bdOqNH7EC26QdXDiDl-OkVGZpo6lDV359-lW-I-X8L8,15oGgqL2jNL-MbxvrY8WcaHTsMgeNx39z7OzDW0dYlIk,1eYBBxHSToVxk08HiNHcS51QqmeWfPoPvCHpx2ps6f9I,15hctorK8N75E4w1tz-wTIGig_V6miRwS0riCxjaXbeA,1K_UUVyaoa48luN8soKhR5PolFIlf7-flOHgzu0iC-ws,1okl1i3HwSFuE0T0ACkjk0cM0WTuaa_v3wbZJc9na7pU,1XGmd3fH_ljjGCJMhSuf1docuzaGSmSFBIjgc1JnF71k,1CZ1yQ8XrljPW4azz8JMMFxjjMFenX9G6EvrrdSvSda8,1eYMzwt93D6TGTl7VhqV2G_cqsG6kzJQvLkQ8CJuZBNM,1cgaK4VxeVa765g8C39tsoxc3ubL2j_5odzxG8aXmxwg,13sw0qNLoNB8GnUScntAtQqJak9BLNduZQcvAezWkYM8,1EUionhP3YorHMsRx1yMKfxyda7PJMuJJDL2NTnU8EYA,1HZZPiPzSqkMiCvoIhq5ArEKwT6UHrLDTaW0MhDqJUPA,1w3Gk_9_Jv5eIItllBxUHDMnsiQJHA5QPaBhEMTA3zgo,1wp7RQBuim9267dVsQmQmiI28l8l_Yj2GaCAnroM3Gug,1zW5nBsXMRR713VjiHi2G7AeOWXXo900pJ92_gTovgas,1S2ovWnluo7lZFf33xRB_0fbKra07tCxqP_DDXY5CRK8,1_uZ6MujaIrDg4jJS-D0aD7QLLD79_kbW5dyYbomqEhU,1ePBn47BS7_BLRwLXO2b-iC7JlS64NBQlmPQRC1NitFk,1IbdBcWNVuc-q7R9PE4Hmuh35XLE3W1-3W5idalrbt2U,1UWfrr_Z_ivEdVV3oXJWbGXarFHKEL7WGugO61450NH8,12mQxAIu_Mrq-QZ0McWr_CrFbR2pllI18_fQD1meQlHI,1oLUw-dklAyAtUwvlKOsFp6xAIbesvOYb5NQgU72pX_s,1xoByPzqZq5-QTvzeGepmX-W34ocwZfI_Wc50GbSH9GY,1r-InD-28R-7SOOidVzHXxsqE9_WW7Tj6-VdA78ZFNLo,1dTPVAPDNeymFp6H0UEJ-tKwH9uVQygPQPBWV5S5UAAI,19Ceu0HJVXY84VVqfv2kkGEZSL4dYdrq_GtmLZF-k4cY,1J9UjpyDly0WM4MrniVXdW7TT5haweNYcMnSsuzmAM54,1g4ajnarJYkjLGppaBKdTIZTDUtDgdW7ofNVVjrRrWNU,1hvg8prXWukweJUxTuIfZB5ASjrCbb9zc9HBwCeT1e6g,1hYyHoOMqjH0Uj8Qlz15zf1Xl5L2klx_6vrY9ufPpaJU,16wjMZYcWbcB06A8PpUXGuVWDollszqBrCJixk2buKcQ,1-ieBet_VphY57zfX51XnD72pj5ICVoIYYwIQDBaHDi4,1hbok7mc_pLfzMrHG1iRK2Ffb7V2NRgjQ8y4D2PE5R_Y,1nDP72WjMLguf77gloJIjrVe3_QTad_Dhre4POrNbfXk,1j3RXN-v-oa9VI4qO2n1UmCQEFjcQSW2WG8KSLpgVztA,1JD_sm26o8GVdUF3Y96Radzoq-Ciu2kv1y6DZw4qHOu4,1tAKXbWCD-0oyHHs0jOKM5TizMAs_JpEBcQQd3-IoPrU,1lo0ixncv_HQ8QkoO3kbEy_t_Edt_kZonqobsw_A0ZZw,1z1xtC45RwDZlwjIESqaSxqjoStp9QDkqZeX2qBCNgq8,1W9rdqHSRYJ7sx-V7eA52nkv1L9kvuMkPSG7Z-l0ME1Q,1Zd1T5Iuhl5QBEXY8BJ8yFlGOP69ZmlSOK2WQeHB4IqE,1fQDCSIQb1zaEOgLAccUBq2qaP-Tch4BzhS12QRSn4Vo,15ldmrvq1wQlDs3n1MLl_jJ0S-yoKxKF1aLJXrM2s6RE,1AsnuCxJCsJ476Ms7x7sSoNUoPkdn7pI1YNY5bsJtSm8,1BiX_xDzEXvoEsxrJJ2rblYl4oCvXnkbSgsCrxeI0Yxw,19WLA4AyjrXdpcyn-5cm3yHqtQPz4eP_Xa_ZmFlV-WSs,1RfbsPVrulFbzIjoVaaH_LOcFpWi6SskDGA63X5wGbCY,1kQuEV7Q6klRf2NxbwVCoTQ1kp6T2BnKIhcBTMyEs6i0,1oxv8-9YDui0bwSJlSi5RWRnx82opBKqp3Mud1g12qDw,1vl3bdKFaVd9tKZZewYeFCNNw7LgTiz4urUAPBOWOtTg,1yfJ9T6rRP9K__y2ga1S4Hd5v3HHFfFn4jNlBQseu-vE,12JTjexXU43pg8WbOcyodID3QTA3UH4VF9mwIrN5ksH0,1_1sqBe4mlTk4gMcRkmvpjo3hz5LG6hyyYXKJIEUxrz8,1ZNlmQ_FRdus2QDwiCzglEjewc5jKsJgtNRk6d5nb34g,1EgGdCn2A1L7C1nDdhzmgOR8OO_oE8naO5IuqRzNtMZU,1cR4XsEuY6Yg1NLIbB6SHeB8aphvCcb4nQ-e5l4stZBI,1EEgfzqmArZ3R7LXqQ9tuetqBf4VD5WjXunKvBulHGKA,1z2MqnDqeGtx7OfCf9i8Qw4bSzoAcz-toZ8kd9iD7lbs,1Ch1TCgb2V67TaygCghChK_wbRYTU2tAiY2imNJqzON8,1UipmE1tNRp3dFaZ9QkYOoQTJFV3k9fndE-bvAwVfZZM,1IjVNEtwapKqOuX5gAi4dpxNXv-5BvfknI8MKtLnOjg8,1yiW9KkDMj7Ov4oiKl7FvGDZkjHRtHMWQaaMYBYOflo8,16ZHxV1A3rjIfnSLw-XM0CcODP0b04Vi5HoKwZYn7ZuU,1OjCghWrdIFcXJfCBmGEL1xkDxIcOjtjanb6tBIx3wwk,1z4HVpTA1hx9T2o0D9h598blveY8pmraUqaXnFAuDJxE,1lN2YUIFZcncnTFTaQ3OcLkpwTHWCqk3BPLDXeHz9orU,1rofpVKWQM18vCtAAgns_I79IvpapajpRjoFRJ2g1NU8,1OdxfowfS2QBISABCrqropivgzNKvDoezJb-zR4SZ4KU,1E0tSMv-R2gRRVEQyBSRM8feHTF6aGscSFuE4xvH-aqQ,1JHSAPVraBGo9dOcXYkHHzQ3rjQIz4OqN-4Ez2TQhMDc,1GXJV5hX1slC_i7zs6mQk__KBJgZImbOazwUmYHCPp-c,1_FERSF95yNZuyhoS8zAnhVdKw4rwjJlPTRbdHhw9p1g,1krFoBvVB9iV9GY8aylze7u__3zVZFpIevexm5IxL0dk,1QvesXF8srZh1er34bM4RsrYpglipc1EaDVrkR6IdrYY,1oxhDAM-jrZe73YgC5_tRerP667i1QmSfwP5NgMEv7RI,1-jhkHu_vwxoQG2KfrmDyqGaS-esPEIzd1RFcV631Agk,1ybRj6Z5Dql5qMALUjd1E_qDxapGZo-H8NMepKL-nAs4,1ZYc5k4V0S6xq4diLgE6H8QJgI6flxu0VsQloc2oEBnI,1DMaw8lZs9ht4oP4XohICqD4ujrH9YuQaMbP_PvUejrY,15rPICeP1BkmvminNcVoIeFRwKHY80uIDIVArm-FnPJk,1PdG-8EXIo1r4RQKJBa7aEZXKva5tuvKAcau9URTV_w4,15IrGecdpSXzH4lPnMIu3047UJgKVEghEsp93IyoAYFE,1jn8O3hd20HSDvwBPTkINGc7UY8FkopgJXeCORvmXSHY,1IG0mQfsgfQN-zLjZusStlM4GAv9cHGq-8Rve1uUQ8nY,1OxfUX9WlrBa09hNhvLXREPgfqvIdNgIf15bkm5o_ROQ,1pRRIfQyJI4oxM57aw-H8GDPZK0FxOo7c-zYQ2ItS7zQ,1HGh9NUgQIkX-Gm4qvfltmioNKzxM-bUf5qNLF0GS4X4,1jhNTneQCdLxaprR34ZCbDgPAFVF1JlX6aWq-AVATajk,1tGpDKOuZGDFbwNASXGH-vGs6SkhWnvKUz30YeUExF34,1t7NdLtDzap1fqOpZbOGiNKv3GeoqR3I43akW7A0pUSA,18H4lPqW6C4-G8ttUGvFPVrHe8tXtPj4aOBLB7eay1dE,1708u02o2psI0W3WncZCOxHqT95xsZ14zKxg-fEUyXCY,1A56nebBJYNdHGfpbJPoArQc0prF33_jJhYWpnaUk7Uc,1l_IgEkC9vIiNzH2r66U5cY9imJpmItvkpo3FhVH0P0g,1SpZq7r8dpTnS0-QnXZg3aGeHTd_MztTnVq7rGcmHmuE,1ImwWR3T-tugf5TvaEcT_l3e9pwuaVCMHJVSfMo6wfx0,1si147wHSaS7P4I2s8IPj2H0E9gItV6XZCbZmiDW9OBc,11MyMcfvrp6ERnvzbUTXv-6P_rTkwW5j1_D9ohHwFtbg,1LgxUzfskgLVB2VGf0l5mqXS2BPXcRFtMq_gTkGCK-Y4,18ifskRMuOYlTqjGaBA41AijplhT6SPCATJv96kAF0ro,1W6oWDljycRNOGqXdPaQ74GCNaugd0S4kANktTmbC21w,1DRhxGpwyBrbtJq-PHAa30hs9qRsDeflnJShs4mA2vgM,1hFHbJrjhYEU9VjXtkl4uLwnJBq12580fMsb9nuZ_z3g,1q4nYXhIrJM_2Tp5oKGar9yPcZWOCejzm81mMhnWUEqs,1jztOKfrOMvmADQEnOQ1WiSKKJ396G_SK62JsXm_MR-4,1utbitNAj0E3aAGl3TT5A-WkarLhwwRtc8zMsHbCvTeY,1SwaEHj3cfmxnckgixf_r_OwbsupAm28tjmamEKsHNy8,1ASQG1jGwy0gp0nLnutbnfv0_bNlDONLFqoNUheCQRiE,1vYqhgAFbMuCF8jL200lvJAvDcrLAdy-6mZSi6g8qZmA,1AkODIbRclEWfq-2Y14ik3qH6DQH2OzUOVPtuqOOHW80,1eMS3z1LlLqJ12e0ClIaHMuS7b1el0WV7ICit4vEaAOI,1oehVtPaalmlaG8TR9nbPuGvo-DW8QSs9NFGkRHDOtDE,1H35YkWJMdIXv-j1iLbhMok67abPeLvzQiIvdbJHYofI,1u51aTw7f5SxdX26iv9-LtDe-gc2IfCRdzfn7yaEUMBc,1itliO8gEzdWfJd8dCRrmTRLU9x1AmPR78zISm6XJjr4,1QlBXB88vq7UpEm8hvWO9bd5Wp12QIbzHv3Rb_XQ1Dhs,1j5zvsUyN7jDqFKrFVYYuKI8oNwYOnenALXjh1zEyTzc,1fH6R6wPuJBMy9KbIcVpcsitK7O6BzWrMMyqMZBp0fn4,1JIphReFCK4psfJ57Ugq-Fc1FvCmrZETMeMS-y9vQQKg,110iLuQw5wDBSYxwh0LkxDuMcJkn0A_Df1qEH3O-VfDU,1hTY61tofvQ6szvZLXYRre1FRh1IHpzojSS1LUWmljDs</t>
  </si>
  <si>
    <t>https://drive.google.com/drive/folders/1lvewKNLpyJldIlg-K6gEHDVwZyHYsH1m</t>
  </si>
  <si>
    <t>si comunica che sono stati generati e resi disponibili i file per la condotta, le competenze, i programmi svolti e le relazioni finali. Di seguito i link ai file condivisi relativi alle sole classi in cui insegni: Programmi svolti Programma - ITA - 1BLS - 2025-2026 Programma - LAT - 1BLS - 2025-2026 Programma - ING - 1BLS - 2025-2026 Programma - GST - 1BLS - 2025-2026 Programma - MAT - 1BLS - 2025-2026 Programma - FIS - 1BLS - 2025-2026 Programma - SCIE - 1BLS - 2025-2026 Programma - DIS - 1BLS - 2025-2026 Programma - MOT - 1BLS - 2025-2026 Programma - REL - 1BLS - 2025-2026 Programma - ALT - 1BLS - 2025-2026 Programma - ITA - 2BLS - 2025-2026 Programma - LAT - 2BLS - 2025-2026 Programma - ING - 2BLS - 2025-2026 Programma - GST - 2BLS - 2025-2026 Programma - MAT - 2BLS - 2025-2026 Programma - FIS - 2BLS - 2025-2026 Programma - SCIE - 2BLS - 2025-2026 Programma - DIS - 2BLS - 2025-2026 Programma - MOT - 2BLS - 2025-2026 Programma - REL - 2BLS - 2025-2026 Programma - SOS - 2BLS - 2025-2026 Programma - ITA - 2F - 2025-2026 Programma - ING - 2F - 2025-2026 Programma - GST - 2F - 2025-2026 Programma - MAT - 2F - 2025-2026 Programma - FIS - 2F - 2025-2026 Programma - INF - 2F - 2025-2026 Programma - SCIE - 2F - 2025-2026 Programma - DIS - 2F - 2025-2026 Programma - MOT - 2F - 2025-2026 Programma - REL - 2F - 2025-2026 Programma - ITA - 3BLS - 2025-2026 Programma - LAT - 3BLS - 2025-2026 Programma - ING - 3BLS - 2025-2026 Programma - STO - 3BLS - 2025-2026 Programma - FIL - 3BLS - 2025-2026 Programma - MAT - 3BLS - 2025-2026 Programma - FIS - 3BLS - 2025-2026 Programma - SCIE - 3BLS - 2025-2026 Programma - DIS - 3BLS - 2025-2026 Programma - MOT - 3BLS - 2025-2026 Programma - CIV - 3BLS - 2025-2026 Programma - REL - 3BLS - 2025-2026 Programma - ALT - 3BLS - 2025-2026 Programma - ITA - 3F - 2025-2026 Programma - ING - 3F - 2025-2026 Programma - STO - 3F - 2025-2026 Programma - FIL - 3F - 2025-2026 Programma - MAT - 3F - 2025-2026 Programma - FIS - 3F - 2025-2026 Programma - INF - 3F - 2025-2026 Programma - SCIE - 3F - 2025-2026 Programma - DIS - 3F - 2025-2026 Programma - MOT - 3F - 2025-2026 Programma - CIV - 3F - 2025-2026 Programma - REL - 3F - 2025-2026 Programma - ITA - 4BLS - 2025-2026 Programma - LAT - 4BLS - 2025-2026 Programma - ING - 4BLS - 2025-2026 Programma - STO - 4BLS - 2025-2026 Programma - FIL - 4BLS - 2025-2026 Programma - MAT - 4BLS - 2025-2026 Programma - FIS - 4BLS - 2025-2026 Programma - SCIE - 4BLS - 2025-2026 Programma - DIS - 4BLS - 2025-2026 Programma - MOT - 4BLS - 2025-2026 Programma - CIV - 4BLS - 2025-2026 Programma - REL - 4BLS - 2025-2026 Programma - ITA - 4I - 2025-2026 Programma - LAT - 4I - 2025-2026 Programma - ING - 4I - 2025-2026 Programma - STO - 4I - 2025-2026 Programma - FIL - 4I - 2025-2026 Programma - MAT - 4I - 2025-2026 Programma - FIS - 4I - 2025-2026 Programma - SCIE - 4I - 2025-2026 Programma - DIS - 4I - 2025-2026 Programma - MOT - 4I - 2025-2026 Programma - CIV - 4I - 2025-2026 Programma - REL - 4I - 2025-2026 Programma - ITA - 5BLS - 2025-2026 Programma - LAT - 5BLS - 2025-2026 Programma - ING - 5BLS - 2025-2026 Programma - STO - 5BLS - 2025-2026 Programma - FIL - 5BLS - 2025-2026 Programma - MAT - 5BLS - 2025-2026 Programma - FIS - 5BLS - 2025-2026 Programma - SCIE - 5BLS - 2025-2026 Programma - DIS - 5BLS - 2025-2026 Programma - MOT - 5BLS - 2025-2026 Programma - CIV - 5BLS - 2025-2026 Programma - REL - 5BLS - 2025-2026 Programma - ITA - 5E - 2025-2026 Programma - ING - 5E - 2025-2026 Programma - STO - 5E - 2025-2026 Programma - FIL - 5E - 2025-2026 Programma - MAT - 5E - 2025-2026 Programma - FIS - 5E - 2025-2026 Programma - INF - 5E - 2025-2026 Programma - SCIE - 5E - 2025-2026 Programma - DIS - 5E - 2025-2026 Programma - MOT - 5E - 2025-2026 Programma - CIV - 5E - 2025-2026 Programma - REL - 5E - 2025-2026 Relazioni finali Relazione - ITA - 3F - ROTELLI CLELIA - 2025-2026 Relazione - ING - 3F - GOVERNI SILVIA - 2025-2026 Relazione - STO - 3F - TACCIOLI ALICE - 2025-2026 Relazione - FIL - 3F - TACCIOLI ALICE - 2025-2026 Relazione - MAT - 3F - LEUCI GIULIO - 2025-2026 Relazione - FIS - 3F - LEUCI GIULIO - 2025-2026 Relazione - INF - 3F - AGOSTINI LAURA - 2025-2026 Relazione - SCIE - 3F - MAGINI MARCO - 2025-2026 Relazione - DIS - 3F - SGHERRI BEATRICE - 2025-2026 Relazione - MOT - 3F - BRUNO LORENZO - 2025-2026 Relazione - CIV - 3F - FOMMEI FRANCESCA - 2025-2026 Relazione - REL - 3F - ANTICHI MADDALENA - 2025-2026 Relazione - ITA - 1BLS - CALDARA CRISTIANA - 2025-2026 Relazione - LAT - 1BLS - CALDARA CRISTIANA - 2025-2026 Relazione - ING - 1BLS - CAPPARELLI GUIDO - 2025-2026 Relazione - GST - 1BLS - MONTONE FRANCESCO - 2025-2026 Relazione - MAT - 1BLS - SERPICO LUCIA - 2025-2026 Relazione - FIS - 1BLS - GONNELLI FEDERICO - 2025-2026 Relazione - SCIE - 1BLS - TERNI ALESSIO - 2025-2026 Relazione - DIS - 1BLS - SGHERRI BEATRICE - 2025-2026 Relazione - MOT - 1BLS - BONARI SONIA - 2025-2026 Relazione - REL - 1BLS - GINANNESCHI MARIA STEFANIA - 2025-2026 Relazione - ALT - 1BLS - LA MANTIA DAVID - 2025-2026 Relazione - ITA - 2BLS - PETRUCCI ILARIA - 2025-2026 Relazione - LAT - 2BLS - CRUCIANI CATERINA - 2025-2026 Relazione - ING - 2BLS - BALDINI CARLA - 2025-2026 Relazione - GST - 2BLS - CRUCIANI CATERINA - 2025-2026 Relazione - MAT - 2BLS - PICCINETTI MARINA - 2025-2026 Relazione - FIS - 2BLS - PICCINETTI MARINA - 2025-2026 Relazione - SCIE - 2BLS - BALESTRI NATALIA - 2025-2026 Relazione - DIS - 2BLS - SGHERRI BEATRICE - 2025-2026 Relazione - MOT - 2BLS - BONARI SONIA - 2025-2026 Relazione - REL - 2BLS - GINANNESCHI MARIA STEFANIA - 2025-2026 Relazione - SOS - 2BLS - BAINI ALBERTO BANTI ILARIA - 2025-2026 Relazione - ITA - 2F - CORDOVANI IRENE - 2025-2026 Relazione - ING - 2F - MATALONI ALESSANDRO - 2025-2026 Relazione - GST - 2F - CORDOVANI IRENE - 2025-2026 Relazione - MAT - 2F - DE LUCIA DOMENICO - 2025-2026 Relazione - FIS - 2F - DINI LAPO - 2025-2026 Relazione - INF - 2F - AGOSTINI LAURA - 2025-2026 Relazione - SCIE - 2F - CASAGLI ALESSIO - 2025-2026 Relazione - DIS - 2F - SGHERRI BEATRICE - 2025-2026 Relazione - MOT - 2F - BRUNO LORENZO - 2025-2026 Relazione - REL - 2F - ANTICHI MADDALENA - 2025-2026 Relazione - ITA - 3BLS - CORDOVANI IRENE - 2025-2026 Relazione - LAT - 3BLS - SALVESTRONI SERENA - 2025-2026 Relazione - ING - 3BLS - BALDINI CARLA - 2025-2026 Relazione - STO - 3BLS - TACCIOLI ALICE - 2025-2026 Relazione - FIL - 3BLS - TACCIOLI ALICE - 2025-2026 Relazione - MAT - 3BLS - SCACCIA GIULIA - 2025-2026 Relazione - FIS - 3BLS - STERI STEFANO - 2025-2026 Relazione - SCIE - 3BLS - CASAGLI ALESSIO - 2025-2026 Relazione - DIS - 3BLS - SGHERRI BEATRICE - 2025-2026 Relazione - MOT - 3BLS - BONARI SONIA - 2025-2026 Relazione - CIV - 3BLS - SAVELLI ROSANNA - 2025-2026 Relazione - REL - 3BLS - GINANNESCHI MARIA STEFANIA - 2025-2026 Relazione - ALT - 3BLS - BABINI ROBERTA - 2025-2026 Relazione - ITA - 4BLS - GENCHI MARIA ELENA - 2025-2026 Relazione - LAT - 4BLS - GENCHI MARIA ELENA - 2025-2026 Relazione - ING - 4BLS - GOVERNI SILVIA - 2025-2026 Relazione - STO - 4BLS - GUERRINI SARA - 2025-2026 Relazione - FIL - 4BLS - GUERRINI SARA - 2025-2026 Relazione - MAT - 4BLS - DRAGONI ROBERTO - 2025-2026 Relazione - FIS - 4BLS - DRAGONI ROBERTO - 2025-2026 Relazione - SCIE - 4BLS - SOZZI MARCO - 2025-2026 Relazione - DIS - 4BLS - SGHERRI BEATRICE - 2025-2026 Relazione - MOT - 4BLS - BONARI SONIA - 2025-2026 Relazione - CIV - 4BLS - SAVELLI ROSANNA - 2025-2026 Relazione - REL - 4BLS - GINANNESCHI MARIA STEFANIA - 2025-2026 Relazione - ITA - 4I - ACHERONTE TIZIANA - 2025-2026 Relazione - LAT - 4I - ACHERONTE TIZIANA - 2025-2026 Relazione - ING - 4I - GOVERNI SILVIA - 2025-2026 Relazione - STO - 4I - MAZZETTI MANUEL - 2025-2026 Relazione - FIL - 4I - MAZZETTI MANUEL - 2025-2026 Relazione - MAT - 4I - LOFFREDO GIORGIO - 2025-2026 Relazione - FIS - 4I - LOFFREDO GIORGIO - 2025-2026 Relazione - SCIE - 4I - FATTOROSI LUIGINA - 2025-2026 Relazione - DIS - 4I - SGHERRI BEATRICE - 2025-2026 Relazione - MOT - 4I - MACHERINI MARCO - 2025-2026 Relazione - CIV - 4I - FOMMEI FRANCESCA - 2025-2026 Relazione - REL - 4I - ANTICHI MADDALENA - 2025-2026 Relazione - ITA - 5BLS - GENCHI MARIA ELENA - 2025-2026 Relazione - LAT - 5BLS - GENCHI MARIA ELENA - 2025-2026 Relazione - ING - 5BLS - MOSCATELLI SANDRA - 2025-2026 Relazione - STO - 5BLS - FUCCI ANGELO - 2025-2026 Relazione - FIL - 5BLS - FUCCI ANGELO - 2025-2026 Relazione - MAT - 5BLS - CHIMENTI CHIARA - 2025-2026 Relazione - FIS - 5BLS - CHIMENTI CHIARA - 2025-2026 Relazione - SCIE - 5BLS - PORCELLONI SERENA - 2025-2026 Relazione - DIS - 5BLS - SGHERRI BEATRICE - 2025-2026 Relazione - MOT - 5BLS - BONARI SONIA - 2025-2026 Relazione - CIV - 5BLS - SAVELLI ROSANNA - 2025-2026 Relazione - REL - 5BLS - GINANNESCHI MARIA STEFANIA - 2025-2026 Relazione - ITA - 5E - BASILI CATERINA - 2025-2026 Relazione - ING - 5E - NEVONI ELENA - 2025-2026 Relazione - STO - 5E - COLLI STEFANO - 2025-2026 Relazione - FIL - 5E - COLLI STEFANO - 2025-2026 Relazione - MAT - 5E - DE LUCIA DOMENICO - 2025-2026 Relazione - FIS - 5E - DE LUCIA DOMENICO - 2025-2026 Relazione - INF - 5E - CARTOCCI GIANNI - 2025-2026 Relazione - SCIE - 5E - SOZZI MARCO - 2025-2026 Relazione - DIS - 5E - SGHERRI BEATRICE - 2025-2026 Relazione - MOT - 5E - COPPOLA CECILIA - 2025-2026 Relazione - CIV - 5E - SAVELLI ROSANNA - 2025-2026 Relazione - REL - 5E - DEL BALIO LAURA - 2025-2026 Griglie condotta 3F - CONDOTTA - 2025-2026 1BLS - CONDOTTA - 2025-2026 2BLS - CONDOTTA - 2025-2026 2F - CONDOTTA - 2025-2026 3BLS - CONDOTTA - 2025-2026 4BLS - CONDOTTA - 2025-2026 4I - CONDOTTA - 2025-2026 5BLS - CONDOTTA - 2025-2026 5E - CONDOTTA - 2025-2026 Griglia competenze 2BLS - COMPETENZE - 2025-2026 2F - COMPETENZE - 2025-2026 Ciao e buon lavoro! L'Animatore Digitale prof. LEUCI GIULIO, per conto del Dirigente Scolastico prof.ssa RICCI GIORGIA.</t>
  </si>
  <si>
    <t>28/01/2026 17:28:10</t>
  </si>
  <si>
    <t>10/10/2025 19:19:38</t>
  </si>
  <si>
    <t>04/06/2026 14:13:18</t>
  </si>
  <si>
    <t>DOCUMENTO_15_MAGGIO</t>
  </si>
  <si>
    <t>28/01/2026 17:27:19</t>
  </si>
  <si>
    <t>5D - Documento 15 Maggio - 2025-2026</t>
  </si>
  <si>
    <t>1ALC - Segnalatore CARENZE di FEBBRAIO - 2025-2026</t>
  </si>
  <si>
    <t>1cV8-xlT33AAZYRmUvY7D3aP03F3rz-CF2k0M-TA5VxM,1fjzY7MaS8urFMydblW19ktt1OBjskrv70JUeV0ql8Pc,1qJY2G7IhZPTcif2q88nY_TIViq2xQLMM4-FIPYVoTAY,1d3CJf8yXrodZG1Y2nA8wXZ7CWImCFagK7EL2nrZlVFQ,16CSUHkdHpTqb7UlL45q-yHv7hlDe4I6NHWFrC0d_fV4,1RJYPXJydZjSkL0XDNdzpLr5301m6xx8Yf9VI8ffHPwQ,1sbPMan37tZb25FvF0Jee-CDgKDZYlSt9Yb2olKX6KgY,1EelIO7Vdy66a4hWYgjmdVqcAqMjYxEdOlTPqrwzaDHc,1HG9_wM8i7RzJrOqmhGAOY-968zyTYfP-t-SlnVCq04w,15xHGbSMF1koHsQSld1lC6GLuS17BUSRAuv-Dlc7xtUQ,1ajWgffBo3dgjD-cxVqUWnM00DBbugg8p4ChvMzWR9kU,1JCu0cKR1jTOhOhi7ieH_5T66QeVisGc9sQKvGivimUs,1PKZxF-i7l2X1asEuvxiDBxwlOyBaPSWvHLi7JKSo8Z4,1emBOe6dSE51zDc7JuteyI1d7eI4iAFcifJE-ld6xZKY,13i6Y3lIhwFEqelv5-C09ymsFS8LRP-H8dA1fAwZHy_A,1me7hsDeyqF2W-mTeQn6r7QbCEm9WYdujsmTgDTmOaxk,1H9P-O0kmuZcVfs6FzBP9Y-cWU25bgnyqTMbwEzdKzsM,1-syXMOGm4bNSrHxQeKdkfKYOcFStqNCbNXtU7W6T4Pw,1AdnrA6dwlFHVxa3D_UGMCJy4zF4pQz9KHsBQEPO_5H8,15lMC2Mg2vZKwnCYs8Bav1n0gtKM0dTNOSVA_MALPaxA,1CqYQl6PLL7vKiHPR3ZOwWn7DvBSwsNe31z0wQUY0N48,1iEX7PJKjCu4mVJS2wcrU22kghgkoOCrpBfWlgv87iCU,1Z_nu_113ZeSLnaQzUV-p4rBLuZX2uXTFv7oFFbi_TAY,1RfcNPE1cDXNApiWUswh1QOFnCGvDFXY3MP-KtFO_Lso,10rovD_zGDrU60NfQqc0Mn1OJmAs7DRuhwA0LOCRNJOI,1PcYztaQx3sKtEe1U3j6ZkXcQEKzruK_JUYPrifg5svA,1lWPPl_b3ADoZ_AN6897ISqnx3C_0vkfIIPOlYa00SCQ,1dyl0dpNGeTUBFjFtNGz6wkgxUpsIE0b2ChDKTng-H-4,1JV4S6wSThuuwxuK7sUGx2xANIdBCsgeTm5kvRyqwUNA,1dZZ8IRiDKeprsAFjmmY2pyX5wW41m4DdwteZvEkyF-s,1vBdhFWp7jJIw8k2tjVKdr4xeRnWDQTxz1_1LOxbr-NI,1xxEpwyLlbGH76-uczljxE0IHVBp3AHtuFHlSb5U2I0I,1bdOqNH7EC26QdXDiDl-OkVGZpo6lDV359-lW-I-X8L8,15oGgqL2jNL-MbxvrY8WcaHTsMgeNx39z7OzDW0dYlIk,1eYBBxHSToVxk08HiNHcS51QqmeWfPoPvCHpx2ps6f9I,15hctorK8N75E4w1tz-wTIGig_V6miRwS0riCxjaXbeA,1K_UUVyaoa48luN8soKhR5PolFIlf7-flOHgzu0iC-ws,1okl1i3HwSFuE0T0ACkjk0cM0WTuaa_v3wbZJc9na7pU,16ZHxV1A3rjIfnSLw-XM0CcODP0b04Vi5HoKwZYn7ZuU,1OjCghWrdIFcXJfCBmGEL1xkDxIcOjtjanb6tBIx3wwk,1z4HVpTA1hx9T2o0D9h598blveY8pmraUqaXnFAuDJxE,1lN2YUIFZcncnTFTaQ3OcLkpwTHWCqk3BPLDXeHz9orU,1rofpVKWQM18vCtAAgns_I79IvpapajpRjoFRJ2g1NU8,1OdxfowfS2QBISABCrqropivgzNKvDoezJb-zR4SZ4KU,1E0tSMv-R2gRRVEQyBSRM8feHTF6aGscSFuE4xvH-aqQ,1JHSAPVraBGo9dOcXYkHHzQ3rjQIz4OqN-4Ez2TQhMDc,1GXJV5hX1slC_i7zs6mQk__KBJgZImbOazwUmYHCPp-c,1_FERSF95yNZuyhoS8zAnhVdKw4rwjJlPTRbdHhw9p1g,1krFoBvVB9iV9GY8aylze7u__3zVZFpIevexm5IxL0dk,1QvesXF8srZh1er34bM4RsrYpglipc1EaDVrkR6IdrYY,1TraGKzuALpGG_S22qFxH4rvszm2Il7lgd0n9YTnxbXU,1UzlQhrUcW1QMR1m7wr9Z5YvHrTUx7feuBYvU-d4JoY8,1ORUliGi0C70nW3eNqNIgNKTMXSt_ILjXituKJAcz3f4,1mdPkb-wcCXyi-sDFoX-6tQWxstH7V5M_DPPGEEJvG7s,1-P3QV9o-9b_8VFp_bwXLPUvdiZZ4W0zY04XvxqaszAY,1HpBq3f_XswlV_uz3ChkPJx4K-UJbd_Ms2RJr7pb2RR4,1G-TwyhePjX6BVholH5Cg0uKCJZNGM8N7VmfmZjhQGNw,1Fa4wl6UnS3KgEGgPNPbKz87GAl1Vi482L_eGU35PbG8,1rrRHhVgRFmLFMCYcgDDTpzGs2OmyANG2WruqlShH3rM,1Uanalk5Hcn5DuInUm61W7zHYg8MzUr3HrLrBAGozBEk,1HUHwdr0QV74qz8oJ6TI4kol6iNL5APEKG9YcGw6_o9M,1K9kGqgUD9DYmyVoXEyPj8b2hl8mTXbjpvvC-7AXhNZA,19tUa_ZvIpqnHQCFxhZTIEPa8RUIEsfHkkQS1QNFv2z8,1LCrM4w-eMZeQ7T9AkONMF3TNEgv3qtlOwwa9UL8l_3Y,1LgxUzfskgLVB2VGf0l5mqXS2BPXcRFtMq_gTkGCK-Y4,18ifskRMuOYlTqjGaBA41AijplhT6SPCATJv96kAF0ro,1W6oWDljycRNOGqXdPaQ74GCNaugd0S4kANktTmbC21w,1DRhxGpwyBrbtJq-PHAa30hs9qRsDeflnJShs4mA2vgM,1hFHbJrjhYEU9VjXtkl4uLwnJBq12580fMsb9nuZ_z3g,1q4nYXhIrJM_2Tp5oKGar9yPcZWOCejzm81mMhnWUEqs,1jztOKfrOMvmADQEnOQ1WiSKKJ396G_SK62JsXm_MR-4,1utbitNAj0E3aAGl3TT5A-WkarLhwwRtc8zMsHbCvTeY,1SwaEHj3cfmxnckgixf_r_OwbsupAm28tjmamEKsHNy8,1ASQG1jGwy0gp0nLnutbnfv0_bNlDONLFqoNUheCQRiE,1vYqhgAFbMuCF8jL200lvJAvDcrLAdy-6mZSi6g8qZmA,1AkODIbRclEWfq-2Y14ik3qH6DQH2OzUOVPtuqOOHW80,1QlBXB88vq7UpEm8hvWO9bd5Wp12QIbzHv3Rb_XQ1Dhs,1Wiv6pS9GMFxx92ocwL0LGW8ZbNMynxUfABY0pIBrV5M,1JIphReFCK4psfJ57Ugq-Fc1FvCmrZETMeMS-y9vQQKg</t>
  </si>
  <si>
    <t>https://drive.google.com/drive/folders/1culMqiHbwj7Soq-KsZVMfZTHnRZjBzSA</t>
  </si>
  <si>
    <t>si comunica che sono stati generati e resi disponibili i file per la condotta, le competenze, i programmi svolti e le relazioni finali. Di seguito i link ai file condivisi relativi alle sole classi in cui insegni: Programmi svolti Programma - ITA - 4BLS - 2025-2026 Programma - LAT - 4BLS - 2025-2026 Programma - ING - 4BLS - 2025-2026 Programma - STO - 4BLS - 2025-2026 Programma - FIL - 4BLS - 2025-2026 Programma - MAT - 4BLS - 2025-2026 Programma - FIS - 4BLS - 2025-2026 Programma - SCIE - 4BLS - 2025-2026 Programma - DIS - 4BLS - 2025-2026 Programma - MOT - 4BLS - 2025-2026 Programma - CIV - 4BLS - 2025-2026 Programma - REL - 4BLS - 2025-2026 Programma - ITA - 4D - 2025-2026 Programma - ING - 4D - 2025-2026 Programma - STO - 4D - 2025-2026 Programma - FIL - 4D - 2025-2026 Programma - MAT - 4D - 2025-2026 Programma - FIS - 4D - 2025-2026 Programma - INF - 4D - 2025-2026 Programma - SCIE - 4D - 2025-2026 Programma - DIS - 4D - 2025-2026 Programma - MOT - 4D - 2025-2026 Programma - CIV - 4D - 2025-2026 Programma - REL - 4D - 2025-2026 Programma - ALT - 4D - 2025-2026 Programma - SOS - 4D - 2025-2026 Programma - ITA - 5E - 2025-2026 Programma - ING - 5E - 2025-2026 Programma - STO - 5E - 2025-2026 Programma - FIL - 5E - 2025-2026 Programma - MAT - 5E - 2025-2026 Programma - FIS - 5E - 2025-2026 Programma - INF - 5E - 2025-2026 Programma - SCIE - 5E - 2025-2026 Programma - DIS - 5E - 2025-2026 Programma - MOT - 5E - 2025-2026 Programma - CIV - 5E - 2025-2026 Programma - REL - 5E - 2025-2026 Relazioni finali Relazione - ITA - 4BLS - GENCHI MARIA ELENA - 2025-2026 Relazione - LAT - 4BLS - GENCHI MARIA ELENA - 2025-2026 Relazione - ING - 4BLS - GOVERNI SILVIA - 2025-2026 Relazione - STO - 4BLS - GUERRINI SARA - 2025-2026 Relazione - FIL - 4BLS - GUERRINI SARA - 2025-2026 Relazione - MAT - 4BLS - DRAGONI ROBERTO - 2025-2026 Relazione - FIS - 4BLS - DRAGONI ROBERTO - 2025-2026 Relazione - SCIE - 4BLS - SOZZI MARCO - 2025-2026 Relazione - DIS - 4BLS - SGHERRI BEATRICE - 2025-2026 Relazione - MOT - 4BLS - BONARI SONIA - 2025-2026 Relazione - CIV - 4BLS - SAVELLI ROSANNA - 2025-2026 Relazione - REL - 4BLS - GINANNESCHI MARIA STEFANIA - 2025-2026 Relazione - ITA - 4D - CALDARA CRISTIANA - 2025-2026 Relazione - ING - 4D - CAPPARELLI GUIDO - 2025-2026 Relazione - STO - 4D - PALMADESSA GIUSEPPE - 2025-2026 Relazione - FIL - 4D - PALMADESSA GIUSEPPE - 2025-2026 Relazione - MAT - 4D - PACCA NATALINO - 2025-2026 Relazione - FIS - 4D - PACCA NATALINO - 2025-2026 Relazione - INF - 4D - CARTOCCI GIANNI - 2025-2026 Relazione - SCIE - 4D - SOZZI MARCO - 2025-2026 Relazione - DIS - 4D - BRESCA ANGELA - 2025-2026 Relazione - MOT - 4D - ROSSI STEFANIA - 2025-2026 Relazione - CIV - 4D - SAVELLI ROSANNA - 2025-2026 Relazione - REL - 4D - GINANNESCHI MARIA STEFANIA - 2025-2026 Relazione - ALT - 4D - DELLA MONICA PAOLA - 2025-2026 Relazione - SOS - 4D - SPINA FRANCESCO - 2025-2026 Relazione - ITA - 5E - BASILI CATERINA - 2025-2026 Relazione - ING - 5E - NEVONI ELENA - 2025-2026 Relazione - STO - 5E - COLLI STEFANO - 2025-2026 Relazione - FIL - 5E - COLLI STEFANO - 2025-2026 Relazione - MAT - 5E - DE LUCIA DOMENICO - 2025-2026 Relazione - FIS - 5E - DE LUCIA DOMENICO - 2025-2026 Relazione - INF - 5E - CARTOCCI GIANNI - 2025-2026 Relazione - SCIE - 5E - SOZZI MARCO - 2025-2026 Relazione - DIS - 5E - SGHERRI BEATRICE - 2025-2026 Relazione - MOT - 5E - COPPOLA CECILIA - 2025-2026 Relazione - CIV - 5E - SAVELLI ROSANNA - 2025-2026 Relazione - REL - 5E - DEL BALIO LAURA - 2025-2026 Griglie condotta 4BLS - CONDOTTA - 2025-2026 4D - CONDOTTA - 2025-2026 5E - CONDOTTA - 2025-2026 Ciao e buon lavoro! L'Animatore Digitale prof. LEUCI GIULIO, per conto del Dirigente Scolastico prof.ssa RICCI GIORGIA.</t>
  </si>
  <si>
    <t>1sBEhF6Y5AWAr3hDVBxduuXc-ly80S1HCFvea8dsSgwU</t>
  </si>
  <si>
    <t>https://docs.google.com/spreadsheets/d/1sBEhF6Y5AWAr3hDVBxduuXc-ly80S1HCFvea8dsSgwU/edit?usp=drivesdk</t>
  </si>
  <si>
    <t>04/06/2026 14:13:20</t>
  </si>
  <si>
    <t>1PKZxF-i7l2X1asEuvxiDBxwlOyBaPSWvHLi7JKSo8Z4,1emBOe6dSE51zDc7JuteyI1d7eI4iAFcifJE-ld6xZKY,13i6Y3lIhwFEqelv5-C09ymsFS8LRP-H8dA1fAwZHy_A,1me7hsDeyqF2W-mTeQn6r7QbCEm9WYdujsmTgDTmOaxk,1H9P-O0kmuZcVfs6FzBP9Y-cWU25bgnyqTMbwEzdKzsM,1-syXMOGm4bNSrHxQeKdkfKYOcFStqNCbNXtU7W6T4Pw,1AdnrA6dwlFHVxa3D_UGMCJy4zF4pQz9KHsBQEPO_5H8,15lMC2Mg2vZKwnCYs8Bav1n0gtKM0dTNOSVA_MALPaxA,1CqYQl6PLL7vKiHPR3ZOwWn7DvBSwsNe31z0wQUY0N48,1iEX7PJKjCu4mVJS2wcrU22kghgkoOCrpBfWlgv87iCU,1Z_nu_113ZeSLnaQzUV-p4rBLuZX2uXTFv7oFFbi_TAY,1RfcNPE1cDXNApiWUswh1QOFnCGvDFXY3MP-KtFO_Lso,10rovD_zGDrU60NfQqc0Mn1OJmAs7DRuhwA0LOCRNJOI,1PcYztaQx3sKtEe1U3j6ZkXcQEKzruK_JUYPrifg5svA,1TraGKzuALpGG_S22qFxH4rvszm2Il7lgd0n9YTnxbXU,1UzlQhrUcW1QMR1m7wr9Z5YvHrTUx7feuBYvU-d4JoY8,1ORUliGi0C70nW3eNqNIgNKTMXSt_ILjXituKJAcz3f4,1mdPkb-wcCXyi-sDFoX-6tQWxstH7V5M_DPPGEEJvG7s,1-P3QV9o-9b_8VFp_bwXLPUvdiZZ4W0zY04XvxqaszAY,1HpBq3f_XswlV_uz3ChkPJx4K-UJbd_Ms2RJr7pb2RR4,1G-TwyhePjX6BVholH5Cg0uKCJZNGM8N7VmfmZjhQGNw,1Fa4wl6UnS3KgEGgPNPbKz87GAl1Vi482L_eGU35PbG8,1rrRHhVgRFmLFMCYcgDDTpzGs2OmyANG2WruqlShH3rM,1Uanalk5Hcn5DuInUm61W7zHYg8MzUr3HrLrBAGozBEk,1HUHwdr0QV74qz8oJ6TI4kol6iNL5APEKG9YcGw6_o9M,1K9kGqgUD9DYmyVoXEyPj8b2hl8mTXbjpvvC-7AXhNZA,19tUa_ZvIpqnHQCFxhZTIEPa8RUIEsfHkkQS1QNFv2z8,1LCrM4w-eMZeQ7T9AkONMF3TNEgv3qtlOwwa9UL8l_3Y,1Wiv6pS9GMFxx92ocwL0LGW8ZbNMynxUfABY0pIBrV5M</t>
  </si>
  <si>
    <t>Sat May 02 10:42:21 GMT+02:00 2026</t>
  </si>
  <si>
    <t>5H - Documento 15 Maggio - 2025-2026</t>
  </si>
  <si>
    <t>https://drive.google.com/drive/folders/1jd2OXtVx2wYf5KNDO2zpK_daQFPAQAHx</t>
  </si>
  <si>
    <t>si comunica che sono stati generati e resi disponibili i file per la condotta, le competenze, i programmi svolti e le relazioni finali. Di seguito i link ai file condivisi relativi alle sole classi in cui insegni: Programmi svolti Programma - ITA - 4D - 2025-2026 Programma - ING - 4D - 2025-2026 Programma - STO - 4D - 2025-2026 Programma - FIL - 4D - 2025-2026 Programma - MAT - 4D - 2025-2026 Programma - FIS - 4D - 2025-2026 Programma - INF - 4D - 2025-2026 Programma - SCIE - 4D - 2025-2026 Programma - DIS - 4D - 2025-2026 Programma - MOT - 4D - 2025-2026 Programma - CIV - 4D - 2025-2026 Programma - REL - 4D - 2025-2026 Programma - ALT - 4D - 2025-2026 Programma - SOS - 4D - 2025-2026 Relazioni finali Relazione - ITA - 4D - CALDARA CRISTIANA - 2025-2026 Relazione - ING - 4D - CAPPARELLI GUIDO - 2025-2026 Relazione - STO - 4D - PALMADESSA GIUSEPPE - 2025-2026 Relazione - FIL - 4D - PALMADESSA GIUSEPPE - 2025-2026 Relazione - MAT - 4D - PACCA NATALINO - 2025-2026 Relazione - FIS - 4D - PACCA NATALINO - 2025-2026 Relazione - INF - 4D - CARTOCCI GIANNI - 2025-2026 Relazione - SCIE - 4D - SOZZI MARCO - 2025-2026 Relazione - DIS - 4D - BRESCA ANGELA - 2025-2026 Relazione - MOT - 4D - ROSSI STEFANIA - 2025-2026 Relazione - CIV - 4D - SAVELLI ROSANNA - 2025-2026 Relazione - REL - 4D - GINANNESCHI MARIA STEFANIA - 2025-2026 Relazione - ALT - 4D - DELLA MONICA PAOLA - 2025-2026 Relazione - SOS - 4D - SPINA FRANCESCO - 2025-2026 Griglie condotta 4D - CONDOTTA - 2025-2026 Ciao e buon lavoro! L'Animatore Digitale prof. LEUCI GIULIO, per conto del Dirigente Scolastico prof.ssa RICCI GIORGIA.</t>
  </si>
  <si>
    <t>30/01/2026 10:22:54</t>
  </si>
  <si>
    <t>04/06/2026 14:13:22</t>
  </si>
  <si>
    <t>1ALS - Segnalatore CARENZE di FEBBRAIO - 2025-2026</t>
  </si>
  <si>
    <t>Sat May 02 10:42:22 GMT+02:00 2026</t>
  </si>
  <si>
    <t>1rLNTkRucXc-SZWhm5VC5ABOa4RnqzASmoAhhJo2dewQ,1b-EZsfIPqC92_4GNdfYre02YKmybCRlVpDKXbVEvwUs,1YzIlLmAGT5bMcp8H5Kj6LcJCCd96zREfW_SCqeOnm0o,1C5lL5-K0Y5WncQuVzHCLojXmAHwtWMb7qE_cQwP6wHs,1zS3Pu7sIu2h7SGG45jNj4ZOH8gfWsCxypSRjSUf8eVI,11NdNY0h8IcOorcCe40sNQyR3RFHEcmnJakQX4qQ5AbU,1SUghZLyWsj-jQ3XuCHKbgtZ9XjDGJQHKgtwmHiAPYoA,1WC59NFH6VYesrVFAqXa3qeClIPrZdLA3TZtd81DTIdw,1RK88Ps9a7xX59Sc0taNt3I007CEIwN7AT0DJSXjrpH8,1ruIm722va0JAhUkrMfMWuw21F69KbkNJwLSqZ8ILSTQ,1HFmzh7sg5XE1dmK381Ir8t7IN8cQNIsqL5cMybg-ou8,1vI-rgtiOpw802e68jZuGVUCf_jzrMOfqZEhI8tcbBAo,1yWInTWoOMIAZaJ8IgnZUGLeOOQ9-dva-U5Vfrk5JAvA,1_VbslW_t3Qm8BO_P85VVdkRc7bA-292ejh-fO2Sg7Sc,1jXeUfNO_w5VWVE7x9NJx4Yerjp_IzZSpUaD9gY4zQkg,1PMk1f27vGRA0jUWXs4wJdFOXS65WzjAo2nJAm79gbY0,1uuV5B8-uepDcCMZhBLHUZPNBmKJsf3CrnapyAhoNf8M,1Uv9UWbTHD_kwnltT_e7O3dntqYt6NYXO59my32C_ZFM,1ZrGL-zL7DJulmRo4TmBLQbHJ824dGIlej2102jkIIb0,1zefi-F941AKYpHhawAA-V0AwkD2A9V2jnafzt1PXjRA,1k-_8aYmHKn0blCywxI48g3Xv3w0LvbZowt1lKcY0m1Q,1jMHMuNJMRNw5ImLYC2HJUY-FWdt_W29QMLtSqG82ULg,1l3yhHm2OAAS3X3R7wH4YLWUpEldIProyZhiyd7qhxp0,179EPpOR0j6U3jsRfhOF_kkUJEsBqogHBswOjk-GFLHI,1KKbMQRDddck-EW0Agd_zCMwP4CBkrVX7wdRbEYccO-I,1gP0feQqol6Is1173xcbybpoNtwnpah3e4IqR3LqizGs,12IYApyYASJaC5509RsyI-ztNx2YC8JsTtP1aVm7-UjI,1JfwSSMJQZQW-4SRRpD3KQ8d6isH2WrABFzCADYLEnRU,18p-JA3fGu-nQav51uJw6AeoVbfL1FbTMJSHXsS0ZjO4,1SypBwAyhtPtueNbxXv8nM0jZfjvyojgHPYmnGRqvey0,1VXRmE0gmrprQoRYVVkOpZYGkmZg2YawR-zjLVPAdFRw,1NAXReYrWFiquvhsQe1NAeu7hZHE9dqNqeV-_nmACr0U,1-aL23nsCTVdjctRWaKxEu56MfUpPzV1nBcZx6FCdez8,1CwubQzEf8RHdeCPq0xmjfSHlSaLIxKc9BvEHL_aQeT4,1tJmyr5jrAEuBEXW3POUj1p3mUFeKpWjvzJ56Hs2NV_E,1VyiK8S5hcJQRsGQAC33f-TEBUMCPVuKIMZq0_ajV_u8,1I6UyV8mndBkTyE183t55z4rm-CoHb1vZJUyGftaHWGk,1t4DMopfl3kFmq9yzTU4SA_cxSbA4DY746OHQunFT5wc,1OwFqWYPTv30DoAfRAfMcHRFqtxsThDWQY19wVz35-7U,1TnE6FEmd1xRTFjpTKfLBim8mRdidpL8qHalynL2DPuE,19qkJootnmjgaVd46vzNskkzE7p8pRSHEfMV4ecMi1Uw,1ZfQh1k-c2kym0NyEhYNICpmi8PmTDk8rqhzYGGFM38Q,1FbXSVNMEPxn_1WrdUyYfpkmeiqCjGDBTWAtY8cnCt0Q,13OJlRnPF9TS-RJyItBPvyX-rTWxNE_X-z_e2KP6xysc,1pj01b8r4xSSrCk-jAUUlyAAJGCDWrzkO-PZDuyxAbbA,1Q3cl2uTMr9l6DSi2PA1DES1SmexW6qcI_004x8yXu7w,1LuQw_incCFLhfut28WcTNDynVd7EBJ8CxPkYCDTiQMg,1YJGwBYd2_rEwNzL1NYGkmqxS78r-UYq097LKmtg__ao,13wd3LmlJ5h5P5F_ZmCCx2UtJvcXn725mFwf-4CdPYBo,16y7ycNrLaN6ARE-00ugAbjtOAV-Dhkp8ykCM1rdhyOk,1F9hLby9dg0eIPGRo-2iuuRQJGXmpQhMFo28P5e6KX7c,1hHreOfR12Ec-_l0gCLyibC4dePS9kK6jYLUfH6iaElo,1qveCXU6gCeCJoB3yrD_NS3nm3-ceAyZOJHpMg64ivVE,1utWXLwV7et-2IqG8SwFX9GjtDoBEKMuDa1x-qcQsPvQ,1ZJjDlashhEpgcHjrPANhMz_fAIvmu0zyyb4zEu6_0Q0,1pbs41mWKhiUbKnWbqXGfHNMZUWSuc2N6o8qbxo5j27U,1sjNd3t3TT-xFMKVr7RMditeccJkimd4cEPAoagCkBXE,1T8428MlAK76sRNHfYzIhNnd2FlrPP8IK8e20rydh3Lw,1FAe_-O2F5uCarYJr0Jgfr_8ffFtde8koG7VjZBEqeZE,1Y54NRDxmjX3hUSUPqH_bMo-lFpaq_Zz1jo3iyuHDhaU,1fjPvMSUko3HSwbf0IiwexQ1SFEjeYV4rAsEhsmleVJo,136UCB4qscPVdIxwos9WHOMnAXnV9ich9Ai2lobRRGUo,1bh7XJBtDqkmS8VB6w3Zc5A5VTBiKbRV7jWuu_BbdYB4,1IJ5UcN1vse-REH4VGacHYzbCi309L16672bn3rU9Aeg,1CMe2yuemuBKsZax2dbeMREkRot_X0gO11UAFkdxf5QQ,1PRYQQ71V14K-fq5e_CS-wpowvRQsf7gKQ73YMeQv_eQ,1gdzLqekVbthiWd6Ze2SsH0ol1L__xD47rRviipERFy8,1Vg5_o8wsVRO-47n6t4LPfL0BK1kaiXIOriKtx_PxsH0,1dZfWUfttXczqq8ExaQm6Sz9yIDGJ9hCW0v0WfITPdLU,1HtVO9PFJRLOCF4Y0a6zhFBBKAl_76qhrqxFm--KfbqI,19TYXOjGk2CGhauAd09RrqA3hSjhQu4BHLlSn1VcG2hI,1Y0xFMis6DMX9m7y-8C3WIK6G3pAw3AWFhoZMHQiL6g0,1SI7tTl71ORnUE92Sd5QNlAxZgu2f8F8exKj3ZpMCKV0,1Os_2PyFOGoPEl8oseuL8VHLCSUbUysh87BbrS1m1Yzw,1Dm_MrX4gzilY4JRISzoY4PbA66W2S3oaLrRRH36NSzc,1UnnkaIaLZ6ky1NL4Hc5s6iDwEcZ7AtarfQzgp01LgMM,1CiQeE-Xj2X4z4YKs_Z1UcMTXFOMcs5HKiUfxOq5s1RI,1vl3bdKFaVd9tKZZewYeFCNNw7LgTiz4urUAPBOWOtTg,1yfJ9T6rRP9K__y2ga1S4Hd5v3HHFfFn4jNlBQseu-vE,12JTjexXU43pg8WbOcyodID3QTA3UH4VF9mwIrN5ksH0,1_1sqBe4mlTk4gMcRkmvpjo3hz5LG6hyyYXKJIEUxrz8,1ZNlmQ_FRdus2QDwiCzglEjewc5jKsJgtNRk6d5nb34g,1EgGdCn2A1L7C1nDdhzmgOR8OO_oE8naO5IuqRzNtMZU,1cR4XsEuY6Yg1NLIbB6SHeB8aphvCcb4nQ-e5l4stZBI,1EEgfzqmArZ3R7LXqQ9tuetqBf4VD5WjXunKvBulHGKA,1z2MqnDqeGtx7OfCf9i8Qw4bSzoAcz-toZ8kd9iD7lbs,1Ch1TCgb2V67TaygCghChK_wbRYTU2tAiY2imNJqzON8,1UipmE1tNRp3dFaZ9QkYOoQTJFV3k9fndE-bvAwVfZZM,1IjVNEtwapKqOuX5gAi4dpxNXv-5BvfknI8MKtLnOjg8,1yiW9KkDMj7Ov4oiKl7FvGDZkjHRtHMWQaaMYBYOflo8,1w6KcZGv4_fIAT52JeYr509QJNO8Z9Mlyt8inxHip0_g,1q_vHpDnXGChawAq8XSu_zRByhXcCd91pyBMEYqebxHc,1rSW60tKRbrGEg5pxwwh6_g_2WCD9So0yqz6_s5etQTU,16l8lezt2mscNEPRGHGUZaS-z0dek_mi4UQ-ZsTx89Es,1-UFEhBAexo8DPliwh8x5fCNSx5DJz6tj1nF5EvzOxLY,1APNhrv8y865tjcJ9FN-K2dzvYXPfpc-WQVmSlKJUfZY,1w6pBkk5pO553nvKWK1M2qc9_ZE_Ln3yrXvT5v1oZoyc,1GtQHrdWfUY8ScloDbR0hCu5z5LEfaaxf-oQwduH8iWU,1OuIUyN5qX2apOB4Jve1HT2C1DnXmMBtK_ghcH_YQTsI,1qan0PXh3-7BLYs-SoWNyynStCJWer2DUfEC-QG_aNow,1Wjq2gYUHBJQTt_dTk3YNBZiZzk7hk1aSTxZennPcMkQ,1TSAyXIXsbyWes89uN7X0t17wXQPsH-SDgxN-dkbERK0,10olfccqQ1yVIcCqW1HkdDOUqcE13SA2w5DLHcw8sF6o,1urav8k7eu2i0hmCapZpEzx5MFM2GWtQOoM_fnPuJLfQ,18mIlBRQ5gdPe4RCsF4W5OwVSUjsf35vXJy3UAdqS45U,14HmnASgGAFb536Gy87AfzCeOpuvYvdAgDjC2d95Lpwc,1P37InFZMDXi2L_YowztXLKnwyd5H19m8igdtCanzWXU,1EXTko8_sRH2S-2dXOMVWezHsS1QECE_7KD4ourAozg4,1pc15T9I0xkZZB0NvoF8M3F0XrRp7zMhkuvUMtyeDL24,1_ueD4ZxwBStl-FbtEqVLyPfFSMxffZsYhfItoWk8mgE,1SIqveBo3i3mjDlI6ude0DK0CbyN_jaDotVmvyqH_2VM,14FUHlBZIJ4zHVNu0QMTYiKHt509UNrcKj9Fhtp9nrgo,1Pf6zT84_2BBQNrOjUg9jDRHi1DOeA_cgvVulHBmeWkg,1OHyLtUuFJYGLpQT2VhwSfMYYinJptAhndm5vfame3X0,1j-87bBP21vCjIdHZ8mS8NUwfJDkmjLwHhLjtUuu3Lrc,1T--KN9tjZqhTilLpXYbgC67Ro5vkoQC8ebX2FSHKKTY,1itliO8gEzdWfJd8dCRrmTRLU9x1AmPR78zISm6XJjr4,1V0erMC2lin2_976eA9ANxMjEB2sAGFeoO-SrgI1CoTA,1JSEtlapkdCFrn7iII65Jd1cxPx1vDOZck-5PgYmoixI,1MWby8-aI8N9dALgOR1LDb8vx-mIbJxBwMjz9TK7X5Js</t>
  </si>
  <si>
    <t>5G - Documento 15 Maggio - 2025-2026</t>
  </si>
  <si>
    <t>https://drive.google.com/drive/folders/1w4IDYMmtAs9pafBxqTRxVpVoXoCvUm7j</t>
  </si>
  <si>
    <t>1g6WvSyUDJBTyF7Sozu0vFGyMdkBSizXqBQ5_i32Sefo</t>
  </si>
  <si>
    <t>si comunica che sono stati generati e resi disponibili i file per la condotta, le competenze, i programmi svolti e le relazioni finali. Di seguito i link ai file condivisi relativi alle sole classi in cui insegni: Programmi svolti Programma - ITA - 1G - 2025-2026 Programma - ING - 1G - 2025-2026 Programma - GST - 1G - 2025-2026 Programma - MAT - 1G - 2025-2026 Programma - FIS - 1G - 2025-2026 Programma - SCIE - 1G - 2025-2026 Programma - MOT - 1G - 2025-2026 Programma - SPO - 1G - 2025-2026 Programma - REL - 1G - 2025-2026 Programma - ALT - 1G - 2025-2026 Programma - ITA - 2ALS - 2025-2026 Programma - LAT - 2ALS - 2025-2026 Programma - ING - 2ALS - 2025-2026 Programma - GST - 2ALS - 2025-2026 Programma - MAT - 2ALS - 2025-2026 Programma - FIS - 2ALS - 2025-2026 Programma - SCIE - 2ALS - 2025-2026 Programma - DIS - 2ALS - 2025-2026 Programma - MOT - 2ALS - 2025-2026 Programma - REL - 2ALS - 2025-2026 Programma - ITA - 3BLS - 2025-2026 Programma - LAT - 3BLS - 2025-2026 Programma - ING - 3BLS - 2025-2026 Programma - STO - 3BLS - 2025-2026 Programma - FIL - 3BLS - 2025-2026 Programma - MAT - 3BLS - 2025-2026 Programma - FIS - 3BLS - 2025-2026 Programma - SCIE - 3BLS - 2025-2026 Programma - DIS - 3BLS - 2025-2026 Programma - MOT - 3BLS - 2025-2026 Programma - CIV - 3BLS - 2025-2026 Programma - REL - 3BLS - 2025-2026 Programma - ALT - 3BLS - 2025-2026 Programma - ITA - 3C - 2025-2026 Programma - LAT - 3C - 2025-2026 Programma - ING - 3C - 2025-2026 Programma - STO - 3C - 2025-2026 Programma - FIL - 3C - 2025-2026 Programma - MAT - 3C - 2025-2026 Programma - FIS - 3C - 2025-2026 Programma - SCIE - 3C - 2025-2026 Programma - DIS - 3C - 2025-2026 Programma - MOT - 3C - 2025-2026 Programma - CIV - 3C - 2025-2026 Programma - REL - 3C - 2025-2026 Programma - ITA - 3E - 2025-2026 Programma - ING - 3E - 2025-2026 Programma - STO - 3E - 2025-2026 Programma - FIL - 3E - 2025-2026 Programma - MAT - 3E - 2025-2026 Programma - FIS - 3E - 2025-2026 Programma - INF - 3E - 2025-2026 Programma - SCIE - 3E - 2025-2026 Programma - DIS - 3E - 2025-2026 Programma - MOT - 3E - 2025-2026 Programma - CIV - 3E - 2025-2026 Programma - REL - 3E - 2025-2026 Relazioni finali Relazione - ITA - 1G - DELLA MONICA PAOLA - 2025-2026 Relazione - ING - 1G - CORRADI GIULIA - 2025-2026 Relazione - GST - 1G - DELLA MONICA PAOLA - 2025-2026 Relazione - MAT - 1G - STERI STEFANO - 2025-2026 Relazione - FIS - 1G - STERI STEFANO - 2025-2026 Relazione - SCIE - 1G - FATTOROSI LUIGINA - 2025-2026 Relazione - MOT - 1G - DICIANNI LUCA - 2025-2026 Relazione - SPO - 1G - DICIANNI LUCA - 2025-2026 Relazione - REL - 1G - ANTICHI MADDALENA - 2025-2026 Relazione - ALT - 1G - CELLESI ROBERTA - 2025-2026 Relazione - ITA - 2ALS - SALVESTRONI SERENA - 2025-2026 Relazione - LAT - 2ALS - FESTEGGIATO ELENA - 2025-2026 Relazione - ING - 2ALS - MOSCATELLI SANDRA - 2025-2026 Relazione - GST - 2ALS - FESTEGGIATO ELENA - 2025-2026 Relazione - MAT - 2ALS - OLIVIERO ANTONIO - 2025-2026 Relazione - FIS - 2ALS - STERI STEFANO - 2025-2026 Relazione - SCIE - 2ALS - MAGINI MARCO - 2025-2026 Relazione - DIS - 2ALS - CASERTA FRANCESCO - 2025-2026 Relazione - MOT - 2ALS - MACHETTI SARA - 2025-2026 Relazione - REL - 2ALS - GINANNESCHI MARIA STEFANIA - 2025-2026 Relazione - ITA - 3BLS - CORDOVANI IRENE - 2025-2026 Relazione - LAT - 3BLS - SALVESTRONI SERENA - 2025-2026 Relazione - ING - 3BLS - BALDINI CARLA - 2025-2026 Relazione - STO - 3BLS - TACCIOLI ALICE - 2025-2026 Relazione - FIL - 3BLS - TACCIOLI ALICE - 2025-2026 Relazione - MAT - 3BLS - SCACCIA GIULIA - 2025-2026 Relazione - FIS - 3BLS - STERI STEFANO - 2025-2026 Relazione - SCIE - 3BLS - CASAGLI ALESSIO - 2025-2026 Relazione - DIS - 3BLS - SGHERRI BEATRICE - 2025-2026 Relazione - MOT - 3BLS - BONARI SONIA - 2025-2026 Relazione - CIV - 3BLS - SAVELLI ROSANNA - 2025-2026 Relazione - REL - 3BLS - GINANNESCHI MARIA STEFANIA - 2025-2026 Relazione - ALT - 3BLS - BABINI ROBERTA - 2025-2026 Relazione - ITA - 3C - ACHERONTE TIZIANA - 2025-2026 Relazione - LAT - 3C - LA MANTIA DAVID - 2025-2026 Relazione - ING - 3C - NEVONI ELENA - 2025-2026 Relazione - STO - 3C - COLLI STEFANO - 2025-2026 Relazione - FIL - 3C - COLLI STEFANO - 2025-2026 Relazione - MAT - 3C - CELLESI ROBERTA - 2025-2026 Relazione - FIS - 3C - STERI STEFANO - 2025-2026 Relazione - SCIE - 3C - MAGINI MARCO - 2025-2026 Relazione - DIS - 3C - BRESCA ANGELA - 2025-2026 Relazione - MOT - 3C - BRUNO LORENZO - 2025-2026 Relazione - CIV - 3C - SAVELLI ROSANNA - 2025-2026 Relazione - REL - 3C - DEL BALIO LAURA - 2025-2026 Relazione - ITA - 3E - LANZANO ROSA - 2025-2026 Relazione - ING - 3E - GUIDI CARLA - 2025-2026 Relazione - STO - 3E - PALMADESSA GIUSEPPE - 2025-2026 Relazione - FIL - 3E - PALMADESSA GIUSEPPE - 2025-2026 Relazione - MAT - 3E - CELLESI ROBERTA - 2025-2026 Relazione - FIS - 3E - STERI STEFANO - 2025-2026 Relazione - INF - 3E - CARTOCCI GIANNI - 2025-2026 Relazione - SCIE - 3E - FATTOROSI LUIGINA - 2025-2026 Relazione - DIS - 3E - DESIDERIO FLORIANA - 2025-2026 Relazione - MOT - 3E - COPPOLA CECILIA - 2025-2026 Relazione - CIV - 3E - SAVELLI ROSANNA - 2025-2026 Relazione - REL - 3E - DEL BALIO LAURA - 2025-2026 Griglie condotta 1G - CONDOTTA - 2025-2026 2ALS - CONDOTTA - 2025-2026 3BLS - CONDOTTA - 2025-2026 3C - CONDOTTA - 2025-2026 3E - CONDOTTA - 2025-2026 Griglia competenze 2ALS - COMPETENZE - 2025-2026 Ciao e buon lavoro! L'Animatore Digitale prof. LEUCI GIULIO, per conto del Dirigente Scolastico prof.ssa RICCI GIORGIA.</t>
  </si>
  <si>
    <t>04/06/2026 14:13:24</t>
  </si>
  <si>
    <t>https://docs.google.com/spreadsheets/d/1g6WvSyUDJBTyF7Sozu0vFGyMdkBSizXqBQ5_i32Sefo/edit?usp=drivesdk</t>
  </si>
  <si>
    <t>1k-_8aYmHKn0blCywxI48g3Xv3w0LvbZowt1lKcY0m1Q,1jMHMuNJMRNw5ImLYC2HJUY-FWdt_W29QMLtSqG82ULg,1l3yhHm2OAAS3X3R7wH4YLWUpEldIProyZhiyd7qhxp0,179EPpOR0j6U3jsRfhOF_kkUJEsBqogHBswOjk-GFLHI,1KKbMQRDddck-EW0Agd_zCMwP4CBkrVX7wdRbEYccO-I,1gP0feQqol6Is1173xcbybpoNtwnpah3e4IqR3LqizGs,12IYApyYASJaC5509RsyI-ztNx2YC8JsTtP1aVm7-UjI,1JfwSSMJQZQW-4SRRpD3KQ8d6isH2WrABFzCADYLEnRU,18p-JA3fGu-nQav51uJw6AeoVbfL1FbTMJSHXsS0ZjO4,1SypBwAyhtPtueNbxXv8nM0jZfjvyojgHPYmnGRqvey0,1VXRmE0gmrprQoRYVVkOpZYGkmZg2YawR-zjLVPAdFRw,1NAXReYrWFiquvhsQe1NAeu7hZHE9dqNqeV-_nmACr0U,1-aL23nsCTVdjctRWaKxEu56MfUpPzV1nBcZx6FCdez8,1tCts0PHVcrYmH_ULBG3UarwneU4d3uzsOfokefsVvj0,1wNsj_VtRtNV25L5JkdvuVTN146F70I07n4e83hVBPo4,1NEXiEHIie_MbzI7PZVadWtPN7wX-GIxpX-ul8-czyGg,1a6Q35Io5QeG6oAOCo_i_UXs8Piv6-YZsQuom1NYGDZ0,1q4c7Kns0IbXN_JXbTB1IYrS9jxJyw0wZb6IZT7qNGac,1_425Ao9AvVfvbq9pQNu69mVSooANXlK48NOtyyHv2EI,13v95CNiL4iSaYamDVP-749arE5WFsSCowSjqjOsw6Ig,1eifZSlrG3zpyEipku_oCtWA8-Lz42rxS99MAhldfhno,1occ1cJkU3lFC8UXmwOgUdupajJV5xbZO83C6nSa_LUs,1EoUCR0B0R4JNofn-iSmrefO-Q7noPNostVi6FllZ5SQ,17YVPFqfvCYDcu8eUuXIvTk_VQLTGCI98ZwaywzyHxYk,11o9tfQXtYq8G9l3X847j0PD4W9UTvWT2BAnAPgHeQE0,1XGmd3fH_ljjGCJMhSuf1docuzaGSmSFBIjgc1JnF71k,1CZ1yQ8XrljPW4azz8JMMFxjjMFenX9G6EvrrdSvSda8,1eYMzwt93D6TGTl7VhqV2G_cqsG6kzJQvLkQ8CJuZBNM,1cgaK4VxeVa765g8C39tsoxc3ubL2j_5odzxG8aXmxwg,13sw0qNLoNB8GnUScntAtQqJak9BLNduZQcvAezWkYM8,1EUionhP3YorHMsRx1yMKfxyda7PJMuJJDL2NTnU8EYA,1HZZPiPzSqkMiCvoIhq5ArEKwT6UHrLDTaW0MhDqJUPA,1w3Gk_9_Jv5eIItllBxUHDMnsiQJHA5QPaBhEMTA3zgo,1wp7RQBuim9267dVsQmQmiI28l8l_Yj2GaCAnroM3Gug,1zW5nBsXMRR713VjiHi2G7AeOWXXo900pJ92_gTovgas,1S2ovWnluo7lZFf33xRB_0fbKra07tCxqP_DDXY5CRK8,1_uZ6MujaIrDg4jJS-D0aD7QLLD79_kbW5dyYbomqEhU,1vl3bdKFaVd9tKZZewYeFCNNw7LgTiz4urUAPBOWOtTg,1yfJ9T6rRP9K__y2ga1S4Hd5v3HHFfFn4jNlBQseu-vE,12JTjexXU43pg8WbOcyodID3QTA3UH4VF9mwIrN5ksH0,1_1sqBe4mlTk4gMcRkmvpjo3hz5LG6hyyYXKJIEUxrz8,1ZNlmQ_FRdus2QDwiCzglEjewc5jKsJgtNRk6d5nb34g,1EgGdCn2A1L7C1nDdhzmgOR8OO_oE8naO5IuqRzNtMZU,1cR4XsEuY6Yg1NLIbB6SHeB8aphvCcb4nQ-e5l4stZBI,1EEgfzqmArZ3R7LXqQ9tuetqBf4VD5WjXunKvBulHGKA,1z2MqnDqeGtx7OfCf9i8Qw4bSzoAcz-toZ8kd9iD7lbs,1Ch1TCgb2V67TaygCghChK_wbRYTU2tAiY2imNJqzON8,1UipmE1tNRp3dFaZ9QkYOoQTJFV3k9fndE-bvAwVfZZM,1IjVNEtwapKqOuX5gAi4dpxNXv-5BvfknI8MKtLnOjg8,1yiW9KkDMj7Ov4oiKl7FvGDZkjHRtHMWQaaMYBYOflo8,1eMS3z1LlLqJ12e0ClIaHMuS7b1el0WV7ICit4vEaAOI,1itliO8gEzdWfJd8dCRrmTRLU9x1AmPR78zISm6XJjr4</t>
  </si>
  <si>
    <t>Sat May 02 10:42:23 GMT+02:00 2026</t>
  </si>
  <si>
    <t>5F - Documento 15 Maggio - 2025-2026</t>
  </si>
  <si>
    <t>si comunica che sono stati generati e resi disponibili i file per la condotta, le competenze, i programmi svolti e le relazioni finali. Di seguito i link ai file condivisi relativi alle sole classi in cui insegni: Programmi svolti Programma - ITA - 3BLS - 2025-2026 Programma - LAT - 3BLS - 2025-2026 Programma - ING - 3BLS - 2025-2026 Programma - STO - 3BLS - 2025-2026 Programma - FIL - 3BLS - 2025-2026 Programma - MAT - 3BLS - 2025-2026 Programma - FIS - 3BLS - 2025-2026 Programma - SCIE - 3BLS - 2025-2026 Programma - DIS - 3BLS - 2025-2026 Programma - MOT - 3BLS - 2025-2026 Programma - CIV - 3BLS - 2025-2026 Programma - REL - 3BLS - 2025-2026 Programma - ALT - 3BLS - 2025-2026 Programma - ITA - 3F - 2025-2026 Programma - ING - 3F - 2025-2026 Programma - STO - 3F - 2025-2026 Programma - FIL - 3F - 2025-2026 Programma - MAT - 3F - 2025-2026 Programma - FIS - 3F - 2025-2026 Programma - INF - 3F - 2025-2026 Programma - SCIE - 3F - 2025-2026 Programma - DIS - 3F - 2025-2026 Programma - MOT - 3F - 2025-2026 Programma - CIV - 3F - 2025-2026 Programma - REL - 3F - 2025-2026 Relazioni finali Relazione - ITA - 3F - ROTELLI CLELIA - 2025-2026 Relazione - ING - 3F - GOVERNI SILVIA - 2025-2026 Relazione - STO - 3F - TACCIOLI ALICE - 2025-2026 Relazione - FIL - 3F - TACCIOLI ALICE - 2025-2026 Relazione - MAT - 3F - LEUCI GIULIO - 2025-2026 Relazione - FIS - 3F - LEUCI GIULIO - 2025-2026 Relazione - INF - 3F - AGOSTINI LAURA - 2025-2026 Relazione - SCIE - 3F - MAGINI MARCO - 2025-2026 Relazione - DIS - 3F - SGHERRI BEATRICE - 2025-2026 Relazione - MOT - 3F - BRUNO LORENZO - 2025-2026 Relazione - CIV - 3F - FOMMEI FRANCESCA - 2025-2026 Relazione - REL - 3F - ANTICHI MADDALENA - 2025-2026 Relazione - ITA - 3BLS - CORDOVANI IRENE - 2025-2026 Relazione - LAT - 3BLS - SALVESTRONI SERENA - 2025-2026 Relazione - ING - 3BLS - BALDINI CARLA - 2025-2026 Relazione - STO - 3BLS - TACCIOLI ALICE - 2025-2026 Relazione - FIL - 3BLS - TACCIOLI ALICE - 2025-2026 Relazione - MAT - 3BLS - SCACCIA GIULIA - 2025-2026 Relazione - FIS - 3BLS - STERI STEFANO - 2025-2026 Relazione - SCIE - 3BLS - CASAGLI ALESSIO - 2025-2026 Relazione - DIS - 3BLS - SGHERRI BEATRICE - 2025-2026 Relazione - MOT - 3BLS - BONARI SONIA - 2025-2026 Relazione - CIV - 3BLS - SAVELLI ROSANNA - 2025-2026 Relazione - REL - 3BLS - GINANNESCHI MARIA STEFANIA - 2025-2026 Relazione - ALT - 3BLS - BABINI ROBERTA - 2025-2026 Griglie condotta 3F - CONDOTTA - 2025-2026 3BLS - CONDOTTA - 2025-2026 Ciao e buon lavoro! L'Animatore Digitale prof. LEUCI GIULIO, per conto del Dirigente Scolastico prof.ssa RICCI GIORGIA.</t>
  </si>
  <si>
    <t>https://drive.google.com/drive/folders/1zIxI5iM4NKoFVEmuMNdkghPOxrFNWd9s</t>
  </si>
  <si>
    <t>04/06/2026 14:13:26</t>
  </si>
  <si>
    <t>30/01/2026 10:23:23</t>
  </si>
  <si>
    <t>1Ev2k_EKOg21FXi0ENoWZLtdoUOrI_vcwOyBwPBYzhng,1k0cRkyO9hKU2_Q_N2qJ7o2QcqMIRYWCRAnz-f5ZP-lE,1r2IxIL-u3nEdnPEJeAcWNuMpBg431EQ7RmItpr4epK4,1ZEcAO2a0o8OQLrNVdQH2hHBybEfTTKdDUdH4QQU6-Us,1XF2sHElef2nbIKm6uVx78LOx50FgrRNAlUGUcbf-Tkc,1DeqpdnYlxXkpmIoFNVfSo6UJk0tKJoRwI-bdVfhDbys,1-a7Zc25wx2un1BdNbAESGtoPZVFbewMp3UKBYSQPwUE,11ghJGXEieM6plp-Vgqu6tE9qCluDTmCymt2yt_kXw90,1GNWAt-MG5TB85XAst5B71NKrrqpafxBGVyuxRCH-GZg,1iqxYWWJptxYkOmW_4bTIOcrelSs6NHi3AHl4WZOE_iQ,1VAYITHemsLre1WhNBsQoRCkkzKQMiXrEgRltSiQrfjA,1HYjqBcjJamsm1bbnluqWGjO3Cmbi8Q9JwGcZoVw7ESA,1m1zH9IXpoIKOb9lYsDFwnx3EQP_o7MY4CUM5lS425S8,1rOb-63Kopa1_4tv-3Br89ZGLHSAOzdvMUevAmJM5XTQ,1JYK5zJm4Mwdh2j3RUwQPTWHvdd2XAW8ZvT2akmNSSX0,10epqJrTHpkPE2pOB42UnzOMU4hC2MiHyg_6fxcDum8Y,1pAoNxfn2LTexLleTdOvt7raDMIhOVElw8lUXVM7geWA,1j6yyYRqcDBBqtaF8t0bisPLyNcRvunArxe6TWlVBdik,1hUhP5h9UhQF-8GAxibZGRL86KJ4_U31vA4YnTcVwMSg,1TyoNA92frJv-lNiPd4lw0aYttZGjLcOMqHnbP2nF5yE,1rPKTyvzvxCdboXzj0c-Jau1lrPtLR484JovRu3laaHc,1cyHUl_G3IZCwuV1SEcweTjXwaYjfgctzHH0GAnTJqpM,1Eh_aQ-KhZ4DK62QoAQciI3lXCX2t1SEOmZtOreqdGC0,1Z34mqlVaE-My-WdfZf0y8Fz5UIj6z3z8qgpsvoemt3I,1iAAGXWPNW-knjNCGMkvRERsi9AFT5PGUQcRBkgu9Ieo,15HGGo0tyWsdkQDKExkll_5DdVD2Ofg_1HiClVQfhC5k,1oJcS2CajOTIVgRTxmgiTiNcO8Ug0-5V6ETsagcCmyHU,1hjtga7CYdR3PKlgSaIPdBnxMCRtVW3vWzv_UkTehPGo,1EKkWO-oC1-e0qOdWZUvfq3ESziZ_bvOJew-WdFnLdiw,1Ujmbz2j-4GW7AuYfevx9GHwRkmc5BVuie6RiVhXZ_9U,1Jxx9ty-9ZVh7auYXt5vinDszfBFGXkmsn_c5-cUsef8,1Ef8anhw6CJzhBqii1bo7sL_b2g3U6KuPzOjYzFFp5PE,14XvntOSOezV4IG_550X7Lmgdj4Lo1XGcVJoNY4mrwpo,1U6V2H3Nr06AA1k7Efxt5R8qTkHkD08JGxkDfF6b0WfU,1gVcaN9sriOYdrwXi2Umf2HRE2gnJ4se2ssNFMKLLvuM,1X8pZ994AN_DWEdilsdsdyimZnFQwi3vYqKgRTHcHphs,1iKt6UBxeBQ-p-MCOM3JaBFb_HbLosie273-Kg5PIdTc,12ms5qNu50rcrktU088czPk8wH4adMCiabX5KvCODli0,1sYL8fWft28KJHgVUY6mFQE6GCCLinIa-DPYZyOA_sJM,1f_68G0XCkQJb5FJmh8kZYpe_YK5fakAczeCOT-K2GnU,1mNvVIpiG3gtjkEPHY_lR4jTU9LU40aKSuLJo9Lq-l6c,192jFWzGuJl1iad6-JuzeWgdT-ml9JzZr8Vk9u9B8ZHA,1pz9e2uGVJnmOf-KzQsU_YQol2jU7fT0AZHjvuAduaEg,16x4ifJOgsTstUgECjraI56Xf2eXaphLSguNHqXc6RiM,1AX9sr3OytwWftwCVYk1P8VxX1TIyAolP52DOOUeux-4,15gXnmukwV5MGn6m2IIl7uV580w6deCQGF46bLr1N8fc,12pe42W4EBjOxcsNfCR_bJQmMcx48V6s9Js6xZbrwYtE,1QLLe6enyxShkfIZvWDpHjOXVIszTq2VQVXE9mQcPSVU,1yB0hOcgY-yn8alR8voH8h3dTWczQ-SYJ1FwIV0tHNU0,1_SeN5iqDd-PzCLD7BfdH05wR3GGXRVty_3X921E4mf0,1YdLHTAC0Xo-IUYxkdMnB8fuZViRO1mk_2ivqk81ZXCU,1qk-1YofAsRTRcAWV9bpH9vlCPg5fHoitzQz63YrsyFA,1Da0qeUfp_jKcKnetoAryBA9duSIhbAGxYtHMBasAk-Q,1VJUfmSHXufEr-yijl2kfW3J4Si-q6OOVgyobRLkouJY,17HXabUFnijXS6dIud6Ut1iSFWt8aVjhT8r9_DaZ69FE,1t6KswEF5f63d_ZYbcqf-Q11aH8zWIJkM4gtb_Y3v_zU,1edy-Pth-fEBNfAkYiXhJT54_O9BBGT0FF5HuRFDOmWw,1b_e8vUrAoCE6GyGG_LFdG6U2jbi6hONCVm2LoaOlV9g,17CKue3lzBzAuZUJb2oVbqJa3yGJk3oXK4q8IDPK2FSY,1NeftwiWoBnTZwjdYpQdNNUmGSrr0HL_zk1bRL6hR2C8,1ePBn47BS7_BLRwLXO2b-iC7JlS64NBQlmPQRC1NitFk,1IbdBcWNVuc-q7R9PE4Hmuh35XLE3W1-3W5idalrbt2U,1UWfrr_Z_ivEdVV3oXJWbGXarFHKEL7WGugO61450NH8,12mQxAIu_Mrq-QZ0McWr_CrFbR2pllI18_fQD1meQlHI,1oLUw-dklAyAtUwvlKOsFp6xAIbesvOYb5NQgU72pX_s,1xoByPzqZq5-QTvzeGepmX-W34ocwZfI_Wc50GbSH9GY,1r-InD-28R-7SOOidVzHXxsqE9_WW7Tj6-VdA78ZFNLo,1dTPVAPDNeymFp6H0UEJ-tKwH9uVQygPQPBWV5S5UAAI,19Ceu0HJVXY84VVqfv2kkGEZSL4dYdrq_GtmLZF-k4cY,1J9UjpyDly0WM4MrniVXdW7TT5haweNYcMnSsuzmAM54,1g4ajnarJYkjLGppaBKdTIZTDUtDgdW7ofNVVjrRrWNU,1BpYOsvJx5QOcDVzzNU4BEEnZ6VcSYJG7PJv2HsPcxng,1zenzGaD04HcpdrEd6M45h6NIdC9ib12AR142XxpQnSQ,17jQbkvduQ1T2TYk4kgReO5qcmdSTpNog5rwB9eTZP_A,1umyUM3bTqDOeas_lzgQVvedUK5YG6d0jzJL0VlMRsbo,1hvzb3gcGzo4DlZ0Rc9qxvOEp9rWQ9Tqfa4DC-O-88Ks,1PEbUdAkT0XxxtK8bD-OKW9Tl8dJztXZHLnpBLzkX8_k,10rooBmbQ6rzPh4Ro8Cj-_js3NoFum8q9BOtY1laHUbM,12QYj1qnSk46Z_rJyZ0lSMz8X7DrYUp2V3iwQ4heNewI,1UGqlNbkaDfVz0_ZpI8nrqQbAFeuwIzFs2t0_aZ6ZYvg,14ve3MAhGaDejYDn9Af4QVF2VnUVRSr4jBD5DSohvZAE,1h6h1qD6pyYUQf_OZ94JNXBVslSQ0xsSI-i3XS2EjuLo,1ZTd6gt6IMXGuzZO8A8gQkbDu5Y-Fsmq7uhhyAHFjLos,1OGqqhyHTij1Vd5UHeqUzps3Ws8fz3zbxIrNQtQL-0II,1ou5fr3xwdhXvVviSy8Xm-rrw1DjgtqIAjlbWvOUQxAQ,1P316v_QlIPs9wFalpA0e2MV9GSdtcWCWgbCM3jVGd7w,1eUUy0u88Xdvz5iEfjhIwwoQdx3h1fo0hynaxRIS86eQ,1OWBAAphEyXy--e0PPPVuuUDAcAl3PxPiWOjGVCFgKew,11cQ5nC1QZQeerwPZ8fov5T-hEDXvAncY20AhhX-MKro,1aKuOGTYjfek3yI85ZFa_pRP4d3v4mq64dfEQg1pPM-M,16n-iD-IwynJbMG6Iqm-vs0nXyaz9exNOwCyM7QntJW0,14tdZzvOMViITu-n08Bo-fipruV7Kbid9txal8tN7zI4,18-RK1RzsmW7J7tVqCleQdVdwQNC4wyB8nXwj7NPCl1I,11x6QHvMhvzgtn9qV2m-dxLXfWqxBPOAPqTVj1zWhgu8,1ndcjdWwNSUn1n7CXU8nhfgSt5Yy8vAh-vEJehXfNfq0,1fXbWYFT0GerVyamvwVhQsaprDDiS5BflN4wcUpZ0fAI,1-qF8q3lOYnJf2dq5a1m1o9nwtDBEATgmAWQYx01mphU,12ZJVEn2QLXL07GvXy7eOE66AqyVESG5SpmuiygRWvzI,100ITLM1xsnryrRGomizu754F2-WcKR2J-lpwDGD2nso,1unm4mVCUWtsqqJ4uJ-zVK2m_J-8_qqwEQ1hn6KrhH9E,1RrcLFBqb0Fav_MIyQ-K6_jvCmagZSSk5RmmInAp8n_g,1E7ZBnwDUAtedz3st5cX9gLFh4kUW6FooQRRMD7QGlMc,1xlwxxLdsZwd4vjirDRJh5qeCheBcz2dCbHUAUbZRcWc,1goti-dUDsZfZ99utk71IH7WROl3sDP8fyROlyWVWQV4,1S8P18UvBFnxv_2946ea6P422RCj5iPtqsBn0-jOjD_M,1qIIKCOYE-U3iw6HGBmiunDOrbHZyiKz3fhyCC0vhBVI,1Js6JTsgbuFBS5xYP8nMf3RrabYvdaliYZinX8eLkENA,1c_b6VlYCBMCt_sxiQN4Mh0d6KOMgla76gzHa00Zi7F8,1stfKn0GPr5UZ9psekMGuzqJROZv1r2vJ1gNmhtTWdEk,1XMovgWT4by-cFgge_OB4Y3Zgd0V9fPzPdP83zHiEafo,1kUXgog1VqZoLbI6wp4BtDwjq5EQ_2lJLKnP9t3U6QJg,1aVF5_kHXN3cKkDrq-t4vfjg44-X3wILo-Vkv-arZ_tE,1WbLa_zqgXKtIYD5L0k6iqMVBVYG4DZj-Ak2unXJ5QQs,1Le69ML6cHZBKqQnwwLh-Qw96qqZMto2CSxymFmFkEjU,1mrlORh6y2yrBoDcv98koapzxsxYsaRdYcPPamdp99i8,1yOuE2af9NsD8PvS4uLnaTAMCkRFz42mshLwsFIKNHko,1D2HPAhVQi1S4dVjx3_ZAh7tG1aOHyP01L-lvBQKIynU,13rNyrZCD12L6G61pMeM7ZD7kZhPE8GORsPUWgbzVde0,1VLm1WHfEA5spSRdGD2UiV6q8G7YT46UvEO9DzDzoOUA,1JOtptIvaADHl22VRvq2Jn7aJbpwx6suV0YRM6tEJRHE,1oehVtPaalmlaG8TR9nbPuGvo-DW8QSs9NFGkRHDOtDE,12Y4n0c0NCy28Ar5xRbkNBFItLxaHCBTGvw2qK9n57TA,12dMNWcn_YCM2ZFeiOqshEK-OH5jHdJyRbJ7vMjgNbps,15-xF6VgSE-yl6MRsgWYo8_v9gB5Wgg-s1F8pJLt7Wck,10V8vFVHwmOD7l4IF5ieR6oGQxj8i6h5TmO8LqlsB5nw</t>
  </si>
  <si>
    <t>1BLC - Segnalatore CARENZE di FEBBRAIO - 2025-2026</t>
  </si>
  <si>
    <t>Sat May 02 10:42:24 GMT+02:00 2026</t>
  </si>
  <si>
    <t>5E - Documento 15 Maggio - 2025-2026</t>
  </si>
  <si>
    <t>si comunica che sono stati generati e resi disponibili i file per la condotta, le competenze, i programmi svolti e le relazioni finali. Di seguito i link ai file condivisi relativi alle sole classi in cui insegni: Programmi svolti Programma - ITA - 1BLS - 2025-2026 Programma - LAT - 1BLS - 2025-2026 Programma - ING - 1BLS - 2025-2026 Programma - GST - 1BLS - 2025-2026 Programma - MAT - 1BLS - 2025-2026 Programma - FIS - 1BLS - 2025-2026 Programma - SCIE - 1BLS - 2025-2026 Programma - DIS - 1BLS - 2025-2026 Programma - MOT - 1BLS - 2025-2026 Programma - REL - 1BLS - 2025-2026 Programma - ALT - 1BLS - 2025-2026 Programma - ITA - 1L - 2025-2026 Programma - ING - 1L - 2025-2026 Programma - GEO - 1L - 2025-2026 Programma - STO - 1L - 2025-2026 Programma - MAT - 1L - 2025-2026 Programma - FIS - 1L - 2025-2026 Programma - INF - 1L - 2025-2026 Programma - SCIE - 1L - 2025-2026 Programma - DIS - 1L - 2025-2026 Programma - MOT - 1L - 2025-2026 Programma - REL - 1L - 2025-2026 Programma - ALT - 1L - 2025-2026 Programma - ITA - 3D - 2025-2026 Programma - ING - 3D - 2025-2026 Programma - STO - 3D - 2025-2026 Programma - FIL - 3D - 2025-2026 Programma - MAT - 3D - 2025-2026 Programma - FIS - 3D - 2025-2026 Programma - INF - 3D - 2025-2026 Programma - SCIE - 3D - 2025-2026 Programma - DIS - 3D - 2025-2026 Programma - MOT - 3D - 2025-2026 Programma - CIV - 3D - 2025-2026 Programma - REL - 3D - 2025-2026 Programma - ALT - 3D - 2025-2026 Programma - ITA - 3G - 2025-2026 Programma - ING - 3G - 2025-2026 Programma - STO - 3G - 2025-2026 Programma - FIL - 3G - 2025-2026 Programma - MAT - 3G - 2025-2026 Programma - FIS - 3G - 2025-2026 Programma - SCIE - 3G - 2025-2026 Programma - DIR - 3G - 2025-2026 Programma - MOT - 3G - 2025-2026 Programma - SPO - 3G - 2025-2026 Programma - CIV - 3G - 2025-2026 Programma - REL - 3G - 2025-2026 Programma - ITA - 5F - 2025-2026 Programma - ING - 5F - 2025-2026 Programma - STO - 5F - 2025-2026 Programma - FIL - 5F - 2025-2026 Programma - MAT - 5F - 2025-2026 Programma - FIS - 5F - 2025-2026 Programma - INF - 5F - 2025-2026 Programma - SCIE - 5F - 2025-2026 Programma - DIS - 5F - 2025-2026 Programma - MOT - 5F - 2025-2026 Programma - CIV - 5F - 2025-2026 Programma - REL - 5F - 2025-2026 Relazioni finali Relazione - ITA - 1BLS - CALDARA CRISTIANA - 2025-2026 Relazione - LAT - 1BLS - CALDARA CRISTIANA - 2025-2026 Relazione - ING - 1BLS - CAPPARELLI GUIDO - 2025-2026 Relazione - GST - 1BLS - MONTONE FRANCESCO - 2025-2026 Relazione - MAT - 1BLS - SERPICO LUCIA - 2025-2026 Relazione - FIS - 1BLS - GONNELLI FEDERICO - 2025-2026 Relazione - SCIE - 1BLS - TERNI ALESSIO - 2025-2026 Relazione - DIS - 1BLS - SGHERRI BEATRICE - 2025-2026 Relazione - MOT - 1BLS - BONARI SONIA - 2025-2026 Relazione - REL - 1BLS - GINANNESCHI MARIA STEFANIA - 2025-2026 Relazione - ALT - 1BLS - LA MANTIA DAVID - 2025-2026 Relazione - ITA - 1L - CRUCIANI CATERINA - 2025-2026 Relazione - ING - 1L - NISI PIETRO - 2025-2026 Relazione - GEO - 1L - CRUCIANI CATERINA - 2025-2026 Relazione - STO - 1L - DELLA MONICA PAOLA - 2025-2026 Relazione - MAT - 1L - SCACCIA GIULIA - 2025-2026 Relazione - FIS - 1L - PICCINETTI MARINA - 2025-2026 Relazione - INF - 1L - AGOSTINI LAURA - 2025-2026 Relazione - SCIE - 1L - TERNI ALESSIO - 2025-2026 Relazione - DIS - 1L - CASERTA FRANCESCO - 2025-2026 Relazione - MOT - 1L - MACHERINI MARCO - 2025-2026 Relazione - REL - 1L - DEL BALIO LAURA - 2025-2026 Relazione - ALT - 1L - BAINI ALBERTO - 2025-2026 Relazione - ITA - 3D - MONTONE FRANCESCO - 2025-2026 Relazione - ING - 3D - GUIDI CARLA - 2025-2026 Relazione - STO - 3D - MAZZETTI MANUEL - 2025-2026 Relazione - FIL - 3D - MAZZETTI MANUEL - 2025-2026 Relazione - MAT - 3D - LOFFREDO GIORGIO - 2025-2026 Relazione - FIS - 3D - LOZZI CARLOTTA - 2025-2026 Relazione - INF - 3D - CARTOCCI GIANNI - 2025-2026 Relazione - SCIE - 3D - TERNI ALESSIO - 2025-2026 Relazione - DIS - 3D - BRESCA ANGELA - 2025-2026 Relazione - MOT - 3D - ROSSI STEFANIA - 2025-2026 Relazione - CIV - 3D - SAVELLI ROSANNA - 2025-2026 Relazione - REL - 3D - GINANNESCHI MARIA STEFANIA - 2025-2026 Relazione - ALT - 3D - FESTEGGIATO ELENA - 2025-2026 Relazione - ITA - 3G - LANZANO ROSA - 2025-2026 Relazione - ING - 3G - GOVERNI SILVIA - 2025-2026 Relazione - STO - 3G - MILLI ALBERTO - 2025-2026 Relazione - FIL - 3G - MILLI ALBERTO - 2025-2026 Relazione - MAT - 3G - CIOLFI CLAUDIA - 2025-2026 Relazione - FIS - 3G - BRINI LAPO - 2025-2026 Relazione - SCIE - 3G - TERNI ALESSIO - 2025-2026 Relazione - DIR - 3G - GRANATO IDELMO - 2025-2026 Relazione - MOT - 3G - MACHERINI MARCO - 2025-2026 Relazione - SPO - 3G - MACHERINI MARCO - 2025-2026 Relazione - CIV - 3G - GRANATO IDELMO - 2025-2026 Relazione - REL - 3G - DEL BALIO LAURA - 2025-2026 Relazione - ITA - 5F - SALVESTRONI SERENA - 2025-2026 Relazione - ING - 5F - GUIDI CARLA - 2025-2026 Relazione - STO - 5F - RADI ERIKA - 2025-2026 Relazione - FIL - 5F - RADI ERIKA - 2025-2026 Relazione - MAT - 5F - DRAGONI ROBERTO - 2025-2026 Relazione - FIS - 5F - DRAGONI ROBERTO - 2025-2026 Relazione - INF - 5F - AGOSTINI LAURA - 2025-2026 Relazione - SCIE - 5F - TERNI ALESSIO - 2025-2026 Relazione - DIS - 5F - CASERTA FRANCESCO - 2025-2026 Relazione - MOT - 5F - BONARI SONIA - 2025-2026 Relazione - CIV - 5F - GRANATO IDELMO - 2025-2026 Relazione - REL - 5F - ANTICHI MADDALENA - 2025-2026 Griglie condotta 1BLS - CONDOTTA - 2025-2026 1L - CONDOTTA - 2025-2026 3D - CONDOTTA - 2025-2026 3G - CONDOTTA - 2025-2026 5F - CONDOTTA - 2025-2026 Ciao e buon lavoro! L'Animatore Digitale prof. LEUCI GIULIO, per conto del Dirigente Scolastico prof.ssa RICCI GIORGIA.</t>
  </si>
  <si>
    <t>1CvZCuD07y7LUsLrTaL95dfZl8OMfFCAGzEbjIhB4FPo</t>
  </si>
  <si>
    <t>https://drive.google.com/drive/folders/1XMSuSWmMqGn42ZAlHez6itQE_LyJ3LKE</t>
  </si>
  <si>
    <t>https://docs.google.com/spreadsheets/d/1CvZCuD07y7LUsLrTaL95dfZl8OMfFCAGzEbjIhB4FPo/edit?usp=drivesdk</t>
  </si>
  <si>
    <t>04/06/2026 14:13:28</t>
  </si>
  <si>
    <t>1tKdHVieRMussiHzgqNPGcpf1WC52OpNeAotqWb_DC7s,1XJTCTro7896CxRNwsYUxScFBheR01KJK72zh7ffP9FE,1YGAUW1wN_IrUCyAeyEsrAHDsaIND2McOhTHcSRLVmAM,1_GCm2uiFYq9v7pLcP9YzdnPVT3oqbjdkAPQEkoN1AXI,1k8qRHOXAJyIiFOU7sKg3BZ-_0rhKkLIlFSJENfOYrvk,1_cyYkeypb7cseD6lEbO0p4yn2wLfagTTxr3CcGuzaFw,1prcZcPNSE3uNliXmwrZGZtfOgAHw-HULpeDryUZAErk,1g3zHi7Epv5t0ca-6N4zdkr7SNOfkv2HpopH_Ft2ZPd8,1TT4Nboz1CsL2Ye_PlBwEFtuoSnD9FftW7sPSQg5Vclo,1IOxbLE3jUp7j1fydbYzXNPQuruMRjZBS1e19LMaDlxY,14XwGw__d2RdXzp7tltpq4YFWzcU2h-nV0lgwz5RQQQg,1CtJ9OneBDZNodJXEDqPTRSe3QinnNlONTwkm2UrDNus,1KS1_8S4N_nFGcb_4O4E81u1OZfn_a3sHd6h3iurgqzQ,1s30cCypOn85ZdS4xET0qDhSTGBjGgSdTj3YNwN3_rZA,11xoNZOppaaEv0HSy791gqnP5UONkRFQ5kE6XgqeVLdM,1eAyOS-h-jC8E4ZQJ97VwCOFtHKkDXOeoUJib2_upHe8,1qoaaI9fYBJ_4isuYUhUTzRDk3ShwWm2E2Wddq8RidZ8,1m-F36Ox5aidPKEgApJ97RO1BPPOym9ofcar3sw5Rx1s,182M00HSFoOvX8cLY1_vhLwVRM-A2pEay-0ZeGLYIGy4,1kWF_IKHcnmt5aRToI29BVeUiHIkXKNf2NzyJwH6S844,1qnuT7i8ZWI3unuA31GZWOfZCkygDHVSo9yIcxxG_Dfo,1jXWRi61ZeD6HSdp3eoWJ8D9j4QHqZ87M4oe_CXnj9wU,1OsDu6-67B-cet0IVJ_H-nSn3nICnqUwRJmtuoMjGdLk,1vUnD-2IP2D2Hn2JoNSfwuPkgWHQqbfMN6R0FYV2pP88,1vXK16d6HD1mKsU1UQ6Nr79ygEzvBegb_9-C8TY8aKUY,1AwuH2SVXNNCOOtk4N2jUkEcXL8zY9fzm_8cQ6vQDUls,1qqFV3TDsh-x_LfOmUc1HOd2n03eTlIF6FORagCJGWIU,1zTJAO0wgmlhO9MyHyfskp0tlAU5LOiUP70Vgsu0CXD0,1tSMWOD_CPV2ALKvZvR7OUw6plekBgdmHlTDHCFGhJQk,1TedWM_93cKKkWUrC_okMo-iTdJ54xGwaI2J6hGn6qnc,1pPROiTcUZYz4vPlEKCgDjZKZZt8v2R4JnRgb_GGXigQ,1qXnoTL8TgJIBAJhlsbZw25v43dfIII1S_3MIKzEkIx8,1xOu-1el6RRs3owCUFHTQxLC2pyg-7sl9aNT36XYy1Ls,1dYsUCgehwkDFBSWwc9HalHp60TyeuMG5p-7Zo4PP6cs,1lrBCrLOMnzjwJDFbXI7oTpRH9aIm0mdxXEvrIyekjUU,18wa0JsTDoS_5EpL6WAIVTAhIGZvuracthyu81eSgstc,1p7I3Rg1dtdCqhMjy-cW9zC0ELcCeQYunrCGyk9mXyCc,1K3F-x2DFl8rMhs3mHskJugOQhJ07f495QDhvn52NT-E,1m1BtFn95ldiXqoyBgaD118V62jgoJo4BkINanrC91Ug,1cp3se6zRBOugjQ6XbzI23DFHrKSVCW8VLXrM_wQT3qA,1nRit4-uttkna96Njfjv7DrMBrlf_a-BKQBi4e52EH14,157Z8ff1iyAPsx36P086Ga-vyBjJiDVEElLRU8v2SNko,1S-2SzlMO_0PcLjl7XZbJ2UIcHzIUMVRyHonpuCVtdM8,1Y3gVVbfteIF0_RXckm19mcUnwdnfuG8EEnCFYy_bzyg,13QvmBBC0UJt5BgIO8xDIvsawOdNpmbl66QbbScf4U1g,1B3ccmsFRBAg1eBdkx93oppP6zwIUpfYn1ELNXJeY_CQ,15mDfJLbWUcRogUJqP9EAXfqUAgQCB2R3Q2C23cooBgE,1J3JTnecEea-M_OBYHdtoLGPuyU8BfwqhE-nKGVAWwnM,1T4BqODr8z3ZlfqK0GPztbaoFpeVVyaCBoq8wPsYlvxM,1gH5lQAxeVrfTaOyIceqpNCVlxUzgOP6FRtCuFE8FkRs,1m9H7MibR1PDN04q4DBlwJs4sye0UShrAGItK4bNYCWA,15OB2VNOmrNNyO86Yonl8IglEIdOyY4t1TiAiAkB_HqU,18U-cbjIKoOaT-ysipHQuQRF33G8QFs0WRnJXe19oW9k</t>
  </si>
  <si>
    <t>si comunica che sono stati generati e resi disponibili i file per la condotta, le competenze, i programmi svolti e le relazioni finali. Di seguito i link ai file condivisi relativi alle sole classi in cui insegni: Programmi svolti Programma - ITA - 2C - 2025-2026 Programma - LAT - 2C - 2025-2026 Programma - ING - 2C - 2025-2026 Programma - GST - 2C - 2025-2026 Programma - MAT - 2C - 2025-2026 Programma - FIS - 2C - 2025-2026 Programma - SCIE - 2C - 2025-2026 Programma - DIS - 2C - 2025-2026 Programma - MOT - 2C - 2025-2026 Programma - REL - 2C - 2025-2026 Programma - SOS - 2C - 2025-2026 Programma - ITA - 3BLC - 2025-2026 Programma - LAT - 3BLC - 2025-2026 Programma - GRE - 3BLC - 2025-2026 Programma - ING - 3BLC - 2025-2026 Programma - STO - 3BLC - 2025-2026 Programma - FIL - 3BLC - 2025-2026 Programma - MAT - 3BLC - 2025-2026 Programma - FIS - 3BLC - 2025-2026 Programma - SCIE - 3BLC - 2025-2026 Programma - ART - 3BLC - 2025-2026 Programma - MOT - 3BLC - 2025-2026 Programma - CIV - 3BLC - 2025-2026 Programma - REL - 3BLC - 2025-2026 Programma - ALT - 3BLC - 2025-2026 Relazioni finali Relazione - ITA - 2C - MONTONE FRANCESCO - 2025-2026 Relazione - LAT - 2C - PETRUCCI ILARIA - 2025-2026 Relazione - ING - 2C - NEVONI ELENA - 2025-2026 Relazione - GST - 2C - PETRUCCI ILARIA - 2025-2026 Relazione - MAT - 2C - CELLESI ROBERTA - 2025-2026 Relazione - FIS - 2C - OLIVIERO ANTONIO - 2025-2026 Relazione - SCIE - 2C - MUSTO NAZZARO - 2025-2026 Relazione - DIS - 2C - BRESCA ANGELA - 2025-2026 Relazione - MOT - 2C - BRUNO LORENZO - 2025-2026 Relazione - REL - 2C - DEL BALIO LAURA - 2025-2026 Relazione - SOS - 2C - VINCENTI IMMACOLATA - 2025-2026 Relazione - ITA - 3BLC - MAGGI FRANCESCA - 2025-2026 Relazione - LAT - 3BLC - MAGGI FRANCESCA - 2025-2026 Relazione - GRE - 3BLC - RONCONI CLAUDIO - 2025-2026 Relazione - ING - 3BLC - NISI PIETRO - 2025-2026 Relazione - STO - 3BLC - LORENZONI WALTER - 2025-2026 Relazione - FIL - 3BLC - LORENZONI WALTER - 2025-2026 Relazione - MAT - 3BLC - SERPICO LUCIA - 2025-2026 Relazione - FIS - 3BLC - SERPICO LUCIA - 2025-2026 Relazione - SCIE - 3BLC - GALLOTTA ANTONIO - 2025-2026 Relazione - ART - 3BLC - BRIZZI ALESSIO - 2025-2026 Relazione - MOT - 3BLC - MACHETTI SARA - 2025-2026 Relazione - CIV - 3BLC - FOMMEI FRANCESCA - 2025-2026 Relazione - REL - 3BLC - PAPINI STEFANO - 2025-2026 Relazione - ALT - 3BLC - VINCENTI IMMACOLATA - 2025-2026 Griglie condotta 2C - CONDOTTA - 2025-2026 3BLC - CONDOTTA - 2025-2026 Griglia competenze 2C - COMPETENZE - 2025-2026 Ciao e buon lavoro! L'Animatore Digitale prof. LEUCI GIULIO, per conto del Dirigente Scolastico prof.ssa RICCI GIORGIA.</t>
  </si>
  <si>
    <t>5C - Documento 15 Maggio - 2025-2026</t>
  </si>
  <si>
    <t>https://drive.google.com/drive/folders/1VJRtJkLh2ZJDz7tPZXFHRlKlmzQ-S7pF</t>
  </si>
  <si>
    <t>04/06/2026 14:13:30</t>
  </si>
  <si>
    <t>1WodbO10MiyqmEe7gY1hMowSFlLgrtM4QZcbOQI9VMF4,1_opQBnEECzVI7wrzy0CckB6pEc923hU8V6c_5SC1WTc,10vOzAR42gnj_-3Dq85VK9zcBVmXWlial4B-juO5kw_s,1I1LlN8VdvqMMaNdBMWkYbG064v4N7ITGfV33bXcdnvE,1lC_1E7HKqG61dCZ4_E15lb7AOCpPQ42eNQJKRKmJXnI,1RHprZKHEKiu3J7q3Rms8oqEKC14EeV_CTx_Mc2lvCU4,1y8S8eMGa8vixc4o9wHOKEWPGwjTX4f-EG-ji3hRF9G0,1lbxfDsSYQP_bajD18QmRz2vHOAwGVVtWwwi8S9Qz3tY,1TCfvRPLVXtDk7lVNesMy2jrWJKfhMz67hYdcpSeaV2o,1KtAk0uP4R7Ztq_V3s8M6y-ZxMPc7_bjVqAAreAy2iac,1TtklWT4ngdCzXp5tOD7sDGrRW3GXD5EBMv_xbuaEglg,1ZODPcpDRq8VBxIhGbtWH96l2fRor1WddT94f_sgyU5Y,1go0nFJMz4KjLgbi_Y40J7BHJYg_eJjHedYUNzvLiHIQ,1JHPQHlpef9STudNhy8nnCyPPWgjNz3o8CAMs-G2owxQ,1hIjTISC62harBVoaogc8rfM5-lxlQKWdS9CMlzuc8Hw,1EV_505pD0TEswBE9X122_09zzfMNcE6t72fcxzFyuJ4,1zAQHSmFoX0rki8DJ7n9tZCi-Py9RTCOoEzzJ41OJ2N8,1YHdFBvkXlV28qIzbMtVs01ha_bZs2mFdAABoJPbM3AI,1IM3j-I31XfGsf1uW_l8VlfBPU-J7VPvVy8qnwVRM5tk,13fLTHrQ0MKgFtpliUufPYlEdRxqP8zFP2d7wv69HgN0,1nbxQy8WUzywLbbaoiNLuzqOqA0Tbtv0Q7_4gwXCNiGA,1K4-e0_H0-hJ0SBYCnbHQR-1eunHF7wQBZZsX4Q4BWBY,1xbahxTIYP0WMY6UIYffPeIsuEFwX_W3TH1OAjXPXlOo,1N08eSgi0m1tQARCxZn5hdzihF7QiuLhvgkA3AsXP-Kk,16h6EsH_bQ9h8m67dDFGlWrR2t_stE0nSn-9uWLtY17I,19y_KFc5TCUYu9ZXptGrDss1vW4SFB-O97JSKIdrCKcc</t>
  </si>
  <si>
    <t>30/01/2026 10:23:51</t>
  </si>
  <si>
    <t>1BLS - Segnalatore CARENZE di FEBBRAIO - 2025-2026</t>
  </si>
  <si>
    <t>Sat May 02 10:42:25 GMT+02:00 2026</t>
  </si>
  <si>
    <t>si comunica che sono stati generati e resi disponibili i file per la condotta, le competenze, i programmi svolti e le relazioni finali. Di seguito i link ai file condivisi relativi alle sole classi in cui insegni: Programmi svolti Programma - ITA - 2E - 2025-2026 Programma - ING - 2E - 2025-2026 Programma - GEO - 2E - 2025-2026 Programma - STO - 2E - 2025-2026 Programma - MAT - 2E - 2025-2026 Programma - FIS - 2E - 2025-2026 Programma - INF - 2E - 2025-2026 Programma - SCIE - 2E - 2025-2026 Programma - DIS - 2E - 2025-2026 Programma - MOT - 2E - 2025-2026 Programma - REL - 2E - 2025-2026 Programma - ALT - 2E - 2025-2026 Relazioni finali Relazione - ITA - 2E - FESTEGGIATO ELENA - 2025-2026 Relazione - ING - 2E - NEVONI ELENA - 2025-2026 Relazione - GEO - 2E - FESTEGGIATO ELENA - 2025-2026 Relazione - STO - 2E - GENCHI MARIA ELENA - 2025-2026 Relazione - MAT - 2E - SERPICO LUCIA - 2025-2026 Relazione - FIS - 2E - ZICCARDI ANTONELLA - 2025-2026 Relazione - INF - 2E - AGOSTINI LAURA - 2025-2026 Relazione - SCIE - 2E - MUSTO NAZZARO - 2025-2026 Relazione - DIS - 2E - DESIDERIO FLORIANA - 2025-2026 Relazione - MOT - 2E - COPPOLA CECILIA - 2025-2026 Relazione - REL - 2E - DEL BALIO LAURA - 2025-2026 Relazione - ALT - 2E - BABINI ROBERTA - 2025-2026 Griglie condotta 2E - CONDOTTA - 2025-2026 Griglia competenze 2E - COMPETENZE - 2025-2026 Ciao e buon lavoro! L'Animatore Digitale prof. LEUCI GIULIO, per conto del Dirigente Scolastico prof.ssa RICCI GIORGIA.</t>
  </si>
  <si>
    <t>5BLS - Documento 15 Maggio - 2025-2026</t>
  </si>
  <si>
    <t>https://drive.google.com/drive/folders/14IagrOxptjH49kHqB7frJqMGbtK9KyZE</t>
  </si>
  <si>
    <t>04/06/2026 20:43:22</t>
  </si>
  <si>
    <t>1Goo0fWbiJpHOflberTNGuVDNLewhQ3NhaoHMUWSZr0Y</t>
  </si>
  <si>
    <t>https://docs.google.com/spreadsheets/d/1Goo0fWbiJpHOflberTNGuVDNLewhQ3NhaoHMUWSZr0Y/edit?usp=drivesdk</t>
  </si>
  <si>
    <t>13Lt-jK0OKgfjslisCjnothx8Wu_kKeKLLBBPFndodkA,1V0erMC2lin2_976eA9ANxMjEB2sAGFeoO-SrgI1CoTA,1j5zvsUyN7jDqFKrFVYYuKI8oNwYOnenALXjh1zEyTzc,1aRKUrBLq7nGT9aRfyIr34XC8XxXKSIhdYe_SRBD2kb0</t>
  </si>
  <si>
    <t>11itIAR-wJZISTLJeauCZTHrlwFJbwx3f,1umKI6nQzdDwZhVX7RFIvHp94tfLMeFZF,103Qn6yjPt-ydpDO2ELipiv9LJKzMaMXe,1H0nwTLimuRLNTYvrN6HFAZPFypOHMSxq,1jfTTgtkDoBpdbZCMyT8cfyjlJrU_P8WQ,1s4MNfzV9pVdQJLy0BvaYUy9KkKctKT9Y</t>
  </si>
  <si>
    <t>si comunica che sono stati generati e resi disponibili i file per la condotta e le competenze, e alle cartelle dei programmi svolti e delle relazioni finali. Di seguito i link ai file condivisi relativi alle sole classi in cui insegni: Cartelle programmi svolti 4I - PROGRAMMI SVOLTI - 2025-2026 3C - PROGRAMMI SVOLTI - 2025-2026 2D - PROGRAMMI SVOLTI - 2025-2026 Cartelle relazioni finali 4I - RELAZIONI FINALI - 2025-2026 3C - RELAZIONI FINALI - 2025-2026 2D - RELAZIONI FINALI - 2025-2026 Griglie condotta 2D - CONDOTTA - 2025-2026 3C - CONDOTTA - 2025-2026 4I - CONDOTTA - 2025-2026 Griglie competenze 2D - COMPETENZE - 2025-2026 Ciao e buon lavoro! L'Animatore Digitale prof. LEUCI GIULIO, per conto del Dirigente Scolastico prof.ssa RICCI GIORGIA.</t>
  </si>
  <si>
    <t>16/02/2026 10:21:03</t>
  </si>
  <si>
    <t>5BLC - Documento 15 Maggio - 2025-2026</t>
  </si>
  <si>
    <t>04/06/2026 20:43:23</t>
  </si>
  <si>
    <t>https://drive.google.com/drive/folders/1rHHYnnLWvm9NSIXkUV-ZOU_j9BNi2myb</t>
  </si>
  <si>
    <t>30/01/2026 10:24:17</t>
  </si>
  <si>
    <t>1eMS3z1LlLqJ12e0ClIaHMuS7b1el0WV7ICit4vEaAOI,1d0FD2iB3TDYWruoFCnJaZxJ-3fcXoyJTywcMPF-FALc,12Y4n0c0NCy28Ar5xRbkNBFItLxaHCBTGvw2qK9n57TA,16h6EsH_bQ9h8m67dDFGlWrR2t_stE0nSn-9uWLtY17I,1u51aTw7f5SxdX26iv9-LtDe-gc2IfCRdzfn7yaEUMBc,1QTogM430K8Nm69rKd86n-7B8xsE3fTXJM5IiApx7cII,10V8vFVHwmOD7l4IF5ieR6oGQxj8i6h5TmO8LqlsB5nw,19y_KFc5TCUYu9ZXptGrDss1vW4SFB-O97JSKIdrCKcc,1hTY61tofvQ6szvZLXYRre1FRh1IHpzojSS1LUWmljDs</t>
  </si>
  <si>
    <t>1kiM2SL3J6Zwlh14Kvbsma2tb-RRywPLs,17pk-Qd0gniYTw-O7dGg_nMGbypnE2S7r,11StkDPYUvT4X6tyXGsoI3Ob6VO1maEi5,15FgmILAj69gpvVlxWcmv0arTYFwc1wdP,1rF32-4vs_reM2m776g20Vb59dqQw7SYB,1Sy_nOzj7P0IYQhIU_gpwx7El5OQpmrvv,1_U4oLrKeOUL6_FpLuggrdoi-QH9XrIzH,1s9d_PapxJV5WPcFpsqDiV3InG-JwZ9Md,1EWTDl5ax0Jz8qfVxsrWrtHro6lMqPJVi,1wEKqqQ9wX66xu86tzZY1CWwW_Vgeo3J2,1GUkEj9veymk510CxMEJT5SietHGQo6Wi,15okeRQHuvivuzsoeaRsyp_kchfQrlIb-,1KvQxxOSwegi7y-9Kcx34M8uKT9GIPbsH,1TZQTS_adHOmjsXUQaB-oBpHRY7hrljZU</t>
  </si>
  <si>
    <t>1D - Segnalatore CARENZE di FEBBRAIO - 2025-2026</t>
  </si>
  <si>
    <t>si comunica che sono stati generati e resi disponibili i file per la condotta e le competenze, e alle cartelle dei programmi svolti e delle relazioni finali. Di seguito i link ai file condivisi relativi alle sole classi in cui insegni: Cartelle programmi svolti 5F - PROGRAMMI SVOLTI - 2025-2026 4F - PROGRAMMI SVOLTI - 2025-2026 3F - PROGRAMMI SVOLTI - 2025-2026 2F - PROGRAMMI SVOLTI - 2025-2026 2E - PROGRAMMI SVOLTI - 2025-2026 1L - PROGRAMMI SVOLTI - 2025-2026 1F - PROGRAMMI SVOLTI - 2025-2026 Cartelle relazioni finali 5F - RELAZIONI FINALI - 2025-2026 4F - RELAZIONI FINALI - 2025-2026 2F - RELAZIONI FINALI - 2025-2026 2E - RELAZIONI FINALI - 2025-2026 1L - RELAZIONI FINALI - 2025-2026 1F - RELAZIONI FINALI - 2025-2026 3F - RELAZIONI FINALI - 2025-2026 Griglie condotta 3F - CONDOTTA - 2025-2026 1F - CONDOTTA - 2025-2026 1L - CONDOTTA - 2025-2026 2E - CONDOTTA - 2025-2026 2F - CONDOTTA - 2025-2026 4F - CONDOTTA - 2025-2026 5F - CONDOTTA - 2025-2026 Griglie competenze 2E - COMPETENZE - 2025-2026 2F - COMPETENZE - 2025-2026 Ciao e buon lavoro! L'Animatore Digitale prof. LEUCI GIULIO, per conto del Dirigente Scolastico prof.ssa RICCI GIORGIA.</t>
  </si>
  <si>
    <t>1YKUhFgCIScwk1Viu4u4NILqk8ywlJRDwanroP7VOWNo</t>
  </si>
  <si>
    <t>https://docs.google.com/spreadsheets/d/1YKUhFgCIScwk1Viu4u4NILqk8ywlJRDwanroP7VOWNo/edit?usp=drivesdk</t>
  </si>
  <si>
    <t>04/06/2026 20:43:25</t>
  </si>
  <si>
    <t>Sat May 02 10:42:26 GMT+02:00 2026</t>
  </si>
  <si>
    <t>1eMS3z1LlLqJ12e0ClIaHMuS7b1el0WV7ICit4vEaAOI,1j-87bBP21vCjIdHZ8mS8NUwfJDkmjLwHhLjtUuu3Lrc,1u51aTw7f5SxdX26iv9-LtDe-gc2IfCRdzfn7yaEUMBc,1Bn_9tMfUzE7vcaMA0vqM8Zi8MTgXBUtMhJABm-lBee0,1arUSPkVGZNpzaGW9EL_GI_pYjjtZyUEsxXNwZAbC2Q8,1n0evUN-zE7HZxHsEMs2xSwJGEToTS8_KiAkbUUGB8ss,1QTogM430K8Nm69rKd86n-7B8xsE3fTXJM5IiApx7cII,1j5zvsUyN7jDqFKrFVYYuKI8oNwYOnenALXjh1zEyTzc,1pXCspcQqhFpJ3D3gzZYWhI99aBuV6oBx-CAMqBDIiHc,10V8vFVHwmOD7l4IF5ieR6oGQxj8i6h5TmO8LqlsB5nw,1hTY61tofvQ6szvZLXYRre1FRh1IHpzojSS1LUWmljDs,1lKXctHcQyLX9yAHzmtQJaCl8wzDrkMmgra-ceX8ZNDo,1a3v3jDwDZDkikQw5UAhTVrjDfL8eYaBHZ5O110DXDh0</t>
  </si>
  <si>
    <t>5ALS - Documento 15 Maggio - 2025-2026</t>
  </si>
  <si>
    <t>1kiM2SL3J6Zwlh14Kvbsma2tb-RRywPLs,12hdJtPpS8b0qb2kUycX-Xlfg6qlpzeVj,11itIAR-wJZISTLJeauCZTHrlwFJbwx3f,17pk-Qd0gniYTw-O7dGg_nMGbypnE2S7r,1ZADahySvUmjM9UGRCzePnTQPrIl-_H3o,11StkDPYUvT4X6tyXGsoI3Ob6VO1maEi5,1AaZ98T6EuvCYcoDFYa6i0INC908ttZhn,1NPkDDT34g5lE2wk1Yg1T-cMpCC_qtr2K,15FgmILAj69gpvVlxWcmv0arTYFwc1wdP,11Cg_PDRfSxClYUerEl8TnbXRNW1dAVqb,1s9d_PapxJV5WPcFpsqDiV3InG-JwZ9Md,1OIrdYdYgD4pJlZsna669cUX58U0nyIhg,1H0nwTLimuRLNTYvrN6HFAZPFypOHMSxq,1EWTDl5ax0Jz8qfVxsrWrtHro6lMqPJVi,1mtbjM_LvWa3O5swVe7Mwgul1_tUgLsOY,1KjTf_eUABwlo38c0b0k9Vbkrt1cF3mA5,1y_I24QhGLD2Dq54fczXaGvtFGB3HSOzK,1wEKqqQ9wX66xu86tzZY1CWwW_Vgeo3J2,1K8B52l6foiSAZubffhxejV0toTQQCnxB,1TZQTS_adHOmjsXUQaB-oBpHRY7hrljZU</t>
  </si>
  <si>
    <t>https://drive.google.com/drive/folders/1n7i4AAPwIlBgZJkZtnomaBPh7ON4HhuQ</t>
  </si>
  <si>
    <t>si comunica che sono stati generati e resi disponibili i file per la condotta e le competenze, e alle cartelle dei programmi svolti e delle relazioni finali. Di seguito i link ai file condivisi relativi alle sole classi in cui insegni: Cartelle programmi svolti 5F - PROGRAMMI SVOLTI - 2025-2026 5ALC - PROGRAMMI SVOLTI - 2025-2026 4I - PROGRAMMI SVOLTI - 2025-2026 4F - PROGRAMMI SVOLTI - 2025-2026 4ALC - PROGRAMMI SVOLTI - 2025-2026 3F - PROGRAMMI SVOLTI - 2025-2026 2H - PROGRAMMI SVOLTI - 2025-2026 2G - PROGRAMMI SVOLTI - 2025-2026 2F - PROGRAMMI SVOLTI - 2025-2026 1G - PROGRAMMI SVOLTI - 2025-2026 Cartelle relazioni finali 5F - RELAZIONI FINALI - 2025-2026 5ALC - RELAZIONI FINALI - 2025-2026 4I - RELAZIONI FINALI - 2025-2026 4F - RELAZIONI FINALI - 2025-2026 4ALC - RELAZIONI FINALI - 2025-2026 2H - RELAZIONI FINALI - 2025-2026 2G - RELAZIONI FINALI - 2025-2026 2F - RELAZIONI FINALI - 2025-2026 1G - RELAZIONI FINALI - 2025-2026 3F - RELAZIONI FINALI - 2025-2026 Griglie condotta 3F - CONDOTTA - 2025-2026 1G - CONDOTTA - 2025-2026 2F - CONDOTTA - 2025-2026 2G - CONDOTTA - 2025-2026 2H - CONDOTTA - 2025-2026 4ALC - CONDOTTA - 2025-2026 4F - CONDOTTA - 2025-2026 4I - CONDOTTA - 2025-2026 5ALC - CONDOTTA - 2025-2026 5F - CONDOTTA - 2025-2026 Griglie competenze 2F - COMPETENZE - 2025-2026 2G - COMPETENZE - 2025-2026 2H - COMPETENZE - 2025-2026 Ciao e buon lavoro! L'Animatore Digitale prof. LEUCI GIULIO, per conto del Dirigente Scolastico prof.ssa RICCI GIORGIA.</t>
  </si>
  <si>
    <t>30/01/2026 10:24:51</t>
  </si>
  <si>
    <t>04/06/2026 20:43:26</t>
  </si>
  <si>
    <t>Sat May 02 10:42:27 GMT+02:00 2026</t>
  </si>
  <si>
    <t>13Lt-jK0OKgfjslisCjnothx8Wu_kKeKLLBBPFndodkA,16h6EsH_bQ9h8m67dDFGlWrR2t_stE0nSn-9uWLtY17I,1aeK9lQ2wt5L_u0p5Nr_B4C8oS8v1mdRtPs6hZJ38fR4,1itliO8gEzdWfJd8dCRrmTRLU9x1AmPR78zISm6XJjr4,1yOe6p7EOFgGO4v4WXc5owJ99pDQiFq7xv3skTopFVVs,1yyp9qQXYy3PW-rTjjgX2T0IA8NsRdIiYtJU3tesNQfA,1aRKUrBLq7nGT9aRfyIr34XC8XxXKSIhdYe_SRBD2kb0,19y_KFc5TCUYu9ZXptGrDss1vW4SFB-O97JSKIdrCKcc</t>
  </si>
  <si>
    <t>1E - Segnalatore CARENZE di FEBBRAIO - 2025-2026</t>
  </si>
  <si>
    <t>1-cpymTKEjJ1Bw1smxsPQQqaL__xeDpk5,1hBey7E3OnaLXnoLmxA1epYRBI4MDOBLK,1PV8IsZMKZnO9JsTAB7LQHRp-jJcUSFSt,1JvRTImXHPC_Q1czgi4jc6JJ1AxAZ8lW2,1rF32-4vs_reM2m776g20Vb59dqQw7SYB,103Qn6yjPt-ydpDO2ELipiv9LJKzMaMXe,1Rq1bohf0P8Xa3iV79zFwUUg6j-IHKG4n,13njlZdoZq2-WWRqEWlBu1yvuUZ2o2PSU,1PNq9_vanHZ67QwEBYEgeYIjMRSAjHUei,1gDq3IZo_8iHcZUIuorYVEYswIjjX8bME,1GUkEj9veymk510CxMEJT5SietHGQo6Wi,1s4MNfzV9pVdQJLy0BvaYUy9KkKctKT9Y</t>
  </si>
  <si>
    <t>5ALC - Documento 15 Maggio - 2025-2026</t>
  </si>
  <si>
    <t>https://drive.google.com/drive/folders/1pOne2bhyOBursIYJnlsv2yFmTvLgyxqS</t>
  </si>
  <si>
    <t>si comunica che sono stati generati e resi disponibili i file per la condotta e le competenze, e alle cartelle dei programmi svolti e delle relazioni finali. Di seguito i link ai file condivisi relativi alle sole classi in cui insegni: Cartelle programmi svolti 5ALS - PROGRAMMI SVOLTI - 2025-2026 4E - PROGRAMMI SVOLTI - 2025-2026 3BLS - PROGRAMMI SVOLTI - 2025-2026 3ALS - PROGRAMMI SVOLTI - 2025-2026 2E - PROGRAMMI SVOLTI - 2025-2026 2D - PROGRAMMI SVOLTI - 2025-2026 Cartelle relazioni finali 5ALS - RELAZIONI FINALI - 2025-2026 4E - RELAZIONI FINALI - 2025-2026 3BLS - RELAZIONI FINALI - 2025-2026 3ALS - RELAZIONI FINALI - 2025-2026 2E - RELAZIONI FINALI - 2025-2026 2D - RELAZIONI FINALI - 2025-2026 Griglie condotta 2D - CONDOTTA - 2025-2026 2E - CONDOTTA - 2025-2026 3ALS - CONDOTTA - 2025-2026 3BLS - CONDOTTA - 2025-2026 4E - CONDOTTA - 2025-2026 5ALS - CONDOTTA - 2025-2026 Griglie competenze 2D - COMPETENZE - 2025-2026 2E - COMPETENZE - 2025-2026 Ciao e buon lavoro! L'Animatore Digitale prof. LEUCI GIULIO, per conto del Dirigente Scolastico prof.ssa RICCI GIORGIA.</t>
  </si>
  <si>
    <t>1Op9VBcjPs99iKoo9ciyH4Ke8Xf413GVtHRbTZFNkblE</t>
  </si>
  <si>
    <t>https://docs.google.com/spreadsheets/d/1Op9VBcjPs99iKoo9ciyH4Ke8Xf413GVtHRbTZFNkblE/edit?usp=drivesdk</t>
  </si>
  <si>
    <t>04/06/2026 20:43:28</t>
  </si>
  <si>
    <t>1GSpfwDgsxlYN4k06c0qbqlzpe5sf9CbxeiTssk5wH50,12Y4n0c0NCy28Ar5xRbkNBFItLxaHCBTGvw2qK9n57TA,1H35YkWJMdIXv-j1iLbhMok67abPeLvzQiIvdbJHYofI,110iLuQw5wDBSYxwh0LkxDuMcJkn0A_Df1qEH3O-VfDU</t>
  </si>
  <si>
    <t>1Pbb0ACxQfnSCtdCn_W40Ovw0rgU--QFp,1Sy_nOzj7P0IYQhIU_gpwx7El5OQpmrvv,16vvU8s_baOVXNS9I5HDmFhz6tgV6R-wI,1FpeMpB-kcjNXpy8dy6sdDixPCohVUqbH,15okeRQHuvivuzsoeaRsyp_kchfQrlIb-,1qGcKDUNmD6dtFEao8Z9IB5kuxw2MpmCM</t>
  </si>
  <si>
    <t>PROGRAMMI_SVOLTI</t>
  </si>
  <si>
    <t>5H - PROGRAMMI SVOLTI - 2025-2026</t>
  </si>
  <si>
    <t>PROGRAMMI SVOLTI/5H - PROGRAMMI SVOLTI - 2025-2026</t>
  </si>
  <si>
    <t>si comunica che sono stati generati e resi disponibili i file per la condotta e le competenze, e alle cartelle dei programmi svolti e delle relazioni finali. Di seguito i link ai file condivisi relativi alle sole classi in cui insegni: Cartelle programmi svolti 2BLS - PROGRAMMI SVOLTI - 2025-2026 1L - PROGRAMMI SVOLTI - 2025-2026 1D - PROGRAMMI SVOLTI - 2025-2026 Cartelle relazioni finali 2BLS - RELAZIONI FINALI - 2025-2026 1L - RELAZIONI FINALI - 2025-2026 1D - RELAZIONI FINALI - 2025-2026 Griglie condotta 1D - CONDOTTA - 2025-2026 1L - CONDOTTA - 2025-2026 2BLS - CONDOTTA - 2025-2026 Griglie competenze 2BLS - COMPETENZE - 2025-2026 Ciao e buon lavoro! L'Animatore Digitale prof. LEUCI GIULIO, per conto del Dirigente Scolastico prof.ssa RICCI GIORGIA.</t>
  </si>
  <si>
    <t>1COywzJBdHnnPcZ8WCxbssIr5Kaz4JJI8</t>
  </si>
  <si>
    <t>https://drive.google.com/drive/folders/1COywzJBdHnnPcZ8WCxbssIr5Kaz4JJI8</t>
  </si>
  <si>
    <t>04/06/2026 20:43:30</t>
  </si>
  <si>
    <t>30/01/2026 10:25:18</t>
  </si>
  <si>
    <t>1H35YkWJMdIXv-j1iLbhMok67abPeLvzQiIvdbJHYofI,1itliO8gEzdWfJd8dCRrmTRLU9x1AmPR78zISm6XJjr4,110iLuQw5wDBSYxwh0LkxDuMcJkn0A_Df1qEH3O-VfDU</t>
  </si>
  <si>
    <t>1PV8IsZMKZnO9JsTAB7LQHRp-jJcUSFSt,1Pbb0ACxQfnSCtdCn_W40Ovw0rgU--QFp,1PNq9_vanHZ67QwEBYEgeYIjMRSAjHUei,1FpeMpB-kcjNXpy8dy6sdDixPCohVUqbH</t>
  </si>
  <si>
    <t>04/06/2026 20:29:39</t>
  </si>
  <si>
    <t>1F - Segnalatore CARENZE di FEBBRAIO - 2025-2026</t>
  </si>
  <si>
    <t>5G - PROGRAMMI SVOLTI - 2025-2026</t>
  </si>
  <si>
    <t>si comunica che sono stati generati e resi disponibili i file per la condotta e le competenze, e alle cartelle dei programmi svolti e delle relazioni finali. Di seguito i link ai file condivisi relativi alle sole classi in cui insegni: Cartelle programmi svolti 3BLS - PROGRAMMI SVOLTI - 2025-2026 2BLS - PROGRAMMI SVOLTI - 2025-2026 Cartelle relazioni finali 3BLS - RELAZIONI FINALI - 2025-2026 2BLS - RELAZIONI FINALI - 2025-2026 Griglie condotta 2BLS - CONDOTTA - 2025-2026 3BLS - CONDOTTA - 2025-2026 Griglie competenze 2BLS - COMPETENZE - 2025-2026 Ciao e buon lavoro! L'Animatore Digitale prof. LEUCI GIULIO, per conto del Dirigente Scolastico prof.ssa RICCI GIORGIA.</t>
  </si>
  <si>
    <t>PROGRAMMI SVOLTI/5G - PROGRAMMI SVOLTI - 2025-2026</t>
  </si>
  <si>
    <t>1I5jaHHNe-QVt9mykq6H3PALr6SRcRIWr</t>
  </si>
  <si>
    <t>https://drive.google.com/drive/folders/1I5jaHHNe-QVt9mykq6H3PALr6SRcRIWr</t>
  </si>
  <si>
    <t>1mzriUxBwW1tjsT1AdMJNNb-XcoZRWfJmf3wBdvg_8Jc</t>
  </si>
  <si>
    <t>https://docs.google.com/spreadsheets/d/1mzriUxBwW1tjsT1AdMJNNb-XcoZRWfJmf3wBdvg_8Jc/edit?usp=drivesdk</t>
  </si>
  <si>
    <t>04/06/2026 20:43:31</t>
  </si>
  <si>
    <t>1H35YkWJMdIXv-j1iLbhMok67abPeLvzQiIvdbJHYofI,1Bn_9tMfUzE7vcaMA0vqM8Zi8MTgXBUtMhJABm-lBee0,11dBLajr9btEUmglwup-VUgyQ-BsTOzTt5Hyzerw9cmE,110iLuQw5wDBSYxwh0LkxDuMcJkn0A_Df1qEH3O-VfDU,1lKXctHcQyLX9yAHzmtQJaCl8wzDrkMmgra-ceX8ZNDo</t>
  </si>
  <si>
    <t>1b9FjsoZqraEWxYhXmh_UUO1MCaXakIum,1NPkDDT34g5lE2wk1Yg1T-cMpCC_qtr2K,1Pbb0ACxQfnSCtdCn_W40Ovw0rgU--QFp,1pASWZs0qWlk6XPp-LdA3JyZjoQPA1BcY,1y_I24QhGLD2Dq54fczXaGvtFGB3HSOzK,1FpeMpB-kcjNXpy8dy6sdDixPCohVUqbH</t>
  </si>
  <si>
    <t>02/06/2026 16:44:14</t>
  </si>
  <si>
    <t>si comunica che sono stati generati e resi disponibili i file per la condotta e le competenze, e alle cartelle dei programmi svolti e delle relazioni finali. Di seguito i link ai file condivisi relativi alle sole classi in cui insegni: Cartelle programmi svolti 5D - PROGRAMMI SVOLTI - 2025-2026 2G - PROGRAMMI SVOLTI - 2025-2026 2BLS - PROGRAMMI SVOLTI - 2025-2026 Cartelle relazioni finali 5D - RELAZIONI FINALI - 2025-2026 2G - RELAZIONI FINALI - 2025-2026 2BLS - RELAZIONI FINALI - 2025-2026 Griglie condotta 2BLS - CONDOTTA - 2025-2026 2G - CONDOTTA - 2025-2026 5D - CONDOTTA - 2025-2026 Griglie competenze 2BLS - COMPETENZE - 2025-2026 2G - COMPETENZE - 2025-2026 Ciao e buon lavoro! L'Animatore Digitale prof. LEUCI GIULIO, per conto del Dirigente Scolastico prof.ssa RICCI GIORGIA.</t>
  </si>
  <si>
    <t>5F - PROGRAMMI SVOLTI - 2025-2026</t>
  </si>
  <si>
    <t>PROGRAMMI SVOLTI/5F - PROGRAMMI SVOLTI - 2025-2026</t>
  </si>
  <si>
    <t>1kiM2SL3J6Zwlh14Kvbsma2tb-RRywPLs</t>
  </si>
  <si>
    <t>https://drive.google.com/drive/folders/1kiM2SL3J6Zwlh14Kvbsma2tb-RRywPLs</t>
  </si>
  <si>
    <t>04/06/2026 20:43:33</t>
  </si>
  <si>
    <t>30/01/2026 10:25:44</t>
  </si>
  <si>
    <t>1GSpfwDgsxlYN4k06c0qbqlzpe5sf9CbxeiTssk5wH50,1H35YkWJMdIXv-j1iLbhMok67abPeLvzQiIvdbJHYofI,110iLuQw5wDBSYxwh0LkxDuMcJkn0A_Df1qEH3O-VfDU</t>
  </si>
  <si>
    <t>1Pbb0ACxQfnSCtdCn_W40Ovw0rgU--QFp,16vvU8s_baOVXNS9I5HDmFhz6tgV6R-wI,1FpeMpB-kcjNXpy8dy6sdDixPCohVUqbH,1qGcKDUNmD6dtFEao8Z9IB5kuxw2MpmCM</t>
  </si>
  <si>
    <t>1G - Segnalatore CARENZE di FEBBRAIO - 2025-2026</t>
  </si>
  <si>
    <t>02/06/2026 16:42:31</t>
  </si>
  <si>
    <t>si comunica che sono stati generati e resi disponibili i file per la condotta e le competenze, e alle cartelle dei programmi svolti e delle relazioni finali. Di seguito i link ai file condivisi relativi alle sole classi in cui insegni: Cartelle programmi svolti 2BLS - PROGRAMMI SVOLTI - 2025-2026 1D - PROGRAMMI SVOLTI - 2025-2026 Cartelle relazioni finali 2BLS - RELAZIONI FINALI - 2025-2026 1D - RELAZIONI FINALI - 2025-2026 Griglie condotta 1D - CONDOTTA - 2025-2026 2BLS - CONDOTTA - 2025-2026 Griglie competenze 2BLS - COMPETENZE - 2025-2026 Ciao e buon lavoro! L'Animatore Digitale prof. LEUCI GIULIO, per conto del Dirigente Scolastico prof.ssa RICCI GIORGIA.</t>
  </si>
  <si>
    <t>5E - PROGRAMMI SVOLTI - 2025-2026</t>
  </si>
  <si>
    <t>PROGRAMMI SVOLTI/5E - PROGRAMMI SVOLTI - 2025-2026</t>
  </si>
  <si>
    <t>1kWD4mXKcJgSaLzBhIB-QQ_T4OKUjQ8Mp</t>
  </si>
  <si>
    <t>https://docs.google.com/spreadsheets/d/1xwLelmR9Om5bLcJyx6P1XaYbCmesS09Zn_YWBjCoVY0/edit?usp=drivesdk</t>
  </si>
  <si>
    <t>04/06/2026 20:43:35</t>
  </si>
  <si>
    <t>https://drive.google.com/drive/folders/1kWD4mXKcJgSaLzBhIB-QQ_T4OKUjQ8Mp</t>
  </si>
  <si>
    <t>1QTogM430K8Nm69rKd86n-7B8xsE3fTXJM5IiApx7cII,1g2Yq935uvXJaXfuHA-FVjd5X51uxbqZGNfC4wp2q_T4,1pXCspcQqhFpJ3D3gzZYWhI99aBuV6oBx-CAMqBDIiHc,1LRRQeF52uz0Tm4KxvHRF8jOZVf-2GosmTsgvA_I8WAY</t>
  </si>
  <si>
    <t>1nCSdITYjIb07qN-foGIaDoM_owfVtigX,12hdJtPpS8b0qb2kUycX-Xlfg6qlpzeVj,1lBUXJ5HzBZT3cqQLuQHPPNd4cQCGPsKP,17pk-Qd0gniYTw-O7dGg_nMGbypnE2S7r,1atx6JvWqJAmHhox_BMdLU3Mcj5y5qqRQ,1OIrdYdYgD4pJlZsna669cUX58U0nyIhg,1nJ_WcxwrLJ4sK1U87tjY5Xh4FgfD9J3I,1EWTDl5ax0Jz8qfVxsrWrtHro6lMqPJVi</t>
  </si>
  <si>
    <t>si comunica che sono stati generati e resi disponibili i file per la condotta e le competenze, e alle cartelle dei programmi svolti e delle relazioni finali. Di seguito i link ai file condivisi relativi alle sole classi in cui insegni: Cartelle programmi svolti 5C - PROGRAMMI SVOLTI - 2025-2026 5ALC - PROGRAMMI SVOLTI - 2025-2026 4G - PROGRAMMI SVOLTI - 2025-2026 4F - PROGRAMMI SVOLTI - 2025-2026 Cartelle relazioni finali 5C - RELAZIONI FINALI - 2025-2026 5ALC - RELAZIONI FINALI - 2025-2026 4G - RELAZIONI FINALI - 2025-2026 4F - RELAZIONI FINALI - 2025-2026 Griglie condotta 4F - CONDOTTA - 2025-2026 4G - CONDOTTA - 2025-2026 5ALC - CONDOTTA - 2025-2026 5C - CONDOTTA - 2025-2026 Ciao e buon lavoro! L'Animatore Digitale prof. LEUCI GIULIO, per conto del Dirigente Scolastico prof.ssa RICCI GIORGIA.</t>
  </si>
  <si>
    <t>02/06/2026 16:40:51</t>
  </si>
  <si>
    <t>04/06/2026 20:43:36</t>
  </si>
  <si>
    <t>5D - PROGRAMMI SVOLTI - 2025-2026</t>
  </si>
  <si>
    <t>30/01/2026 10:26:05</t>
  </si>
  <si>
    <t>PROGRAMMI SVOLTI/5D - PROGRAMMI SVOLTI - 2025-2026</t>
  </si>
  <si>
    <t>1Bn_9tMfUzE7vcaMA0vqM8Zi8MTgXBUtMhJABm-lBee0,1Ke21ZOpROXx5ssa6L-19VMjHr9nGnpTKAGP4gaQNa_g,1QTogM430K8Nm69rKd86n-7B8xsE3fTXJM5IiApx7cII,1JIphReFCK4psfJ57Ugq-Fc1FvCmrZETMeMS-y9vQQKg,1lKXctHcQyLX9yAHzmtQJaCl8wzDrkMmgra-ceX8ZNDo</t>
  </si>
  <si>
    <t>1b9FjsoZqraEWxYhXmh_UUO1MCaXakIum</t>
  </si>
  <si>
    <t>1kWD4mXKcJgSaLzBhIB-QQ_T4OKUjQ8Mp,17pk-Qd0gniYTw-O7dGg_nMGbypnE2S7r,1WygvmFVWshachemmY3CuDfXT-hlKidry,1NPkDDT34g5lE2wk1Yg1T-cMpCC_qtr2K,1W5GghF8XmLRAGzdyM-L_p-A-AoqQZKrK,1EWTDl5ax0Jz8qfVxsrWrtHro6lMqPJVi,1Q9NGHJigpz_eAz7n2RpSbwplAEUqsRMz,1y_I24QhGLD2Dq54fczXaGvtFGB3HSOzK</t>
  </si>
  <si>
    <t>1L - Segnalatore CARENZE di FEBBRAIO - 2025-2026</t>
  </si>
  <si>
    <t>https://drive.google.com/drive/folders/1b9FjsoZqraEWxYhXmh_UUO1MCaXakIum</t>
  </si>
  <si>
    <t>si comunica che sono stati generati e resi disponibili i file per la condotta e le competenze, e alle cartelle dei programmi svolti e delle relazioni finali. Di seguito i link ai file condivisi relativi alle sole classi in cui insegni: Cartelle programmi svolti 5E - PROGRAMMI SVOLTI - 2025-2026 4F - PROGRAMMI SVOLTI - 2025-2026 4C - PROGRAMMI SVOLTI - 2025-2026 2G - PROGRAMMI SVOLTI - 2025-2026 Cartelle relazioni finali 5E - RELAZIONI FINALI - 2025-2026 4F - RELAZIONI FINALI - 2025-2026 4C - RELAZIONI FINALI - 2025-2026 2G - RELAZIONI FINALI - 2025-2026 Griglie condotta 2G - CONDOTTA - 2025-2026 4C - CONDOTTA - 2025-2026 4F - CONDOTTA - 2025-2026 5E - CONDOTTA - 2025-2026 Griglie competenze 2G - COMPETENZE - 2025-2026 Ciao e buon lavoro! L'Animatore Digitale prof. LEUCI GIULIO, per conto del Dirigente Scolastico prof.ssa RICCI GIORGIA.</t>
  </si>
  <si>
    <t>04/06/2026 20:43:38</t>
  </si>
  <si>
    <t>16h2QnY_tFme2odesY-KXxgdtwYWYK2mwE8ws9MiMDgg</t>
  </si>
  <si>
    <t>1oehVtPaalmlaG8TR9nbPuGvo-DW8QSs9NFGkRHDOtDE,1GSpfwDgsxlYN4k06c0qbqlzpe5sf9CbxeiTssk5wH50,1H35YkWJMdIXv-j1iLbhMok67abPeLvzQiIvdbJHYofI,1itliO8gEzdWfJd8dCRrmTRLU9x1AmPR78zISm6XJjr4,1QlBXB88vq7UpEm8hvWO9bd5Wp12QIbzHv3Rb_XQ1Dhs,1lkyWaQuSBz_fkCohGcAZBnMwLMXRRf-p1RJYSN0NW0s,1fH6R6wPuJBMy9KbIcVpcsitK7O6BzWrMMyqMZBp0fn4,10V8vFVHwmOD7l4IF5ieR6oGQxj8i6h5TmO8LqlsB5nw,1JIAd_R8btfQpaFKwBxQWOGgsQEQKqXPu09eYGMRVMLM,110iLuQw5wDBSYxwh0LkxDuMcJkn0A_Df1qEH3O-VfDU</t>
  </si>
  <si>
    <t>https://docs.google.com/spreadsheets/d/16h2QnY_tFme2odesY-KXxgdtwYWYK2mwE8ws9MiMDgg/edit?usp=drivesdk</t>
  </si>
  <si>
    <t>02/06/2026 16:39:06</t>
  </si>
  <si>
    <t>1COywzJBdHnnPcZ8WCxbssIr5Kaz4JJI8,1kiM2SL3J6Zwlh14Kvbsma2tb-RRywPLs,16qK5lovzQReHIvMB1CoyA_IMHCYSol-9,1KNXQvIQSxX0oD3XxaGChMs8KgVmZa_8-,1E4rvHjdUXn04ltYRC-duyxndFRfMBaSs,1PV8IsZMKZnO9JsTAB7LQHRp-jJcUSFSt,1Pbb0ACxQfnSCtdCn_W40Ovw0rgU--QFp,16vvU8s_baOVXNS9I5HDmFhz6tgV6R-wI,1oq4ZOdST4SNQ5OX1JzPXDg2OAcz6Qncb,1OHOAFUMEeNrlkpYACiCqOV_qynBKvB_6,1s9d_PapxJV5WPcFpsqDiV3InG-JwZ9Md,1MSWFT_ahMWq271Ue0dfGTF3n8XlSnwiL,1XZhDhqQGN9dqqeLR54Rge4n9Z6Ns9JRC,1bV0yhHJ2YqSWZbSrQdOTi0L28Q4Shnlc,1PNq9_vanHZ67QwEBYEgeYIjMRSAjHUei,1FpeMpB-kcjNXpy8dy6sdDixPCohVUqbH,1qGcKDUNmD6dtFEao8Z9IB5kuxw2MpmCM,1RN-BYQeLpJuZC-rnnBj67xUvxoPJ9h1K</t>
  </si>
  <si>
    <t>5C - PROGRAMMI SVOLTI - 2025-2026</t>
  </si>
  <si>
    <t>PROGRAMMI SVOLTI/5C - PROGRAMMI SVOLTI - 2025-2026</t>
  </si>
  <si>
    <t>si comunica che sono stati generati e resi disponibili i file per la condotta e le competenze, e alle cartelle dei programmi svolti e delle relazioni finali. Di seguito i link ai file condivisi relativi alle sole classi in cui insegni: Cartelle programmi svolti 5H - PROGRAMMI SVOLTI - 2025-2026 5F - PROGRAMMI SVOLTI - 2025-2026 5BLS - PROGRAMMI SVOLTI - 2025-2026 4H - PROGRAMMI SVOLTI - 2025-2026 4BLS - PROGRAMMI SVOLTI - 2025-2026 3BLS - PROGRAMMI SVOLTI - 2025-2026 2BLS - PROGRAMMI SVOLTI - 2025-2026 1D - PROGRAMMI SVOLTI - 2025-2026 1BLS - PROGRAMMI SVOLTI - 2025-2026 Cartelle relazioni finali 5H - RELAZIONI FINALI - 2025-2026 5F - RELAZIONI FINALI - 2025-2026 5BLS - RELAZIONI FINALI - 2025-2026 4H - RELAZIONI FINALI - 2025-2026 4BLS - RELAZIONI FINALI - 2025-2026 3BLS - RELAZIONI FINALI - 2025-2026 2BLS - RELAZIONI FINALI - 2025-2026 1D - RELAZIONI FINALI - 2025-2026 1BLS - RELAZIONI FINALI - 2025-2026 Griglie condotta 1BLS - CONDOTTA - 2025-2026 1D - CONDOTTA - 2025-2026 2BLS - CONDOTTA - 2025-2026 3BLS - CONDOTTA - 2025-2026 4BLS - CONDOTTA - 2025-2026 4H - CONDOTTA - 2025-2026 5BLS - CONDOTTA - 2025-2026 5F - CONDOTTA - 2025-2026 5H - CONDOTTA - 2025-2026 Griglie competenze 2BLS - COMPETENZE - 2025-2026 Ciao e buon lavoro! L'Animatore Digitale prof. LEUCI GIULIO, per conto del Dirigente Scolastico prof.ssa RICCI GIORGIA.</t>
  </si>
  <si>
    <t>1nCSdITYjIb07qN-foGIaDoM_owfVtigX</t>
  </si>
  <si>
    <t>https://drive.google.com/drive/folders/1nCSdITYjIb07qN-foGIaDoM_owfVtigX</t>
  </si>
  <si>
    <t>04/06/2026 20:43:40</t>
  </si>
  <si>
    <t>1GSpfwDgsxlYN4k06c0qbqlzpe5sf9CbxeiTssk5wH50,1m9H7MibR1PDN04q4DBlwJs4sye0UShrAGItK4bNYCWA,13Lt-jK0OKgfjslisCjnothx8Wu_kKeKLLBBPFndodkA,1V0erMC2lin2_976eA9ANxMjEB2sAGFeoO-SrgI1CoTA,12dMNWcn_YCM2ZFeiOqshEK-OH5jHdJyRbJ7vMjgNbps,1Ke21ZOpROXx5ssa6L-19VMjHr9nGnpTKAGP4gaQNa_g,1Wiv6pS9GMFxx92ocwL0LGW8ZbNMynxUfABY0pIBrV5M,1LRRQeF52uz0Tm4KxvHRF8jOZVf-2GosmTsgvA_I8WAY,11dBLajr9btEUmglwup-VUgyQ-BsTOzTt5Hyzerw9cmE,18U-cbjIKoOaT-ysipHQuQRF33G8QFs0WRnJXe19oW9k,1aRKUrBLq7nGT9aRfyIr34XC8XxXKSIhdYe_SRBD2kb0</t>
  </si>
  <si>
    <t>1b9FjsoZqraEWxYhXmh_UUO1MCaXakIum,1nCSdITYjIb07qN-foGIaDoM_owfVtigX,1FTIkE6J1Dpxa0cV_jcL6g-wQ3qjFYDrv,1WygvmFVWshachemmY3CuDfXT-hlKidry,1FFwZ0G7ezAIO2HeT3Q-VdsrIeS2sPGQG,1umKI6nQzdDwZhVX7RFIvHp94tfLMeFZF,103Qn6yjPt-ydpDO2ELipiv9LJKzMaMXe,1b8gHKUFKref8Nunp0c3VXIeEUk1crhKZ,16vvU8s_baOVXNS9I5HDmFhz6tgV6R-wI,1pASWZs0qWlk6XPp-LdA3JyZjoQPA1BcY,1atx6JvWqJAmHhox_BMdLU3Mcj5y5qqRQ,1SRoPL0Vh0b06Cg_QdJUhXZ4F40aXunXO,1Q9NGHJigpz_eAz7n2RpSbwplAEUqsRMz,16w8pJWAV1NrBbtAFA_1LbEA7DVGA_BEY,1jfTTgtkDoBpdbZCMyT8cfyjlJrU_P8WQ,1s4MNfzV9pVdQJLy0BvaYUy9KkKctKT9Y,1G9gCs0it_GO8kG6Tx7dUCigazt6QFsN8,1qGcKDUNmD6dtFEao8Z9IB5kuxw2MpmCM</t>
  </si>
  <si>
    <t>30/01/2026 10:26:33</t>
  </si>
  <si>
    <t>si comunica che sono stati generati e resi disponibili i file per la condotta e le competenze, e alle cartelle dei programmi svolti e delle relazioni finali. Di seguito i link ai file condivisi relativi alle sole classi in cui insegni: Cartelle programmi svolti 5D - PROGRAMMI SVOLTI - 2025-2026 5C - PROGRAMMI SVOLTI - 2025-2026 4D - PROGRAMMI SVOLTI - 2025-2026 4C - PROGRAMMI SVOLTI - 2025-2026 3D - PROGRAMMI SVOLTI - 2025-2026 3C - PROGRAMMI SVOLTI - 2025-2026 2D - PROGRAMMI SVOLTI - 2025-2026 2C - PROGRAMMI SVOLTI - 2025-2026 1D - PROGRAMMI SVOLTI - 2025-2026 Cartelle relazioni finali 5D - RELAZIONI FINALI - 2025-2026 5C - RELAZIONI FINALI - 2025-2026 4D - RELAZIONI FINALI - 2025-2026 4C - RELAZIONI FINALI - 2025-2026 3D - RELAZIONI FINALI - 2025-2026 3C - RELAZIONI FINALI - 2025-2026 2D - RELAZIONI FINALI - 2025-2026 2C - RELAZIONI FINALI - 2025-2026 1D - RELAZIONI FINALI - 2025-2026 Griglie condotta 1D - CONDOTTA - 2025-2026 2C - CONDOTTA - 2025-2026 2D - CONDOTTA - 2025-2026 3C - CONDOTTA - 2025-2026 3D - CONDOTTA - 2025-2026 4C - CONDOTTA - 2025-2026 4D - CONDOTTA - 2025-2026 5C - CONDOTTA - 2025-2026 5D - CONDOTTA - 2025-2026 Griglie competenze 2C - COMPETENZE - 2025-2026 2D - COMPETENZE - 2025-2026 Ciao e buon lavoro! L'Animatore Digitale prof. LEUCI GIULIO, per conto del Dirigente Scolastico prof.ssa RICCI GIORGIA.</t>
  </si>
  <si>
    <t>2ALC - Segnalatore CARENZE di FEBBRAIO - 2025-2026</t>
  </si>
  <si>
    <t>02/06/2026 16:37:20</t>
  </si>
  <si>
    <t>04/06/2026 20:43:41</t>
  </si>
  <si>
    <t>5BLS - PROGRAMMI SVOLTI - 2025-2026</t>
  </si>
  <si>
    <t>1d0FD2iB3TDYWruoFCnJaZxJ-3fcXoyJTywcMPF-FALc,15-xF6VgSE-yl6MRsgWYo8_v9gB5Wgg-s1F8pJLt7Wck</t>
  </si>
  <si>
    <t>PROGRAMMI SVOLTI/5BLS - PROGRAMMI SVOLTI - 2025-2026</t>
  </si>
  <si>
    <t>1dp8c-58KRHTC6ny4txdvXhRe7x1UjwZF,1_U4oLrKeOUL6_FpLuggrdoi-QH9XrIzH,159D-JFGGHcTeiaJJ7kh3Xy3b25_yTRjb,1KvQxxOSwegi7y-9Kcx34M8uKT9GIPbsH</t>
  </si>
  <si>
    <t>16qK5lovzQReHIvMB1CoyA_IMHCYSol-9</t>
  </si>
  <si>
    <t>1q7ttZB8ByeU4wlrQHhkvqDGaoA8ZoAZzoTN8wvPRWPY</t>
  </si>
  <si>
    <t>si comunica che sono stati generati e resi disponibili i file per la condotta e le competenze, e alle cartelle dei programmi svolti e delle relazioni finali. Di seguito i link ai file condivisi relativi alle sole classi in cui insegni: Cartelle programmi svolti 3G - PROGRAMMI SVOLTI - 2025-2026 1F - PROGRAMMI SVOLTI - 2025-2026 Cartelle relazioni finali 3G - RELAZIONI FINALI - 2025-2026 1F - RELAZIONI FINALI - 2025-2026 Griglie condotta 1F - CONDOTTA - 2025-2026 3G - CONDOTTA - 2025-2026 Ciao e buon lavoro! L'Animatore Digitale prof. LEUCI GIULIO, per conto del Dirigente Scolastico prof.ssa RICCI GIORGIA.</t>
  </si>
  <si>
    <t>https://drive.google.com/drive/folders/16qK5lovzQReHIvMB1CoyA_IMHCYSol-9</t>
  </si>
  <si>
    <t>https://docs.google.com/spreadsheets/d/1q7ttZB8ByeU4wlrQHhkvqDGaoA8ZoAZzoTN8wvPRWPY/edit?usp=drivesdk</t>
  </si>
  <si>
    <t>04/06/2026 20:43:43</t>
  </si>
  <si>
    <t>1JHnzYPgKxML0lv6I-UoLviGmcRBCB3nFjY6IEXxlHDI,15OB2VNOmrNNyO86Yonl8IglEIdOyY4t1TiAiAkB_HqU,1n0evUN-zE7HZxHsEMs2xSwJGEToTS8_KiAkbUUGB8ss,1f0fGZ_M6Tuk1n3vxURWq2F0u93CidF9ZaWjOBgIE5lc,1pXCspcQqhFpJ3D3gzZYWhI99aBuV6oBx-CAMqBDIiHc,1H5W_uOztL45Iy7p_6om_3MxFOzk0L8300MzEpFVG96Y</t>
  </si>
  <si>
    <t>1Qqqh9LzI3iETP6fRz9rPAmMkIgm5MlO4,12hdJtPpS8b0qb2kUycX-Xlfg6qlpzeVj,1cbbACeOSWK29VplGPBR5S00yCwKpdxGi,1ZADahySvUmjM9UGRCzePnTQPrIl-_H3o,1pdnmA9EE6q3m58VFg0-vuw-kVEjW_RO0,1KDfSSR5O61rrhKGqPFhi4hpjIXt9VXe8,11JXjn0NTs3YldKlVZQr1_Dbc0eJf5tpO,1OIrdYdYgD4pJlZsna669cUX58U0nyIhg,1RJ2bvrsCseX7zo1vBF5su8xof-svWNx1,1mtbjM_LvWa3O5swVe7Mwgul1_tUgLsOY,1H3Eo9U0CNVpipFLPAkD9-D2k35CxHQX3,1TMQl6VpYwT2bc6b7OZ3YgpYlLm6sRjdg</t>
  </si>
  <si>
    <t>si comunica che sono stati generati e resi disponibili i file per la condotta e le competenze, e alle cartelle dei programmi svolti e delle relazioni finali. Di seguito i link ai file condivisi relativi alle sole classi in cui insegni: Cartelle programmi svolti 5BLC - PROGRAMMI SVOLTI - 2025-2026 5ALC - PROGRAMMI SVOLTI - 2025-2026 4BLC - PROGRAMMI SVOLTI - 2025-2026 4ALC - PROGRAMMI SVOLTI - 2025-2026 3BLC - PROGRAMMI SVOLTI - 2025-2026 3ALC - PROGRAMMI SVOLTI - 2025-2026 Cartelle relazioni finali 5BLC - RELAZIONI FINALI - 2025-2026 5ALC - RELAZIONI FINALI - 2025-2026 4BLC - RELAZIONI FINALI - 2025-2026 4ALC - RELAZIONI FINALI - 2025-2026 3BLC - RELAZIONI FINALI - 2025-2026 3ALC - RELAZIONI FINALI - 2025-2026 Griglie condotta 3ALC - CONDOTTA - 2025-2026 3BLC - CONDOTTA - 2025-2026 4ALC - CONDOTTA - 2025-2026 4BLC - CONDOTTA - 2025-2026 5ALC - CONDOTTA - 2025-2026 5BLC - CONDOTTA - 2025-2026 Ciao e buon lavoro! L'Animatore Digitale prof. LEUCI GIULIO, per conto del Dirigente Scolastico prof.ssa RICCI GIORGIA.</t>
  </si>
  <si>
    <t>02/06/2026 16:35:27</t>
  </si>
  <si>
    <t>04/06/2026 20:43:45</t>
  </si>
  <si>
    <t>5BLC - PROGRAMMI SVOLTI - 2025-2026</t>
  </si>
  <si>
    <t>PROGRAMMI SVOLTI/5BLC - PROGRAMMI SVOLTI - 2025-2026</t>
  </si>
  <si>
    <t>1Qqqh9LzI3iETP6fRz9rPAmMkIgm5MlO4</t>
  </si>
  <si>
    <t>1eMS3z1LlLqJ12e0ClIaHMuS7b1el0WV7ICit4vEaAOI,1d0FD2iB3TDYWruoFCnJaZxJ-3fcXoyJTywcMPF-FALc,1m9H7MibR1PDN04q4DBlwJs4sye0UShrAGItK4bNYCWA,1u51aTw7f5SxdX26iv9-LtDe-gc2IfCRdzfn7yaEUMBc,1arUSPkVGZNpzaGW9EL_GI_pYjjtZyUEsxXNwZAbC2Q8,1V0erMC2lin2_976eA9ANxMjEB2sAGFeoO-SrgI1CoTA,1Ke21ZOpROXx5ssa6L-19VMjHr9nGnpTKAGP4gaQNa_g,1QTogM430K8Nm69rKd86n-7B8xsE3fTXJM5IiApx7cII,1LRRQeF52uz0Tm4KxvHRF8jOZVf-2GosmTsgvA_I8WAY,18U-cbjIKoOaT-ysipHQuQRF33G8QFs0WRnJXe19oW9k,1hTY61tofvQ6szvZLXYRre1FRh1IHpzojSS1LUWmljDs,1a3v3jDwDZDkikQw5UAhTVrjDfL8eYaBHZ5O110DXDh0</t>
  </si>
  <si>
    <t>https://drive.google.com/drive/folders/1Qqqh9LzI3iETP6fRz9rPAmMkIgm5MlO4</t>
  </si>
  <si>
    <t>1nCSdITYjIb07qN-foGIaDoM_owfVtigX,17pk-Qd0gniYTw-O7dGg_nMGbypnE2S7r,1WygvmFVWshachemmY3CuDfXT-hlKidry,11StkDPYUvT4X6tyXGsoI3Ob6VO1maEi5,1umKI6nQzdDwZhVX7RFIvHp94tfLMeFZF,1AaZ98T6EuvCYcoDFYa6i0INC908ttZhn,15FgmILAj69gpvVlxWcmv0arTYFwc1wdP,1b8gHKUFKref8Nunp0c3VXIeEUk1crhKZ,1_U4oLrKeOUL6_FpLuggrdoi-QH9XrIzH,1atx6JvWqJAmHhox_BMdLU3Mcj5y5qqRQ,1EWTDl5ax0Jz8qfVxsrWrtHro6lMqPJVi,1Q9NGHJigpz_eAz7n2RpSbwplAEUqsRMz,1jfTTgtkDoBpdbZCMyT8cfyjlJrU_P8WQ,1KjTf_eUABwlo38c0b0k9Vbkrt1cF3mA5,1wEKqqQ9wX66xu86tzZY1CWwW_Vgeo3J2,1G9gCs0it_GO8kG6Tx7dUCigazt6QFsN8,1KvQxxOSwegi7y-9Kcx34M8uKT9GIPbsH,1TZQTS_adHOmjsXUQaB-oBpHRY7hrljZU</t>
  </si>
  <si>
    <t>30/01/2026 10:27:02</t>
  </si>
  <si>
    <t>si comunica che sono stati generati e resi disponibili i file per la condotta e le competenze, e alle cartelle dei programmi svolti e delle relazioni finali. Di seguito i link ai file condivisi relativi alle sole classi in cui insegni: Cartelle programmi svolti 5C - PROGRAMMI SVOLTI - 2025-2026 4F - PROGRAMMI SVOLTI - 2025-2026 4C - PROGRAMMI SVOLTI - 2025-2026 3F - PROGRAMMI SVOLTI - 2025-2026 3C - PROGRAMMI SVOLTI - 2025-2026 2H - PROGRAMMI SVOLTI - 2025-2026 2F - PROGRAMMI SVOLTI - 2025-2026 2C - PROGRAMMI SVOLTI - 2025-2026 1F - PROGRAMMI SVOLTI - 2025-2026 Cartelle relazioni finali 5C - RELAZIONI FINALI - 2025-2026 4F - RELAZIONI FINALI - 2025-2026 4C - RELAZIONI FINALI - 2025-2026 3C - RELAZIONI FINALI - 2025-2026 2H - RELAZIONI FINALI - 2025-2026 2F - RELAZIONI FINALI - 2025-2026 2C - RELAZIONI FINALI - 2025-2026 1F - RELAZIONI FINALI - 2025-2026 3F - RELAZIONI FINALI - 2025-2026 Griglie condotta 3F - CONDOTTA - 2025-2026 1F - CONDOTTA - 2025-2026 2C - CONDOTTA - 2025-2026 2F - CONDOTTA - 2025-2026 2H - CONDOTTA - 2025-2026 3C - CONDOTTA - 2025-2026 4C - CONDOTTA - 2025-2026 4F - CONDOTTA - 2025-2026 5C - CONDOTTA - 2025-2026 Griglie competenze 2C - COMPETENZE - 2025-2026 2F - COMPETENZE - 2025-2026 2H - COMPETENZE - 2025-2026 Ciao e buon lavoro! L'Animatore Digitale prof. LEUCI GIULIO, per conto del Dirigente Scolastico prof.ssa RICCI GIORGIA.</t>
  </si>
  <si>
    <t>2ALS - Segnalatore CARENZE di FEBBRAIO - 2025-2026</t>
  </si>
  <si>
    <t>02/06/2026 16:33:38</t>
  </si>
  <si>
    <t>04/06/2026 20:43:47</t>
  </si>
  <si>
    <t>5ALS - PROGRAMMI SVOLTI - 2025-2026</t>
  </si>
  <si>
    <t>PROGRAMMI SVOLTI/5ALS - PROGRAMMI SVOLTI - 2025-2026</t>
  </si>
  <si>
    <t>1xT6NY5qcyBcQA9WRJq-m3MJfLBkFYShcI_d6_bKKu_k,1K04C4tFLf9QznqfnBr9vRLEhDjON-cYMyq_Xi7zR0Tg,1JffFtBazfrmNab5hC7ztSD0IdrDXoP-Qu8zcl-KhfKU,18zPVKTO1to6cjL-nqTTNJWkynGBE0GMtsTtBmt8V3-c,18OVg2gZZhu-OGcbM-POEd2aenJEvw-EDeko10blSRcE,12vlUKYmB0KyE-hzxeZvi5pIKV7BJwf-xt7tGGWN4CSU</t>
  </si>
  <si>
    <t>1-cpymTKEjJ1Bw1smxsPQQqaL__xeDpk5</t>
  </si>
  <si>
    <t>1KPwMRBFWWJTzJeEUJf3lLv_ry4VghKJ1DRQSjbyb8G8</t>
  </si>
  <si>
    <t>14P2EUHOLmXy587F4KdLp7XiQRADtCKFO,1cx0pNhaEvOqdYEOgdO-6HH2AzvSeZO3s,1PU1-IOZ1ThZocm8-WBucE2KqJU8jHR6Z,1-d3r12IhlJAAdoznNJvUhmFHPWj6Ghlm,1CgdPui-nakqZ_ai7DR9050ee4zshuYbP,1yJtRs3EwEHFzcE4tDAtY58XRZcrAMGiN,10HG9eAEpkWuodCWFVvsHT1YGnYXBjARz,1AwLzyZD7BrPBP6Ln1vSInnxn-G0X9pNV</t>
  </si>
  <si>
    <t>https://drive.google.com/drive/folders/1-cpymTKEjJ1Bw1smxsPQQqaL__xeDpk5</t>
  </si>
  <si>
    <t>https://docs.google.com/spreadsheets/d/1KPwMRBFWWJTzJeEUJf3lLv_ry4VghKJ1DRQSjbyb8G8/edit?usp=drivesdk</t>
  </si>
  <si>
    <t>si comunica che sono stati generati e resi disponibili i file per la condotta e le competenze, e alle cartelle dei programmi svolti e delle relazioni finali. Di seguito i link ai file condivisi relativi alle sole classi in cui insegni: Cartelle programmi svolti 2BLC - PROGRAMMI SVOLTI - 2025-2026 2ALC - PROGRAMMI SVOLTI - 2025-2026 1BLC - PROGRAMMI SVOLTI - 2025-2026 1ALC - PROGRAMMI SVOLTI - 2025-2026 Cartelle relazioni finali 2BLC - RELAZIONI FINALI - 2025-2026 2ALC - RELAZIONI FINALI - 2025-2026 1BLC - RELAZIONI FINALI - 2025-2026 1ALC - RELAZIONI FINALI - 2025-2026 Griglie condotta 1ALC - CONDOTTA - 2025-2026 1BLC - CONDOTTA - 2025-2026 2ALC - CONDOTTA - 2025-2026 2BLC - CONDOTTA - 2025-2026 Griglie competenze 2ALC - COMPETENZE - 2025-2026 2BLC - COMPETENZE - 2025-2026 Ciao e buon lavoro! L'Animatore Digitale prof. LEUCI GIULIO, per conto del Dirigente Scolastico prof.ssa RICCI GIORGIA.</t>
  </si>
  <si>
    <t>04/06/2026 20:43:48</t>
  </si>
  <si>
    <t>02/06/2026 16:31:57</t>
  </si>
  <si>
    <t>1oehVtPaalmlaG8TR9nbPuGvo-DW8QSs9NFGkRHDOtDE,1JffFtBazfrmNab5hC7ztSD0IdrDXoP-Qu8zcl-KhfKU,1aeK9lQ2wt5L_u0p5Nr_B4C8oS8v1mdRtPs6hZJ38fR4,1Wiv6pS9GMFxx92ocwL0LGW8ZbNMynxUfABY0pIBrV5M,18OVg2gZZhu-OGcbM-POEd2aenJEvw-EDeko10blSRcE</t>
  </si>
  <si>
    <t>5ALC - PROGRAMMI SVOLTI - 2025-2026</t>
  </si>
  <si>
    <t>1FTIkE6J1Dpxa0cV_jcL6g-wQ3qjFYDrv,1JvRTImXHPC_Q1czgi4jc6JJ1AxAZ8lW2,1cx0pNhaEvOqdYEOgdO-6HH2AzvSeZO3s,1oq4ZOdST4SNQ5OX1JzPXDg2OAcz6Qncb,1SRoPL0Vh0b06Cg_QdJUhXZ4F40aXunXO,1gDq3IZo_8iHcZUIuorYVEYswIjjX8bME,1yJtRs3EwEHFzcE4tDAtY58XRZcrAMGiN,1RN-BYQeLpJuZC-rnnBj67xUvxoPJ9h1K</t>
  </si>
  <si>
    <t>PROGRAMMI SVOLTI/5ALC - PROGRAMMI SVOLTI - 2025-2026</t>
  </si>
  <si>
    <t>12hdJtPpS8b0qb2kUycX-Xlfg6qlpzeVj</t>
  </si>
  <si>
    <t>https://drive.google.com/drive/folders/12hdJtPpS8b0qb2kUycX-Xlfg6qlpzeVj</t>
  </si>
  <si>
    <t>si comunica che sono stati generati e resi disponibili i file per la condotta e le competenze, e alle cartelle dei programmi svolti e delle relazioni finali. Di seguito i link ai file condivisi relativi alle sole classi in cui insegni: Cartelle programmi svolti 4D - PROGRAMMI SVOLTI - 2025-2026 3ALS - PROGRAMMI SVOLTI - 2025-2026 2ALC - PROGRAMMI SVOLTI - 2025-2026 1BLS - PROGRAMMI SVOLTI - 2025-2026 Cartelle relazioni finali 4D - RELAZIONI FINALI - 2025-2026 3ALS - RELAZIONI FINALI - 2025-2026 2ALC - RELAZIONI FINALI - 2025-2026 1BLS - RELAZIONI FINALI - 2025-2026 Griglie condotta 1BLS - CONDOTTA - 2025-2026 2ALC - CONDOTTA - 2025-2026 3ALS - CONDOTTA - 2025-2026 4D - CONDOTTA - 2025-2026 Griglie competenze 2ALC - COMPETENZE - 2025-2026 Ciao e buon lavoro! L'Animatore Digitale prof. LEUCI GIULIO, per conto del Dirigente Scolastico prof.ssa RICCI GIORGIA.</t>
  </si>
  <si>
    <t>30/01/2026 10:27:27</t>
  </si>
  <si>
    <t>04/06/2026 20:43:50</t>
  </si>
  <si>
    <t>2BLC - Segnalatore CARENZE di FEBBRAIO - 2025-2026</t>
  </si>
  <si>
    <t>02/06/2026 16:29:38</t>
  </si>
  <si>
    <t>1oehVtPaalmlaG8TR9nbPuGvo-DW8QSs9NFGkRHDOtDE,1GSpfwDgsxlYN4k06c0qbqlzpe5sf9CbxeiTssk5wH50,13Lt-jK0OKgfjslisCjnothx8Wu_kKeKLLBBPFndodkA,1Wiv6pS9GMFxx92ocwL0LGW8ZbNMynxUfABY0pIBrV5M,1g2Yq935uvXJaXfuHA-FVjd5X51uxbqZGNfC4wp2q_T4,1JIAd_R8btfQpaFKwBxQWOGgsQEQKqXPu09eYGMRVMLM,1aRKUrBLq7nGT9aRfyIr34XC8XxXKSIhdYe_SRBD2kb0</t>
  </si>
  <si>
    <t>4I - PROGRAMMI SVOLTI - 2025-2026</t>
  </si>
  <si>
    <t>1COywzJBdHnnPcZ8WCxbssIr5Kaz4JJI8,1lBUXJ5HzBZT3cqQLuQHPPNd4cQCGPsKP,1FTIkE6J1Dpxa0cV_jcL6g-wQ3qjFYDrv,103Qn6yjPt-ydpDO2ELipiv9LJKzMaMXe,16vvU8s_baOVXNS9I5HDmFhz6tgV6R-wI,1oq4ZOdST4SNQ5OX1JzPXDg2OAcz6Qncb,1OHOAFUMEeNrlkpYACiCqOV_qynBKvB_6,1nJ_WcxwrLJ4sK1U87tjY5Xh4FgfD9J3I,1SRoPL0Vh0b06Cg_QdJUhXZ4F40aXunXO,1s4MNfzV9pVdQJLy0BvaYUy9KkKctKT9Y,1qGcKDUNmD6dtFEao8Z9IB5kuxw2MpmCM,1RN-BYQeLpJuZC-rnnBj67xUvxoPJ9h1K</t>
  </si>
  <si>
    <t>PROGRAMMI SVOLTI/4I - PROGRAMMI SVOLTI - 2025-2026</t>
  </si>
  <si>
    <t>11itIAR-wJZISTLJeauCZTHrlwFJbwx3f</t>
  </si>
  <si>
    <t>https://drive.google.com/drive/folders/11itIAR-wJZISTLJeauCZTHrlwFJbwx3f</t>
  </si>
  <si>
    <t>16/02/2026 10:22:09</t>
  </si>
  <si>
    <t>si comunica che sono stati generati e resi disponibili i file per la condotta e le competenze, e alle cartelle dei programmi svolti e delle relazioni finali. Di seguito i link ai file condivisi relativi alle sole classi in cui insegni: Cartelle programmi svolti 5H - PROGRAMMI SVOLTI - 2025-2026 4G - PROGRAMMI SVOLTI - 2025-2026 4D - PROGRAMMI SVOLTI - 2025-2026 2D - PROGRAMMI SVOLTI - 2025-2026 1D - PROGRAMMI SVOLTI - 2025-2026 1BLS - PROGRAMMI SVOLTI - 2025-2026 Cartelle relazioni finali 5H - RELAZIONI FINALI - 2025-2026 4G - RELAZIONI FINALI - 2025-2026 4D - RELAZIONI FINALI - 2025-2026 2D - RELAZIONI FINALI - 2025-2026 1D - RELAZIONI FINALI - 2025-2026 1BLS - RELAZIONI FINALI - 2025-2026 Griglie condotta 1BLS - CONDOTTA - 2025-2026 1D - CONDOTTA - 2025-2026 2D - CONDOTTA - 2025-2026 4D - CONDOTTA - 2025-2026 4G - CONDOTTA - 2025-2026 5H - CONDOTTA - 2025-2026 Griglie competenze 2D - COMPETENZE - 2025-2026 Ciao e buon lavoro! L'Animatore Digitale prof. LEUCI GIULIO, per conto del Dirigente Scolastico prof.ssa RICCI GIORGIA.</t>
  </si>
  <si>
    <t>https://docs.google.com/spreadsheets/d/1TMPkcdBaQXatLlHFP7JU6nqTcmtwSWPSw_TFXcVZGIg/edit?usp=drivesdk</t>
  </si>
  <si>
    <t>04/06/2026 20:43:51</t>
  </si>
  <si>
    <t>18zPVKTO1to6cjL-nqTTNJWkynGBE0GMtsTtBmt8V3-c,12vlUKYmB0KyE-hzxeZvi5pIKV7BJwf-xt7tGGWN4CSU</t>
  </si>
  <si>
    <t>02/06/2026 16:27:58</t>
  </si>
  <si>
    <t>14P2EUHOLmXy587F4KdLp7XiQRADtCKFO,1CgdPui-nakqZ_ai7DR9050ee4zshuYbP</t>
  </si>
  <si>
    <t>4H - PROGRAMMI SVOLTI - 2025-2026</t>
  </si>
  <si>
    <t>si comunica che sono stati generati e resi disponibili i file per la condotta e le competenze, e alle cartelle dei programmi svolti e delle relazioni finali. Di seguito i link ai file condivisi relativi alle sole classi in cui insegni: Cartelle programmi svolti 2BLC - PROGRAMMI SVOLTI - 2025-2026 Cartelle relazioni finali 2BLC - RELAZIONI FINALI - 2025-2026 Griglie condotta 2BLC - CONDOTTA - 2025-2026 Griglie competenze 2BLC - COMPETENZE - 2025-2026 Ciao e buon lavoro! L'Animatore Digitale prof. LEUCI GIULIO, per conto del Dirigente Scolastico prof.ssa RICCI GIORGIA.</t>
  </si>
  <si>
    <t>PROGRAMMI SVOLTI/4H - PROGRAMMI SVOLTI - 2025-2026</t>
  </si>
  <si>
    <t>1KNXQvIQSxX0oD3XxaGChMs8KgVmZa_8-</t>
  </si>
  <si>
    <t>https://drive.google.com/drive/folders/1KNXQvIQSxX0oD3XxaGChMs8KgVmZa_8-</t>
  </si>
  <si>
    <t>04/06/2026 20:43:53</t>
  </si>
  <si>
    <t>30/01/2026 10:27:54</t>
  </si>
  <si>
    <t>1GSpfwDgsxlYN4k06c0qbqlzpe5sf9CbxeiTssk5wH50,1d8TWtOWLGIg4wPGfzqMH6CZP-KA1xPa-lfXo_rp8WSs,13Lt-jK0OKgfjslisCjnothx8Wu_kKeKLLBBPFndodkA,12dMNWcn_YCM2ZFeiOqshEK-OH5jHdJyRbJ7vMjgNbps,1JSEtlapkdCFrn7iII65Jd1cxPx1vDOZck-5PgYmoixI,1Wiv6pS9GMFxx92ocwL0LGW8ZbNMynxUfABY0pIBrV5M,1yOe6p7EOFgGO4v4WXc5owJ99pDQiFq7xv3skTopFVVs,11dBLajr9btEUmglwup-VUgyQ-BsTOzTt5Hyzerw9cmE,1JIphReFCK4psfJ57Ugq-Fc1FvCmrZETMeMS-y9vQQKg,1aRKUrBLq7nGT9aRfyIr34XC8XxXKSIhdYe_SRBD2kb0</t>
  </si>
  <si>
    <t>1kWD4mXKcJgSaLzBhIB-QQ_T4OKUjQ8Mp,1b9FjsoZqraEWxYhXmh_UUO1MCaXakIum,1hBey7E3OnaLXnoLmxA1epYRBI4MDOBLK,1FTIkE6J1Dpxa0cV_jcL6g-wQ3qjFYDrv,1wOfvjj1OAy5dPn6lfZxULp_3Pap25m4J,1FFwZ0G7ezAIO2HeT3Q-VdsrIeS2sPGQG,103Qn6yjPt-ydpDO2ELipiv9LJKzMaMXe,1yDrViNU1OkMASArqqJkecoFIZeS6q3Qh,16vvU8s_baOVXNS9I5HDmFhz6tgV6R-wI,1W5GghF8XmLRAGzdyM-L_p-A-AoqQZKrK,1pASWZs0qWlk6XPp-LdA3JyZjoQPA1BcY,13njlZdoZq2-WWRqEWlBu1yvuUZ2o2PSU,1SRoPL0Vh0b06Cg_QdJUhXZ4F40aXunXO,1xXLWe11PqtRkTLz65FTNa5tunUbwPc_C,16w8pJWAV1NrBbtAFA_1LbEA7DVGA_BEY,1s4MNfzV9pVdQJLy0BvaYUy9KkKctKT9Y,1YcPQi1dF2qzS12T_sJUlbRM7aLkOczR8,1qGcKDUNmD6dtFEao8Z9IB5kuxw2MpmCM</t>
  </si>
  <si>
    <t>2BLS - Segnalatore CARENZE di FEBBRAIO - 2025-2026</t>
  </si>
  <si>
    <t>si comunica che sono stati generati e resi disponibili i file per la condotta e le competenze, e alle cartelle dei programmi svolti e delle relazioni finali. Di seguito i link ai file condivisi relativi alle sole classi in cui insegni: Cartelle programmi svolti 5E - PROGRAMMI SVOLTI - 2025-2026 5D - PROGRAMMI SVOLTI - 2025-2026 4E - PROGRAMMI SVOLTI - 2025-2026 4D - PROGRAMMI SVOLTI - 2025-2026 3E - PROGRAMMI SVOLTI - 2025-2026 3D - PROGRAMMI SVOLTI - 2025-2026 2D - PROGRAMMI SVOLTI - 2025-2026 1E - PROGRAMMI SVOLTI - 2025-2026 1D - PROGRAMMI SVOLTI - 2025-2026 Cartelle relazioni finali 5E - RELAZIONI FINALI - 2025-2026 5D - RELAZIONI FINALI - 2025-2026 4E - RELAZIONI FINALI - 2025-2026 4D - RELAZIONI FINALI - 2025-2026 3E - RELAZIONI FINALI - 2025-2026 3D - RELAZIONI FINALI - 2025-2026 2D - RELAZIONI FINALI - 2025-2026 1E - RELAZIONI FINALI - 2025-2026 1D - RELAZIONI FINALI - 2025-2026 Griglie condotta 1D - CONDOTTA - 2025-2026 1E - CONDOTTA - 2025-2026 2D - CONDOTTA - 2025-2026 3D - CONDOTTA - 2025-2026 3E - CONDOTTA - 2025-2026 4D - CONDOTTA - 2025-2026 4E - CONDOTTA - 2025-2026 5D - CONDOTTA - 2025-2026 5E - CONDOTTA - 2025-2026 Griglie competenze 2D - COMPETENZE - 2025-2026 Ciao e buon lavoro! L'Animatore Digitale prof. LEUCI GIULIO, per conto del Dirigente Scolastico prof.ssa RICCI GIORGIA.</t>
  </si>
  <si>
    <t>02/06/2026 16:26:12</t>
  </si>
  <si>
    <t>4G - PROGRAMMI SVOLTI - 2025-2026</t>
  </si>
  <si>
    <t>PROGRAMMI SVOLTI/4G - PROGRAMMI SVOLTI - 2025-2026</t>
  </si>
  <si>
    <t>1fFXJgPt3W68626wRBfzZlJnE5SoLLE8etkzctOJoTHU</t>
  </si>
  <si>
    <t>1lBUXJ5HzBZT3cqQLuQHPPNd4cQCGPsKP</t>
  </si>
  <si>
    <t>https://drive.google.com/drive/folders/1lBUXJ5HzBZT3cqQLuQHPPNd4cQCGPsKP</t>
  </si>
  <si>
    <t>04/06/2026 20:43:55</t>
  </si>
  <si>
    <t>https://docs.google.com/spreadsheets/d/1fFXJgPt3W68626wRBfzZlJnE5SoLLE8etkzctOJoTHU/edit?usp=drivesdk</t>
  </si>
  <si>
    <t>1d8TWtOWLGIg4wPGfzqMH6CZP-KA1xPa-lfXo_rp8WSs,1d0FD2iB3TDYWruoFCnJaZxJ-3fcXoyJTywcMPF-FALc,1u51aTw7f5SxdX26iv9-LtDe-gc2IfCRdzfn7yaEUMBc,1arUSPkVGZNpzaGW9EL_GI_pYjjtZyUEsxXNwZAbC2Q8,1itliO8gEzdWfJd8dCRrmTRLU9x1AmPR78zISm6XJjr4,11tUOyOzFcmpl9EhSi42uicYwLLG6bOx708-zbXrKLgY,1hTY61tofvQ6szvZLXYRre1FRh1IHpzojSS1LUWmljDs,1a3v3jDwDZDkikQw5UAhTVrjDfL8eYaBHZ5O110DXDh0</t>
  </si>
  <si>
    <t>1I5jaHHNe-QVt9mykq6H3PALr6SRcRIWr,1PV8IsZMKZnO9JsTAB7LQHRp-jJcUSFSt,1AaZ98T6EuvCYcoDFYa6i0INC908ttZhn,15FgmILAj69gpvVlxWcmv0arTYFwc1wdP,1_U4oLrKeOUL6_FpLuggrdoi-QH9XrIzH,1yDrViNU1OkMASArqqJkecoFIZeS6q3Qh,1Xsz-Ovdtbek7azHk9zCgb7dUJ0gamOgB,1PNq9_vanHZ67QwEBYEgeYIjMRSAjHUei,1KjTf_eUABwlo38c0b0k9Vbkrt1cF3mA5,1wEKqqQ9wX66xu86tzZY1CWwW_Vgeo3J2,1KvQxxOSwegi7y-9Kcx34M8uKT9GIPbsH,1YcPQi1dF2qzS12T_sJUlbRM7aLkOczR8</t>
  </si>
  <si>
    <t>si comunica che sono stati generati e resi disponibili i file per la condotta e le competenze, e alle cartelle dei programmi svolti e delle relazioni finali. Di seguito i link ai file condivisi relativi alle sole classi in cui insegni: Cartelle programmi svolti 5G - PROGRAMMI SVOLTI - 2025-2026 3BLS - PROGRAMMI SVOLTI - 2025-2026 2H - PROGRAMMI SVOLTI - 2025-2026 2F - PROGRAMMI SVOLTI - 2025-2026 1F - PROGRAMMI SVOLTI - 2025-2026 1E - PROGRAMMI SVOLTI - 2025-2026 Cartelle relazioni finali 5G - RELAZIONI FINALI - 2025-2026 3BLS - RELAZIONI FINALI - 2025-2026 2H - RELAZIONI FINALI - 2025-2026 2F - RELAZIONI FINALI - 2025-2026 1F - RELAZIONI FINALI - 2025-2026 1E - RELAZIONI FINALI - 2025-2026 Griglie condotta 1E - CONDOTTA - 2025-2026 1F - CONDOTTA - 2025-2026 2F - CONDOTTA - 2025-2026 2H - CONDOTTA - 2025-2026 3BLS - CONDOTTA - 2025-2026 5G - CONDOTTA - 2025-2026 Griglie competenze 2F - COMPETENZE - 2025-2026 2H - COMPETENZE - 2025-2026 Ciao e buon lavoro! L'Animatore Digitale prof. LEUCI GIULIO, per conto del Dirigente Scolastico prof.ssa RICCI GIORGIA.</t>
  </si>
  <si>
    <t>02/06/2026 16:24:23</t>
  </si>
  <si>
    <t>4F - PROGRAMMI SVOLTI - 2025-2026</t>
  </si>
  <si>
    <t>PROGRAMMI SVOLTI/4F - PROGRAMMI SVOLTI - 2025-2026</t>
  </si>
  <si>
    <t>17pk-Qd0gniYTw-O7dGg_nMGbypnE2S7r</t>
  </si>
  <si>
    <t>https://drive.google.com/drive/folders/17pk-Qd0gniYTw-O7dGg_nMGbypnE2S7r</t>
  </si>
  <si>
    <t>04/06/2026 20:43:56</t>
  </si>
  <si>
    <t>30/01/2026 10:28:22</t>
  </si>
  <si>
    <t>1R-NfNyBmWc9z8l0lU4fCY-4VWCvpW8QtycckWaDYHQ8,1d0FD2iB3TDYWruoFCnJaZxJ-3fcXoyJTywcMPF-FALc,12Y4n0c0NCy28Ar5xRbkNBFItLxaHCBTGvw2qK9n57TA,1T--KN9tjZqhTilLpXYbgC67Ro5vkoQC8ebX2FSHKKTY,1aeK9lQ2wt5L_u0p5Nr_B4C8oS8v1mdRtPs6hZJ38fR4,14QibD3FoP26VDJ_QER21Q8vCf5yhdgMlWLwcyBbtHds,1QTogM430K8Nm69rKd86n-7B8xsE3fTXJM5IiApx7cII,1yyp9qQXYy3PW-rTjjgX2T0IA8NsRdIiYtJU3tesNQfA,10V8vFVHwmOD7l4IF5ieR6oGQxj8i6h5TmO8LqlsB5nw,1MWby8-aI8N9dALgOR1LDb8vx-mIbJxBwMjz9TK7X5Js</t>
  </si>
  <si>
    <t>2C - Segnalatore CARENZE di FEBBRAIO - 2025-2026</t>
  </si>
  <si>
    <t>1kiM2SL3J6Zwlh14Kvbsma2tb-RRywPLs,1-cpymTKEjJ1Bw1smxsPQQqaL__xeDpk5,17pk-Qd0gniYTw-O7dGg_nMGbypnE2S7r,1N0w4S6LuI0o6Yb847Lgz8Y6cGHwsxK-R,1JvRTImXHPC_Q1czgi4jc6JJ1AxAZ8lW2,1X42sdcGI6M1y3ZHZm99HYr05RJMBcXZM,1Sy_nOzj7P0IYQhIU_gpwx7El5OQpmrvv,1_U4oLrKeOUL6_FpLuggrdoi-QH9XrIzH,1Mo6S0vcZxOP9A3naOze56hbkcekm1QrM,1s9d_PapxJV5WPcFpsqDiV3InG-JwZ9Md,1Rq1bohf0P8Xa3iV79zFwUUg6j-IHKG4n,1EWTDl5ax0Jz8qfVxsrWrtHro6lMqPJVi,1RdrcmRznqGaiph5CQJdicLOhbCITHKSs,1gDq3IZo_8iHcZUIuorYVEYswIjjX8bME,1n2CYINsPs0Eo2D9sxSsabYaZFRXZReJb,15okeRQHuvivuzsoeaRsyp_kchfQrlIb-,1KvQxxOSwegi7y-9Kcx34M8uKT9GIPbsH,1xAltwyEv69Pi0aaFZ9evTCXjoAD1ObMi</t>
  </si>
  <si>
    <t>02/06/2026 16:22:38</t>
  </si>
  <si>
    <t>si comunica che sono stati generati e resi disponibili i file per la condotta e le competenze, e alle cartelle dei programmi svolti e delle relazioni finali. Di seguito i link ai file condivisi relativi alle sole classi in cui insegni: Cartelle programmi svolti 5F - PROGRAMMI SVOLTI - 2025-2026 5ALS - PROGRAMMI SVOLTI - 2025-2026 4F - PROGRAMMI SVOLTI - 2025-2026 4ALS - PROGRAMMI SVOLTI - 2025-2026 3ALS - PROGRAMMI SVOLTI - 2025-2026 2ALS - PROGRAMMI SVOLTI - 2025-2026 1L - PROGRAMMI SVOLTI - 2025-2026 1F - PROGRAMMI SVOLTI - 2025-2026 1ALS - PROGRAMMI SVOLTI - 2025-2026 Cartelle relazioni finali 5F - RELAZIONI FINALI - 2025-2026 5ALS - RELAZIONI FINALI - 2025-2026 4F - RELAZIONI FINALI - 2025-2026 4ALS - RELAZIONI FINALI - 2025-2026 3ALS - RELAZIONI FINALI - 2025-2026 2ALS - RELAZIONI FINALI - 2025-2026 1L - RELAZIONI FINALI - 2025-2026 1F - RELAZIONI FINALI - 2025-2026 1ALS - RELAZIONI FINALI - 2025-2026 Griglie condotta 1ALS - CONDOTTA - 2025-2026 1F - CONDOTTA - 2025-2026 1L - CONDOTTA - 2025-2026 2ALS - CONDOTTA - 2025-2026 3ALS - CONDOTTA - 2025-2026 4ALS - CONDOTTA - 2025-2026 4F - CONDOTTA - 2025-2026 5ALS - CONDOTTA - 2025-2026 5F - CONDOTTA - 2025-2026 Griglie competenze 2ALS - COMPETENZE - 2025-2026 Ciao e buon lavoro! L'Animatore Digitale prof. LEUCI GIULIO, per conto del Dirigente Scolastico prof.ssa RICCI GIORGIA.</t>
  </si>
  <si>
    <t>4E - PROGRAMMI SVOLTI - 2025-2026</t>
  </si>
  <si>
    <t>1GVN0wAtpCF9iI0pKCKythgkGRikZdmaMmc3oigYuEMc</t>
  </si>
  <si>
    <t>16/02/2026 10:22:11</t>
  </si>
  <si>
    <t>PROGRAMMI SVOLTI/4E - PROGRAMMI SVOLTI - 2025-2026</t>
  </si>
  <si>
    <t>https://docs.google.com/spreadsheets/d/1GVN0wAtpCF9iI0pKCKythgkGRikZdmaMmc3oigYuEMc/edit?usp=drivesdk</t>
  </si>
  <si>
    <t>1hBey7E3OnaLXnoLmxA1epYRBI4MDOBLK</t>
  </si>
  <si>
    <t>https://drive.google.com/drive/folders/1hBey7E3OnaLXnoLmxA1epYRBI4MDOBLK</t>
  </si>
  <si>
    <t>04/06/2026 20:43:58</t>
  </si>
  <si>
    <t>1GSpfwDgsxlYN4k06c0qbqlzpe5sf9CbxeiTssk5wH50,1j-87bBP21vCjIdHZ8mS8NUwfJDkmjLwHhLjtUuu3Lrc,1m9H7MibR1PDN04q4DBlwJs4sye0UShrAGItK4bNYCWA,1V0erMC2lin2_976eA9ANxMjEB2sAGFeoO-SrgI1CoTA,1JSEtlapkdCFrn7iII65Jd1cxPx1vDOZck-5PgYmoixI,18U-cbjIKoOaT-ysipHQuQRF33G8QFs0WRnJXe19oW9k</t>
  </si>
  <si>
    <t>1wOfvjj1OAy5dPn6lfZxULp_3Pap25m4J,1umKI6nQzdDwZhVX7RFIvHp94tfLMeFZF,1b8gHKUFKref8Nunp0c3VXIeEUk1crhKZ,11Cg_PDRfSxClYUerEl8TnbXRNW1dAVqb,16vvU8s_baOVXNS9I5HDmFhz6tgV6R-wI,1xXLWe11PqtRkTLz65FTNa5tunUbwPc_C,1jfTTgtkDoBpdbZCMyT8cfyjlJrU_P8WQ,1G9gCs0it_GO8kG6Tx7dUCigazt6QFsN8,1K8B52l6foiSAZubffhxejV0toTQQCnxB,1qGcKDUNmD6dtFEao8Z9IB5kuxw2MpmCM</t>
  </si>
  <si>
    <t>si comunica che sono stati generati e resi disponibili i file per la condotta e le competenze, e alle cartelle dei programmi svolti e delle relazioni finali. Di seguito i link ai file condivisi relativi alle sole classi in cui insegni: Cartelle programmi svolti 3E - PROGRAMMI SVOLTI - 2025-2026 3C - PROGRAMMI SVOLTI - 2025-2026 2C - PROGRAMMI SVOLTI - 2025-2026 1G - PROGRAMMI SVOLTI - 2025-2026 1D - PROGRAMMI SVOLTI - 2025-2026 Cartelle relazioni finali 3E - RELAZIONI FINALI - 2025-2026 3C - RELAZIONI FINALI - 2025-2026 2C - RELAZIONI FINALI - 2025-2026 1G - RELAZIONI FINALI - 2025-2026 1D - RELAZIONI FINALI - 2025-2026 Griglie condotta 1D - CONDOTTA - 2025-2026 1G - CONDOTTA - 2025-2026 2C - CONDOTTA - 2025-2026 3C - CONDOTTA - 2025-2026 3E - CONDOTTA - 2025-2026 Griglie competenze 2C - COMPETENZE - 2025-2026 Ciao e buon lavoro! L'Animatore Digitale prof. LEUCI GIULIO, per conto del Dirigente Scolastico prof.ssa RICCI GIORGIA.</t>
  </si>
  <si>
    <t>02/06/2026 16:20:57</t>
  </si>
  <si>
    <t>30/01/2026 10:28:48</t>
  </si>
  <si>
    <t>04/06/2026 20:44:00</t>
  </si>
  <si>
    <t>4D - PROGRAMMI SVOLTI - 2025-2026</t>
  </si>
  <si>
    <t>PROGRAMMI SVOLTI/4D - PROGRAMMI SVOLTI - 2025-2026</t>
  </si>
  <si>
    <t>1FTIkE6J1Dpxa0cV_jcL6g-wQ3qjFYDrv</t>
  </si>
  <si>
    <t>2D - Segnalatore CARENZE di FEBBRAIO - 2025-2026</t>
  </si>
  <si>
    <t>1Ke21ZOpROXx5ssa6L-19VMjHr9nGnpTKAGP4gaQNa_g,1QTogM430K8Nm69rKd86n-7B8xsE3fTXJM5IiApx7cII,1fH6R6wPuJBMy9KbIcVpcsitK7O6BzWrMMyqMZBp0fn4,11tUOyOzFcmpl9EhSi42uicYwLLG6bOx708-zbXrKLgY</t>
  </si>
  <si>
    <t>https://drive.google.com/drive/folders/1FTIkE6J1Dpxa0cV_jcL6g-wQ3qjFYDrv</t>
  </si>
  <si>
    <t>1I5jaHHNe-QVt9mykq6H3PALr6SRcRIWr,16qK5lovzQReHIvMB1CoyA_IMHCYSol-9,17pk-Qd0gniYTw-O7dGg_nMGbypnE2S7r,1WygvmFVWshachemmY3CuDfXT-hlKidry,1Xsz-Ovdtbek7azHk9zCgb7dUJ0gamOgB,1MSWFT_ahMWq271Ue0dfGTF3n8XlSnwiL,1EWTDl5ax0Jz8qfVxsrWrtHro6lMqPJVi,1Q9NGHJigpz_eAz7n2RpSbwplAEUqsRMz</t>
  </si>
  <si>
    <t>si comunica che sono stati generati e resi disponibili i file per la condotta e le competenze, e alle cartelle dei programmi svolti e delle relazioni finali. Di seguito i link ai file condivisi relativi alle sole classi in cui insegni: Cartelle programmi svolti 5G - PROGRAMMI SVOLTI - 2025-2026 5BLS - PROGRAMMI SVOLTI - 2025-2026 4F - PROGRAMMI SVOLTI - 2025-2026 4C - PROGRAMMI SVOLTI - 2025-2026 Cartelle relazioni finali 5G - RELAZIONI FINALI - 2025-2026 5BLS - RELAZIONI FINALI - 2025-2026 4F - RELAZIONI FINALI - 2025-2026 4C - RELAZIONI FINALI - 2025-2026 Griglie condotta 4C - CONDOTTA - 2025-2026 4F - CONDOTTA - 2025-2026 5BLS - CONDOTTA - 2025-2026 5G - CONDOTTA - 2025-2026 Ciao e buon lavoro! L'Animatore Digitale prof. LEUCI GIULIO, per conto del Dirigente Scolastico prof.ssa RICCI GIORGIA.</t>
  </si>
  <si>
    <t>1y43iZ05NC_KlITQkFXVspA3XFSNUeAL2K_utTuaZ6k0</t>
  </si>
  <si>
    <t>https://docs.google.com/spreadsheets/d/1y43iZ05NC_KlITQkFXVspA3XFSNUeAL2K_utTuaZ6k0/edit?usp=drivesdk</t>
  </si>
  <si>
    <t>02/06/2026 15:58:20</t>
  </si>
  <si>
    <t>04/06/2026 20:44:04</t>
  </si>
  <si>
    <t>4C - PROGRAMMI SVOLTI - 2025-2026</t>
  </si>
  <si>
    <t>PROGRAMMI SVOLTI/4C - PROGRAMMI SVOLTI - 2025-2026</t>
  </si>
  <si>
    <t>15-xF6VgSE-yl6MRsgWYo8_v9gB5Wgg-s1F8pJLt7Wck,14QibD3FoP26VDJ_QER21Q8vCf5yhdgMlWLwcyBbtHds,1g2Yq935uvXJaXfuHA-FVjd5X51uxbqZGNfC4wp2q_T4</t>
  </si>
  <si>
    <t>1WygvmFVWshachemmY3CuDfXT-hlKidry</t>
  </si>
  <si>
    <t>https://drive.google.com/drive/folders/1WygvmFVWshachemmY3CuDfXT-hlKidry</t>
  </si>
  <si>
    <t>1lBUXJ5HzBZT3cqQLuQHPPNd4cQCGPsKP,1N0w4S6LuI0o6Yb847Lgz8Y6cGHwsxK-R,1dp8c-58KRHTC6ny4txdvXhRe7x1UjwZF,1nJ_WcxwrLJ4sK1U87tjY5Xh4FgfD9J3I,1RdrcmRznqGaiph5CQJdicLOhbCITHKSs,159D-JFGGHcTeiaJJ7kh3Xy3b25_yTRjb</t>
  </si>
  <si>
    <t>si comunica che sono stati generati e resi disponibili i file per la condotta e le competenze, e alle cartelle dei programmi svolti e delle relazioni finali. Di seguito i link ai file condivisi relativi alle sole classi in cui insegni: Cartelle programmi svolti 4G - PROGRAMMI SVOLTI - 2025-2026 4ALS - PROGRAMMI SVOLTI - 2025-2026 3G - PROGRAMMI SVOLTI - 2025-2026 Cartelle relazioni finali 4G - RELAZIONI FINALI - 2025-2026 4ALS - RELAZIONI FINALI - 2025-2026 3G - RELAZIONI FINALI - 2025-2026 Griglie condotta 3G - CONDOTTA - 2025-2026 4ALS - CONDOTTA - 2025-2026 4G - CONDOTTA - 2025-2026 Ciao e buon lavoro! L'Animatore Digitale prof. LEUCI GIULIO, per conto del Dirigente Scolastico prof.ssa RICCI GIORGIA.</t>
  </si>
  <si>
    <t>04/06/2026 20:44:06</t>
  </si>
  <si>
    <t>02/06/2026 15:56:24</t>
  </si>
  <si>
    <t>30/01/2026 10:29:12</t>
  </si>
  <si>
    <t>1V0erMC2lin2_976eA9ANxMjEB2sAGFeoO-SrgI1CoTA,1Ke21ZOpROXx5ssa6L-19VMjHr9nGnpTKAGP4gaQNa_g,1yOe6p7EOFgGO4v4WXc5owJ99pDQiFq7xv3skTopFVVs,1JIphReFCK4psfJ57Ugq-Fc1FvCmrZETMeMS-y9vQQKg</t>
  </si>
  <si>
    <t>4BLS - PROGRAMMI SVOLTI - 2025-2026</t>
  </si>
  <si>
    <t>2E - Segnalatore CARENZE di FEBBRAIO - 2025-2026</t>
  </si>
  <si>
    <t>PROGRAMMI SVOLTI/4BLS - PROGRAMMI SVOLTI - 2025-2026</t>
  </si>
  <si>
    <t>1kWD4mXKcJgSaLzBhIB-QQ_T4OKUjQ8Mp,1hBey7E3OnaLXnoLmxA1epYRBI4MDOBLK,1WygvmFVWshachemmY3CuDfXT-hlKidry,1umKI6nQzdDwZhVX7RFIvHp94tfLMeFZF,1W5GghF8XmLRAGzdyM-L_p-A-AoqQZKrK,13njlZdoZq2-WWRqEWlBu1yvuUZ2o2PSU,1Q9NGHJigpz_eAz7n2RpSbwplAEUqsRMz,1jfTTgtkDoBpdbZCMyT8cfyjlJrU_P8WQ</t>
  </si>
  <si>
    <t>1E4rvHjdUXn04ltYRC-duyxndFRfMBaSs</t>
  </si>
  <si>
    <t>https://drive.google.com/drive/folders/1E4rvHjdUXn04ltYRC-duyxndFRfMBaSs</t>
  </si>
  <si>
    <t>si comunica che sono stati generati e resi disponibili i file per la condotta e le competenze, e alle cartelle dei programmi svolti e delle relazioni finali. Di seguito i link ai file condivisi relativi alle sole classi in cui insegni: Cartelle programmi svolti 5E - PROGRAMMI SVOLTI - 2025-2026 4E - PROGRAMMI SVOLTI - 2025-2026 4C - PROGRAMMI SVOLTI - 2025-2026 3C - PROGRAMMI SVOLTI - 2025-2026 Cartelle relazioni finali 5E - RELAZIONI FINALI - 2025-2026 4E - RELAZIONI FINALI - 2025-2026 4C - RELAZIONI FINALI - 2025-2026 3C - RELAZIONI FINALI - 2025-2026 Griglie condotta 3C - CONDOTTA - 2025-2026 4C - CONDOTTA - 2025-2026 4E - CONDOTTA - 2025-2026 5E - CONDOTTA - 2025-2026 Ciao e buon lavoro! L'Animatore Digitale prof. LEUCI GIULIO, per conto del Dirigente Scolastico prof.ssa RICCI GIORGIA.</t>
  </si>
  <si>
    <t>1bB2Zxuce1dOyelBrPkQHSxXG1a57edtDHU1EFIfigF8</t>
  </si>
  <si>
    <t>https://docs.google.com/spreadsheets/d/1bB2Zxuce1dOyelBrPkQHSxXG1a57edtDHU1EFIfigF8/edit?usp=drivesdk</t>
  </si>
  <si>
    <t>04/06/2026 20:44:08</t>
  </si>
  <si>
    <t>02/06/2026 15:54:37</t>
  </si>
  <si>
    <t>16/02/2026 10:22:14</t>
  </si>
  <si>
    <t>1d8TWtOWLGIg4wPGfzqMH6CZP-KA1xPa-lfXo_rp8WSs,18zPVKTO1to6cjL-nqTTNJWkynGBE0GMtsTtBmt8V3-c,16h6EsH_bQ9h8m67dDFGlWrR2t_stE0nSn-9uWLtY17I,1Bn_9tMfUzE7vcaMA0vqM8Zi8MTgXBUtMhJABm-lBee0,1JSEtlapkdCFrn7iII65Jd1cxPx1vDOZck-5PgYmoixI,1yOe6p7EOFgGO4v4WXc5owJ99pDQiFq7xv3skTopFVVs,1JIphReFCK4psfJ57Ugq-Fc1FvCmrZETMeMS-y9vQQKg,12vlUKYmB0KyE-hzxeZvi5pIKV7BJwf-xt7tGGWN4CSU,19y_KFc5TCUYu9ZXptGrDss1vW4SFB-O97JSKIdrCKcc,1lKXctHcQyLX9yAHzmtQJaCl8wzDrkMmgra-ceX8ZNDo</t>
  </si>
  <si>
    <t>4BLC - PROGRAMMI SVOLTI - 2025-2026</t>
  </si>
  <si>
    <t>1kWD4mXKcJgSaLzBhIB-QQ_T4OKUjQ8Mp,1hBey7E3OnaLXnoLmxA1epYRBI4MDOBLK,1wOfvjj1OAy5dPn6lfZxULp_3Pap25m4J,1NPkDDT34g5lE2wk1Yg1T-cMpCC_qtr2K,1rF32-4vs_reM2m776g20Vb59dqQw7SYB,14P2EUHOLmXy587F4KdLp7XiQRADtCKFO,1yDrViNU1OkMASArqqJkecoFIZeS6q3Qh,1W5GghF8XmLRAGzdyM-L_p-A-AoqQZKrK,13njlZdoZq2-WWRqEWlBu1yvuUZ2o2PSU,1xXLWe11PqtRkTLz65FTNa5tunUbwPc_C,1y_I24QhGLD2Dq54fczXaGvtFGB3HSOzK,1GUkEj9veymk510CxMEJT5SietHGQo6Wi,1CgdPui-nakqZ_ai7DR9050ee4zshuYbP,1YcPQi1dF2qzS12T_sJUlbRM7aLkOczR8</t>
  </si>
  <si>
    <t>PROGRAMMI SVOLTI/4BLC - PROGRAMMI SVOLTI - 2025-2026</t>
  </si>
  <si>
    <t>1cbbACeOSWK29VplGPBR5S00yCwKpdxGi</t>
  </si>
  <si>
    <t>https://drive.google.com/drive/folders/1cbbACeOSWK29VplGPBR5S00yCwKpdxGi</t>
  </si>
  <si>
    <t>si comunica che sono stati generati e resi disponibili i file per la condotta e le competenze, e alle cartelle dei programmi svolti e delle relazioni finali. Di seguito i link ai file condivisi relativi alle sole classi in cui insegni: Cartelle programmi svolti 5E - PROGRAMMI SVOLTI - 2025-2026 4E - PROGRAMMI SVOLTI - 2025-2026 3E - PROGRAMMI SVOLTI - 2025-2026 2G - PROGRAMMI SVOLTI - 2025-2026 2E - PROGRAMMI SVOLTI - 2025-2026 2BLC - PROGRAMMI SVOLTI - 2025-2026 1E - PROGRAMMI SVOLTI - 2025-2026 Cartelle relazioni finali 5E - RELAZIONI FINALI - 2025-2026 4E - RELAZIONI FINALI - 2025-2026 3E - RELAZIONI FINALI - 2025-2026 2G - RELAZIONI FINALI - 2025-2026 2E - RELAZIONI FINALI - 2025-2026 2BLC - RELAZIONI FINALI - 2025-2026 1E - RELAZIONI FINALI - 2025-2026 Griglie condotta 1E - CONDOTTA - 2025-2026 2BLC - CONDOTTA - 2025-2026 2E - CONDOTTA - 2025-2026 2G - CONDOTTA - 2025-2026 3E - CONDOTTA - 2025-2026 4E - CONDOTTA - 2025-2026 5E - CONDOTTA - 2025-2026 Griglie competenze 2BLC - COMPETENZE - 2025-2026 2E - COMPETENZE - 2025-2026 2G - COMPETENZE - 2025-2026 Ciao e buon lavoro! L'Animatore Digitale prof. LEUCI GIULIO, per conto del Dirigente Scolastico prof.ssa RICCI GIORGIA.</t>
  </si>
  <si>
    <t>30/01/2026 10:29:43</t>
  </si>
  <si>
    <t>04/06/2026 20:44:09</t>
  </si>
  <si>
    <t>2F - Segnalatore CARENZE di FEBBRAIO - 2025-2026</t>
  </si>
  <si>
    <t>1u51aTw7f5SxdX26iv9-LtDe-gc2IfCRdzfn7yaEUMBc,1arUSPkVGZNpzaGW9EL_GI_pYjjtZyUEsxXNwZAbC2Q8,1itliO8gEzdWfJd8dCRrmTRLU9x1AmPR78zISm6XJjr4,1n0evUN-zE7HZxHsEMs2xSwJGEToTS8_KiAkbUUGB8ss,1g2Yq935uvXJaXfuHA-FVjd5X51uxbqZGNfC4wp2q_T4,1lkyWaQuSBz_fkCohGcAZBnMwLMXRRf-p1RJYSN0NW0s,1hTY61tofvQ6szvZLXYRre1FRh1IHpzojSS1LUWmljDs,1a3v3jDwDZDkikQw5UAhTVrjDfL8eYaBHZ5O110DXDh0</t>
  </si>
  <si>
    <t>1KNXQvIQSxX0oD3XxaGChMs8KgVmZa_8-,1lBUXJ5HzBZT3cqQLuQHPPNd4cQCGPsKP,1ZADahySvUmjM9UGRCzePnTQPrIl-_H3o,1PV8IsZMKZnO9JsTAB7LQHRp-jJcUSFSt,1AaZ98T6EuvCYcoDFYa6i0INC908ttZhn,15FgmILAj69gpvVlxWcmv0arTYFwc1wdP,1XZhDhqQGN9dqqeLR54Rge4n9Z6Ns9JRC,1nJ_WcxwrLJ4sK1U87tjY5Xh4FgfD9J3I,1mtbjM_LvWa3O5swVe7Mwgul1_tUgLsOY,1PNq9_vanHZ67QwEBYEgeYIjMRSAjHUei,1KjTf_eUABwlo38c0b0k9Vbkrt1cF3mA5,1wEKqqQ9wX66xu86tzZY1CWwW_Vgeo3J2</t>
  </si>
  <si>
    <t>02/06/2026 15:52:52</t>
  </si>
  <si>
    <t>4ALS - PROGRAMMI SVOLTI - 2025-2026</t>
  </si>
  <si>
    <t>1Ph7kAg2NVlOeBYhSTrbJJN3UETUQ9VbSqMTDFga9Rrc</t>
  </si>
  <si>
    <t>PROGRAMMI SVOLTI/4ALS - PROGRAMMI SVOLTI - 2025-2026</t>
  </si>
  <si>
    <t>si comunica che sono stati generati e resi disponibili i file per la condotta e le competenze, e alle cartelle dei programmi svolti e delle relazioni finali. Di seguito i link ai file condivisi relativi alle sole classi in cui insegni: Cartelle programmi svolti 4H - PROGRAMMI SVOLTI - 2025-2026 4G - PROGRAMMI SVOLTI - 2025-2026 4ALC - PROGRAMMI SVOLTI - 2025-2026 3BLS - PROGRAMMI SVOLTI - 2025-2026 2H - PROGRAMMI SVOLTI - 2025-2026 2F - PROGRAMMI SVOLTI - 2025-2026 Cartelle relazioni finali 4H - RELAZIONI FINALI - 2025-2026 4G - RELAZIONI FINALI - 2025-2026 4ALC - RELAZIONI FINALI - 2025-2026 3BLS - RELAZIONI FINALI - 2025-2026 2H - RELAZIONI FINALI - 2025-2026 2F - RELAZIONI FINALI - 2025-2026 Griglie condotta 2F - CONDOTTA - 2025-2026 2H - CONDOTTA - 2025-2026 3BLS - CONDOTTA - 2025-2026 4ALC - CONDOTTA - 2025-2026 4G - CONDOTTA - 2025-2026 4H - CONDOTTA - 2025-2026 Griglie competenze 2F - COMPETENZE - 2025-2026 2H - COMPETENZE - 2025-2026 Ciao e buon lavoro! L'Animatore Digitale prof. LEUCI GIULIO, per conto del Dirigente Scolastico prof.ssa RICCI GIORGIA.</t>
  </si>
  <si>
    <t>https://docs.google.com/spreadsheets/d/1Ph7kAg2NVlOeBYhSTrbJJN3UETUQ9VbSqMTDFga9Rrc/edit?usp=drivesdk</t>
  </si>
  <si>
    <t>04/06/2026 20:44:11</t>
  </si>
  <si>
    <t>1N0w4S6LuI0o6Yb847Lgz8Y6cGHwsxK-R</t>
  </si>
  <si>
    <t>https://drive.google.com/drive/folders/1N0w4S6LuI0o6Yb847Lgz8Y6cGHwsxK-R</t>
  </si>
  <si>
    <t>1j-87bBP21vCjIdHZ8mS8NUwfJDkmjLwHhLjtUuu3Lrc</t>
  </si>
  <si>
    <t>11Cg_PDRfSxClYUerEl8TnbXRNW1dAVqb,1K8B52l6foiSAZubffhxejV0toTQQCnxB</t>
  </si>
  <si>
    <t>si comunica che sono stati generati e resi disponibili i file per la condotta e le competenze, e alle cartelle dei programmi svolti e delle relazioni finali. Di seguito i link ai file condivisi relativi alle sole classi in cui insegni: Cartelle programmi svolti 1G - PROGRAMMI SVOLTI - 2025-2026 Cartelle relazioni finali 1G - RELAZIONI FINALI - 2025-2026 Griglie condotta 1G - CONDOTTA - 2025-2026 Ciao e buon lavoro! L'Animatore Digitale prof. LEUCI GIULIO, per conto del Dirigente Scolastico prof.ssa RICCI GIORGIA.</t>
  </si>
  <si>
    <t>04/06/2026 20:44:13</t>
  </si>
  <si>
    <t>30/01/2026 10:30:08</t>
  </si>
  <si>
    <t>02/06/2026 15:51:18</t>
  </si>
  <si>
    <t>12Y4n0c0NCy28Ar5xRbkNBFItLxaHCBTGvw2qK9n57TA,1H35YkWJMdIXv-j1iLbhMok67abPeLvzQiIvdbJHYofI,14QibD3FoP26VDJ_QER21Q8vCf5yhdgMlWLwcyBbtHds,110iLuQw5wDBSYxwh0LkxDuMcJkn0A_Df1qEH3O-VfDU</t>
  </si>
  <si>
    <t>2G - Segnalatore CARENZE di FEBBRAIO - 2025-2026</t>
  </si>
  <si>
    <t>1N0w4S6LuI0o6Yb847Lgz8Y6cGHwsxK-R,1Pbb0ACxQfnSCtdCn_W40Ovw0rgU--QFp,1Sy_nOzj7P0IYQhIU_gpwx7El5OQpmrvv,1RdrcmRznqGaiph5CQJdicLOhbCITHKSs,1FpeMpB-kcjNXpy8dy6sdDixPCohVUqbH,15okeRQHuvivuzsoeaRsyp_kchfQrlIb-</t>
  </si>
  <si>
    <t>4ALC - PROGRAMMI SVOLTI - 2025-2026</t>
  </si>
  <si>
    <t>PROGRAMMI SVOLTI/4ALC - PROGRAMMI SVOLTI - 2025-2026</t>
  </si>
  <si>
    <t>1ZADahySvUmjM9UGRCzePnTQPrIl-_H3o</t>
  </si>
  <si>
    <t>si comunica che sono stati generati e resi disponibili i file per la condotta e le competenze, e alle cartelle dei programmi svolti e delle relazioni finali. Di seguito i link ai file condivisi relativi alle sole classi in cui insegni: Cartelle programmi svolti 4ALS - PROGRAMMI SVOLTI - 2025-2026 2BLS - PROGRAMMI SVOLTI - 2025-2026 1L - PROGRAMMI SVOLTI - 2025-2026 Cartelle relazioni finali 4ALS - RELAZIONI FINALI - 2025-2026 2BLS - RELAZIONI FINALI - 2025-2026 1L - RELAZIONI FINALI - 2025-2026 Griglie condotta 1L - CONDOTTA - 2025-2026 2BLS - CONDOTTA - 2025-2026 4ALS - CONDOTTA - 2025-2026 Griglie competenze 2BLS - COMPETENZE - 2025-2026 Ciao e buon lavoro! L'Animatore Digitale prof. LEUCI GIULIO, per conto del Dirigente Scolastico prof.ssa RICCI GIORGIA.</t>
  </si>
  <si>
    <t>https://drive.google.com/drive/folders/1ZADahySvUmjM9UGRCzePnTQPrIl-_H3o</t>
  </si>
  <si>
    <t>1u21fTRtVmo7QLfI4yV3QqHa5hWaw3aeAnjVar0MDGes</t>
  </si>
  <si>
    <t>04/06/2026 20:44:14</t>
  </si>
  <si>
    <t>https://docs.google.com/spreadsheets/d/1u21fTRtVmo7QLfI4yV3QqHa5hWaw3aeAnjVar0MDGes/edit?usp=drivesdk</t>
  </si>
  <si>
    <t>1xT6NY5qcyBcQA9WRJq-m3MJfLBkFYShcI_d6_bKKu_k,1JffFtBazfrmNab5hC7ztSD0IdrDXoP-Qu8zcl-KhfKU,1JHnzYPgKxML0lv6I-UoLviGmcRBCB3nFjY6IEXxlHDI,1n0evUN-zE7HZxHsEMs2xSwJGEToTS8_KiAkbUUGB8ss,1pXCspcQqhFpJ3D3gzZYWhI99aBuV6oBx-CAMqBDIiHc,18OVg2gZZhu-OGcbM-POEd2aenJEvw-EDeko10blSRcE</t>
  </si>
  <si>
    <t>12hdJtPpS8b0qb2kUycX-Xlfg6qlpzeVj,1ZADahySvUmjM9UGRCzePnTQPrIl-_H3o,1KDfSSR5O61rrhKGqPFhi4hpjIXt9VXe8,1cx0pNhaEvOqdYEOgdO-6HH2AzvSeZO3s,1-d3r12IhlJAAdoznNJvUhmFHPWj6Ghlm,1OIrdYdYgD4pJlZsna669cUX58U0nyIhg,1mtbjM_LvWa3O5swVe7Mwgul1_tUgLsOY,1TMQl6VpYwT2bc6b7OZ3YgpYlLm6sRjdg,1yJtRs3EwEHFzcE4tDAtY58XRZcrAMGiN,1AwLzyZD7BrPBP6Ln1vSInnxn-G0X9pNV</t>
  </si>
  <si>
    <t>02/06/2026 15:49:39</t>
  </si>
  <si>
    <t>si comunica che sono stati generati e resi disponibili i file per la condotta e le competenze, e alle cartelle dei programmi svolti e delle relazioni finali. Di seguito i link ai file condivisi relativi alle sole classi in cui insegni: Cartelle programmi svolti 5ALC - PROGRAMMI SVOLTI - 2025-2026 4ALC - PROGRAMMI SVOLTI - 2025-2026 3ALC - PROGRAMMI SVOLTI - 2025-2026 2ALC - PROGRAMMI SVOLTI - 2025-2026 1ALC - PROGRAMMI SVOLTI - 2025-2026 Cartelle relazioni finali 5ALC - RELAZIONI FINALI - 2025-2026 4ALC - RELAZIONI FINALI - 2025-2026 3ALC - RELAZIONI FINALI - 2025-2026 2ALC - RELAZIONI FINALI - 2025-2026 1ALC - RELAZIONI FINALI - 2025-2026 Griglie condotta 1ALC - CONDOTTA - 2025-2026 2ALC - CONDOTTA - 2025-2026 3ALC - CONDOTTA - 2025-2026 4ALC - CONDOTTA - 2025-2026 5ALC - CONDOTTA - 2025-2026 Griglie competenze 2ALC - COMPETENZE - 2025-2026 Ciao e buon lavoro! L'Animatore Digitale prof. LEUCI GIULIO, per conto del Dirigente Scolastico prof.ssa RICCI GIORGIA.</t>
  </si>
  <si>
    <t>3G - PROGRAMMI SVOLTI - 2025-2026</t>
  </si>
  <si>
    <t>PROGRAMMI SVOLTI/3G - PROGRAMMI SVOLTI - 2025-2026</t>
  </si>
  <si>
    <t>1dp8c-58KRHTC6ny4txdvXhRe7x1UjwZF</t>
  </si>
  <si>
    <t>04/06/2026 20:44:16</t>
  </si>
  <si>
    <t>https://drive.google.com/drive/folders/1dp8c-58KRHTC6ny4txdvXhRe7x1UjwZF</t>
  </si>
  <si>
    <t>1u51aTw7f5SxdX26iv9-LtDe-gc2IfCRdzfn7yaEUMBc,1arUSPkVGZNpzaGW9EL_GI_pYjjtZyUEsxXNwZAbC2Q8,1JIphReFCK4psfJ57Ugq-Fc1FvCmrZETMeMS-y9vQQKg,1hTY61tofvQ6szvZLXYRre1FRh1IHpzojSS1LUWmljDs,1a3v3jDwDZDkikQw5UAhTVrjDfL8eYaBHZ5O110DXDh0</t>
  </si>
  <si>
    <t>30/01/2026 10:30:29</t>
  </si>
  <si>
    <t>1kWD4mXKcJgSaLzBhIB-QQ_T4OKUjQ8Mp,1AaZ98T6EuvCYcoDFYa6i0INC908ttZhn,15FgmILAj69gpvVlxWcmv0arTYFwc1wdP,1W5GghF8XmLRAGzdyM-L_p-A-AoqQZKrK,1KjTf_eUABwlo38c0b0k9Vbkrt1cF3mA5,1wEKqqQ9wX66xu86tzZY1CWwW_Vgeo3J2</t>
  </si>
  <si>
    <t>2H - Segnalatore CARENZE di FEBBRAIO - 2025-2026</t>
  </si>
  <si>
    <t>si comunica che sono stati generati e resi disponibili i file per la condotta e le competenze, e alle cartelle dei programmi svolti e delle relazioni finali. Di seguito i link ai file condivisi relativi alle sole classi in cui insegni: Cartelle programmi svolti 5E - PROGRAMMI SVOLTI - 2025-2026 2H - PROGRAMMI SVOLTI - 2025-2026 2F - PROGRAMMI SVOLTI - 2025-2026 Cartelle relazioni finali 5E - RELAZIONI FINALI - 2025-2026 2H - RELAZIONI FINALI - 2025-2026 2F - RELAZIONI FINALI - 2025-2026 Griglie condotta 2F - CONDOTTA - 2025-2026 2H - CONDOTTA - 2025-2026 5E - CONDOTTA - 2025-2026 Griglie competenze 2F - COMPETENZE - 2025-2026 2H - COMPETENZE - 2025-2026 Ciao e buon lavoro! L'Animatore Digitale prof. LEUCI GIULIO, per conto del Dirigente Scolastico prof.ssa RICCI GIORGIA.</t>
  </si>
  <si>
    <t>02/06/2026 15:48:00</t>
  </si>
  <si>
    <t>04/06/2026 20:44:18</t>
  </si>
  <si>
    <t>11B3gpUQZ-iKscfhqEdkjREbQp0P7Io7L67KH9nkuHak</t>
  </si>
  <si>
    <t>3F - PROGRAMMI SVOLTI - 2025-2026</t>
  </si>
  <si>
    <t>https://docs.google.com/spreadsheets/d/11B3gpUQZ-iKscfhqEdkjREbQp0P7Io7L67KH9nkuHak/edit?usp=drivesdk</t>
  </si>
  <si>
    <t>1xT6NY5qcyBcQA9WRJq-m3MJfLBkFYShcI_d6_bKKu_k,1d8TWtOWLGIg4wPGfzqMH6CZP-KA1xPa-lfXo_rp8WSs,12Y4n0c0NCy28Ar5xRbkNBFItLxaHCBTGvw2qK9n57TA,1JffFtBazfrmNab5hC7ztSD0IdrDXoP-Qu8zcl-KhfKU,1m9H7MibR1PDN04q4DBlwJs4sye0UShrAGItK4bNYCWA,16h6EsH_bQ9h8m67dDFGlWrR2t_stE0nSn-9uWLtY17I,1JHnzYPgKxML0lv6I-UoLviGmcRBCB3nFjY6IEXxlHDI,1V0erMC2lin2_976eA9ANxMjEB2sAGFeoO-SrgI1CoTA,1JSEtlapkdCFrn7iII65Jd1cxPx1vDOZck-5PgYmoixI,15-xF6VgSE-yl6MRsgWYo8_v9gB5Wgg-s1F8pJLt7Wck,1Ke21ZOpROXx5ssa6L-19VMjHr9nGnpTKAGP4gaQNa_g,1yOe6p7EOFgGO4v4WXc5owJ99pDQiFq7xv3skTopFVVs,1g2Yq935uvXJaXfuHA-FVjd5X51uxbqZGNfC4wp2q_T4,1lkyWaQuSBz_fkCohGcAZBnMwLMXRRf-p1RJYSN0NW0s,1LRRQeF52uz0Tm4KxvHRF8jOZVf-2GosmTsgvA_I8WAY,1JIphReFCK4psfJ57Ugq-Fc1FvCmrZETMeMS-y9vQQKg,11tUOyOzFcmpl9EhSi42uicYwLLG6bOx708-zbXrKLgY,1JIAd_R8btfQpaFKwBxQWOGgsQEQKqXPu09eYGMRVMLM,18OVg2gZZhu-OGcbM-POEd2aenJEvw-EDeko10blSRcE,18U-cbjIKoOaT-ysipHQuQRF33G8QFs0WRnJXe19oW9k,19y_KFc5TCUYu9ZXptGrDss1vW4SFB-O97JSKIdrCKcc</t>
  </si>
  <si>
    <t>PROGRAMMI SVOLTI/3F - PROGRAMMI SVOLTI - 2025-2026</t>
  </si>
  <si>
    <t>11StkDPYUvT4X6tyXGsoI3Ob6VO1maEi5</t>
  </si>
  <si>
    <t>1COywzJBdHnnPcZ8WCxbssIr5Kaz4JJI8,1I5jaHHNe-QVt9mykq6H3PALr6SRcRIWr,1kWD4mXKcJgSaLzBhIB-QQ_T4OKUjQ8Mp,1nCSdITYjIb07qN-foGIaDoM_owfVtigX,1KNXQvIQSxX0oD3XxaGChMs8KgVmZa_8-,1lBUXJ5HzBZT3cqQLuQHPPNd4cQCGPsKP,1hBey7E3OnaLXnoLmxA1epYRBI4MDOBLK,1WygvmFVWshachemmY3CuDfXT-hlKidry,1dp8c-58KRHTC6ny4txdvXhRe7x1UjwZF,1wOfvjj1OAy5dPn6lfZxULp_3Pap25m4J,1umKI6nQzdDwZhVX7RFIvHp94tfLMeFZF,1KDfSSR5O61rrhKGqPFhi4hpjIXt9VXe8,1rF32-4vs_reM2m776g20Vb59dqQw7SYB,1b8gHKUFKref8Nunp0c3VXIeEUk1crhKZ,1cx0pNhaEvOqdYEOgdO-6HH2AzvSeZO3s,1Sy_nOzj7P0IYQhIU_gpwx7El5OQpmrvv,1yDrViNU1OkMASArqqJkecoFIZeS6q3Qh,1-d3r12IhlJAAdoznNJvUhmFHPWj6Ghlm,1OHOAFUMEeNrlkpYACiCqOV_qynBKvB_6,1Xsz-Ovdtbek7azHk9zCgb7dUJ0gamOgB,1W5GghF8XmLRAGzdyM-L_p-A-AoqQZKrK,1atx6JvWqJAmHhox_BMdLU3Mcj5y5qqRQ,1XZhDhqQGN9dqqeLR54Rge4n9Z6Ns9JRC,1nJ_WcxwrLJ4sK1U87tjY5Xh4FgfD9J3I,13njlZdoZq2-WWRqEWlBu1yvuUZ2o2PSU,1Q9NGHJigpz_eAz7n2RpSbwplAEUqsRMz,159D-JFGGHcTeiaJJ7kh3Xy3b25_yTRjb,1xXLWe11PqtRkTLz65FTNa5tunUbwPc_C,1jfTTgtkDoBpdbZCMyT8cfyjlJrU_P8WQ,1TMQl6VpYwT2bc6b7OZ3YgpYlLm6sRjdg,1GUkEj9veymk510CxMEJT5SietHGQo6Wi,1G9gCs0it_GO8kG6Tx7dUCigazt6QFsN8,1yJtRs3EwEHFzcE4tDAtY58XRZcrAMGiN,15okeRQHuvivuzsoeaRsyp_kchfQrlIb-,1YcPQi1dF2qzS12T_sJUlbRM7aLkOczR8,1AwLzyZD7BrPBP6Ln1vSInnxn-G0X9pNV</t>
  </si>
  <si>
    <t>https://drive.google.com/drive/folders/11StkDPYUvT4X6tyXGsoI3Ob6VO1maEi5</t>
  </si>
  <si>
    <t>si comunica che sono stati generati e resi disponibili i file per la condotta e le competenze, e alle cartelle dei programmi svolti e delle relazioni finali. Di seguito i link ai file condivisi relativi alle sole classi in cui insegni: Cartelle programmi svolti 5H - PROGRAMMI SVOLTI - 2025-2026 5G - PROGRAMMI SVOLTI - 2025-2026 5E - PROGRAMMI SVOLTI - 2025-2026 5C - PROGRAMMI SVOLTI - 2025-2026 4H - PROGRAMMI SVOLTI - 2025-2026 4G - PROGRAMMI SVOLTI - 2025-2026 4E - PROGRAMMI SVOLTI - 2025-2026 4C - PROGRAMMI SVOLTI - 2025-2026 3G - PROGRAMMI SVOLTI - 2025-2026 3E - PROGRAMMI SVOLTI - 2025-2026 3C - PROGRAMMI SVOLTI - 2025-2026 3ALC - PROGRAMMI SVOLTI - 2025-2026 2E - PROGRAMMI SVOLTI - 2025-2026 2C - PROGRAMMI SVOLTI - 2025-2026 2ALC - PROGRAMMI SVOLTI - 2025-2026 1L - PROGRAMMI SVOLTI - 2025-2026 1E - PROGRAMMI SVOLTI - 2025-2026 1ALC - PROGRAMMI SVOLTI - 2025-2026 Cartelle relazioni finali 5H - RELAZIONI FINALI - 2025-2026 5G - RELAZIONI FINALI - 2025-2026 5E - RELAZIONI FINALI - 2025-2026 5C - RELAZIONI FINALI - 2025-2026 4H - RELAZIONI FINALI - 2025-2026 4G - RELAZIONI FINALI - 2025-2026 4E - RELAZIONI FINALI - 2025-2026 4C - RELAZIONI FINALI - 2025-2026 3G - RELAZIONI FINALI - 2025-2026 3E - RELAZIONI FINALI - 2025-2026 3C - RELAZIONI FINALI - 2025-2026 3ALC - RELAZIONI FINALI - 2025-2026 2E - RELAZIONI FINALI - 2025-2026 2C - RELAZIONI FINALI - 2025-2026 2ALC - RELAZIONI FINALI - 2025-2026 1L - RELAZIONI FINALI - 2025-2026 1E - RELAZIONI FINALI - 2025-2026 1ALC - RELAZIONI FINALI - 2025-2026 Griglie condotta 1ALC - CONDOTTA - 2025-2026 1E - CONDOTTA - 2025-2026 1L - CONDOTTA - 2025-2026 2ALC - CONDOTTA - 2025-2026 2C - CONDOTTA - 2025-2026 2E - CONDOTTA - 2025-2026 3ALC - CONDOTTA - 2025-2026 3C - CONDOTTA - 2025-2026 3E - CONDOTTA - 2025-2026 3G - CONDOTTA - 2025-2026 4C - CONDOTTA - 2025-2026 4E - CONDOTTA - 2025-2026 4G - CONDOTTA - 2025-2026 4H - CONDOTTA - 2025-2026 5C - CONDOTTA - 2025-2026 5E - CONDOTTA - 2025-2026 5G - CONDOTTA - 2025-2026 5H - CONDOTTA - 2025-2026 Griglie competenze 2ALC - COMPETENZE - 2025-2026 2C - COMPETENZE - 2025-2026 2E - COMPETENZE - 2025-2026 Ciao e buon lavoro! L'Animatore Digitale prof. LEUCI GIULIO, per conto del Dirigente Scolastico prof.ssa RICCI GIORGIA.</t>
  </si>
  <si>
    <t>04/06/2026 20:44:20</t>
  </si>
  <si>
    <t>02/06/2026 15:46:16</t>
  </si>
  <si>
    <t>3E - PROGRAMMI SVOLTI - 2025-2026</t>
  </si>
  <si>
    <t>1GSpfwDgsxlYN4k06c0qbqlzpe5sf9CbxeiTssk5wH50,1j-87bBP21vCjIdHZ8mS8NUwfJDkmjLwHhLjtUuu3Lrc,12Y4n0c0NCy28Ar5xRbkNBFItLxaHCBTGvw2qK9n57TA,1Wiv6pS9GMFxx92ocwL0LGW8ZbNMynxUfABY0pIBrV5M,1lkyWaQuSBz_fkCohGcAZBnMwLMXRRf-p1RJYSN0NW0s</t>
  </si>
  <si>
    <t>PROGRAMMI SVOLTI/3E - PROGRAMMI SVOLTI - 2025-2026</t>
  </si>
  <si>
    <t>1wOfvjj1OAy5dPn6lfZxULp_3Pap25m4J</t>
  </si>
  <si>
    <t>1KNXQvIQSxX0oD3XxaGChMs8KgVmZa_8-,1FTIkE6J1Dpxa0cV_jcL6g-wQ3qjFYDrv,1Sy_nOzj7P0IYQhIU_gpwx7El5OQpmrvv,11Cg_PDRfSxClYUerEl8TnbXRNW1dAVqb,16vvU8s_baOVXNS9I5HDmFhz6tgV6R-wI,1XZhDhqQGN9dqqeLR54Rge4n9Z6Ns9JRC,1SRoPL0Vh0b06Cg_QdJUhXZ4F40aXunXO,15okeRQHuvivuzsoeaRsyp_kchfQrlIb-,1K8B52l6foiSAZubffhxejV0toTQQCnxB,1qGcKDUNmD6dtFEao8Z9IB5kuxw2MpmCM</t>
  </si>
  <si>
    <t>https://drive.google.com/drive/folders/1wOfvjj1OAy5dPn6lfZxULp_3Pap25m4J</t>
  </si>
  <si>
    <t>si comunica che sono stati generati e resi disponibili i file per la condotta e le competenze, e alle cartelle dei programmi svolti e delle relazioni finali. Di seguito i link ai file condivisi relativi alle sole classi in cui insegni: Cartelle programmi svolti 4H - PROGRAMMI SVOLTI - 2025-2026 4D - PROGRAMMI SVOLTI - 2025-2026 1L - PROGRAMMI SVOLTI - 2025-2026 1G - PROGRAMMI SVOLTI - 2025-2026 1D - PROGRAMMI SVOLTI - 2025-2026 Cartelle relazioni finali 4H - RELAZIONI FINALI - 2025-2026 4D - RELAZIONI FINALI - 2025-2026 1L - RELAZIONI FINALI - 2025-2026 1G - RELAZIONI FINALI - 2025-2026 1D - RELAZIONI FINALI - 2025-2026 Griglie condotta 1D - CONDOTTA - 2025-2026 1G - CONDOTTA - 2025-2026 1L - CONDOTTA - 2025-2026 4D - CONDOTTA - 2025-2026 4H - CONDOTTA - 2025-2026 Ciao e buon lavoro! L'Animatore Digitale prof. LEUCI GIULIO, per conto del Dirigente Scolastico prof.ssa RICCI GIORGIA.</t>
  </si>
  <si>
    <t>04/06/2026 20:44:21</t>
  </si>
  <si>
    <t>30/01/2026 10:30:55</t>
  </si>
  <si>
    <t>02/06/2026 15:44:41</t>
  </si>
  <si>
    <t>3D - PROGRAMMI SVOLTI - 2025-2026</t>
  </si>
  <si>
    <t>PROGRAMMI SVOLTI/3D - PROGRAMMI SVOLTI - 2025-2026</t>
  </si>
  <si>
    <t>1d8TWtOWLGIg4wPGfzqMH6CZP-KA1xPa-lfXo_rp8WSs,16h6EsH_bQ9h8m67dDFGlWrR2t_stE0nSn-9uWLtY17I,1arUSPkVGZNpzaGW9EL_GI_pYjjtZyUEsxXNwZAbC2Q8,1JSEtlapkdCFrn7iII65Jd1cxPx1vDOZck-5PgYmoixI,1yOe6p7EOFgGO4v4WXc5owJ99pDQiFq7xv3skTopFVVs,1lkyWaQuSBz_fkCohGcAZBnMwLMXRRf-p1RJYSN0NW0s,1JIAd_R8btfQpaFKwBxQWOGgsQEQKqXPu09eYGMRVMLM,19y_KFc5TCUYu9ZXptGrDss1vW4SFB-O97JSKIdrCKcc,1a3v3jDwDZDkikQw5UAhTVrjDfL8eYaBHZ5O110DXDh0</t>
  </si>
  <si>
    <t>3ALC - Segnalatore CARENZE di FEBBRAIO - 2025-2026</t>
  </si>
  <si>
    <t>1FFwZ0G7ezAIO2HeT3Q-VdsrIeS2sPGQG</t>
  </si>
  <si>
    <t>1COywzJBdHnnPcZ8WCxbssIr5Kaz4JJI8,1KNXQvIQSxX0oD3XxaGChMs8KgVmZa_8-,1hBey7E3OnaLXnoLmxA1epYRBI4MDOBLK,1wOfvjj1OAy5dPn6lfZxULp_3Pap25m4J,1AaZ98T6EuvCYcoDFYa6i0INC908ttZhn,1rF32-4vs_reM2m776g20Vb59dqQw7SYB,1yDrViNU1OkMASArqqJkecoFIZeS6q3Qh,1OHOAFUMEeNrlkpYACiCqOV_qynBKvB_6,1XZhDhqQGN9dqqeLR54Rge4n9Z6Ns9JRC,13njlZdoZq2-WWRqEWlBu1yvuUZ2o2PSU,1xXLWe11PqtRkTLz65FTNa5tunUbwPc_C,1KjTf_eUABwlo38c0b0k9Vbkrt1cF3mA5,1GUkEj9veymk510CxMEJT5SietHGQo6Wi,1YcPQi1dF2qzS12T_sJUlbRM7aLkOczR8</t>
  </si>
  <si>
    <t>https://drive.google.com/drive/folders/1FFwZ0G7ezAIO2HeT3Q-VdsrIeS2sPGQG</t>
  </si>
  <si>
    <t>si comunica che sono stati generati e resi disponibili i file per la condotta e le competenze, e alle cartelle dei programmi svolti e delle relazioni finali. Di seguito i link ai file condivisi relativi alle sole classi in cui insegni: Cartelle programmi svolti 5H - PROGRAMMI SVOLTI - 2025-2026 4H - PROGRAMMI SVOLTI - 2025-2026 4E - PROGRAMMI SVOLTI - 2025-2026 3E - PROGRAMMI SVOLTI - 2025-2026 2H - PROGRAMMI SVOLTI - 2025-2026 2E - PROGRAMMI SVOLTI - 2025-2026 1E - PROGRAMMI SVOLTI - 2025-2026 Cartelle relazioni finali 5H - RELAZIONI FINALI - 2025-2026 4H - RELAZIONI FINALI - 2025-2026 4E - RELAZIONI FINALI - 2025-2026 3E - RELAZIONI FINALI - 2025-2026 2H - RELAZIONI FINALI - 2025-2026 2E - RELAZIONI FINALI - 2025-2026 1E - RELAZIONI FINALI - 2025-2026 Griglie condotta 1E - CONDOTTA - 2025-2026 2E - CONDOTTA - 2025-2026 2H - CONDOTTA - 2025-2026 3E - CONDOTTA - 2025-2026 4E - CONDOTTA - 2025-2026 4H - CONDOTTA - 2025-2026 5H - CONDOTTA - 2025-2026 Griglie competenze 2E - COMPETENZE - 2025-2026 2H - COMPETENZE - 2025-2026 Ciao e buon lavoro! L'Animatore Digitale prof. LEUCI GIULIO, per conto del Dirigente Scolastico prof.ssa RICCI GIORGIA.</t>
  </si>
  <si>
    <t>1JzkDprXu5HMHkpYhUxJ46n4Z3zQ8YHIE_1X0ct-5oPw</t>
  </si>
  <si>
    <t>https://docs.google.com/spreadsheets/d/1JzkDprXu5HMHkpYhUxJ46n4Z3zQ8YHIE_1X0ct-5oPw/edit?usp=drivesdk</t>
  </si>
  <si>
    <t>16/02/2026 10:22:18</t>
  </si>
  <si>
    <t>04/06/2026 20:44:23</t>
  </si>
  <si>
    <t>02/06/2026 15:42:39</t>
  </si>
  <si>
    <t>3C - PROGRAMMI SVOLTI - 2025-2026</t>
  </si>
  <si>
    <t>PROGRAMMI SVOLTI/3C - PROGRAMMI SVOLTI - 2025-2026</t>
  </si>
  <si>
    <t>1umKI6nQzdDwZhVX7RFIvHp94tfLMeFZF</t>
  </si>
  <si>
    <t>1d8TWtOWLGIg4wPGfzqMH6CZP-KA1xPa-lfXo_rp8WSs,1QTogM430K8Nm69rKd86n-7B8xsE3fTXJM5IiApx7cII,1JIAd_R8btfQpaFKwBxQWOGgsQEQKqXPu09eYGMRVMLM</t>
  </si>
  <si>
    <t>https://drive.google.com/drive/folders/1umKI6nQzdDwZhVX7RFIvHp94tfLMeFZF</t>
  </si>
  <si>
    <t>1COywzJBdHnnPcZ8WCxbssIr5Kaz4JJI8,17pk-Qd0gniYTw-O7dGg_nMGbypnE2S7r,1yDrViNU1OkMASArqqJkecoFIZeS6q3Qh,1OHOAFUMEeNrlkpYACiCqOV_qynBKvB_6,1EWTDl5ax0Jz8qfVxsrWrtHro6lMqPJVi,1YcPQi1dF2qzS12T_sJUlbRM7aLkOczR8</t>
  </si>
  <si>
    <t>si comunica che sono stati generati e resi disponibili i file per la condotta e le competenze, e alle cartelle dei programmi svolti e delle relazioni finali. Di seguito i link ai file condivisi relativi alle sole classi in cui insegni: Cartelle programmi svolti 5H - PROGRAMMI SVOLTI - 2025-2026 4F - PROGRAMMI SVOLTI - 2025-2026 1E - PROGRAMMI SVOLTI - 2025-2026 Cartelle relazioni finali 5H - RELAZIONI FINALI - 2025-2026 4F - RELAZIONI FINALI - 2025-2026 1E - RELAZIONI FINALI - 2025-2026 Griglie condotta 1E - CONDOTTA - 2025-2026 4F - CONDOTTA - 2025-2026 5H - CONDOTTA - 2025-2026 Ciao e buon lavoro! L'Animatore Digitale prof. LEUCI GIULIO, per conto del Dirigente Scolastico prof.ssa RICCI GIORGIA.</t>
  </si>
  <si>
    <t>04/06/2026 20:44:25</t>
  </si>
  <si>
    <t>02/06/2026 15:41:08</t>
  </si>
  <si>
    <t>30/01/2026 10:31:24</t>
  </si>
  <si>
    <t>3ALS - Segnalatore CARENZE di FEBBRAIO - 2025-2026</t>
  </si>
  <si>
    <t>3BLS - PROGRAMMI SVOLTI - 2025-2026</t>
  </si>
  <si>
    <t>PROGRAMMI SVOLTI/3BLS - PROGRAMMI SVOLTI - 2025-2026</t>
  </si>
  <si>
    <t>1PV8IsZMKZnO9JsTAB7LQHRp-jJcUSFSt</t>
  </si>
  <si>
    <t>https://drive.google.com/drive/folders/1PV8IsZMKZnO9JsTAB7LQHRp-jJcUSFSt</t>
  </si>
  <si>
    <t>1caba2Z1Z_WU9ZBM6q4ol18X03xCpgA1W9XEx6xwYX1E</t>
  </si>
  <si>
    <t>https://docs.google.com/spreadsheets/d/1caba2Z1Z_WU9ZBM6q4ol18X03xCpgA1W9XEx6xwYX1E/edit?usp=drivesdk</t>
  </si>
  <si>
    <t>02/06/2026 15:39:31</t>
  </si>
  <si>
    <t>3BLC - PROGRAMMI SVOLTI - 2025-2026</t>
  </si>
  <si>
    <t>PROGRAMMI SVOLTI/3BLC - PROGRAMMI SVOLTI - 2025-2026</t>
  </si>
  <si>
    <t>1pdnmA9EE6q3m58VFg0-vuw-kVEjW_RO0</t>
  </si>
  <si>
    <t>https://drive.google.com/drive/folders/1pdnmA9EE6q3m58VFg0-vuw-kVEjW_RO0</t>
  </si>
  <si>
    <t>30/01/2026 10:31:52</t>
  </si>
  <si>
    <t>04/06/2026 20:44:27</t>
  </si>
  <si>
    <t>3BLC - Segnalatore CARENZE di FEBBRAIO - 2025-2026</t>
  </si>
  <si>
    <t>1u51aTw7f5SxdX26iv9-LtDe-gc2IfCRdzfn7yaEUMBc,1Bn_9tMfUzE7vcaMA0vqM8Zi8MTgXBUtMhJABm-lBee0,1arUSPkVGZNpzaGW9EL_GI_pYjjtZyUEsxXNwZAbC2Q8,1Ke21ZOpROXx5ssa6L-19VMjHr9nGnpTKAGP4gaQNa_g,1hTY61tofvQ6szvZLXYRre1FRh1IHpzojSS1LUWmljDs,1lKXctHcQyLX9yAHzmtQJaCl8wzDrkMmgra-ceX8ZNDo,1a3v3jDwDZDkikQw5UAhTVrjDfL8eYaBHZ5O110DXDh0</t>
  </si>
  <si>
    <t>02/06/2026 15:37:40</t>
  </si>
  <si>
    <t>1WygvmFVWshachemmY3CuDfXT-hlKidry,1AaZ98T6EuvCYcoDFYa6i0INC908ttZhn,1NPkDDT34g5lE2wk1Yg1T-cMpCC_qtr2K,15FgmILAj69gpvVlxWcmv0arTYFwc1wdP,1Q9NGHJigpz_eAz7n2RpSbwplAEUqsRMz,1KjTf_eUABwlo38c0b0k9Vbkrt1cF3mA5,1y_I24QhGLD2Dq54fczXaGvtFGB3HSOzK,1wEKqqQ9wX66xu86tzZY1CWwW_Vgeo3J2</t>
  </si>
  <si>
    <t>3ALS - PROGRAMMI SVOLTI - 2025-2026</t>
  </si>
  <si>
    <t>PROGRAMMI SVOLTI/3ALS - PROGRAMMI SVOLTI - 2025-2026</t>
  </si>
  <si>
    <t>1JvRTImXHPC_Q1czgi4jc6JJ1AxAZ8lW2</t>
  </si>
  <si>
    <t>1qHKmwNi5m66jiUF0XGooLxTmNQiLmFizlHSgiG0PZqE</t>
  </si>
  <si>
    <t>https://drive.google.com/drive/folders/1JvRTImXHPC_Q1czgi4jc6JJ1AxAZ8lW2</t>
  </si>
  <si>
    <t>https://docs.google.com/spreadsheets/d/1qHKmwNi5m66jiUF0XGooLxTmNQiLmFizlHSgiG0PZqE/edit?usp=drivesdk</t>
  </si>
  <si>
    <t>si comunica che sono stati generati e resi disponibili i file per la condotta e le competenze, e alle cartelle dei programmi svolti e delle relazioni finali. Di seguito i link ai file condivisi relativi alle sole classi in cui insegni: Cartelle programmi svolti 4C - PROGRAMMI SVOLTI - 2025-2026 2H - PROGRAMMI SVOLTI - 2025-2026 2G - PROGRAMMI SVOLTI - 2025-2026 2F - PROGRAMMI SVOLTI - 2025-2026 Cartelle relazioni finali 4C - RELAZIONI FINALI - 2025-2026 2H - RELAZIONI FINALI - 2025-2026 2G - RELAZIONI FINALI - 2025-2026 2F - RELAZIONI FINALI - 2025-2026 Griglie condotta 2F - CONDOTTA - 2025-2026 2G - CONDOTTA - 2025-2026 2H - CONDOTTA - 2025-2026 4C - CONDOTTA - 2025-2026 Griglie competenze 2F - COMPETENZE - 2025-2026 2G - COMPETENZE - 2025-2026 2H - COMPETENZE - 2025-2026 Ciao e buon lavoro! L'Animatore Digitale prof. LEUCI GIULIO, per conto del Dirigente Scolastico prof.ssa RICCI GIORGIA.</t>
  </si>
  <si>
    <t>04/06/2026 20:44:28</t>
  </si>
  <si>
    <t>02/06/2026 15:35:59</t>
  </si>
  <si>
    <t>3ALC - PROGRAMMI SVOLTI - 2025-2026</t>
  </si>
  <si>
    <t>1QlBXB88vq7UpEm8hvWO9bd5Wp12QIbzHv3Rb_XQ1Dhs,10V8vFVHwmOD7l4IF5ieR6oGQxj8i6h5TmO8LqlsB5nw</t>
  </si>
  <si>
    <t>PROGRAMMI SVOLTI/3ALC - PROGRAMMI SVOLTI - 2025-2026</t>
  </si>
  <si>
    <t>1KDfSSR5O61rrhKGqPFhi4hpjIXt9VXe8</t>
  </si>
  <si>
    <t>1kiM2SL3J6Zwlh14Kvbsma2tb-RRywPLs,1E4rvHjdUXn04ltYRC-duyxndFRfMBaSs,1s9d_PapxJV5WPcFpsqDiV3InG-JwZ9Md,1bV0yhHJ2YqSWZbSrQdOTi0L28Q4Shnlc</t>
  </si>
  <si>
    <t>30/01/2026 10:32:20</t>
  </si>
  <si>
    <t>https://drive.google.com/drive/folders/1KDfSSR5O61rrhKGqPFhi4hpjIXt9VXe8</t>
  </si>
  <si>
    <t>si comunica che sono stati generati e resi disponibili i file per la condotta e le competenze, e alle cartelle dei programmi svolti e delle relazioni finali. Di seguito i link ai file condivisi relativi alle sole classi in cui insegni: Cartelle programmi svolti 5F - PROGRAMMI SVOLTI - 2025-2026 4BLS - PROGRAMMI SVOLTI - 2025-2026 Cartelle relazioni finali 5F - RELAZIONI FINALI - 2025-2026 4BLS - RELAZIONI FINALI - 2025-2026 Griglie condotta 4BLS - CONDOTTA - 2025-2026 5F - CONDOTTA - 2025-2026 Ciao e buon lavoro! L'Animatore Digitale prof. LEUCI GIULIO, per conto del Dirigente Scolastico prof.ssa RICCI GIORGIA.</t>
  </si>
  <si>
    <t>3BLS - Segnalatore CARENZE di FEBBRAIO - 2025-2026</t>
  </si>
  <si>
    <t>1zSH4guPTcQ8pZv-G2phw87PzAhQX-VhNZ5QkDDqp0kc</t>
  </si>
  <si>
    <t>04/06/2026 20:44:30</t>
  </si>
  <si>
    <t>https://docs.google.com/spreadsheets/d/1zSH4guPTcQ8pZv-G2phw87PzAhQX-VhNZ5QkDDqp0kc/edit?usp=drivesdk</t>
  </si>
  <si>
    <t>02/06/2026 14:10:28</t>
  </si>
  <si>
    <t>2H - PROGRAMMI SVOLTI - 2025-2026</t>
  </si>
  <si>
    <t>16/02/2026 10:22:22</t>
  </si>
  <si>
    <t>PROGRAMMI SVOLTI/2H - PROGRAMMI SVOLTI - 2025-2026</t>
  </si>
  <si>
    <t>1AaZ98T6EuvCYcoDFYa6i0INC908ttZhn</t>
  </si>
  <si>
    <t>https://drive.google.com/drive/folders/1AaZ98T6EuvCYcoDFYa6i0INC908ttZhn</t>
  </si>
  <si>
    <t>30/01/2026 10:32:50</t>
  </si>
  <si>
    <t>04/06/2026 20:44:32</t>
  </si>
  <si>
    <t>3C - Segnalatore CARENZE di FEBBRAIO - 2025-2026</t>
  </si>
  <si>
    <t>1R-NfNyBmWc9z8l0lU4fCY-4VWCvpW8QtycckWaDYHQ8,1j-87bBP21vCjIdHZ8mS8NUwfJDkmjLwHhLjtUuu3Lrc,1JSEtlapkdCFrn7iII65Jd1cxPx1vDOZck-5PgYmoixI,14QibD3FoP26VDJ_QER21Q8vCf5yhdgMlWLwcyBbtHds,1j5zvsUyN7jDqFKrFVYYuKI8oNwYOnenALXjh1zEyTzc</t>
  </si>
  <si>
    <t>11itIAR-wJZISTLJeauCZTHrlwFJbwx3f,1N0w4S6LuI0o6Yb847Lgz8Y6cGHwsxK-R,1wOfvjj1OAy5dPn6lfZxULp_3Pap25m4J,11Cg_PDRfSxClYUerEl8TnbXRNW1dAVqb,1Mo6S0vcZxOP9A3naOze56hbkcekm1QrM,1H0nwTLimuRLNTYvrN6HFAZPFypOHMSxq,1RdrcmRznqGaiph5CQJdicLOhbCITHKSs,1xXLWe11PqtRkTLz65FTNa5tunUbwPc_C,1K8B52l6foiSAZubffhxejV0toTQQCnxB,1xAltwyEv69Pi0aaFZ9evTCXjoAD1ObMi</t>
  </si>
  <si>
    <t>02/06/2026 14:09:14</t>
  </si>
  <si>
    <t>1r5l6MLqBq_XAfowuWUIe0tvfwvsHteBZ9Igh7y1-ZI8</t>
  </si>
  <si>
    <t>https://docs.google.com/spreadsheets/d/1r5l6MLqBq_XAfowuWUIe0tvfwvsHteBZ9Igh7y1-ZI8/edit?usp=drivesdk</t>
  </si>
  <si>
    <t>2G - PROGRAMMI SVOLTI - 2025-2026</t>
  </si>
  <si>
    <t>si comunica che sono stati generati e resi disponibili i file per la condotta e le competenze, e alle cartelle dei programmi svolti e delle relazioni finali. Di seguito i link ai file condivisi relativi alle sole classi in cui insegni: Cartelle programmi svolti 4I - PROGRAMMI SVOLTI - 2025-2026 4ALS - PROGRAMMI SVOLTI - 2025-2026 3E - PROGRAMMI SVOLTI - 2025-2026 1G - PROGRAMMI SVOLTI - 2025-2026 1ALS - PROGRAMMI SVOLTI - 2025-2026 Cartelle relazioni finali 4I - RELAZIONI FINALI - 2025-2026 4ALS - RELAZIONI FINALI - 2025-2026 3E - RELAZIONI FINALI - 2025-2026 1G - RELAZIONI FINALI - 2025-2026 1ALS - RELAZIONI FINALI - 2025-2026 Griglie condotta 1ALS - CONDOTTA - 2025-2026 1G - CONDOTTA - 2025-2026 3E - CONDOTTA - 2025-2026 4ALS - CONDOTTA - 2025-2026 4I - CONDOTTA - 2025-2026 Ciao e buon lavoro! L'Animatore Digitale prof. LEUCI GIULIO, per conto del Dirigente Scolastico prof.ssa RICCI GIORGIA.</t>
  </si>
  <si>
    <t>PROGRAMMI SVOLTI/2G - PROGRAMMI SVOLTI - 2025-2026</t>
  </si>
  <si>
    <t>1NPkDDT34g5lE2wk1Yg1T-cMpCC_qtr2K</t>
  </si>
  <si>
    <t>https://drive.google.com/drive/folders/1NPkDDT34g5lE2wk1Yg1T-cMpCC_qtr2K</t>
  </si>
  <si>
    <t>04/06/2026 20:44:33</t>
  </si>
  <si>
    <t>1R-NfNyBmWc9z8l0lU4fCY-4VWCvpW8QtycckWaDYHQ8,1T--KN9tjZqhTilLpXYbgC67Ro5vkoQC8ebX2FSHKKTY,16h6EsH_bQ9h8m67dDFGlWrR2t_stE0nSn-9uWLtY17I,12dMNWcn_YCM2ZFeiOqshEK-OH5jHdJyRbJ7vMjgNbps,1MWby8-aI8N9dALgOR1LDb8vx-mIbJxBwMjz9TK7X5Js,19y_KFc5TCUYu9ZXptGrDss1vW4SFB-O97JSKIdrCKcc</t>
  </si>
  <si>
    <t>1FFwZ0G7ezAIO2HeT3Q-VdsrIeS2sPGQG,1rF32-4vs_reM2m776g20Vb59dqQw7SYB,1X42sdcGI6M1y3ZHZm99HYr05RJMBcXZM,1Mo6S0vcZxOP9A3naOze56hbkcekm1QrM,16w8pJWAV1NrBbtAFA_1LbEA7DVGA_BEY,1GUkEj9veymk510CxMEJT5SietHGQo6Wi,1n2CYINsPs0Eo2D9sxSsabYaZFRXZReJb,1xAltwyEv69Pi0aaFZ9evTCXjoAD1ObMi</t>
  </si>
  <si>
    <t>si comunica che sono stati generati e resi disponibili i file per la condotta e le competenze, e alle cartelle dei programmi svolti e delle relazioni finali. Di seguito i link ai file condivisi relativi alle sole classi in cui insegni: Cartelle programmi svolti 3D - PROGRAMMI SVOLTI - 2025-2026 2E - PROGRAMMI SVOLTI - 2025-2026 2ALS - PROGRAMMI SVOLTI - 2025-2026 1ALS - PROGRAMMI SVOLTI - 2025-2026 Cartelle relazioni finali 3D - RELAZIONI FINALI - 2025-2026 2E - RELAZIONI FINALI - 2025-2026 2ALS - RELAZIONI FINALI - 2025-2026 1ALS - RELAZIONI FINALI - 2025-2026 Griglie condotta 1ALS - CONDOTTA - 2025-2026 2ALS - CONDOTTA - 2025-2026 2E - CONDOTTA - 2025-2026 3D - CONDOTTA - 2025-2026 Griglie competenze 2ALS - COMPETENZE - 2025-2026 2E - COMPETENZE - 2025-2026 Ciao e buon lavoro! L'Animatore Digitale prof. LEUCI GIULIO, per conto del Dirigente Scolastico prof.ssa RICCI GIORGIA.</t>
  </si>
  <si>
    <t>02/06/2026 14:08:03</t>
  </si>
  <si>
    <t>30/01/2026 10:33:20</t>
  </si>
  <si>
    <t>2F - PROGRAMMI SVOLTI - 2025-2026</t>
  </si>
  <si>
    <t>PROGRAMMI SVOLTI/2F - PROGRAMMI SVOLTI - 2025-2026</t>
  </si>
  <si>
    <t>15FgmILAj69gpvVlxWcmv0arTYFwc1wdP</t>
  </si>
  <si>
    <t>3D - Segnalatore CARENZE di FEBBRAIO - 2025-2026</t>
  </si>
  <si>
    <t>https://drive.google.com/drive/folders/15FgmILAj69gpvVlxWcmv0arTYFwc1wdP</t>
  </si>
  <si>
    <t>04/06/2026 20:44:35</t>
  </si>
  <si>
    <t>1LlgljOv8CL5JShlLX0ISTeKZDnjqRviW5Z0C2xsi2H8</t>
  </si>
  <si>
    <t>1eMS3z1LlLqJ12e0ClIaHMuS7b1el0WV7ICit4vEaAOI,1JHnzYPgKxML0lv6I-UoLviGmcRBCB3nFjY6IEXxlHDI,1aeK9lQ2wt5L_u0p5Nr_B4C8oS8v1mdRtPs6hZJ38fR4,15OB2VNOmrNNyO86Yonl8IglEIdOyY4t1TiAiAkB_HqU,1n0evUN-zE7HZxHsEMs2xSwJGEToTS8_KiAkbUUGB8ss,1f0fGZ_M6Tuk1n3vxURWq2F0u93CidF9ZaWjOBgIE5lc,1j5zvsUyN7jDqFKrFVYYuKI8oNwYOnenALXjh1zEyTzc,1pXCspcQqhFpJ3D3gzZYWhI99aBuV6oBx-CAMqBDIiHc,1H5W_uOztL45Iy7p_6om_3MxFOzk0L8300MzEpFVG96Y</t>
  </si>
  <si>
    <t>https://docs.google.com/spreadsheets/d/1LlgljOv8CL5JShlLX0ISTeKZDnjqRviW5Z0C2xsi2H8/edit?usp=drivesdk</t>
  </si>
  <si>
    <t>1Qqqh9LzI3iETP6fRz9rPAmMkIgm5MlO4,12hdJtPpS8b0qb2kUycX-Xlfg6qlpzeVj,11itIAR-wJZISTLJeauCZTHrlwFJbwx3f,1cbbACeOSWK29VplGPBR5S00yCwKpdxGi,1ZADahySvUmjM9UGRCzePnTQPrIl-_H3o,11StkDPYUvT4X6tyXGsoI3Ob6VO1maEi5,1pdnmA9EE6q3m58VFg0-vuw-kVEjW_RO0,1JvRTImXHPC_Q1czgi4jc6JJ1AxAZ8lW2,1KDfSSR5O61rrhKGqPFhi4hpjIXt9VXe8,11JXjn0NTs3YldKlVZQr1_Dbc0eJf5tpO,1OIrdYdYgD4pJlZsna669cUX58U0nyIhg,1H0nwTLimuRLNTYvrN6HFAZPFypOHMSxq,1RJ2bvrsCseX7zo1vBF5su8xof-svWNx1,1mtbjM_LvWa3O5swVe7Mwgul1_tUgLsOY,1H3Eo9U0CNVpipFLPAkD9-D2k35CxHQX3,1gDq3IZo_8iHcZUIuorYVEYswIjjX8bME,1TMQl6VpYwT2bc6b7OZ3YgpYlLm6sRjdg,1TZQTS_adHOmjsXUQaB-oBpHRY7hrljZU</t>
  </si>
  <si>
    <t>si comunica che sono stati generati e resi disponibili i file per la condotta e le competenze, e alle cartelle dei programmi svolti e delle relazioni finali. Di seguito i link ai file condivisi relativi alle sole classi in cui insegni: Cartelle programmi svolti 5BLC - PROGRAMMI SVOLTI - 2025-2026 5ALC - PROGRAMMI SVOLTI - 2025-2026 4I - PROGRAMMI SVOLTI - 2025-2026 4BLC - PROGRAMMI SVOLTI - 2025-2026 4ALC - PROGRAMMI SVOLTI - 2025-2026 3F - PROGRAMMI SVOLTI - 2025-2026 3BLC - PROGRAMMI SVOLTI - 2025-2026 3ALS - PROGRAMMI SVOLTI - 2025-2026 3ALC - PROGRAMMI SVOLTI - 2025-2026 Cartelle relazioni finali 5BLC - RELAZIONI FINALI - 2025-2026 5ALC - RELAZIONI FINALI - 2025-2026 4I - RELAZIONI FINALI - 2025-2026 4BLC - RELAZIONI FINALI - 2025-2026 4ALC - RELAZIONI FINALI - 2025-2026 3BLC - RELAZIONI FINALI - 2025-2026 3ALS - RELAZIONI FINALI - 2025-2026 3ALC - RELAZIONI FINALI - 2025-2026 3F - RELAZIONI FINALI - 2025-2026 Griglie condotta 3F - CONDOTTA - 2025-2026 3ALC - CONDOTTA - 2025-2026 3ALS - CONDOTTA - 2025-2026 3BLC - CONDOTTA - 2025-2026 4ALC - CONDOTTA - 2025-2026 4BLC - CONDOTTA - 2025-2026 4I - CONDOTTA - 2025-2026 5ALC - CONDOTTA - 2025-2026 5BLC - CONDOTTA - 2025-2026 Ciao e buon lavoro! L'Animatore Digitale prof. LEUCI GIULIO, per conto del Dirigente Scolastico prof.ssa RICCI GIORGIA.</t>
  </si>
  <si>
    <t>04/06/2026 20:44:36</t>
  </si>
  <si>
    <t>02/06/2026 14:06:25</t>
  </si>
  <si>
    <t>2E - PROGRAMMI SVOLTI - 2025-2026</t>
  </si>
  <si>
    <t>PROGRAMMI SVOLTI/2E - PROGRAMMI SVOLTI - 2025-2026</t>
  </si>
  <si>
    <t>1rF32-4vs_reM2m776g20Vb59dqQw7SYB</t>
  </si>
  <si>
    <t>https://drive.google.com/drive/folders/1rF32-4vs_reM2m776g20Vb59dqQw7SYB</t>
  </si>
  <si>
    <t>30/01/2026 10:33:52</t>
  </si>
  <si>
    <t>3E - Segnalatore CARENZE di FEBBRAIO - 2025-2026</t>
  </si>
  <si>
    <t>04/06/2026 20:44:38</t>
  </si>
  <si>
    <t>1g2Yq935uvXJaXfuHA-FVjd5X51uxbqZGNfC4wp2q_T4,1fH6R6wPuJBMy9KbIcVpcsitK7O6BzWrMMyqMZBp0fn4</t>
  </si>
  <si>
    <t>16qK5lovzQReHIvMB1CoyA_IMHCYSol-9,1lBUXJ5HzBZT3cqQLuQHPPNd4cQCGPsKP,1MSWFT_ahMWq271Ue0dfGTF3n8XlSnwiL,1nJ_WcxwrLJ4sK1U87tjY5Xh4FgfD9J3I</t>
  </si>
  <si>
    <t>https://docs.google.com/spreadsheets/d/1WKfnDAk-i3mfDEVpvLPQWFdlcKPhRWdka1U6jEhSnMc/edit?usp=drivesdk</t>
  </si>
  <si>
    <t>si comunica che sono stati generati e resi disponibili i file per la condotta e le competenze, e alle cartelle dei programmi svolti e delle relazioni finali. Di seguito i link ai file condivisi relativi alle sole classi in cui insegni: Cartelle programmi svolti 5BLS - PROGRAMMI SVOLTI - 2025-2026 4G - PROGRAMMI SVOLTI - 2025-2026 Cartelle relazioni finali 5BLS - RELAZIONI FINALI - 2025-2026 4G - RELAZIONI FINALI - 2025-2026 Griglie condotta 4G - CONDOTTA - 2025-2026 5BLS - CONDOTTA - 2025-2026 Ciao e buon lavoro! L'Animatore Digitale prof. LEUCI GIULIO, per conto del Dirigente Scolastico prof.ssa RICCI GIORGIA.</t>
  </si>
  <si>
    <t>02/06/2026 14:04:50</t>
  </si>
  <si>
    <t>04/06/2026 20:44:39</t>
  </si>
  <si>
    <t>2D - PROGRAMMI SVOLTI - 2025-2026</t>
  </si>
  <si>
    <t>PROGRAMMI SVOLTI/2D - PROGRAMMI SVOLTI - 2025-2026</t>
  </si>
  <si>
    <t>1xT6NY5qcyBcQA9WRJq-m3MJfLBkFYShcI_d6_bKKu_k,1K04C4tFLf9QznqfnBr9vRLEhDjON-cYMyq_Xi7zR0Tg,1JffFtBazfrmNab5hC7ztSD0IdrDXoP-Qu8zcl-KhfKU,18zPVKTO1to6cjL-nqTTNJWkynGBE0GMtsTtBmt8V3-c,1JHnzYPgKxML0lv6I-UoLviGmcRBCB3nFjY6IEXxlHDI,15OB2VNOmrNNyO86Yonl8IglEIdOyY4t1TiAiAkB_HqU,1n0evUN-zE7HZxHsEMs2xSwJGEToTS8_KiAkbUUGB8ss,1f0fGZ_M6Tuk1n3vxURWq2F0u93CidF9ZaWjOBgIE5lc,1H5W_uOztL45Iy7p_6om_3MxFOzk0L8300MzEpFVG96Y,18OVg2gZZhu-OGcbM-POEd2aenJEvw-EDeko10blSRcE,12vlUKYmB0KyE-hzxeZvi5pIKV7BJwf-xt7tGGWN4CSU</t>
  </si>
  <si>
    <t>103Qn6yjPt-ydpDO2ELipiv9LJKzMaMXe</t>
  </si>
  <si>
    <t>1Qqqh9LzI3iETP6fRz9rPAmMkIgm5MlO4,1cbbACeOSWK29VplGPBR5S00yCwKpdxGi,1ZADahySvUmjM9UGRCzePnTQPrIl-_H3o,1pdnmA9EE6q3m58VFg0-vuw-kVEjW_RO0,1KDfSSR5O61rrhKGqPFhi4hpjIXt9VXe8,14P2EUHOLmXy587F4KdLp7XiQRADtCKFO,1cx0pNhaEvOqdYEOgdO-6HH2AzvSeZO3s,1PU1-IOZ1ThZocm8-WBucE2KqJU8jHR6Z,1-d3r12IhlJAAdoznNJvUhmFHPWj6Ghlm,11JXjn0NTs3YldKlVZQr1_Dbc0eJf5tpO,1RJ2bvrsCseX7zo1vBF5su8xof-svWNx1,1mtbjM_LvWa3O5swVe7Mwgul1_tUgLsOY,1H3Eo9U0CNVpipFLPAkD9-D2k35CxHQX3,1TMQl6VpYwT2bc6b7OZ3YgpYlLm6sRjdg,1CgdPui-nakqZ_ai7DR9050ee4zshuYbP,1yJtRs3EwEHFzcE4tDAtY58XRZcrAMGiN,10HG9eAEpkWuodCWFVvsHT1YGnYXBjARz,1AwLzyZD7BrPBP6Ln1vSInnxn-G0X9pNV</t>
  </si>
  <si>
    <t>https://drive.google.com/drive/folders/103Qn6yjPt-ydpDO2ELipiv9LJKzMaMXe</t>
  </si>
  <si>
    <t>si comunica che sono stati generati e resi disponibili i file per la condotta e le competenze, e alle cartelle dei programmi svolti e delle relazioni finali. Di seguito i link ai file condivisi relativi alle sole classi in cui insegni: Cartelle programmi svolti 5BLC - PROGRAMMI SVOLTI - 2025-2026 4BLC - PROGRAMMI SVOLTI - 2025-2026 4ALC - PROGRAMMI SVOLTI - 2025-2026 3BLC - PROGRAMMI SVOLTI - 2025-2026 3ALC - PROGRAMMI SVOLTI - 2025-2026 2BLC - PROGRAMMI SVOLTI - 2025-2026 2ALC - PROGRAMMI SVOLTI - 2025-2026 1BLC - PROGRAMMI SVOLTI - 2025-2026 1ALC - PROGRAMMI SVOLTI - 2025-2026 Cartelle relazioni finali 5BLC - RELAZIONI FINALI - 2025-2026 4BLC - RELAZIONI FINALI - 2025-2026 4ALC - RELAZIONI FINALI - 2025-2026 3BLC - RELAZIONI FINALI - 2025-2026 3ALC - RELAZIONI FINALI - 2025-2026 2BLC - RELAZIONI FINALI - 2025-2026 2ALC - RELAZIONI FINALI - 2025-2026 1BLC - RELAZIONI FINALI - 2025-2026 1ALC - RELAZIONI FINALI - 2025-2026 Griglie condotta 1ALC - CONDOTTA - 2025-2026 1BLC - CONDOTTA - 2025-2026 2ALC - CONDOTTA - 2025-2026 2BLC - CONDOTTA - 2025-2026 3ALC - CONDOTTA - 2025-2026 3BLC - CONDOTTA - 2025-2026 4ALC - CONDOTTA - 2025-2026 4BLC - CONDOTTA - 2025-2026 5BLC - CONDOTTA - 2025-2026 Griglie competenze 2ALC - COMPETENZE - 2025-2026 2BLC - COMPETENZE - 2025-2026 Ciao e buon lavoro! L'Animatore Digitale prof. LEUCI GIULIO, per conto del Dirigente Scolastico prof.ssa RICCI GIORGIA.</t>
  </si>
  <si>
    <t>30/01/2026 10:34:20</t>
  </si>
  <si>
    <t>04/06/2026 20:44:41</t>
  </si>
  <si>
    <t>3F - Segnalatore CARENZE di FEBBRAIO - 2025-2026</t>
  </si>
  <si>
    <t>1d8TWtOWLGIg4wPGfzqMH6CZP-KA1xPa-lfXo_rp8WSs,16h6EsH_bQ9h8m67dDFGlWrR2t_stE0nSn-9uWLtY17I,1QlBXB88vq7UpEm8hvWO9bd5Wp12QIbzHv3Rb_XQ1Dhs,1fH6R6wPuJBMy9KbIcVpcsitK7O6BzWrMMyqMZBp0fn4,19y_KFc5TCUYu9ZXptGrDss1vW4SFB-O97JSKIdrCKcc</t>
  </si>
  <si>
    <t>02/06/2026 14:03:31</t>
  </si>
  <si>
    <t>16qK5lovzQReHIvMB1CoyA_IMHCYSol-9,1E4rvHjdUXn04ltYRC-duyxndFRfMBaSs,1rF32-4vs_reM2m776g20Vb59dqQw7SYB,1yDrViNU1OkMASArqqJkecoFIZeS6q3Qh,1MSWFT_ahMWq271Ue0dfGTF3n8XlSnwiL,1bV0yhHJ2YqSWZbSrQdOTi0L28Q4Shnlc,1GUkEj9veymk510CxMEJT5SietHGQo6Wi,1YcPQi1dF2qzS12T_sJUlbRM7aLkOczR8</t>
  </si>
  <si>
    <t>1Vn8OKQ4Qcue06iUZgwv3p7vRU7DRDzMsqlxrpFeYfBI</t>
  </si>
  <si>
    <t>2C - PROGRAMMI SVOLTI - 2025-2026</t>
  </si>
  <si>
    <t>si comunica che sono stati generati e resi disponibili i file per la condotta e le competenze, e alle cartelle dei programmi svolti e delle relazioni finali. Di seguito i link ai file condivisi relativi alle sole classi in cui insegni: Cartelle programmi svolti 5BLS - PROGRAMMI SVOLTI - 2025-2026 4BLS - PROGRAMMI SVOLTI - 2025-2026 2E - PROGRAMMI SVOLTI - 2025-2026 1E - PROGRAMMI SVOLTI - 2025-2026 Cartelle relazioni finali 5BLS - RELAZIONI FINALI - 2025-2026 4BLS - RELAZIONI FINALI - 2025-2026 2E - RELAZIONI FINALI - 2025-2026 1E - RELAZIONI FINALI - 2025-2026 Griglie condotta 1E - CONDOTTA - 2025-2026 2E - CONDOTTA - 2025-2026 4BLS - CONDOTTA - 2025-2026 5BLS - CONDOTTA - 2025-2026 Griglie competenze 2E - COMPETENZE - 2025-2026 Ciao e buon lavoro! L'Animatore Digitale prof. LEUCI GIULIO, per conto del Dirigente Scolastico prof.ssa RICCI GIORGIA.</t>
  </si>
  <si>
    <t>PROGRAMMI SVOLTI/2C - PROGRAMMI SVOLTI - 2025-2026</t>
  </si>
  <si>
    <t>https://docs.google.com/spreadsheets/d/1Vn8OKQ4Qcue06iUZgwv3p7vRU7DRDzMsqlxrpFeYfBI/edit?usp=drivesdk</t>
  </si>
  <si>
    <t>1b8gHKUFKref8Nunp0c3VXIeEUk1crhKZ</t>
  </si>
  <si>
    <t>https://drive.google.com/drive/folders/1b8gHKUFKref8Nunp0c3VXIeEUk1crhKZ</t>
  </si>
  <si>
    <t>04/06/2026 20:44:42</t>
  </si>
  <si>
    <t>1R-NfNyBmWc9z8l0lU4fCY-4VWCvpW8QtycckWaDYHQ8,1oehVtPaalmlaG8TR9nbPuGvo-DW8QSs9NFGkRHDOtDE,1GSpfwDgsxlYN4k06c0qbqlzpe5sf9CbxeiTssk5wH50,1d0FD2iB3TDYWruoFCnJaZxJ-3fcXoyJTywcMPF-FALc,1T--KN9tjZqhTilLpXYbgC67Ro5vkoQC8ebX2FSHKKTY,1H35YkWJMdIXv-j1iLbhMok67abPeLvzQiIvdbJHYofI,13Lt-jK0OKgfjslisCjnothx8Wu_kKeKLLBBPFndodkA,1aeK9lQ2wt5L_u0p5Nr_B4C8oS8v1mdRtPs6hZJ38fR4,1itliO8gEzdWfJd8dCRrmTRLU9x1AmPR78zISm6XJjr4,12dMNWcn_YCM2ZFeiOqshEK-OH5jHdJyRbJ7vMjgNbps,14QibD3FoP26VDJ_QER21Q8vCf5yhdgMlWLwcyBbtHds,1QlBXB88vq7UpEm8hvWO9bd5Wp12QIbzHv3Rb_XQ1Dhs,1Wiv6pS9GMFxx92ocwL0LGW8ZbNMynxUfABY0pIBrV5M,1yyp9qQXYy3PW-rTjjgX2T0IA8NsRdIiYtJU3tesNQfA,1fH6R6wPuJBMy9KbIcVpcsitK7O6BzWrMMyqMZBp0fn4,11dBLajr9btEUmglwup-VUgyQ-BsTOzTt5Hyzerw9cmE,1MWby8-aI8N9dALgOR1LDb8vx-mIbJxBwMjz9TK7X5Js,110iLuQw5wDBSYxwh0LkxDuMcJkn0A_Df1qEH3O-VfDU,1aRKUrBLq7nGT9aRfyIr34XC8XxXKSIhdYe_SRBD2kb0</t>
  </si>
  <si>
    <t>1b9FjsoZqraEWxYhXmh_UUO1MCaXakIum,16qK5lovzQReHIvMB1CoyA_IMHCYSol-9,1-cpymTKEjJ1Bw1smxsPQQqaL__xeDpk5,1FTIkE6J1Dpxa0cV_jcL6g-wQ3qjFYDrv,1E4rvHjdUXn04ltYRC-duyxndFRfMBaSs,1N0w4S6LuI0o6Yb847Lgz8Y6cGHwsxK-R,1FFwZ0G7ezAIO2HeT3Q-VdsrIeS2sPGQG,1PV8IsZMKZnO9JsTAB7LQHRp-jJcUSFSt,1JvRTImXHPC_Q1czgi4jc6JJ1AxAZ8lW2,103Qn6yjPt-ydpDO2ELipiv9LJKzMaMXe,1Pbb0ACxQfnSCtdCn_W40Ovw0rgU--QFp,1X42sdcGI6M1y3ZHZm99HYr05RJMBcXZM,1_U4oLrKeOUL6_FpLuggrdoi-QH9XrIzH,16vvU8s_baOVXNS9I5HDmFhz6tgV6R-wI,1oq4ZOdST4SNQ5OX1JzPXDg2OAcz6Qncb,1Mo6S0vcZxOP9A3naOze56hbkcekm1QrM,1pASWZs0qWlk6XPp-LdA3JyZjoQPA1BcY,1MSWFT_ahMWq271Ue0dfGTF3n8XlSnwiL,1Rq1bohf0P8Xa3iV79zFwUUg6j-IHKG4n,1SRoPL0Vh0b06Cg_QdJUhXZ4F40aXunXO,1bV0yhHJ2YqSWZbSrQdOTi0L28Q4Shnlc,1RdrcmRznqGaiph5CQJdicLOhbCITHKSs,16w8pJWAV1NrBbtAFA_1LbEA7DVGA_BEY,1PNq9_vanHZ67QwEBYEgeYIjMRSAjHUei,1gDq3IZo_8iHcZUIuorYVEYswIjjX8bME,1s4MNfzV9pVdQJLy0BvaYUy9KkKctKT9Y,1FpeMpB-kcjNXpy8dy6sdDixPCohVUqbH,1n2CYINsPs0Eo2D9sxSsabYaZFRXZReJb,1KvQxxOSwegi7y-9Kcx34M8uKT9GIPbsH,1qGcKDUNmD6dtFEao8Z9IB5kuxw2MpmCM,1RN-BYQeLpJuZC-rnnBj67xUvxoPJ9h1K,1xAltwyEv69Pi0aaFZ9evTCXjoAD1ObMi</t>
  </si>
  <si>
    <t>si comunica che sono stati generati e resi disponibili i file per la condotta e le competenze, e alle cartelle dei programmi svolti e delle relazioni finali. Di seguito i link ai file condivisi relativi alle sole classi in cui insegni: Cartelle programmi svolti 5D - PROGRAMMI SVOLTI - 2025-2026 5BLS - PROGRAMMI SVOLTI - 2025-2026 5ALS - PROGRAMMI SVOLTI - 2025-2026 4D - PROGRAMMI SVOLTI - 2025-2026 4BLS - PROGRAMMI SVOLTI - 2025-2026 4ALS - PROGRAMMI SVOLTI - 2025-2026 3D - PROGRAMMI SVOLTI - 2025-2026 3BLS - PROGRAMMI SVOLTI - 2025-2026 3ALS - PROGRAMMI SVOLTI - 2025-2026 2D - PROGRAMMI SVOLTI - 2025-2026 2BLS - PROGRAMMI SVOLTI - 2025-2026 2ALS - PROGRAMMI SVOLTI - 2025-2026 1F - PROGRAMMI SVOLTI - 2025-2026 1D - PROGRAMMI SVOLTI - 2025-2026 1BLS - PROGRAMMI SVOLTI - 2025-2026 1ALS - PROGRAMMI SVOLTI - 2025-2026 Cartelle relazioni finali 5D - RELAZIONI FINALI - 2025-2026 5BLS - RELAZIONI FINALI - 2025-2026 5ALS - RELAZIONI FINALI - 2025-2026 4D - RELAZIONI FINALI - 2025-2026 4BLS - RELAZIONI FINALI - 2025-2026 4ALS - RELAZIONI FINALI - 2025-2026 3D - RELAZIONI FINALI - 2025-2026 3BLS - RELAZIONI FINALI - 2025-2026 3ALS - RELAZIONI FINALI - 2025-2026 2D - RELAZIONI FINALI - 2025-2026 2BLS - RELAZIONI FINALI - 2025-2026 2ALS - RELAZIONI FINALI - 2025-2026 1F - RELAZIONI FINALI - 2025-2026 1D - RELAZIONI FINALI - 2025-2026 1BLS - RELAZIONI FINALI - 2025-2026 1ALS - RELAZIONI FINALI - 2025-2026 Griglie condotta 1ALS - CONDOTTA - 2025-2026 1BLS - CONDOTTA - 2025-2026 1D - CONDOTTA - 2025-2026 1F - CONDOTTA - 2025-2026 2ALS - CONDOTTA - 2025-2026 2BLS - CONDOTTA - 2025-2026 2D - CONDOTTA - 2025-2026 3ALS - CONDOTTA - 2025-2026 3BLS - CONDOTTA - 2025-2026 3D - CONDOTTA - 2025-2026 4ALS - CONDOTTA - 2025-2026 4BLS - CONDOTTA - 2025-2026 4D - CONDOTTA - 2025-2026 5ALS - CONDOTTA - 2025-2026 5BLS - CONDOTTA - 2025-2026 5D - CONDOTTA - 2025-2026 Griglie competenze 2ALS - COMPETENZE - 2025-2026 2BLS - COMPETENZE - 2025-2026 2D - COMPETENZE - 2025-2026 Ciao e buon lavoro! L'Animatore Digitale prof. LEUCI GIULIO, per conto del Dirigente Scolastico prof.ssa RICCI GIORGIA.</t>
  </si>
  <si>
    <t>02/06/2026 14:02:13</t>
  </si>
  <si>
    <t>04/06/2026 20:44:44</t>
  </si>
  <si>
    <t>2BLS - PROGRAMMI SVOLTI - 2025-2026</t>
  </si>
  <si>
    <t>1oehVtPaalmlaG8TR9nbPuGvo-DW8QSs9NFGkRHDOtDE</t>
  </si>
  <si>
    <t>PROGRAMMI SVOLTI/2BLS - PROGRAMMI SVOLTI - 2025-2026</t>
  </si>
  <si>
    <t>1oq4ZOdST4SNQ5OX1JzPXDg2OAcz6Qncb,1RN-BYQeLpJuZC-rnnBj67xUvxoPJ9h1K</t>
  </si>
  <si>
    <t>30/01/2026 10:34:48</t>
  </si>
  <si>
    <t>1Pbb0ACxQfnSCtdCn_W40Ovw0rgU--QFp</t>
  </si>
  <si>
    <t>https://drive.google.com/drive/folders/1Pbb0ACxQfnSCtdCn_W40Ovw0rgU--QFp</t>
  </si>
  <si>
    <t>si comunica che sono stati generati e resi disponibili i file per la condotta e le competenze, e alle cartelle dei programmi svolti e delle relazioni finali. Di seguito i link ai file condivisi relativi alle sole classi in cui insegni: Cartelle programmi svolti 1BLS - PROGRAMMI SVOLTI - 2025-2026 Cartelle relazioni finali 1BLS - RELAZIONI FINALI - 2025-2026 Griglie condotta 1BLS - CONDOTTA - 2025-2026 Ciao e buon lavoro! L'Animatore Digitale prof. LEUCI GIULIO, per conto del Dirigente Scolastico prof.ssa RICCI GIORGIA.</t>
  </si>
  <si>
    <t>3G - Segnalatore CARENZE di FEBBRAIO - 2025-2026</t>
  </si>
  <si>
    <t>04/06/2026 20:44:46</t>
  </si>
  <si>
    <t>1eMS3z1LlLqJ12e0ClIaHMuS7b1el0WV7ICit4vEaAOI,15-xF6VgSE-yl6MRsgWYo8_v9gB5Wgg-s1F8pJLt7Wck,1QlBXB88vq7UpEm8hvWO9bd5Wp12QIbzHv3Rb_XQ1Dhs,1j5zvsUyN7jDqFKrFVYYuKI8oNwYOnenALXjh1zEyTzc,11dBLajr9btEUmglwup-VUgyQ-BsTOzTt5Hyzerw9cmE,11tUOyOzFcmpl9EhSi42uicYwLLG6bOx708-zbXrKLgY</t>
  </si>
  <si>
    <t>19bjajftBK01WlChUz-YnmRuJQFU5oWfZig-GqX0bP1U</t>
  </si>
  <si>
    <t>1I5jaHHNe-QVt9mykq6H3PALr6SRcRIWr,1b9FjsoZqraEWxYhXmh_UUO1MCaXakIum,11itIAR-wJZISTLJeauCZTHrlwFJbwx3f,1E4rvHjdUXn04ltYRC-duyxndFRfMBaSs,1dp8c-58KRHTC6ny4txdvXhRe7x1UjwZF,11StkDPYUvT4X6tyXGsoI3Ob6VO1maEi5,1Xsz-Ovdtbek7azHk9zCgb7dUJ0gamOgB,1pASWZs0qWlk6XPp-LdA3JyZjoQPA1BcY,1H0nwTLimuRLNTYvrN6HFAZPFypOHMSxq,1bV0yhHJ2YqSWZbSrQdOTi0L28Q4Shnlc,159D-JFGGHcTeiaJJ7kh3Xy3b25_yTRjb,1TZQTS_adHOmjsXUQaB-oBpHRY7hrljZU</t>
  </si>
  <si>
    <t>02/06/2026 14:00:37</t>
  </si>
  <si>
    <t>https://docs.google.com/spreadsheets/d/19bjajftBK01WlChUz-YnmRuJQFU5oWfZig-GqX0bP1U/edit?usp=drivesdk</t>
  </si>
  <si>
    <t>si comunica che sono stati generati e resi disponibili i file per la condotta e le competenze, e alle cartelle dei programmi svolti e delle relazioni finali. Di seguito i link ai file condivisi relativi alle sole classi in cui insegni: Cartelle programmi svolti 5G - PROGRAMMI SVOLTI - 2025-2026 5D - PROGRAMMI SVOLTI - 2025-2026 4I - PROGRAMMI SVOLTI - 2025-2026 4BLS - PROGRAMMI SVOLTI - 2025-2026 3G - PROGRAMMI SVOLTI - 2025-2026 3F - PROGRAMMI SVOLTI - 2025-2026 Cartelle relazioni finali 5G - RELAZIONI FINALI - 2025-2026 5D - RELAZIONI FINALI - 2025-2026 4I - RELAZIONI FINALI - 2025-2026 4BLS - RELAZIONI FINALI - 2025-2026 3G - RELAZIONI FINALI - 2025-2026 3F - RELAZIONI FINALI - 2025-2026 Griglie condotta 3F - CONDOTTA - 2025-2026 3G - CONDOTTA - 2025-2026 4BLS - CONDOTTA - 2025-2026 4I - CONDOTTA - 2025-2026 5D - CONDOTTA - 2025-2026 5G - CONDOTTA - 2025-2026 Ciao e buon lavoro! L'Animatore Digitale prof. LEUCI GIULIO, per conto del Dirigente Scolastico prof.ssa RICCI GIORGIA.</t>
  </si>
  <si>
    <t>2BLC - PROGRAMMI SVOLTI - 2025-2026</t>
  </si>
  <si>
    <t>PROGRAMMI SVOLTI/2BLC - PROGRAMMI SVOLTI - 2025-2026</t>
  </si>
  <si>
    <t>04/06/2026 20:44:47</t>
  </si>
  <si>
    <t>14P2EUHOLmXy587F4KdLp7XiQRADtCKFO</t>
  </si>
  <si>
    <t>https://drive.google.com/drive/folders/14P2EUHOLmXy587F4KdLp7XiQRADtCKFO</t>
  </si>
  <si>
    <t>15-xF6VgSE-yl6MRsgWYo8_v9gB5Wgg-s1F8pJLt7Wck,14QibD3FoP26VDJ_QER21Q8vCf5yhdgMlWLwcyBbtHds,1QTogM430K8Nm69rKd86n-7B8xsE3fTXJM5IiApx7cII,1g2Yq935uvXJaXfuHA-FVjd5X51uxbqZGNfC4wp2q_T4,1lkyWaQuSBz_fkCohGcAZBnMwLMXRRf-p1RJYSN0NW0s,1yyp9qQXYy3PW-rTjjgX2T0IA8NsRdIiYtJU3tesNQfA,10V8vFVHwmOD7l4IF5ieR6oGQxj8i6h5TmO8LqlsB5nw,1JIAd_R8btfQpaFKwBxQWOGgsQEQKqXPu09eYGMRVMLM</t>
  </si>
  <si>
    <t>1COywzJBdHnnPcZ8WCxbssIr5Kaz4JJI8,1kiM2SL3J6Zwlh14Kvbsma2tb-RRywPLs,1-cpymTKEjJ1Bw1smxsPQQqaL__xeDpk5,1KNXQvIQSxX0oD3XxaGChMs8KgVmZa_8-,1lBUXJ5HzBZT3cqQLuQHPPNd4cQCGPsKP,17pk-Qd0gniYTw-O7dGg_nMGbypnE2S7r,1N0w4S6LuI0o6Yb847Lgz8Y6cGHwsxK-R,1dp8c-58KRHTC6ny4txdvXhRe7x1UjwZF,1OHOAFUMEeNrlkpYACiCqOV_qynBKvB_6,1s9d_PapxJV5WPcFpsqDiV3InG-JwZ9Md,1Rq1bohf0P8Xa3iV79zFwUUg6j-IHKG4n,1XZhDhqQGN9dqqeLR54Rge4n9Z6Ns9JRC,1nJ_WcxwrLJ4sK1U87tjY5Xh4FgfD9J3I,1EWTDl5ax0Jz8qfVxsrWrtHro6lMqPJVi,1RdrcmRznqGaiph5CQJdicLOhbCITHKSs,159D-JFGGHcTeiaJJ7kh3Xy3b25_yTRjb</t>
  </si>
  <si>
    <t>si comunica che sono stati generati e resi disponibili i file per la condotta e le competenze, e alle cartelle dei programmi svolti e delle relazioni finali. Di seguito i link ai file condivisi relativi alle sole classi in cui insegni: Cartelle programmi svolti 5H - PROGRAMMI SVOLTI - 2025-2026 5F - PROGRAMMI SVOLTI - 2025-2026 5ALS - PROGRAMMI SVOLTI - 2025-2026 4H - PROGRAMMI SVOLTI - 2025-2026 4G - PROGRAMMI SVOLTI - 2025-2026 4F - PROGRAMMI SVOLTI - 2025-2026 4ALS - PROGRAMMI SVOLTI - 2025-2026 3G - PROGRAMMI SVOLTI - 2025-2026 Cartelle relazioni finali 5H - RELAZIONI FINALI - 2025-2026 5F - RELAZIONI FINALI - 2025-2026 5ALS - RELAZIONI FINALI - 2025-2026 4H - RELAZIONI FINALI - 2025-2026 4G - RELAZIONI FINALI - 2025-2026 4F - RELAZIONI FINALI - 2025-2026 4ALS - RELAZIONI FINALI - 2025-2026 3G - RELAZIONI FINALI - 2025-2026 Griglie condotta 3G - CONDOTTA - 2025-2026 4ALS - CONDOTTA - 2025-2026 4F - CONDOTTA - 2025-2026 4G - CONDOTTA - 2025-2026 4H - CONDOTTA - 2025-2026 5ALS - CONDOTTA - 2025-2026 5F - CONDOTTA - 2025-2026 5H - CONDOTTA - 2025-2026 Ciao e buon lavoro! L'Animatore Digitale prof. LEUCI GIULIO, per conto del Dirigente Scolastico prof.ssa RICCI GIORGIA.</t>
  </si>
  <si>
    <t>30/01/2026 10:35:14</t>
  </si>
  <si>
    <t>04/06/2026 20:44:49</t>
  </si>
  <si>
    <t>02/06/2026 13:59:30</t>
  </si>
  <si>
    <t>1aeK9lQ2wt5L_u0p5Nr_B4C8oS8v1mdRtPs6hZJ38fR4,1QlBXB88vq7UpEm8hvWO9bd5Wp12QIbzHv3Rb_XQ1Dhs</t>
  </si>
  <si>
    <t>4ALC - Segnalatore CARENZE di FEBBRAIO - 2025-2026</t>
  </si>
  <si>
    <t>1E4rvHjdUXn04ltYRC-duyxndFRfMBaSs,1JvRTImXHPC_Q1czgi4jc6JJ1AxAZ8lW2,1bV0yhHJ2YqSWZbSrQdOTi0L28Q4Shnlc,1gDq3IZo_8iHcZUIuorYVEYswIjjX8bME</t>
  </si>
  <si>
    <t>2ALS - PROGRAMMI SVOLTI - 2025-2026</t>
  </si>
  <si>
    <t>PROGRAMMI SVOLTI/2ALS - PROGRAMMI SVOLTI - 2025-2026</t>
  </si>
  <si>
    <t>si comunica che sono stati generati e resi disponibili i file per la condotta e le competenze, e alle cartelle dei programmi svolti e delle relazioni finali. Di seguito i link ai file condivisi relativi alle sole classi in cui insegni: Cartelle programmi svolti 4BLS - PROGRAMMI SVOLTI - 2025-2026 3ALS - PROGRAMMI SVOLTI - 2025-2026 Cartelle relazioni finali 4BLS - RELAZIONI FINALI - 2025-2026 3ALS - RELAZIONI FINALI - 2025-2026 Griglie condotta 3ALS - CONDOTTA - 2025-2026 4BLS - CONDOTTA - 2025-2026 Ciao e buon lavoro! L'Animatore Digitale prof. LEUCI GIULIO, per conto del Dirigente Scolastico prof.ssa RICCI GIORGIA.</t>
  </si>
  <si>
    <t>1X42sdcGI6M1y3ZHZm99HYr05RJMBcXZM</t>
  </si>
  <si>
    <t>https://drive.google.com/drive/folders/1X42sdcGI6M1y3ZHZm99HYr05RJMBcXZM</t>
  </si>
  <si>
    <t>1dlzWxwzhzKtpUUJoJibCa2n_1n8HM_XM86Ea-syTwyE</t>
  </si>
  <si>
    <t>04/06/2026 20:44:50</t>
  </si>
  <si>
    <t>https://docs.google.com/spreadsheets/d/1dlzWxwzhzKtpUUJoJibCa2n_1n8HM_XM86Ea-syTwyE/edit?usp=drivesdk</t>
  </si>
  <si>
    <t>16/02/2026 10:22:26</t>
  </si>
  <si>
    <t>12dMNWcn_YCM2ZFeiOqshEK-OH5jHdJyRbJ7vMjgNbps,1JSEtlapkdCFrn7iII65Jd1cxPx1vDOZck-5PgYmoixI,1QTogM430K8Nm69rKd86n-7B8xsE3fTXJM5IiApx7cII,1lkyWaQuSBz_fkCohGcAZBnMwLMXRRf-p1RJYSN0NW0s,10V8vFVHwmOD7l4IF5ieR6oGQxj8i6h5TmO8LqlsB5nw</t>
  </si>
  <si>
    <t>1kiM2SL3J6Zwlh14Kvbsma2tb-RRywPLs,1KNXQvIQSxX0oD3XxaGChMs8KgVmZa_8-,17pk-Qd0gniYTw-O7dGg_nMGbypnE2S7r,1wOfvjj1OAy5dPn6lfZxULp_3Pap25m4J,1FFwZ0G7ezAIO2HeT3Q-VdsrIeS2sPGQG,1s9d_PapxJV5WPcFpsqDiV3InG-JwZ9Md,1XZhDhqQGN9dqqeLR54Rge4n9Z6Ns9JRC,1EWTDl5ax0Jz8qfVxsrWrtHro6lMqPJVi,1xXLWe11PqtRkTLz65FTNa5tunUbwPc_C,16w8pJWAV1NrBbtAFA_1LbEA7DVGA_BEY</t>
  </si>
  <si>
    <t>si comunica che sono stati generati e resi disponibili i file per la condotta e le competenze, e alle cartelle dei programmi svolti e delle relazioni finali. Di seguito i link ai file condivisi relativi alle sole classi in cui insegni: Cartelle programmi svolti 5F - PROGRAMMI SVOLTI - 2025-2026 4H - PROGRAMMI SVOLTI - 2025-2026 4F - PROGRAMMI SVOLTI - 2025-2026 3E - PROGRAMMI SVOLTI - 2025-2026 3D - PROGRAMMI SVOLTI - 2025-2026 Cartelle relazioni finali 5F - RELAZIONI FINALI - 2025-2026 4H - RELAZIONI FINALI - 2025-2026 4F - RELAZIONI FINALI - 2025-2026 3E - RELAZIONI FINALI - 2025-2026 3D - RELAZIONI FINALI - 2025-2026 Griglie condotta 3D - CONDOTTA - 2025-2026 3E - CONDOTTA - 2025-2026 4F - CONDOTTA - 2025-2026 4H - CONDOTTA - 2025-2026 5F - CONDOTTA - 2025-2026 Ciao e buon lavoro! L'Animatore Digitale prof. LEUCI GIULIO, per conto del Dirigente Scolastico prof.ssa RICCI GIORGIA.</t>
  </si>
  <si>
    <t>02/06/2026 13:58:21</t>
  </si>
  <si>
    <t>04/06/2026 20:44:52</t>
  </si>
  <si>
    <t>1oehVtPaalmlaG8TR9nbPuGvo-DW8QSs9NFGkRHDOtDE,1V0erMC2lin2_976eA9ANxMjEB2sAGFeoO-SrgI1CoTA,1yOe6p7EOFgGO4v4WXc5owJ99pDQiFq7xv3skTopFVVs,11dBLajr9btEUmglwup-VUgyQ-BsTOzTt5Hyzerw9cmE,1JIAd_R8btfQpaFKwBxQWOGgsQEQKqXPu09eYGMRVMLM</t>
  </si>
  <si>
    <t>2ALC - PROGRAMMI SVOLTI - 2025-2026</t>
  </si>
  <si>
    <t>PROGRAMMI SVOLTI/2ALC - PROGRAMMI SVOLTI - 2025-2026</t>
  </si>
  <si>
    <t>1COywzJBdHnnPcZ8WCxbssIr5Kaz4JJI8,1b9FjsoZqraEWxYhXmh_UUO1MCaXakIum,1hBey7E3OnaLXnoLmxA1epYRBI4MDOBLK,1umKI6nQzdDwZhVX7RFIvHp94tfLMeFZF,1oq4ZOdST4SNQ5OX1JzPXDg2OAcz6Qncb,1OHOAFUMEeNrlkpYACiCqOV_qynBKvB_6,1pASWZs0qWlk6XPp-LdA3JyZjoQPA1BcY,13njlZdoZq2-WWRqEWlBu1yvuUZ2o2PSU,1jfTTgtkDoBpdbZCMyT8cfyjlJrU_P8WQ,1RN-BYQeLpJuZC-rnnBj67xUvxoPJ9h1K</t>
  </si>
  <si>
    <t>1cx0pNhaEvOqdYEOgdO-6HH2AzvSeZO3s</t>
  </si>
  <si>
    <t>https://drive.google.com/drive/folders/1cx0pNhaEvOqdYEOgdO-6HH2AzvSeZO3s</t>
  </si>
  <si>
    <t>30/01/2026 10:35:43</t>
  </si>
  <si>
    <t>si comunica che sono stati generati e resi disponibili i file per la condotta e le competenze, e alle cartelle dei programmi svolti e delle relazioni finali. Di seguito i link ai file condivisi relativi alle sole classi in cui insegni: Cartelle programmi svolti 5H - PROGRAMMI SVOLTI - 2025-2026 5D - PROGRAMMI SVOLTI - 2025-2026 4E - PROGRAMMI SVOLTI - 2025-2026 3C - PROGRAMMI SVOLTI - 2025-2026 1BLS - PROGRAMMI SVOLTI - 2025-2026 Cartelle relazioni finali 5H - RELAZIONI FINALI - 2025-2026 5D - RELAZIONI FINALI - 2025-2026 4E - RELAZIONI FINALI - 2025-2026 3C - RELAZIONI FINALI - 2025-2026 1BLS - RELAZIONI FINALI - 2025-2026 Griglie condotta 1BLS - CONDOTTA - 2025-2026 3C - CONDOTTA - 2025-2026 4E - CONDOTTA - 2025-2026 5D - CONDOTTA - 2025-2026 5H - CONDOTTA - 2025-2026 Ciao e buon lavoro! L'Animatore Digitale prof. LEUCI GIULIO, per conto del Dirigente Scolastico prof.ssa RICCI GIORGIA.</t>
  </si>
  <si>
    <t>4ALS - Segnalatore CARENZE di FEBBRAIO - 2025-2026</t>
  </si>
  <si>
    <t>04/06/2026 20:44:53</t>
  </si>
  <si>
    <t>1GSpfwDgsxlYN4k06c0qbqlzpe5sf9CbxeiTssk5wH50,1d8TWtOWLGIg4wPGfzqMH6CZP-KA1xPa-lfXo_rp8WSs,1JSEtlapkdCFrn7iII65Jd1cxPx1vDOZck-5PgYmoixI,15-xF6VgSE-yl6MRsgWYo8_v9gB5Wgg-s1F8pJLt7Wck</t>
  </si>
  <si>
    <t>1ak-UdkP_lhVgBJZqAnI5RbAetRhBc5Qk-oxYJNW5nD8</t>
  </si>
  <si>
    <t>https://docs.google.com/spreadsheets/d/1ak-UdkP_lhVgBJZqAnI5RbAetRhBc5Qk-oxYJNW5nD8/edit?usp=drivesdk</t>
  </si>
  <si>
    <t>1dp8c-58KRHTC6ny4txdvXhRe7x1UjwZF,1wOfvjj1OAy5dPn6lfZxULp_3Pap25m4J,1yDrViNU1OkMASArqqJkecoFIZeS6q3Qh,16vvU8s_baOVXNS9I5HDmFhz6tgV6R-wI,159D-JFGGHcTeiaJJ7kh3Xy3b25_yTRjb,1xXLWe11PqtRkTLz65FTNa5tunUbwPc_C,1YcPQi1dF2qzS12T_sJUlbRM7aLkOczR8,1qGcKDUNmD6dtFEao8Z9IB5kuxw2MpmCM</t>
  </si>
  <si>
    <t>02/06/2026 13:57:11</t>
  </si>
  <si>
    <t>1L - PROGRAMMI SVOLTI - 2025-2026</t>
  </si>
  <si>
    <t>si comunica che sono stati generati e resi disponibili i file per la condotta e le competenze, e alle cartelle dei programmi svolti e delle relazioni finali. Di seguito i link ai file condivisi relativi alle sole classi in cui insegni: Cartelle programmi svolti 3G - PROGRAMMI SVOLTI - 2025-2026 3E - PROGRAMMI SVOLTI - 2025-2026 1E - PROGRAMMI SVOLTI - 2025-2026 1D - PROGRAMMI SVOLTI - 2025-2026 Cartelle relazioni finali 3G - RELAZIONI FINALI - 2025-2026 3E - RELAZIONI FINALI - 2025-2026 1E - RELAZIONI FINALI - 2025-2026 1D - RELAZIONI FINALI - 2025-2026 Griglie condotta 1D - CONDOTTA - 2025-2026 1E - CONDOTTA - 2025-2026 3E - CONDOTTA - 2025-2026 3G - CONDOTTA - 2025-2026 Ciao e buon lavoro! L'Animatore Digitale prof. LEUCI GIULIO, per conto del Dirigente Scolastico prof.ssa RICCI GIORGIA.</t>
  </si>
  <si>
    <t>PROGRAMMI SVOLTI/1L - PROGRAMMI SVOLTI - 2025-2026</t>
  </si>
  <si>
    <t>1Sy_nOzj7P0IYQhIU_gpwx7El5OQpmrvv</t>
  </si>
  <si>
    <t>https://drive.google.com/drive/folders/1Sy_nOzj7P0IYQhIU_gpwx7El5OQpmrvv</t>
  </si>
  <si>
    <t>04/06/2026 20:44:55</t>
  </si>
  <si>
    <t>1eMS3z1LlLqJ12e0ClIaHMuS7b1el0WV7ICit4vEaAOI,1R-NfNyBmWc9z8l0lU4fCY-4VWCvpW8QtycckWaDYHQ8,1d0FD2iB3TDYWruoFCnJaZxJ-3fcXoyJTywcMPF-FALc,11dBLajr9btEUmglwup-VUgyQ-BsTOzTt5Hyzerw9cmE</t>
  </si>
  <si>
    <t>30/01/2026 10:36:09</t>
  </si>
  <si>
    <t>1b9FjsoZqraEWxYhXmh_UUO1MCaXakIum,11StkDPYUvT4X6tyXGsoI3Ob6VO1maEi5,1_U4oLrKeOUL6_FpLuggrdoi-QH9XrIzH,1Mo6S0vcZxOP9A3naOze56hbkcekm1QrM,1pASWZs0qWlk6XPp-LdA3JyZjoQPA1BcY,1KvQxxOSwegi7y-9Kcx34M8uKT9GIPbsH,1xAltwyEv69Pi0aaFZ9evTCXjoAD1ObMi,1TZQTS_adHOmjsXUQaB-oBpHRY7hrljZU</t>
  </si>
  <si>
    <t>4BLC - Segnalatore CARENZE di FEBBRAIO - 2025-2026</t>
  </si>
  <si>
    <t>si comunica che sono stati generati e resi disponibili i file per la condotta e le competenze, e alle cartelle dei programmi svolti e delle relazioni finali. Di seguito i link ai file condivisi relativi alle sole classi in cui insegni: Cartelle programmi svolti 5D - PROGRAMMI SVOLTI - 2025-2026 3F - PROGRAMMI SVOLTI - 2025-2026 1F - PROGRAMMI SVOLTI - 2025-2026 1ALS - PROGRAMMI SVOLTI - 2025-2026 Cartelle relazioni finali 5D - RELAZIONI FINALI - 2025-2026 1F - RELAZIONI FINALI - 2025-2026 1ALS - RELAZIONI FINALI - 2025-2026 3F - RELAZIONI FINALI - 2025-2026 Griglie condotta 3F - CONDOTTA - 2025-2026 1ALS - CONDOTTA - 2025-2026 1F - CONDOTTA - 2025-2026 5D - CONDOTTA - 2025-2026 Ciao e buon lavoro! L'Animatore Digitale prof. LEUCI GIULIO, per conto del Dirigente Scolastico prof.ssa RICCI GIORGIA.</t>
  </si>
  <si>
    <t>02/06/2026 13:55:46</t>
  </si>
  <si>
    <t>1G - PROGRAMMI SVOLTI - 2025-2026</t>
  </si>
  <si>
    <t>PROGRAMMI SVOLTI/1G - PROGRAMMI SVOLTI - 2025-2026</t>
  </si>
  <si>
    <t>04/06/2026 20:44:57</t>
  </si>
  <si>
    <t>15QQDntbEwgfMlL5GzukCpEOrhyexaQ3uc5EGNVweRjQ</t>
  </si>
  <si>
    <t>11Cg_PDRfSxClYUerEl8TnbXRNW1dAVqb</t>
  </si>
  <si>
    <t>https://drive.google.com/drive/folders/11Cg_PDRfSxClYUerEl8TnbXRNW1dAVqb</t>
  </si>
  <si>
    <t>https://docs.google.com/spreadsheets/d/15QQDntbEwgfMlL5GzukCpEOrhyexaQ3uc5EGNVweRjQ/edit?usp=drivesdk</t>
  </si>
  <si>
    <t>1xT6NY5qcyBcQA9WRJq-m3MJfLBkFYShcI_d6_bKKu_k,1JHnzYPgKxML0lv6I-UoLviGmcRBCB3nFjY6IEXxlHDI,1n0evUN-zE7HZxHsEMs2xSwJGEToTS8_KiAkbUUGB8ss,1pXCspcQqhFpJ3D3gzZYWhI99aBuV6oBx-CAMqBDIiHc</t>
  </si>
  <si>
    <t>12hdJtPpS8b0qb2kUycX-Xlfg6qlpzeVj,1ZADahySvUmjM9UGRCzePnTQPrIl-_H3o,1KDfSSR5O61rrhKGqPFhi4hpjIXt9VXe8,1-d3r12IhlJAAdoznNJvUhmFHPWj6Ghlm,1OIrdYdYgD4pJlZsna669cUX58U0nyIhg,1mtbjM_LvWa3O5swVe7Mwgul1_tUgLsOY,1TMQl6VpYwT2bc6b7OZ3YgpYlLm6sRjdg,1AwLzyZD7BrPBP6Ln1vSInnxn-G0X9pNV</t>
  </si>
  <si>
    <t>si comunica che sono stati generati e resi disponibili i file per la condotta e le competenze, e alle cartelle dei programmi svolti e delle relazioni finali. Di seguito i link ai file condivisi relativi alle sole classi in cui insegni: Cartelle programmi svolti 5ALC - PROGRAMMI SVOLTI - 2025-2026 4ALC - PROGRAMMI SVOLTI - 2025-2026 3ALC - PROGRAMMI SVOLTI - 2025-2026 1ALC - PROGRAMMI SVOLTI - 2025-2026 Cartelle relazioni finali 5ALC - RELAZIONI FINALI - 2025-2026 4ALC - RELAZIONI FINALI - 2025-2026 3ALC - RELAZIONI FINALI - 2025-2026 1ALC - RELAZIONI FINALI - 2025-2026 Griglie condotta 1ALC - CONDOTTA - 2025-2026 3ALC - CONDOTTA - 2025-2026 4ALC - CONDOTTA - 2025-2026 5ALC - CONDOTTA - 2025-2026 Ciao e buon lavoro! L'Animatore Digitale prof. LEUCI GIULIO, per conto del Dirigente Scolastico prof.ssa RICCI GIORGIA.</t>
  </si>
  <si>
    <t>04/06/2026 20:44:58</t>
  </si>
  <si>
    <t>02/06/2026 13:54:31</t>
  </si>
  <si>
    <t>1F - PROGRAMMI SVOLTI - 2025-2026</t>
  </si>
  <si>
    <t>30/01/2026 10:36:34</t>
  </si>
  <si>
    <t>12dMNWcn_YCM2ZFeiOqshEK-OH5jHdJyRbJ7vMjgNbps,1yOe6p7EOFgGO4v4WXc5owJ99pDQiFq7xv3skTopFVVs,1j5zvsUyN7jDqFKrFVYYuKI8oNwYOnenALXjh1zEyTzc</t>
  </si>
  <si>
    <t>PROGRAMMI SVOLTI/1F - PROGRAMMI SVOLTI - 2025-2026</t>
  </si>
  <si>
    <t>11itIAR-wJZISTLJeauCZTHrlwFJbwx3f,1hBey7E3OnaLXnoLmxA1epYRBI4MDOBLK,1FFwZ0G7ezAIO2HeT3Q-VdsrIeS2sPGQG,1H0nwTLimuRLNTYvrN6HFAZPFypOHMSxq,13njlZdoZq2-WWRqEWlBu1yvuUZ2o2PSU,16w8pJWAV1NrBbtAFA_1LbEA7DVGA_BEY</t>
  </si>
  <si>
    <t>4BLS - Segnalatore CARENZE di FEBBRAIO - 2025-2026</t>
  </si>
  <si>
    <t>1_U4oLrKeOUL6_FpLuggrdoi-QH9XrIzH</t>
  </si>
  <si>
    <t>https://drive.google.com/drive/folders/1_U4oLrKeOUL6_FpLuggrdoi-QH9XrIzH</t>
  </si>
  <si>
    <t>si comunica che sono stati generati e resi disponibili i file per la condotta e le competenze, e alle cartelle dei programmi svolti e delle relazioni finali. Di seguito i link ai file condivisi relativi alle sole classi in cui insegni: Cartelle programmi svolti 4I - PROGRAMMI SVOLTI - 2025-2026 4E - PROGRAMMI SVOLTI - 2025-2026 3D - PROGRAMMI SVOLTI - 2025-2026 Cartelle relazioni finali 4I - RELAZIONI FINALI - 2025-2026 4E - RELAZIONI FINALI - 2025-2026 3D - RELAZIONI FINALI - 2025-2026 Griglie condotta 3D - CONDOTTA - 2025-2026 4E - CONDOTTA - 2025-2026 4I - CONDOTTA - 2025-2026 Ciao e buon lavoro! L'Animatore Digitale prof. LEUCI GIULIO, per conto del Dirigente Scolastico prof.ssa RICCI GIORGIA.</t>
  </si>
  <si>
    <t>1y0X45tBemPRWYcZ_H1r-JOqE08CK2SvP5r7Eo9-mrjg</t>
  </si>
  <si>
    <t>https://docs.google.com/spreadsheets/d/1y0X45tBemPRWYcZ_H1r-JOqE08CK2SvP5r7Eo9-mrjg/edit?usp=drivesdk</t>
  </si>
  <si>
    <t>04/06/2026 20:45:00</t>
  </si>
  <si>
    <t>15OB2VNOmrNNyO86Yonl8IglEIdOyY4t1TiAiAkB_HqU,1f0fGZ_M6Tuk1n3vxURWq2F0u93CidF9ZaWjOBgIE5lc,1H5W_uOztL45Iy7p_6om_3MxFOzk0L8300MzEpFVG96Y</t>
  </si>
  <si>
    <t>1Qqqh9LzI3iETP6fRz9rPAmMkIgm5MlO4,1cbbACeOSWK29VplGPBR5S00yCwKpdxGi,1pdnmA9EE6q3m58VFg0-vuw-kVEjW_RO0,11JXjn0NTs3YldKlVZQr1_Dbc0eJf5tpO,1RJ2bvrsCseX7zo1vBF5su8xof-svWNx1,1H3Eo9U0CNVpipFLPAkD9-D2k35CxHQX3</t>
  </si>
  <si>
    <t>02/06/2026 13:53:26</t>
  </si>
  <si>
    <t>1E - PROGRAMMI SVOLTI - 2025-2026</t>
  </si>
  <si>
    <t>si comunica che sono stati generati e resi disponibili i file per la condotta e le competenze, e alle cartelle dei programmi svolti e delle relazioni finali. Di seguito i link ai file condivisi relativi alle sole classi in cui insegni: Cartelle programmi svolti 5BLC - PROGRAMMI SVOLTI - 2025-2026 4BLC - PROGRAMMI SVOLTI - 2025-2026 3BLC - PROGRAMMI SVOLTI - 2025-2026 Cartelle relazioni finali 5BLC - RELAZIONI FINALI - 2025-2026 4BLC - RELAZIONI FINALI - 2025-2026 3BLC - RELAZIONI FINALI - 2025-2026 Griglie condotta 3BLC - CONDOTTA - 2025-2026 4BLC - CONDOTTA - 2025-2026 5BLC - CONDOTTA - 2025-2026 Ciao e buon lavoro! L'Animatore Digitale prof. LEUCI GIULIO, per conto del Dirigente Scolastico prof.ssa RICCI GIORGIA.</t>
  </si>
  <si>
    <t>PROGRAMMI SVOLTI/1E - PROGRAMMI SVOLTI - 2025-2026</t>
  </si>
  <si>
    <t>1yDrViNU1OkMASArqqJkecoFIZeS6q3Qh</t>
  </si>
  <si>
    <t>https://drive.google.com/drive/folders/1yDrViNU1OkMASArqqJkecoFIZeS6q3Qh</t>
  </si>
  <si>
    <t>30/01/2026 10:37:00</t>
  </si>
  <si>
    <t>04/06/2026 20:45:01</t>
  </si>
  <si>
    <t>4C - Segnalatore CARENZE di FEBBRAIO - 2025-2026</t>
  </si>
  <si>
    <t>1d8TWtOWLGIg4wPGfzqMH6CZP-KA1xPa-lfXo_rp8WSs,12dMNWcn_YCM2ZFeiOqshEK-OH5jHdJyRbJ7vMjgNbps</t>
  </si>
  <si>
    <t>1FFwZ0G7ezAIO2HeT3Q-VdsrIeS2sPGQG,1yDrViNU1OkMASArqqJkecoFIZeS6q3Qh,16w8pJWAV1NrBbtAFA_1LbEA7DVGA_BEY,1YcPQi1dF2qzS12T_sJUlbRM7aLkOczR8</t>
  </si>
  <si>
    <t>02/06/2026 13:52:12</t>
  </si>
  <si>
    <t>si comunica che sono stati generati e resi disponibili i file per la condotta e le competenze, e alle cartelle dei programmi svolti e delle relazioni finali. Di seguito i link ai file condivisi relativi alle sole classi in cui insegni: Cartelle programmi svolti 3D - PROGRAMMI SVOLTI - 2025-2026 1E - PROGRAMMI SVOLTI - 2025-2026 Cartelle relazioni finali 3D - RELAZIONI FINALI - 2025-2026 1E - RELAZIONI FINALI - 2025-2026 Griglie condotta 1E - CONDOTTA - 2025-2026 3D - CONDOTTA - 2025-2026 Ciao e buon lavoro! L'Animatore Digitale prof. LEUCI GIULIO, per conto del Dirigente Scolastico prof.ssa RICCI GIORGIA.</t>
  </si>
  <si>
    <t>1cl43wBi81IT3MlLlqgliP4WwOyw0-snK8Pt72AzyzQg</t>
  </si>
  <si>
    <t>1D - PROGRAMMI SVOLTI - 2025-2026</t>
  </si>
  <si>
    <t>PROGRAMMI SVOLTI/1D - PROGRAMMI SVOLTI - 2025-2026</t>
  </si>
  <si>
    <t>16vvU8s_baOVXNS9I5HDmFhz6tgV6R-wI</t>
  </si>
  <si>
    <t>https://docs.google.com/spreadsheets/d/1cl43wBi81IT3MlLlqgliP4WwOyw0-snK8Pt72AzyzQg/edit?usp=drivesdk</t>
  </si>
  <si>
    <t>https://drive.google.com/drive/folders/16vvU8s_baOVXNS9I5HDmFhz6tgV6R-wI</t>
  </si>
  <si>
    <t>04/06/2026 20:45:03</t>
  </si>
  <si>
    <t>12Y4n0c0NCy28Ar5xRbkNBFItLxaHCBTGvw2qK9n57TA,15-xF6VgSE-yl6MRsgWYo8_v9gB5Wgg-s1F8pJLt7Wck,1g2Yq935uvXJaXfuHA-FVjd5X51uxbqZGNfC4wp2q_T4,1j5zvsUyN7jDqFKrFVYYuKI8oNwYOnenALXjh1zEyTzc,11tUOyOzFcmpl9EhSi42uicYwLLG6bOx708-zbXrKLgY</t>
  </si>
  <si>
    <t>1I5jaHHNe-QVt9mykq6H3PALr6SRcRIWr,11itIAR-wJZISTLJeauCZTHrlwFJbwx3f,1lBUXJ5HzBZT3cqQLuQHPPNd4cQCGPsKP,1dp8c-58KRHTC6ny4txdvXhRe7x1UjwZF,1Sy_nOzj7P0IYQhIU_gpwx7El5OQpmrvv,1Xsz-Ovdtbek7azHk9zCgb7dUJ0gamOgB,1H0nwTLimuRLNTYvrN6HFAZPFypOHMSxq,1nJ_WcxwrLJ4sK1U87tjY5Xh4FgfD9J3I,159D-JFGGHcTeiaJJ7kh3Xy3b25_yTRjb,15okeRQHuvivuzsoeaRsyp_kchfQrlIb-</t>
  </si>
  <si>
    <t>si comunica che sono stati generati e resi disponibili i file per la condotta e le competenze, e alle cartelle dei programmi svolti e delle relazioni finali. Di seguito i link ai file condivisi relativi alle sole classi in cui insegni: Cartelle programmi svolti 5G - PROGRAMMI SVOLTI - 2025-2026 4I - PROGRAMMI SVOLTI - 2025-2026 4G - PROGRAMMI SVOLTI - 2025-2026 3G - PROGRAMMI SVOLTI - 2025-2026 1L - PROGRAMMI SVOLTI - 2025-2026 Cartelle relazioni finali 5G - RELAZIONI FINALI - 2025-2026 4I - RELAZIONI FINALI - 2025-2026 4G - RELAZIONI FINALI - 2025-2026 3G - RELAZIONI FINALI - 2025-2026 1L - RELAZIONI FINALI - 2025-2026 Griglie condotta 1L - CONDOTTA - 2025-2026 3G - CONDOTTA - 2025-2026 4G - CONDOTTA - 2025-2026 4I - CONDOTTA - 2025-2026 5G - CONDOTTA - 2025-2026 Ciao e buon lavoro! L'Animatore Digitale prof. LEUCI GIULIO, per conto del Dirigente Scolastico prof.ssa RICCI GIORGIA.</t>
  </si>
  <si>
    <t>02/06/2026 13:50:39</t>
  </si>
  <si>
    <t>1BLS - PROGRAMMI SVOLTI - 2025-2026</t>
  </si>
  <si>
    <t>PROGRAMMI SVOLTI/1BLS - PROGRAMMI SVOLTI - 2025-2026</t>
  </si>
  <si>
    <t>04/06/2026 20:45:05</t>
  </si>
  <si>
    <t>1oq4ZOdST4SNQ5OX1JzPXDg2OAcz6Qncb</t>
  </si>
  <si>
    <t>https://drive.google.com/drive/folders/1oq4ZOdST4SNQ5OX1JzPXDg2OAcz6Qncb</t>
  </si>
  <si>
    <t>1R-NfNyBmWc9z8l0lU4fCY-4VWCvpW8QtycckWaDYHQ8,1K04C4tFLf9QznqfnBr9vRLEhDjON-cYMyq_Xi7zR0Tg,1T--KN9tjZqhTilLpXYbgC67Ro5vkoQC8ebX2FSHKKTY,1aeK9lQ2wt5L_u0p5Nr_B4C8oS8v1mdRtPs6hZJ38fR4,15OB2VNOmrNNyO86Yonl8IglEIdOyY4t1TiAiAkB_HqU,14QibD3FoP26VDJ_QER21Q8vCf5yhdgMlWLwcyBbtHds,1f0fGZ_M6Tuk1n3vxURWq2F0u93CidF9ZaWjOBgIE5lc,1yyp9qQXYy3PW-rTjjgX2T0IA8NsRdIiYtJU3tesNQfA,1H5W_uOztL45Iy7p_6om_3MxFOzk0L8300MzEpFVG96Y,1MWby8-aI8N9dALgOR1LDb8vx-mIbJxBwMjz9TK7X5Js</t>
  </si>
  <si>
    <t>30/01/2026 10:37:27</t>
  </si>
  <si>
    <t>1Qqqh9LzI3iETP6fRz9rPAmMkIgm5MlO4,1-cpymTKEjJ1Bw1smxsPQQqaL__xeDpk5,1cbbACeOSWK29VplGPBR5S00yCwKpdxGi,1N0w4S6LuI0o6Yb847Lgz8Y6cGHwsxK-R,1pdnmA9EE6q3m58VFg0-vuw-kVEjW_RO0,1JvRTImXHPC_Q1czgi4jc6JJ1AxAZ8lW2,1X42sdcGI6M1y3ZHZm99HYr05RJMBcXZM,1PU1-IOZ1ThZocm8-WBucE2KqJU8jHR6Z,1Mo6S0vcZxOP9A3naOze56hbkcekm1QrM,11JXjn0NTs3YldKlVZQr1_Dbc0eJf5tpO,1Rq1bohf0P8Xa3iV79zFwUUg6j-IHKG4n,1RJ2bvrsCseX7zo1vBF5su8xof-svWNx1,1RdrcmRznqGaiph5CQJdicLOhbCITHKSs,1H3Eo9U0CNVpipFLPAkD9-D2k35CxHQX3,1gDq3IZo_8iHcZUIuorYVEYswIjjX8bME,1n2CYINsPs0Eo2D9sxSsabYaZFRXZReJb,10HG9eAEpkWuodCWFVvsHT1YGnYXBjARz,1xAltwyEv69Pi0aaFZ9evTCXjoAD1ObMi</t>
  </si>
  <si>
    <t>4D - Segnalatore CARENZE di FEBBRAIO - 2025-2026</t>
  </si>
  <si>
    <t>si comunica che sono stati generati e resi disponibili i file per la condotta e le competenze, e alle cartelle dei programmi svolti e delle relazioni finali. Di seguito i link ai file condivisi relativi alle sole classi in cui insegni: Cartelle programmi svolti 5BLC - PROGRAMMI SVOLTI - 2025-2026 5ALS - PROGRAMMI SVOLTI - 2025-2026 4BLC - PROGRAMMI SVOLTI - 2025-2026 4ALS - PROGRAMMI SVOLTI - 2025-2026 3BLC - PROGRAMMI SVOLTI - 2025-2026 3ALS - PROGRAMMI SVOLTI - 2025-2026 2ALS - PROGRAMMI SVOLTI - 2025-2026 1BLC - PROGRAMMI SVOLTI - 2025-2026 1ALS - PROGRAMMI SVOLTI - 2025-2026 Cartelle relazioni finali 5BLC - RELAZIONI FINALI - 2025-2026 5ALS - RELAZIONI FINALI - 2025-2026 4BLC - RELAZIONI FINALI - 2025-2026 4ALS - RELAZIONI FINALI - 2025-2026 3BLC - RELAZIONI FINALI - 2025-2026 3ALS - RELAZIONI FINALI - 2025-2026 2ALS - RELAZIONI FINALI - 2025-2026 1BLC - RELAZIONI FINALI - 2025-2026 1ALS - RELAZIONI FINALI - 2025-2026 Griglie condotta 1ALS - CONDOTTA - 2025-2026 1BLC - CONDOTTA - 2025-2026 2ALS - CONDOTTA - 2025-2026 3ALS - CONDOTTA - 2025-2026 3BLC - CONDOTTA - 2025-2026 4ALS - CONDOTTA - 2025-2026 4BLC - CONDOTTA - 2025-2026 5ALS - CONDOTTA - 2025-2026 5BLC - CONDOTTA - 2025-2026 Griglie competenze 2ALS - COMPETENZE - 2025-2026 Ciao e buon lavoro! L'Animatore Digitale prof. LEUCI GIULIO, per conto del Dirigente Scolastico prof.ssa RICCI GIORGIA.</t>
  </si>
  <si>
    <t>02/06/2026 13:49:26</t>
  </si>
  <si>
    <t>04/06/2026 20:45:06</t>
  </si>
  <si>
    <t>1BLC - PROGRAMMI SVOLTI - 2025-2026</t>
  </si>
  <si>
    <t>PROGRAMMI SVOLTI/1BLC - PROGRAMMI SVOLTI - 2025-2026</t>
  </si>
  <si>
    <t>1PU1-IOZ1ThZocm8-WBucE2KqJU8jHR6Z</t>
  </si>
  <si>
    <t>https://docs.google.com/spreadsheets/d/1yoKMqhBcqgS72TUsivMhIoc6-Nrr4ldT7vdCahBKGZY/edit?usp=drivesdk</t>
  </si>
  <si>
    <t>1K04C4tFLf9QznqfnBr9vRLEhDjON-cYMyq_Xi7zR0Tg,15OB2VNOmrNNyO86Yonl8IglEIdOyY4t1TiAiAkB_HqU,1f0fGZ_M6Tuk1n3vxURWq2F0u93CidF9ZaWjOBgIE5lc,1H5W_uOztL45Iy7p_6om_3MxFOzk0L8300MzEpFVG96Y</t>
  </si>
  <si>
    <t>https://drive.google.com/drive/folders/1PU1-IOZ1ThZocm8-WBucE2KqJU8jHR6Z</t>
  </si>
  <si>
    <t>1Qqqh9LzI3iETP6fRz9rPAmMkIgm5MlO4,1cbbACeOSWK29VplGPBR5S00yCwKpdxGi,1pdnmA9EE6q3m58VFg0-vuw-kVEjW_RO0,1PU1-IOZ1ThZocm8-WBucE2KqJU8jHR6Z,11JXjn0NTs3YldKlVZQr1_Dbc0eJf5tpO,1RJ2bvrsCseX7zo1vBF5su8xof-svWNx1,1H3Eo9U0CNVpipFLPAkD9-D2k35CxHQX3,10HG9eAEpkWuodCWFVvsHT1YGnYXBjARz</t>
  </si>
  <si>
    <t>si comunica che sono stati generati e resi disponibili i file per la condotta e le competenze, e alle cartelle dei programmi svolti e delle relazioni finali. Di seguito i link ai file condivisi relativi alle sole classi in cui insegni: Cartelle programmi svolti 5BLC - PROGRAMMI SVOLTI - 2025-2026 4BLC - PROGRAMMI SVOLTI - 2025-2026 3BLC - PROGRAMMI SVOLTI - 2025-2026 1BLC - PROGRAMMI SVOLTI - 2025-2026 Cartelle relazioni finali 5BLC - RELAZIONI FINALI - 2025-2026 4BLC - RELAZIONI FINALI - 2025-2026 3BLC - RELAZIONI FINALI - 2025-2026 1BLC - RELAZIONI FINALI - 2025-2026 Griglie condotta 1BLC - CONDOTTA - 2025-2026 3BLC - CONDOTTA - 2025-2026 4BLC - CONDOTTA - 2025-2026 5BLC - CONDOTTA - 2025-2026 Ciao e buon lavoro! L'Animatore Digitale prof. LEUCI GIULIO, per conto del Dirigente Scolastico prof.ssa RICCI GIORGIA.</t>
  </si>
  <si>
    <t>04/06/2026 20:45:08</t>
  </si>
  <si>
    <t>02/06/2026 13:48:12</t>
  </si>
  <si>
    <t>1eMS3z1LlLqJ12e0ClIaHMuS7b1el0WV7ICit4vEaAOI,1T--KN9tjZqhTilLpXYbgC67Ro5vkoQC8ebX2FSHKKTY,1V0erMC2lin2_976eA9ANxMjEB2sAGFeoO-SrgI1CoTA,1Ke21ZOpROXx5ssa6L-19VMjHr9nGnpTKAGP4gaQNa_g,1JIAd_R8btfQpaFKwBxQWOGgsQEQKqXPu09eYGMRVMLM,1MWby8-aI8N9dALgOR1LDb8vx-mIbJxBwMjz9TK7X5Js</t>
  </si>
  <si>
    <t>1ALS - PROGRAMMI SVOLTI - 2025-2026</t>
  </si>
  <si>
    <t>30/01/2026 10:37:59</t>
  </si>
  <si>
    <t>1COywzJBdHnnPcZ8WCxbssIr5Kaz4JJI8,1WygvmFVWshachemmY3CuDfXT-hlKidry,11StkDPYUvT4X6tyXGsoI3Ob6VO1maEi5,1umKI6nQzdDwZhVX7RFIvHp94tfLMeFZF,1X42sdcGI6M1y3ZHZm99HYr05RJMBcXZM,1OHOAFUMEeNrlkpYACiCqOV_qynBKvB_6,1Q9NGHJigpz_eAz7n2RpSbwplAEUqsRMz,1jfTTgtkDoBpdbZCMyT8cfyjlJrU_P8WQ,1n2CYINsPs0Eo2D9sxSsabYaZFRXZReJb,1TZQTS_adHOmjsXUQaB-oBpHRY7hrljZU</t>
  </si>
  <si>
    <t>PROGRAMMI SVOLTI/1ALS - PROGRAMMI SVOLTI - 2025-2026</t>
  </si>
  <si>
    <t>4E - Segnalatore CARENZE di FEBBRAIO - 2025-2026</t>
  </si>
  <si>
    <t>si comunica che sono stati generati e resi disponibili i file per la condotta e le competenze, e alle cartelle dei programmi svolti e delle relazioni finali. Di seguito i link ai file condivisi relativi alle sole classi in cui insegni: Cartelle programmi svolti 5H - PROGRAMMI SVOLTI - 2025-2026 4C - PROGRAMMI SVOLTI - 2025-2026 3F - PROGRAMMI SVOLTI - 2025-2026 3C - PROGRAMMI SVOLTI - 2025-2026 2ALS - PROGRAMMI SVOLTI - 2025-2026 Cartelle relazioni finali 5H - RELAZIONI FINALI - 2025-2026 4C - RELAZIONI FINALI - 2025-2026 3C - RELAZIONI FINALI - 2025-2026 2ALS - RELAZIONI FINALI - 2025-2026 3F - RELAZIONI FINALI - 2025-2026 Griglie condotta 3F - CONDOTTA - 2025-2026 2ALS - CONDOTTA - 2025-2026 3C - CONDOTTA - 2025-2026 4C - CONDOTTA - 2025-2026 5H - CONDOTTA - 2025-2026 Griglie competenze 2ALS - COMPETENZE - 2025-2026 Ciao e buon lavoro! L'Animatore Digitale prof. LEUCI GIULIO, per conto del Dirigente Scolastico prof.ssa RICCI GIORGIA.</t>
  </si>
  <si>
    <t>1Mo6S0vcZxOP9A3naOze56hbkcekm1QrM</t>
  </si>
  <si>
    <t>https://drive.google.com/drive/folders/1Mo6S0vcZxOP9A3naOze56hbkcekm1QrM</t>
  </si>
  <si>
    <t>04/06/2026 20:45:10</t>
  </si>
  <si>
    <t>1g-tjqkLoTl-QXIWo2MW2YNWPVyNMD5IO6SZu9ys4Drc</t>
  </si>
  <si>
    <t>1R-NfNyBmWc9z8l0lU4fCY-4VWCvpW8QtycckWaDYHQ8,1d0FD2iB3TDYWruoFCnJaZxJ-3fcXoyJTywcMPF-FALc,1u51aTw7f5SxdX26iv9-LtDe-gc2IfCRdzfn7yaEUMBc,1Bn_9tMfUzE7vcaMA0vqM8Zi8MTgXBUtMhJABm-lBee0,1arUSPkVGZNpzaGW9EL_GI_pYjjtZyUEsxXNwZAbC2Q8,1yyp9qQXYy3PW-rTjjgX2T0IA8NsRdIiYtJU3tesNQfA,1hTY61tofvQ6szvZLXYRre1FRh1IHpzojSS1LUWmljDs,1lKXctHcQyLX9yAHzmtQJaCl8wzDrkMmgra-ceX8ZNDo,1a3v3jDwDZDkikQw5UAhTVrjDfL8eYaBHZ5O110DXDh0</t>
  </si>
  <si>
    <t>https://docs.google.com/spreadsheets/d/1g-tjqkLoTl-QXIWo2MW2YNWPVyNMD5IO6SZu9ys4Drc/edit?usp=drivesdk</t>
  </si>
  <si>
    <t>1-cpymTKEjJ1Bw1smxsPQQqaL__xeDpk5,1AaZ98T6EuvCYcoDFYa6i0INC908ttZhn,1NPkDDT34g5lE2wk1Yg1T-cMpCC_qtr2K,15FgmILAj69gpvVlxWcmv0arTYFwc1wdP,1_U4oLrKeOUL6_FpLuggrdoi-QH9XrIzH,1Mo6S0vcZxOP9A3naOze56hbkcekm1QrM,1Rq1bohf0P8Xa3iV79zFwUUg6j-IHKG4n,1KjTf_eUABwlo38c0b0k9Vbkrt1cF3mA5,1y_I24QhGLD2Dq54fczXaGvtFGB3HSOzK,1wEKqqQ9wX66xu86tzZY1CWwW_Vgeo3J2,1KvQxxOSwegi7y-9Kcx34M8uKT9GIPbsH,1xAltwyEv69Pi0aaFZ9evTCXjoAD1ObMi</t>
  </si>
  <si>
    <t>si comunica che sono stati generati e resi disponibili i file per la condotta e le competenze, e alle cartelle dei programmi svolti e delle relazioni finali. Di seguito i link ai file condivisi relativi alle sole classi in cui insegni: Cartelle programmi svolti 5ALS - PROGRAMMI SVOLTI - 2025-2026 2H - PROGRAMMI SVOLTI - 2025-2026 2G - PROGRAMMI SVOLTI - 2025-2026 2F - PROGRAMMI SVOLTI - 2025-2026 1F - PROGRAMMI SVOLTI - 2025-2026 1ALS - PROGRAMMI SVOLTI - 2025-2026 Cartelle relazioni finali 5ALS - RELAZIONI FINALI - 2025-2026 2H - RELAZIONI FINALI - 2025-2026 2G - RELAZIONI FINALI - 2025-2026 2F - RELAZIONI FINALI - 2025-2026 1F - RELAZIONI FINALI - 2025-2026 1ALS - RELAZIONI FINALI - 2025-2026 Griglie condotta 1ALS - CONDOTTA - 2025-2026 1F - CONDOTTA - 2025-2026 2F - CONDOTTA - 2025-2026 2G - CONDOTTA - 2025-2026 2H - CONDOTTA - 2025-2026 5ALS - CONDOTTA - 2025-2026 Griglie competenze 2F - COMPETENZE - 2025-2026 2G - COMPETENZE - 2025-2026 2H - COMPETENZE - 2025-2026 Ciao e buon lavoro! L'Animatore Digitale prof. LEUCI GIULIO, per conto del Dirigente Scolastico prof.ssa RICCI GIORGIA.</t>
  </si>
  <si>
    <t>02/06/2026 13:46:58</t>
  </si>
  <si>
    <t>1ALC - PROGRAMMI SVOLTI - 2025-2026</t>
  </si>
  <si>
    <t>04/06/2026 20:45:12</t>
  </si>
  <si>
    <t>PROGRAMMI SVOLTI/1ALC - PROGRAMMI SVOLTI - 2025-2026</t>
  </si>
  <si>
    <t>1-d3r12IhlJAAdoznNJvUhmFHPWj6Ghlm</t>
  </si>
  <si>
    <t>https://drive.google.com/drive/folders/1-d3r12IhlJAAdoznNJvUhmFHPWj6Ghlm</t>
  </si>
  <si>
    <t>30/01/2026 10:38:25</t>
  </si>
  <si>
    <t>12dMNWcn_YCM2ZFeiOqshEK-OH5jHdJyRbJ7vMjgNbps,1QTogM430K8Nm69rKd86n-7B8xsE3fTXJM5IiApx7cII,1j5zvsUyN7jDqFKrFVYYuKI8oNwYOnenALXjh1zEyTzc,1LRRQeF52uz0Tm4KxvHRF8jOZVf-2GosmTsgvA_I8WAY</t>
  </si>
  <si>
    <t>1nCSdITYjIb07qN-foGIaDoM_owfVtigX,11itIAR-wJZISTLJeauCZTHrlwFJbwx3f,17pk-Qd0gniYTw-O7dGg_nMGbypnE2S7r,1FFwZ0G7ezAIO2HeT3Q-VdsrIeS2sPGQG,1atx6JvWqJAmHhox_BMdLU3Mcj5y5qqRQ,1H0nwTLimuRLNTYvrN6HFAZPFypOHMSxq,1EWTDl5ax0Jz8qfVxsrWrtHro6lMqPJVi,16w8pJWAV1NrBbtAFA_1LbEA7DVGA_BEY</t>
  </si>
  <si>
    <t>4F - Segnalatore CARENZE di FEBBRAIO - 2025-2026</t>
  </si>
  <si>
    <t>si comunica che sono stati generati e resi disponibili i file per la condotta e le competenze, e alle cartelle dei programmi svolti e delle relazioni finali. Di seguito i link ai file condivisi relativi alle sole classi in cui insegni: Cartelle programmi svolti 5C - PROGRAMMI SVOLTI - 2025-2026 4I - PROGRAMMI SVOLTI - 2025-2026 4F - PROGRAMMI SVOLTI - 2025-2026 3D - PROGRAMMI SVOLTI - 2025-2026 Cartelle relazioni finali 5C - RELAZIONI FINALI - 2025-2026 4I - RELAZIONI FINALI - 2025-2026 4F - RELAZIONI FINALI - 2025-2026 3D - RELAZIONI FINALI - 2025-2026 Griglie condotta 3D - CONDOTTA - 2025-2026 4F - CONDOTTA - 2025-2026 4I - CONDOTTA - 2025-2026 5C - CONDOTTA - 2025-2026 Ciao e buon lavoro! L'Animatore Digitale prof. LEUCI GIULIO, per conto del Dirigente Scolastico prof.ssa RICCI GIORGIA.</t>
  </si>
  <si>
    <t>1b1cBQTIdykad5I-VZS0q6gAcsRxdqdvPWD8XXq4zuNg</t>
  </si>
  <si>
    <t>02/06/2026 13:45:39</t>
  </si>
  <si>
    <t>https://docs.google.com/spreadsheets/d/1b1cBQTIdykad5I-VZS0q6gAcsRxdqdvPWD8XXq4zuNg/edit?usp=drivesdk</t>
  </si>
  <si>
    <t>RELAZIONI_FINALI</t>
  </si>
  <si>
    <t>04/06/2026 20:45:14</t>
  </si>
  <si>
    <t>5H - RELAZIONI FINALI - 2025-2026</t>
  </si>
  <si>
    <t>RELAZIONI FINALI/5H - RELAZIONI FINALI - 2025-2026</t>
  </si>
  <si>
    <t>1OHOAFUMEeNrlkpYACiCqOV_qynBKvB_6</t>
  </si>
  <si>
    <t>1d8TWtOWLGIg4wPGfzqMH6CZP-KA1xPa-lfXo_rp8WSs,15-xF6VgSE-yl6MRsgWYo8_v9gB5Wgg-s1F8pJLt7Wck,1QTogM430K8Nm69rKd86n-7B8xsE3fTXJM5IiApx7cII,11tUOyOzFcmpl9EhSi42uicYwLLG6bOx708-zbXrKLgY</t>
  </si>
  <si>
    <t>https://drive.google.com/drive/folders/1OHOAFUMEeNrlkpYACiCqOV_qynBKvB_6</t>
  </si>
  <si>
    <t>1I5jaHHNe-QVt9mykq6H3PALr6SRcRIWr,17pk-Qd0gniYTw-O7dGg_nMGbypnE2S7r,1dp8c-58KRHTC6ny4txdvXhRe7x1UjwZF,1yDrViNU1OkMASArqqJkecoFIZeS6q3Qh,1Xsz-Ovdtbek7azHk9zCgb7dUJ0gamOgB,1EWTDl5ax0Jz8qfVxsrWrtHro6lMqPJVi,159D-JFGGHcTeiaJJ7kh3Xy3b25_yTRjb,1YcPQi1dF2qzS12T_sJUlbRM7aLkOczR8</t>
  </si>
  <si>
    <t>si comunica che sono stati generati e resi disponibili i file per la condotta e le competenze, e alle cartelle dei programmi svolti e delle relazioni finali. Di seguito i link ai file condivisi relativi alle sole classi in cui insegni: Cartelle programmi svolti 5G - PROGRAMMI SVOLTI - 2025-2026 4F - PROGRAMMI SVOLTI - 2025-2026 3G - PROGRAMMI SVOLTI - 2025-2026 1E - PROGRAMMI SVOLTI - 2025-2026 Cartelle relazioni finali 5G - RELAZIONI FINALI - 2025-2026 4F - RELAZIONI FINALI - 2025-2026 3G - RELAZIONI FINALI - 2025-2026 1E - RELAZIONI FINALI - 2025-2026 Griglie condotta 1E - CONDOTTA - 2025-2026 3G - CONDOTTA - 2025-2026 4F - CONDOTTA - 2025-2026 5G - CONDOTTA - 2025-2026 Ciao e buon lavoro! L'Animatore Digitale prof. LEUCI GIULIO, per conto del Dirigente Scolastico prof.ssa RICCI GIORGIA.</t>
  </si>
  <si>
    <t>02/06/2026 13:01:39</t>
  </si>
  <si>
    <t>04/06/2026 20:45:16</t>
  </si>
  <si>
    <t>30/01/2026 10:38:56</t>
  </si>
  <si>
    <t>5G - RELAZIONI FINALI - 2025-2026</t>
  </si>
  <si>
    <t>RELAZIONI FINALI/5G - RELAZIONI FINALI - 2025-2026</t>
  </si>
  <si>
    <t>1Xsz-Ovdtbek7azHk9zCgb7dUJ0gamOgB</t>
  </si>
  <si>
    <t>1R-NfNyBmWc9z8l0lU4fCY-4VWCvpW8QtycckWaDYHQ8,1oehVtPaalmlaG8TR9nbPuGvo-DW8QSs9NFGkRHDOtDE,1m9H7MibR1PDN04q4DBlwJs4sye0UShrAGItK4bNYCWA,12dMNWcn_YCM2ZFeiOqshEK-OH5jHdJyRbJ7vMjgNbps,1LRRQeF52uz0Tm4KxvHRF8jOZVf-2GosmTsgvA_I8WAY,11dBLajr9btEUmglwup-VUgyQ-BsTOzTt5Hyzerw9cmE,18U-cbjIKoOaT-ysipHQuQRF33G8QFs0WRnJXe19oW9k</t>
  </si>
  <si>
    <t>https://drive.google.com/drive/folders/1Xsz-Ovdtbek7azHk9zCgb7dUJ0gamOgB</t>
  </si>
  <si>
    <t>4G - Segnalatore CARENZE di FEBBRAIO - 2025-2026</t>
  </si>
  <si>
    <t>1b9FjsoZqraEWxYhXmh_UUO1MCaXakIum,1nCSdITYjIb07qN-foGIaDoM_owfVtigX,1FFwZ0G7ezAIO2HeT3Q-VdsrIeS2sPGQG,1b8gHKUFKref8Nunp0c3VXIeEUk1crhKZ,1oq4ZOdST4SNQ5OX1JzPXDg2OAcz6Qncb,1Mo6S0vcZxOP9A3naOze56hbkcekm1QrM,1pASWZs0qWlk6XPp-LdA3JyZjoQPA1BcY,1atx6JvWqJAmHhox_BMdLU3Mcj5y5qqRQ,16w8pJWAV1NrBbtAFA_1LbEA7DVGA_BEY,1G9gCs0it_GO8kG6Tx7dUCigazt6QFsN8,1RN-BYQeLpJuZC-rnnBj67xUvxoPJ9h1K,1xAltwyEv69Pi0aaFZ9evTCXjoAD1ObMi</t>
  </si>
  <si>
    <t>si comunica che sono stati generati e resi disponibili i file per la condotta e le competenze, e alle cartelle dei programmi svolti e delle relazioni finali. Di seguito i link ai file condivisi relativi alle sole classi in cui insegni: Cartelle programmi svolti 5D - PROGRAMMI SVOLTI - 2025-2026 5C - PROGRAMMI SVOLTI - 2025-2026 3D - PROGRAMMI SVOLTI - 2025-2026 2C - PROGRAMMI SVOLTI - 2025-2026 1BLS - PROGRAMMI SVOLTI - 2025-2026 1ALS - PROGRAMMI SVOLTI - 2025-2026 Cartelle relazioni finali 5D - RELAZIONI FINALI - 2025-2026 5C - RELAZIONI FINALI - 2025-2026 3D - RELAZIONI FINALI - 2025-2026 2C - RELAZIONI FINALI - 2025-2026 1BLS - RELAZIONI FINALI - 2025-2026 1ALS - RELAZIONI FINALI - 2025-2026 Griglie condotta 1ALS - CONDOTTA - 2025-2026 1BLS - CONDOTTA - 2025-2026 2C - CONDOTTA - 2025-2026 3D - CONDOTTA - 2025-2026 5C - CONDOTTA - 2025-2026 5D - CONDOTTA - 2025-2026 Griglie competenze 2C - COMPETENZE - 2025-2026 Ciao e buon lavoro! L'Animatore Digitale prof. LEUCI GIULIO, per conto del Dirigente Scolastico prof.ssa RICCI GIORGIA.</t>
  </si>
  <si>
    <t>18CCnRnz-7lIaxu7swoE6RCZLuhG7fwzR6elJLLQIooU</t>
  </si>
  <si>
    <t>https://docs.google.com/spreadsheets/d/18CCnRnz-7lIaxu7swoE6RCZLuhG7fwzR6elJLLQIooU/edit?usp=drivesdk</t>
  </si>
  <si>
    <t>02/06/2026 13:00:06</t>
  </si>
  <si>
    <t>04/06/2026 20:45:17</t>
  </si>
  <si>
    <t>5F - RELAZIONI FINALI - 2025-2026</t>
  </si>
  <si>
    <t>RELAZIONI FINALI/5F - RELAZIONI FINALI - 2025-2026</t>
  </si>
  <si>
    <t>1d8TWtOWLGIg4wPGfzqMH6CZP-KA1xPa-lfXo_rp8WSs,1T--KN9tjZqhTilLpXYbgC67Ro5vkoQC8ebX2FSHKKTY,1aeK9lQ2wt5L_u0p5Nr_B4C8oS8v1mdRtPs6hZJ38fR4,14QibD3FoP26VDJ_QER21Q8vCf5yhdgMlWLwcyBbtHds,1yOe6p7EOFgGO4v4WXc5owJ99pDQiFq7xv3skTopFVVs,1fH6R6wPuJBMy9KbIcVpcsitK7O6BzWrMMyqMZBp0fn4,1MWby8-aI8N9dALgOR1LDb8vx-mIbJxBwMjz9TK7X5Js</t>
  </si>
  <si>
    <t>1s9d_PapxJV5WPcFpsqDiV3InG-JwZ9Md</t>
  </si>
  <si>
    <t>https://drive.google.com/drive/folders/1s9d_PapxJV5WPcFpsqDiV3InG-JwZ9Md</t>
  </si>
  <si>
    <t>16qK5lovzQReHIvMB1CoyA_IMHCYSol-9,1hBey7E3OnaLXnoLmxA1epYRBI4MDOBLK,1N0w4S6LuI0o6Yb847Lgz8Y6cGHwsxK-R,1JvRTImXHPC_Q1czgi4jc6JJ1AxAZ8lW2,1X42sdcGI6M1y3ZHZm99HYr05RJMBcXZM,1yDrViNU1OkMASArqqJkecoFIZeS6q3Qh,1MSWFT_ahMWq271Ue0dfGTF3n8XlSnwiL,13njlZdoZq2-WWRqEWlBu1yvuUZ2o2PSU,1RdrcmRznqGaiph5CQJdicLOhbCITHKSs,1gDq3IZo_8iHcZUIuorYVEYswIjjX8bME,1n2CYINsPs0Eo2D9sxSsabYaZFRXZReJb,1YcPQi1dF2qzS12T_sJUlbRM7aLkOczR8</t>
  </si>
  <si>
    <t>30/01/2026 10:39:21</t>
  </si>
  <si>
    <t>si comunica che sono stati generati e resi disponibili i file per la condotta e le competenze, e alle cartelle dei programmi svolti e delle relazioni finali. Di seguito i link ai file condivisi relativi alle sole classi in cui insegni: Cartelle programmi svolti 5BLS - PROGRAMMI SVOLTI - 2025-2026 4E - PROGRAMMI SVOLTI - 2025-2026 4ALS - PROGRAMMI SVOLTI - 2025-2026 3ALS - PROGRAMMI SVOLTI - 2025-2026 2ALS - PROGRAMMI SVOLTI - 2025-2026 1E - PROGRAMMI SVOLTI - 2025-2026 Cartelle relazioni finali 5BLS - RELAZIONI FINALI - 2025-2026 4E - RELAZIONI FINALI - 2025-2026 4ALS - RELAZIONI FINALI - 2025-2026 3ALS - RELAZIONI FINALI - 2025-2026 2ALS - RELAZIONI FINALI - 2025-2026 1E - RELAZIONI FINALI - 2025-2026 Griglie condotta 1E - CONDOTTA - 2025-2026 2ALS - CONDOTTA - 2025-2026 3ALS - CONDOTTA - 2025-2026 4ALS - CONDOTTA - 2025-2026 4E - CONDOTTA - 2025-2026 5BLS - CONDOTTA - 2025-2026 Griglie competenze 2ALS - COMPETENZE - 2025-2026 Ciao e buon lavoro! L'Animatore Digitale prof. LEUCI GIULIO, per conto del Dirigente Scolastico prof.ssa RICCI GIORGIA.</t>
  </si>
  <si>
    <t>4H - Segnalatore CARENZE di FEBBRAIO - 2025-2026</t>
  </si>
  <si>
    <t>02/06/2026 12:58:36</t>
  </si>
  <si>
    <t>04/06/2026 20:45:19</t>
  </si>
  <si>
    <t>5E - RELAZIONI FINALI - 2025-2026</t>
  </si>
  <si>
    <t>1m6leHUiPAHUZj-fOOz8B6msI3EtpF6mhwsYit1ziLgk</t>
  </si>
  <si>
    <t>RELAZIONI FINALI/5E - RELAZIONI FINALI - 2025-2026</t>
  </si>
  <si>
    <t>https://docs.google.com/spreadsheets/d/1m6leHUiPAHUZj-fOOz8B6msI3EtpF6mhwsYit1ziLgk/edit?usp=drivesdk</t>
  </si>
  <si>
    <t>1GSpfwDgsxlYN4k06c0qbqlzpe5sf9CbxeiTssk5wH50,1m9H7MibR1PDN04q4DBlwJs4sye0UShrAGItK4bNYCWA,16h6EsH_bQ9h8m67dDFGlWrR2t_stE0nSn-9uWLtY17I,18U-cbjIKoOaT-ysipHQuQRF33G8QFs0WRnJXe19oW9k,19y_KFc5TCUYu9ZXptGrDss1vW4SFB-O97JSKIdrCKcc</t>
  </si>
  <si>
    <t>1W5GghF8XmLRAGzdyM-L_p-A-AoqQZKrK</t>
  </si>
  <si>
    <t>https://drive.google.com/drive/folders/1W5GghF8XmLRAGzdyM-L_p-A-AoqQZKrK</t>
  </si>
  <si>
    <t>1rF32-4vs_reM2m776g20Vb59dqQw7SYB,1b8gHKUFKref8Nunp0c3VXIeEUk1crhKZ,16vvU8s_baOVXNS9I5HDmFhz6tgV6R-wI,1GUkEj9veymk510CxMEJT5SietHGQo6Wi,1G9gCs0it_GO8kG6Tx7dUCigazt6QFsN8,1qGcKDUNmD6dtFEao8Z9IB5kuxw2MpmCM</t>
  </si>
  <si>
    <t>si comunica che sono stati generati e resi disponibili i file per la condotta e le competenze, e alle cartelle dei programmi svolti e delle relazioni finali. Di seguito i link ai file condivisi relativi alle sole classi in cui insegni: Cartelle programmi svolti 2E - PROGRAMMI SVOLTI - 2025-2026 2C - PROGRAMMI SVOLTI - 2025-2026 1D - PROGRAMMI SVOLTI - 2025-2026 Cartelle relazioni finali 2E - RELAZIONI FINALI - 2025-2026 2C - RELAZIONI FINALI - 2025-2026 1D - RELAZIONI FINALI - 2025-2026 Griglie condotta 1D - CONDOTTA - 2025-2026 2C - CONDOTTA - 2025-2026 2E - CONDOTTA - 2025-2026 Griglie competenze 2C - COMPETENZE - 2025-2026 2E - COMPETENZE - 2025-2026 Ciao e buon lavoro! L'Animatore Digitale prof. LEUCI GIULIO, per conto del Dirigente Scolastico prof.ssa RICCI GIORGIA.</t>
  </si>
  <si>
    <t>02/06/2026 12:57:07</t>
  </si>
  <si>
    <t>04/06/2026 20:45:21</t>
  </si>
  <si>
    <t>30/01/2026 10:39:47</t>
  </si>
  <si>
    <t>5D - RELAZIONI FINALI - 2025-2026</t>
  </si>
  <si>
    <t>RELAZIONI FINALI/5D - RELAZIONI FINALI - 2025-2026</t>
  </si>
  <si>
    <t>1m9H7MibR1PDN04q4DBlwJs4sye0UShrAGItK4bNYCWA,16h6EsH_bQ9h8m67dDFGlWrR2t_stE0nSn-9uWLtY17I,1V0erMC2lin2_976eA9ANxMjEB2sAGFeoO-SrgI1CoTA,1Ke21ZOpROXx5ssa6L-19VMjHr9nGnpTKAGP4gaQNa_g,1LRRQeF52uz0Tm4KxvHRF8jOZVf-2GosmTsgvA_I8WAY,1JIphReFCK4psfJ57Ugq-Fc1FvCmrZETMeMS-y9vQQKg,18U-cbjIKoOaT-ysipHQuQRF33G8QFs0WRnJXe19oW9k,19y_KFc5TCUYu9ZXptGrDss1vW4SFB-O97JSKIdrCKcc</t>
  </si>
  <si>
    <t>1pASWZs0qWlk6XPp-LdA3JyZjoQPA1BcY</t>
  </si>
  <si>
    <t>4I - Segnalatore CARENZE di FEBBRAIO - 2025-2026</t>
  </si>
  <si>
    <t>https://drive.google.com/drive/folders/1pASWZs0qWlk6XPp-LdA3JyZjoQPA1BcY</t>
  </si>
  <si>
    <t>1kWD4mXKcJgSaLzBhIB-QQ_T4OKUjQ8Mp,1nCSdITYjIb07qN-foGIaDoM_owfVtigX,1WygvmFVWshachemmY3CuDfXT-hlKidry,1umKI6nQzdDwZhVX7RFIvHp94tfLMeFZF,1rF32-4vs_reM2m776g20Vb59dqQw7SYB,1b8gHKUFKref8Nunp0c3VXIeEUk1crhKZ,1W5GghF8XmLRAGzdyM-L_p-A-AoqQZKrK,1atx6JvWqJAmHhox_BMdLU3Mcj5y5qqRQ,1Q9NGHJigpz_eAz7n2RpSbwplAEUqsRMz,1jfTTgtkDoBpdbZCMyT8cfyjlJrU_P8WQ,1GUkEj9veymk510CxMEJT5SietHGQo6Wi,1G9gCs0it_GO8kG6Tx7dUCigazt6QFsN8</t>
  </si>
  <si>
    <t>si comunica che sono stati generati e resi disponibili i file per la condotta e le competenze, e alle cartelle dei programmi svolti e delle relazioni finali. Di seguito i link ai file condivisi relativi alle sole classi in cui insegni: Cartelle programmi svolti 5E - PROGRAMMI SVOLTI - 2025-2026 5C - PROGRAMMI SVOLTI - 2025-2026 4C - PROGRAMMI SVOLTI - 2025-2026 3C - PROGRAMMI SVOLTI - 2025-2026 2E - PROGRAMMI SVOLTI - 2025-2026 2C - PROGRAMMI SVOLTI - 2025-2026 Cartelle relazioni finali 5E - RELAZIONI FINALI - 2025-2026 5C - RELAZIONI FINALI - 2025-2026 4C - RELAZIONI FINALI - 2025-2026 3C - RELAZIONI FINALI - 2025-2026 2E - RELAZIONI FINALI - 2025-2026 2C - RELAZIONI FINALI - 2025-2026 Griglie condotta 2C - CONDOTTA - 2025-2026 2E - CONDOTTA - 2025-2026 3C - CONDOTTA - 2025-2026 4C - CONDOTTA - 2025-2026 5C - CONDOTTA - 2025-2026 5E - CONDOTTA - 2025-2026 Griglie competenze 2C - COMPETENZE - 2025-2026 2E - COMPETENZE - 2025-2026 Ciao e buon lavoro! L'Animatore Digitale prof. LEUCI GIULIO, per conto del Dirigente Scolastico prof.ssa RICCI GIORGIA.</t>
  </si>
  <si>
    <t>1FZilO3mu9rHZvpqXV4zfJDLE3mtBp1IcIVDf1L04Cmk</t>
  </si>
  <si>
    <t>https://docs.google.com/spreadsheets/d/1FZilO3mu9rHZvpqXV4zfJDLE3mtBp1IcIVDf1L04Cmk/edit?usp=drivesdk</t>
  </si>
  <si>
    <t>02/06/2026 12:55:20</t>
  </si>
  <si>
    <t>04/06/2026 20:45:23</t>
  </si>
  <si>
    <t>5C - RELAZIONI FINALI - 2025-2026</t>
  </si>
  <si>
    <t>RELAZIONI FINALI/5C - RELAZIONI FINALI - 2025-2026</t>
  </si>
  <si>
    <t>1K04C4tFLf9QznqfnBr9vRLEhDjON-cYMyq_Xi7zR0Tg,12Y4n0c0NCy28Ar5xRbkNBFItLxaHCBTGvw2qK9n57TA,18zPVKTO1to6cjL-nqTTNJWkynGBE0GMtsTtBmt8V3-c,15OB2VNOmrNNyO86Yonl8IglEIdOyY4t1TiAiAkB_HqU,1f0fGZ_M6Tuk1n3vxURWq2F0u93CidF9ZaWjOBgIE5lc,1H5W_uOztL45Iy7p_6om_3MxFOzk0L8300MzEpFVG96Y,12vlUKYmB0KyE-hzxeZvi5pIKV7BJwf-xt7tGGWN4CSU</t>
  </si>
  <si>
    <t>1atx6JvWqJAmHhox_BMdLU3Mcj5y5qqRQ</t>
  </si>
  <si>
    <t>1Qqqh9LzI3iETP6fRz9rPAmMkIgm5MlO4,1cbbACeOSWK29VplGPBR5S00yCwKpdxGi,1pdnmA9EE6q3m58VFg0-vuw-kVEjW_RO0,14P2EUHOLmXy587F4KdLp7XiQRADtCKFO,1Sy_nOzj7P0IYQhIU_gpwx7El5OQpmrvv,1PU1-IOZ1ThZocm8-WBucE2KqJU8jHR6Z,11JXjn0NTs3YldKlVZQr1_Dbc0eJf5tpO,1RJ2bvrsCseX7zo1vBF5su8xof-svWNx1,1H3Eo9U0CNVpipFLPAkD9-D2k35CxHQX3,1CgdPui-nakqZ_ai7DR9050ee4zshuYbP,15okeRQHuvivuzsoeaRsyp_kchfQrlIb-,10HG9eAEpkWuodCWFVvsHT1YGnYXBjARz</t>
  </si>
  <si>
    <t>https://drive.google.com/drive/folders/1atx6JvWqJAmHhox_BMdLU3Mcj5y5qqRQ</t>
  </si>
  <si>
    <t>si comunica che sono stati generati e resi disponibili i file per la condotta e le competenze, e alle cartelle dei programmi svolti e delle relazioni finali. Di seguito i link ai file condivisi relativi alle sole classi in cui insegni: Cartelle programmi svolti 5BLC - PROGRAMMI SVOLTI - 2025-2026 4BLC - PROGRAMMI SVOLTI - 2025-2026 3BLC - PROGRAMMI SVOLTI - 2025-2026 2BLC - PROGRAMMI SVOLTI - 2025-2026 1L - PROGRAMMI SVOLTI - 2025-2026 1BLC - PROGRAMMI SVOLTI - 2025-2026 Cartelle relazioni finali 5BLC - RELAZIONI FINALI - 2025-2026 4BLC - RELAZIONI FINALI - 2025-2026 3BLC - RELAZIONI FINALI - 2025-2026 2BLC - RELAZIONI FINALI - 2025-2026 1L - RELAZIONI FINALI - 2025-2026 1BLC - RELAZIONI FINALI - 2025-2026 Griglie condotta 1BLC - CONDOTTA - 2025-2026 1L - CONDOTTA - 2025-2026 2BLC - CONDOTTA - 2025-2026 3BLC - CONDOTTA - 2025-2026 4BLC - CONDOTTA - 2025-2026 5BLC - CONDOTTA - 2025-2026 Griglie competenze 2BLC - COMPETENZE - 2025-2026 Ciao e buon lavoro! L'Animatore Digitale prof. LEUCI GIULIO, per conto del Dirigente Scolastico prof.ssa RICCI GIORGIA.</t>
  </si>
  <si>
    <t>04/06/2026 20:45:24</t>
  </si>
  <si>
    <t>1T--KN9tjZqhTilLpXYbgC67Ro5vkoQC8ebX2FSHKKTY,1m9H7MibR1PDN04q4DBlwJs4sye0UShrAGItK4bNYCWA,13Lt-jK0OKgfjslisCjnothx8Wu_kKeKLLBBPFndodkA,1lkyWaQuSBz_fkCohGcAZBnMwLMXRRf-p1RJYSN0NW0s,1MWby8-aI8N9dALgOR1LDb8vx-mIbJxBwMjz9TK7X5Js,18U-cbjIKoOaT-ysipHQuQRF33G8QFs0WRnJXe19oW9k,1aRKUrBLq7nGT9aRfyIr34XC8XxXKSIhdYe_SRBD2kb0</t>
  </si>
  <si>
    <t>02/06/2026 12:53:53</t>
  </si>
  <si>
    <t>1KNXQvIQSxX0oD3XxaGChMs8KgVmZa_8-,103Qn6yjPt-ydpDO2ELipiv9LJKzMaMXe,1b8gHKUFKref8Nunp0c3VXIeEUk1crhKZ,1X42sdcGI6M1y3ZHZm99HYr05RJMBcXZM,1XZhDhqQGN9dqqeLR54Rge4n9Z6Ns9JRC,1s4MNfzV9pVdQJLy0BvaYUy9KkKctKT9Y,1G9gCs0it_GO8kG6Tx7dUCigazt6QFsN8,1n2CYINsPs0Eo2D9sxSsabYaZFRXZReJb</t>
  </si>
  <si>
    <t>5BLS - RELAZIONI FINALI - 2025-2026</t>
  </si>
  <si>
    <t>RELAZIONI FINALI/5BLS - RELAZIONI FINALI - 2025-2026</t>
  </si>
  <si>
    <t>30/01/2026 10:40:12</t>
  </si>
  <si>
    <t>1MSWFT_ahMWq271Ue0dfGTF3n8XlSnwiL</t>
  </si>
  <si>
    <t>https://drive.google.com/drive/folders/1MSWFT_ahMWq271Ue0dfGTF3n8XlSnwiL</t>
  </si>
  <si>
    <t>si comunica che sono stati generati e resi disponibili i file per la condotta e le competenze, e alle cartelle dei programmi svolti e delle relazioni finali. Di seguito i link ai file condivisi relativi alle sole classi in cui insegni: Cartelle programmi svolti 4H - PROGRAMMI SVOLTI - 2025-2026 2D - PROGRAMMI SVOLTI - 2025-2026 2C - PROGRAMMI SVOLTI - 2025-2026 2ALS - PROGRAMMI SVOLTI - 2025-2026 Cartelle relazioni finali 4H - RELAZIONI FINALI - 2025-2026 2D - RELAZIONI FINALI - 2025-2026 2C - RELAZIONI FINALI - 2025-2026 2ALS - RELAZIONI FINALI - 2025-2026 Griglie condotta 2ALS - CONDOTTA - 2025-2026 2C - CONDOTTA - 2025-2026 2D - CONDOTTA - 2025-2026 4H - CONDOTTA - 2025-2026 Griglie competenze 2ALS - COMPETENZE - 2025-2026 2C - COMPETENZE - 2025-2026 2D - COMPETENZE - 2025-2026 Ciao e buon lavoro! L'Animatore Digitale prof. LEUCI GIULIO, per conto del Dirigente Scolastico prof.ssa RICCI GIORGIA.</t>
  </si>
  <si>
    <t>5ALC - Segnalatore CARENZE di FEBBRAIO - 2025-2026</t>
  </si>
  <si>
    <t>04/06/2026 20:45:26</t>
  </si>
  <si>
    <t>1Wiv6pS9GMFxx92ocwL0LGW8ZbNMynxUfABY0pIBrV5M,1yyp9qQXYy3PW-rTjjgX2T0IA8NsRdIiYtJU3tesNQfA</t>
  </si>
  <si>
    <t>1-cpymTKEjJ1Bw1smxsPQQqaL__xeDpk5,1FTIkE6J1Dpxa0cV_jcL6g-wQ3qjFYDrv,1Rq1bohf0P8Xa3iV79zFwUUg6j-IHKG4n,1SRoPL0Vh0b06Cg_QdJUhXZ4F40aXunXO</t>
  </si>
  <si>
    <t>1mSwgvlPevPFu1mQ43kE9Adg7E3TQibLwWnFkpPfGH6g</t>
  </si>
  <si>
    <t>02/06/2026 12:52:13</t>
  </si>
  <si>
    <t>https://docs.google.com/spreadsheets/d/1mSwgvlPevPFu1mQ43kE9Adg7E3TQibLwWnFkpPfGH6g/edit?usp=drivesdk</t>
  </si>
  <si>
    <t>si comunica che sono stati generati e resi disponibili i file per la condotta e le competenze, e alle cartelle dei programmi svolti e delle relazioni finali. Di seguito i link ai file condivisi relativi alle sole classi in cui insegni: Cartelle programmi svolti 5ALS - PROGRAMMI SVOLTI - 2025-2026 4D - PROGRAMMI SVOLTI - 2025-2026 Cartelle relazioni finali 5ALS - RELAZIONI FINALI - 2025-2026 4D - RELAZIONI FINALI - 2025-2026 Griglie condotta 4D - CONDOTTA - 2025-2026 5ALS - CONDOTTA - 2025-2026 Ciao e buon lavoro! L'Animatore Digitale prof. LEUCI GIULIO, per conto del Dirigente Scolastico prof.ssa RICCI GIORGIA.</t>
  </si>
  <si>
    <t>5BLC - RELAZIONI FINALI - 2025-2026</t>
  </si>
  <si>
    <t>RELAZIONI FINALI/5BLC - RELAZIONI FINALI - 2025-2026</t>
  </si>
  <si>
    <t>11JXjn0NTs3YldKlVZQr1_Dbc0eJf5tpO</t>
  </si>
  <si>
    <t>https://drive.google.com/drive/folders/11JXjn0NTs3YldKlVZQr1_Dbc0eJf5tpO</t>
  </si>
  <si>
    <t>04/06/2026 20:45:27</t>
  </si>
  <si>
    <t>1JSEtlapkdCFrn7iII65Jd1cxPx1vDOZck-5PgYmoixI,1Wiv6pS9GMFxx92ocwL0LGW8ZbNMynxUfABY0pIBrV5M,1yyp9qQXYy3PW-rTjjgX2T0IA8NsRdIiYtJU3tesNQfA,1JIAd_R8btfQpaFKwBxQWOGgsQEQKqXPu09eYGMRVMLM</t>
  </si>
  <si>
    <t>1COywzJBdHnnPcZ8WCxbssIr5Kaz4JJI8,1-cpymTKEjJ1Bw1smxsPQQqaL__xeDpk5,1FTIkE6J1Dpxa0cV_jcL6g-wQ3qjFYDrv,1wOfvjj1OAy5dPn6lfZxULp_3Pap25m4J,1OHOAFUMEeNrlkpYACiCqOV_qynBKvB_6,1Rq1bohf0P8Xa3iV79zFwUUg6j-IHKG4n,1SRoPL0Vh0b06Cg_QdJUhXZ4F40aXunXO,1xXLWe11PqtRkTLz65FTNa5tunUbwPc_C</t>
  </si>
  <si>
    <t>si comunica che sono stati generati e resi disponibili i file per la condotta e le competenze, e alle cartelle dei programmi svolti e delle relazioni finali. Di seguito i link ai file condivisi relativi alle sole classi in cui insegni: Cartelle programmi svolti 5H - PROGRAMMI SVOLTI - 2025-2026 5ALS - PROGRAMMI SVOLTI - 2025-2026 4D - PROGRAMMI SVOLTI - 2025-2026 3E - PROGRAMMI SVOLTI - 2025-2026 Cartelle relazioni finali 5H - RELAZIONI FINALI - 2025-2026 5ALS - RELAZIONI FINALI - 2025-2026 4D - RELAZIONI FINALI - 2025-2026 3E - RELAZIONI FINALI - 2025-2026 Griglie condotta 3E - CONDOTTA - 2025-2026 4D - CONDOTTA - 2025-2026 5ALS - CONDOTTA - 2025-2026 5H - CONDOTTA - 2025-2026 Ciao e buon lavoro! L'Animatore Digitale prof. LEUCI GIULIO, per conto del Dirigente Scolastico prof.ssa RICCI GIORGIA.</t>
  </si>
  <si>
    <t>02/06/2026 12:50:37</t>
  </si>
  <si>
    <t>16/02/2026 10:22:29</t>
  </si>
  <si>
    <t>5ALS - RELAZIONI FINALI - 2025-2026</t>
  </si>
  <si>
    <t>04/06/2026 20:45:29</t>
  </si>
  <si>
    <t>RELAZIONI FINALI/5ALS - RELAZIONI FINALI - 2025-2026</t>
  </si>
  <si>
    <t>1Rq1bohf0P8Xa3iV79zFwUUg6j-IHKG4n</t>
  </si>
  <si>
    <t>30/01/2026 10:40:42</t>
  </si>
  <si>
    <t>https://drive.google.com/drive/folders/1Rq1bohf0P8Xa3iV79zFwUUg6j-IHKG4n</t>
  </si>
  <si>
    <t>1K04C4tFLf9QznqfnBr9vRLEhDjON-cYMyq_Xi7zR0Tg,18zPVKTO1to6cjL-nqTTNJWkynGBE0GMtsTtBmt8V3-c,15OB2VNOmrNNyO86Yonl8IglEIdOyY4t1TiAiAkB_HqU,1f0fGZ_M6Tuk1n3vxURWq2F0u93CidF9ZaWjOBgIE5lc,1H5W_uOztL45Iy7p_6om_3MxFOzk0L8300MzEpFVG96Y,12vlUKYmB0KyE-hzxeZvi5pIKV7BJwf-xt7tGGWN4CSU</t>
  </si>
  <si>
    <t>1Qqqh9LzI3iETP6fRz9rPAmMkIgm5MlO4,1cbbACeOSWK29VplGPBR5S00yCwKpdxGi,1pdnmA9EE6q3m58VFg0-vuw-kVEjW_RO0,14P2EUHOLmXy587F4KdLp7XiQRADtCKFO,1PU1-IOZ1ThZocm8-WBucE2KqJU8jHR6Z,11JXjn0NTs3YldKlVZQr1_Dbc0eJf5tpO,1RJ2bvrsCseX7zo1vBF5su8xof-svWNx1,1H3Eo9U0CNVpipFLPAkD9-D2k35CxHQX3,1CgdPui-nakqZ_ai7DR9050ee4zshuYbP,10HG9eAEpkWuodCWFVvsHT1YGnYXBjARz</t>
  </si>
  <si>
    <t>5ALS - Segnalatore CARENZE di FEBBRAIO - 2025-2026</t>
  </si>
  <si>
    <t>si comunica che sono stati generati e resi disponibili i file per la condotta e le competenze, e alle cartelle dei programmi svolti e delle relazioni finali. Di seguito i link ai file condivisi relativi alle sole classi in cui insegni: Cartelle programmi svolti 5BLC - PROGRAMMI SVOLTI - 2025-2026 4BLC - PROGRAMMI SVOLTI - 2025-2026 3BLC - PROGRAMMI SVOLTI - 2025-2026 2BLC - PROGRAMMI SVOLTI - 2025-2026 1BLC - PROGRAMMI SVOLTI - 2025-2026 Cartelle relazioni finali 5BLC - RELAZIONI FINALI - 2025-2026 4BLC - RELAZIONI FINALI - 2025-2026 3BLC - RELAZIONI FINALI - 2025-2026 2BLC - RELAZIONI FINALI - 2025-2026 1BLC - RELAZIONI FINALI - 2025-2026 Griglie condotta 1BLC - CONDOTTA - 2025-2026 2BLC - CONDOTTA - 2025-2026 3BLC - CONDOTTA - 2025-2026 4BLC - CONDOTTA - 2025-2026 5BLC - CONDOTTA - 2025-2026 Griglie competenze 2BLC - COMPETENZE - 2025-2026 Ciao e buon lavoro! L'Animatore Digitale prof. LEUCI GIULIO, per conto del Dirigente Scolastico prof.ssa RICCI GIORGIA.</t>
  </si>
  <si>
    <t>02/06/2026 12:49:06</t>
  </si>
  <si>
    <t>5ALC - RELAZIONI FINALI - 2025-2026</t>
  </si>
  <si>
    <t>RELAZIONI FINALI/5ALC - RELAZIONI FINALI - 2025-2026</t>
  </si>
  <si>
    <t>04/06/2026 20:45:31</t>
  </si>
  <si>
    <t>1OIrdYdYgD4pJlZsna669cUX58U0nyIhg</t>
  </si>
  <si>
    <t>https://drive.google.com/drive/folders/1OIrdYdYgD4pJlZsna669cUX58U0nyIhg</t>
  </si>
  <si>
    <t>1K04C4tFLf9QznqfnBr9vRLEhDjON-cYMyq_Xi7zR0Tg,18zPVKTO1to6cjL-nqTTNJWkynGBE0GMtsTtBmt8V3-c,1f0fGZ_M6Tuk1n3vxURWq2F0u93CidF9ZaWjOBgIE5lc,1LRRQeF52uz0Tm4KxvHRF8jOZVf-2GosmTsgvA_I8WAY,12vlUKYmB0KyE-hzxeZvi5pIKV7BJwf-xt7tGGWN4CSU</t>
  </si>
  <si>
    <t>1Ln0ucSq4uvufBCwHrUGszUGpHs1fxWaxLi86E8qUmns</t>
  </si>
  <si>
    <t>1nCSdITYjIb07qN-foGIaDoM_owfVtigX,1cbbACeOSWK29VplGPBR5S00yCwKpdxGi,14P2EUHOLmXy587F4KdLp7XiQRADtCKFO,1PU1-IOZ1ThZocm8-WBucE2KqJU8jHR6Z,1atx6JvWqJAmHhox_BMdLU3Mcj5y5qqRQ,1RJ2bvrsCseX7zo1vBF5su8xof-svWNx1,1CgdPui-nakqZ_ai7DR9050ee4zshuYbP,10HG9eAEpkWuodCWFVvsHT1YGnYXBjARz</t>
  </si>
  <si>
    <t>https://docs.google.com/spreadsheets/d/1Ln0ucSq4uvufBCwHrUGszUGpHs1fxWaxLi86E8qUmns/edit?usp=drivesdk</t>
  </si>
  <si>
    <t>si comunica che sono stati generati e resi disponibili i file per la condotta e le competenze, e alle cartelle dei programmi svolti e delle relazioni finali. Di seguito i link ai file condivisi relativi alle sole classi in cui insegni: Cartelle programmi svolti 5C - PROGRAMMI SVOLTI - 2025-2026 4BLC - PROGRAMMI SVOLTI - 2025-2026 2BLC - PROGRAMMI SVOLTI - 2025-2026 1BLC - PROGRAMMI SVOLTI - 2025-2026 Cartelle relazioni finali 5C - RELAZIONI FINALI - 2025-2026 4BLC - RELAZIONI FINALI - 2025-2026 2BLC - RELAZIONI FINALI - 2025-2026 1BLC - RELAZIONI FINALI - 2025-2026 Griglie condotta 1BLC - CONDOTTA - 2025-2026 2BLC - CONDOTTA - 2025-2026 4BLC - CONDOTTA - 2025-2026 5C - CONDOTTA - 2025-2026 Griglie competenze 2BLC - COMPETENZE - 2025-2026 Ciao e buon lavoro! L'Animatore Digitale prof. LEUCI GIULIO, per conto del Dirigente Scolastico prof.ssa RICCI GIORGIA.</t>
  </si>
  <si>
    <t>02/06/2026 12:47:27</t>
  </si>
  <si>
    <t>04/06/2026 20:45:32</t>
  </si>
  <si>
    <t>4I - RELAZIONI FINALI - 2025-2026</t>
  </si>
  <si>
    <t>RELAZIONI FINALI/4I - RELAZIONI FINALI - 2025-2026</t>
  </si>
  <si>
    <t>1H0nwTLimuRLNTYvrN6HFAZPFypOHMSxq</t>
  </si>
  <si>
    <t>https://drive.google.com/drive/folders/1H0nwTLimuRLNTYvrN6HFAZPFypOHMSxq</t>
  </si>
  <si>
    <t>30/01/2026 10:41:08</t>
  </si>
  <si>
    <t>04/06/2026 20:45:34</t>
  </si>
  <si>
    <t>5BLC - Segnalatore CARENZE di FEBBRAIO - 2025-2026</t>
  </si>
  <si>
    <t>02/06/2026 12:45:48</t>
  </si>
  <si>
    <t>1R-NfNyBmWc9z8l0lU4fCY-4VWCvpW8QtycckWaDYHQ8,1H35YkWJMdIXv-j1iLbhMok67abPeLvzQiIvdbJHYofI,1m9H7MibR1PDN04q4DBlwJs4sye0UShrAGItK4bNYCWA,1Bn_9tMfUzE7vcaMA0vqM8Zi8MTgXBUtMhJABm-lBee0,11tUOyOzFcmpl9EhSi42uicYwLLG6bOx708-zbXrKLgY,110iLuQw5wDBSYxwh0LkxDuMcJkn0A_Df1qEH3O-VfDU,18U-cbjIKoOaT-ysipHQuQRF33G8QFs0WRnJXe19oW9k,1lKXctHcQyLX9yAHzmtQJaCl8wzDrkMmgra-ceX8ZNDo</t>
  </si>
  <si>
    <t>4H - RELAZIONI FINALI - 2025-2026</t>
  </si>
  <si>
    <t>1I5jaHHNe-QVt9mykq6H3PALr6SRcRIWr,1NPkDDT34g5lE2wk1Yg1T-cMpCC_qtr2K,1b8gHKUFKref8Nunp0c3VXIeEUk1crhKZ,1Pbb0ACxQfnSCtdCn_W40Ovw0rgU--QFp,1Mo6S0vcZxOP9A3naOze56hbkcekm1QrM,1Xsz-Ovdtbek7azHk9zCgb7dUJ0gamOgB,1y_I24QhGLD2Dq54fczXaGvtFGB3HSOzK,1G9gCs0it_GO8kG6Tx7dUCigazt6QFsN8,1FpeMpB-kcjNXpy8dy6sdDixPCohVUqbH,1xAltwyEv69Pi0aaFZ9evTCXjoAD1ObMi</t>
  </si>
  <si>
    <t>RELAZIONI FINALI/4H - RELAZIONI FINALI - 2025-2026</t>
  </si>
  <si>
    <t>1XZhDhqQGN9dqqeLR54Rge4n9Z6Ns9JRC</t>
  </si>
  <si>
    <t>https://drive.google.com/drive/folders/1XZhDhqQGN9dqqeLR54Rge4n9Z6Ns9JRC</t>
  </si>
  <si>
    <t>1V-WufQQw8Cz6zfGixGVIUvV8I8OlUg93WmQlhDe9_q8</t>
  </si>
  <si>
    <t>si comunica che sono stati generati e resi disponibili i file per la condotta e le competenze, e alle cartelle dei programmi svolti e delle relazioni finali. Di seguito i link ai file condivisi relativi alle sole classi in cui insegni: Cartelle programmi svolti 5G - PROGRAMMI SVOLTI - 2025-2026 2G - PROGRAMMI SVOLTI - 2025-2026 2C - PROGRAMMI SVOLTI - 2025-2026 2BLS - PROGRAMMI SVOLTI - 2025-2026 1ALS - PROGRAMMI SVOLTI - 2025-2026 Cartelle relazioni finali 5G - RELAZIONI FINALI - 2025-2026 2G - RELAZIONI FINALI - 2025-2026 2C - RELAZIONI FINALI - 2025-2026 2BLS - RELAZIONI FINALI - 2025-2026 1ALS - RELAZIONI FINALI - 2025-2026 Griglie condotta 1ALS - CONDOTTA - 2025-2026 2BLS - CONDOTTA - 2025-2026 2C - CONDOTTA - 2025-2026 2G - CONDOTTA - 2025-2026 5G - CONDOTTA - 2025-2026 Griglie competenze 2BLS - COMPETENZE - 2025-2026 2C - COMPETENZE - 2025-2026 2G - COMPETENZE - 2025-2026 Ciao e buon lavoro! L'Animatore Digitale prof. LEUCI GIULIO, per conto del Dirigente Scolastico prof.ssa RICCI GIORGIA.</t>
  </si>
  <si>
    <t>https://docs.google.com/spreadsheets/d/1V-WufQQw8Cz6zfGixGVIUvV8I8OlUg93WmQlhDe9_q8/edit?usp=drivesdk</t>
  </si>
  <si>
    <t>04/06/2026 20:45:36</t>
  </si>
  <si>
    <t>12Y4n0c0NCy28Ar5xRbkNBFItLxaHCBTGvw2qK9n57TA,1H35YkWJMdIXv-j1iLbhMok67abPeLvzQiIvdbJHYofI,1aeK9lQ2wt5L_u0p5Nr_B4C8oS8v1mdRtPs6hZJ38fR4,110iLuQw5wDBSYxwh0LkxDuMcJkn0A_Df1qEH3O-VfDU</t>
  </si>
  <si>
    <t>1JvRTImXHPC_Q1czgi4jc6JJ1AxAZ8lW2,1Pbb0ACxQfnSCtdCn_W40Ovw0rgU--QFp,1Sy_nOzj7P0IYQhIU_gpwx7El5OQpmrvv,1gDq3IZo_8iHcZUIuorYVEYswIjjX8bME,1FpeMpB-kcjNXpy8dy6sdDixPCohVUqbH,15okeRQHuvivuzsoeaRsyp_kchfQrlIb-</t>
  </si>
  <si>
    <t>02/06/2026 12:42:43</t>
  </si>
  <si>
    <t>4G - RELAZIONI FINALI - 2025-2026</t>
  </si>
  <si>
    <t>si comunica che sono stati generati e resi disponibili i file per la condotta e le competenze, e alle cartelle dei programmi svolti e delle relazioni finali. Di seguito i link ai file condivisi relativi alle sole classi in cui insegni: Cartelle programmi svolti 3ALS - PROGRAMMI SVOLTI - 2025-2026 2BLS - PROGRAMMI SVOLTI - 2025-2026 1L - PROGRAMMI SVOLTI - 2025-2026 Cartelle relazioni finali 3ALS - RELAZIONI FINALI - 2025-2026 2BLS - RELAZIONI FINALI - 2025-2026 1L - RELAZIONI FINALI - 2025-2026 Griglie condotta 1L - CONDOTTA - 2025-2026 2BLS - CONDOTTA - 2025-2026 3ALS - CONDOTTA - 2025-2026 Griglie competenze 2BLS - COMPETENZE - 2025-2026 Ciao e buon lavoro! L'Animatore Digitale prof. LEUCI GIULIO, per conto del Dirigente Scolastico prof.ssa RICCI GIORGIA.</t>
  </si>
  <si>
    <t>RELAZIONI FINALI/4G - RELAZIONI FINALI - 2025-2026</t>
  </si>
  <si>
    <t>1nJ_WcxwrLJ4sK1U87tjY5Xh4FgfD9J3I</t>
  </si>
  <si>
    <t>https://drive.google.com/drive/folders/1nJ_WcxwrLJ4sK1U87tjY5Xh4FgfD9J3I</t>
  </si>
  <si>
    <t>30/01/2026 10:41:35</t>
  </si>
  <si>
    <t>04/06/2026 20:45:37</t>
  </si>
  <si>
    <t>5BLS - Segnalatore CARENZE di FEBBRAIO - 2025-2026</t>
  </si>
  <si>
    <t>1lkyWaQuSBz_fkCohGcAZBnMwLMXRRf-p1RJYSN0NW0s,1fH6R6wPuJBMy9KbIcVpcsitK7O6BzWrMMyqMZBp0fn4</t>
  </si>
  <si>
    <t>16qK5lovzQReHIvMB1CoyA_IMHCYSol-9,1KNXQvIQSxX0oD3XxaGChMs8KgVmZa_8-,1MSWFT_ahMWq271Ue0dfGTF3n8XlSnwiL,1XZhDhqQGN9dqqeLR54Rge4n9Z6Ns9JRC</t>
  </si>
  <si>
    <t>02/06/2026 12:41:20</t>
  </si>
  <si>
    <t>si comunica che sono stati generati e resi disponibili i file per la condotta e le competenze, e alle cartelle dei programmi svolti e delle relazioni finali. Di seguito i link ai file condivisi relativi alle sole classi in cui insegni: Cartelle programmi svolti 5BLS - PROGRAMMI SVOLTI - 2025-2026 4H - PROGRAMMI SVOLTI - 2025-2026 Cartelle relazioni finali 5BLS - RELAZIONI FINALI - 2025-2026 4H - RELAZIONI FINALI - 2025-2026 Griglie condotta 4H - CONDOTTA - 2025-2026 5BLS - CONDOTTA - 2025-2026 Ciao e buon lavoro! L'Animatore Digitale prof. LEUCI GIULIO, per conto del Dirigente Scolastico prof.ssa RICCI GIORGIA.</t>
  </si>
  <si>
    <t>4F - RELAZIONI FINALI - 2025-2026</t>
  </si>
  <si>
    <t>RELAZIONI FINALI/4F - RELAZIONI FINALI - 2025-2026</t>
  </si>
  <si>
    <t>1EWTDl5ax0Jz8qfVxsrWrtHro6lMqPJVi</t>
  </si>
  <si>
    <t>1VkhW83LcXiU5DbUM6jMzt6Fvzmx-yTSvNU9NsWveRuk</t>
  </si>
  <si>
    <t>https://drive.google.com/drive/folders/1EWTDl5ax0Jz8qfVxsrWrtHro6lMqPJVi</t>
  </si>
  <si>
    <t>04/06/2026 20:45:39</t>
  </si>
  <si>
    <t>https://docs.google.com/spreadsheets/d/1VkhW83LcXiU5DbUM6jMzt6Fvzmx-yTSvNU9NsWveRuk/edit?usp=drivesdk</t>
  </si>
  <si>
    <t>14QibD3FoP26VDJ_QER21Q8vCf5yhdgMlWLwcyBbtHds,1lkyWaQuSBz_fkCohGcAZBnMwLMXRRf-p1RJYSN0NW0s,11dBLajr9btEUmglwup-VUgyQ-BsTOzTt5Hyzerw9cmE,10V8vFVHwmOD7l4IF5ieR6oGQxj8i6h5TmO8LqlsB5nw</t>
  </si>
  <si>
    <t>1kiM2SL3J6Zwlh14Kvbsma2tb-RRywPLs,1b9FjsoZqraEWxYhXmh_UUO1MCaXakIum,1KNXQvIQSxX0oD3XxaGChMs8KgVmZa_8-,1N0w4S6LuI0o6Yb847Lgz8Y6cGHwsxK-R,1s9d_PapxJV5WPcFpsqDiV3InG-JwZ9Md,1pASWZs0qWlk6XPp-LdA3JyZjoQPA1BcY,1XZhDhqQGN9dqqeLR54Rge4n9Z6Ns9JRC,1RdrcmRznqGaiph5CQJdicLOhbCITHKSs</t>
  </si>
  <si>
    <t>02/06/2026 12:39:49</t>
  </si>
  <si>
    <t>si comunica che sono stati generati e resi disponibili i file per la condotta e le competenze, e alle cartelle dei programmi svolti e delle relazioni finali. Di seguito i link ai file condivisi relativi alle sole classi in cui insegni: Cartelle programmi svolti 5F - PROGRAMMI SVOLTI - 2025-2026 5D - PROGRAMMI SVOLTI - 2025-2026 4H - PROGRAMMI SVOLTI - 2025-2026 4ALS - PROGRAMMI SVOLTI - 2025-2026 Cartelle relazioni finali 5F - RELAZIONI FINALI - 2025-2026 5D - RELAZIONI FINALI - 2025-2026 4H - RELAZIONI FINALI - 2025-2026 4ALS - RELAZIONI FINALI - 2025-2026 Griglie condotta 4ALS - CONDOTTA - 2025-2026 4H - CONDOTTA - 2025-2026 5D - CONDOTTA - 2025-2026 5F - CONDOTTA - 2025-2026 Ciao e buon lavoro! L'Animatore Digitale prof. LEUCI GIULIO, per conto del Dirigente Scolastico prof.ssa RICCI GIORGIA.</t>
  </si>
  <si>
    <t>4E - RELAZIONI FINALI - 2025-2026</t>
  </si>
  <si>
    <t>RELAZIONI FINALI/4E - RELAZIONI FINALI - 2025-2026</t>
  </si>
  <si>
    <t>13njlZdoZq2-WWRqEWlBu1yvuUZ2o2PSU</t>
  </si>
  <si>
    <t>https://drive.google.com/drive/folders/13njlZdoZq2-WWRqEWlBu1yvuUZ2o2PSU</t>
  </si>
  <si>
    <t>04/06/2026 20:45:41</t>
  </si>
  <si>
    <t>30/01/2026 10:42:00</t>
  </si>
  <si>
    <t>1JHnzYPgKxML0lv6I-UoLviGmcRBCB3nFjY6IEXxlHDI,1n0evUN-zE7HZxHsEMs2xSwJGEToTS8_KiAkbUUGB8ss,1pXCspcQqhFpJ3D3gzZYWhI99aBuV6oBx-CAMqBDIiHc</t>
  </si>
  <si>
    <t>12hdJtPpS8b0qb2kUycX-Xlfg6qlpzeVj,1ZADahySvUmjM9UGRCzePnTQPrIl-_H3o,1KDfSSR5O61rrhKGqPFhi4hpjIXt9VXe8,1OIrdYdYgD4pJlZsna669cUX58U0nyIhg,1mtbjM_LvWa3O5swVe7Mwgul1_tUgLsOY,1TMQl6VpYwT2bc6b7OZ3YgpYlLm6sRjdg</t>
  </si>
  <si>
    <t>5C - Segnalatore CARENZE di FEBBRAIO - 2025-2026</t>
  </si>
  <si>
    <t>02/06/2026 12:38:23</t>
  </si>
  <si>
    <t>si comunica che sono stati generati e resi disponibili i file per la condotta e le competenze, e alle cartelle dei programmi svolti e delle relazioni finali. Di seguito i link ai file condivisi relativi alle sole classi in cui insegni: Cartelle programmi svolti 5ALC - PROGRAMMI SVOLTI - 2025-2026 4ALC - PROGRAMMI SVOLTI - 2025-2026 3ALC - PROGRAMMI SVOLTI - 2025-2026 Cartelle relazioni finali 5ALC - RELAZIONI FINALI - 2025-2026 4ALC - RELAZIONI FINALI - 2025-2026 3ALC - RELAZIONI FINALI - 2025-2026 Griglie condotta 3ALC - CONDOTTA - 2025-2026 4ALC - CONDOTTA - 2025-2026 5ALC - CONDOTTA - 2025-2026 Ciao e buon lavoro! L'Animatore Digitale prof. LEUCI GIULIO, per conto del Dirigente Scolastico prof.ssa RICCI GIORGIA.</t>
  </si>
  <si>
    <t>4D - RELAZIONI FINALI - 2025-2026</t>
  </si>
  <si>
    <t>RELAZIONI FINALI/4D - RELAZIONI FINALI - 2025-2026</t>
  </si>
  <si>
    <t>1SRoPL0Vh0b06Cg_QdJUhXZ4F40aXunXO</t>
  </si>
  <si>
    <t>https://drive.google.com/drive/folders/1SRoPL0Vh0b06Cg_QdJUhXZ4F40aXunXO</t>
  </si>
  <si>
    <t>1Xuh9CTVxgMYoaSQ1Ol7Tmdl_HhDNaRQWbKl_o1B9mMo</t>
  </si>
  <si>
    <t>04/06/2026 20:45:42</t>
  </si>
  <si>
    <t>https://docs.google.com/spreadsheets/d/1Xuh9CTVxgMYoaSQ1Ol7Tmdl_HhDNaRQWbKl_o1B9mMo/edit?usp=drivesdk</t>
  </si>
  <si>
    <t>18zPVKTO1to6cjL-nqTTNJWkynGBE0GMtsTtBmt8V3-c,15OB2VNOmrNNyO86Yonl8IglEIdOyY4t1TiAiAkB_HqU,1f0fGZ_M6Tuk1n3vxURWq2F0u93CidF9ZaWjOBgIE5lc,1H5W_uOztL45Iy7p_6om_3MxFOzk0L8300MzEpFVG96Y,12vlUKYmB0KyE-hzxeZvi5pIKV7BJwf-xt7tGGWN4CSU</t>
  </si>
  <si>
    <t>1Qqqh9LzI3iETP6fRz9rPAmMkIgm5MlO4,1cbbACeOSWK29VplGPBR5S00yCwKpdxGi,1pdnmA9EE6q3m58VFg0-vuw-kVEjW_RO0,14P2EUHOLmXy587F4KdLp7XiQRADtCKFO,11JXjn0NTs3YldKlVZQr1_Dbc0eJf5tpO,1RJ2bvrsCseX7zo1vBF5su8xof-svWNx1,1H3Eo9U0CNVpipFLPAkD9-D2k35CxHQX3,1CgdPui-nakqZ_ai7DR9050ee4zshuYbP</t>
  </si>
  <si>
    <t>16/02/2026 10:22:32</t>
  </si>
  <si>
    <t>02/06/2026 12:36:42</t>
  </si>
  <si>
    <t>si comunica che sono stati generati e resi disponibili i file per la condotta e le competenze, e alle cartelle dei programmi svolti e delle relazioni finali. Di seguito i link ai file condivisi relativi alle sole classi in cui insegni: Cartelle programmi svolti 5BLC - PROGRAMMI SVOLTI - 2025-2026 4BLC - PROGRAMMI SVOLTI - 2025-2026 3BLC - PROGRAMMI SVOLTI - 2025-2026 2BLC - PROGRAMMI SVOLTI - 2025-2026 Cartelle relazioni finali 5BLC - RELAZIONI FINALI - 2025-2026 4BLC - RELAZIONI FINALI - 2025-2026 3BLC - RELAZIONI FINALI - 2025-2026 2BLC - RELAZIONI FINALI - 2025-2026 Griglie condotta 2BLC - CONDOTTA - 2025-2026 3BLC - CONDOTTA - 2025-2026 4BLC - CONDOTTA - 2025-2026 5BLC - CONDOTTA - 2025-2026 Griglie competenze 2BLC - COMPETENZE - 2025-2026 Ciao e buon lavoro! L'Animatore Digitale prof. LEUCI GIULIO, per conto del Dirigente Scolastico prof.ssa RICCI GIORGIA.</t>
  </si>
  <si>
    <t>4C - RELAZIONI FINALI - 2025-2026</t>
  </si>
  <si>
    <t>RELAZIONI FINALI/4C - RELAZIONI FINALI - 2025-2026</t>
  </si>
  <si>
    <t>1Q9NGHJigpz_eAz7n2RpSbwplAEUqsRMz</t>
  </si>
  <si>
    <t>https://drive.google.com/drive/folders/1Q9NGHJigpz_eAz7n2RpSbwplAEUqsRMz</t>
  </si>
  <si>
    <t>04/06/2026 20:45:44</t>
  </si>
  <si>
    <t>1xT6NY5qcyBcQA9WRJq-m3MJfLBkFYShcI_d6_bKKu_k,1JffFtBazfrmNab5hC7ztSD0IdrDXoP-Qu8zcl-KhfKU,13Lt-jK0OKgfjslisCjnothx8Wu_kKeKLLBBPFndodkA,1JHnzYPgKxML0lv6I-UoLviGmcRBCB3nFjY6IEXxlHDI,12dMNWcn_YCM2ZFeiOqshEK-OH5jHdJyRbJ7vMjgNbps,1n0evUN-zE7HZxHsEMs2xSwJGEToTS8_KiAkbUUGB8ss,1Wiv6pS9GMFxx92ocwL0LGW8ZbNMynxUfABY0pIBrV5M,1pXCspcQqhFpJ3D3gzZYWhI99aBuV6oBx-CAMqBDIiHc,11dBLajr9btEUmglwup-VUgyQ-BsTOzTt5Hyzerw9cmE,18OVg2gZZhu-OGcbM-POEd2aenJEvw-EDeko10blSRcE,1aRKUrBLq7nGT9aRfyIr34XC8XxXKSIhdYe_SRBD2kb0</t>
  </si>
  <si>
    <t>30/01/2026 10:42:26</t>
  </si>
  <si>
    <t>1b9FjsoZqraEWxYhXmh_UUO1MCaXakIum,12hdJtPpS8b0qb2kUycX-Xlfg6qlpzeVj,1FTIkE6J1Dpxa0cV_jcL6g-wQ3qjFYDrv,1ZADahySvUmjM9UGRCzePnTQPrIl-_H3o,1FFwZ0G7ezAIO2HeT3Q-VdsrIeS2sPGQG,1KDfSSR5O61rrhKGqPFhi4hpjIXt9VXe8,103Qn6yjPt-ydpDO2ELipiv9LJKzMaMXe,1cx0pNhaEvOqdYEOgdO-6HH2AzvSeZO3s,1-d3r12IhlJAAdoznNJvUhmFHPWj6Ghlm,1pASWZs0qWlk6XPp-LdA3JyZjoQPA1BcY,1OIrdYdYgD4pJlZsna669cUX58U0nyIhg,1SRoPL0Vh0b06Cg_QdJUhXZ4F40aXunXO,1mtbjM_LvWa3O5swVe7Mwgul1_tUgLsOY,16w8pJWAV1NrBbtAFA_1LbEA7DVGA_BEY,1TMQl6VpYwT2bc6b7OZ3YgpYlLm6sRjdg,1s4MNfzV9pVdQJLy0BvaYUy9KkKctKT9Y,1yJtRs3EwEHFzcE4tDAtY58XRZcrAMGiN,1AwLzyZD7BrPBP6Ln1vSInnxn-G0X9pNV</t>
  </si>
  <si>
    <t>5D - Segnalatore CARENZE di FEBBRAIO - 2025-2026</t>
  </si>
  <si>
    <t>02/06/2026 12:35:00</t>
  </si>
  <si>
    <t>4BLS - RELAZIONI FINALI - 2025-2026</t>
  </si>
  <si>
    <t>si comunica che sono stati generati e resi disponibili i file per la condotta e le competenze, e alle cartelle dei programmi svolti e delle relazioni finali. Di seguito i link ai file condivisi relativi alle sole classi in cui insegni: Cartelle programmi svolti 5D - PROGRAMMI SVOLTI - 2025-2026 5ALC - PROGRAMMI SVOLTI - 2025-2026 4D - PROGRAMMI SVOLTI - 2025-2026 4ALC - PROGRAMMI SVOLTI - 2025-2026 3D - PROGRAMMI SVOLTI - 2025-2026 3ALC - PROGRAMMI SVOLTI - 2025-2026 2D - PROGRAMMI SVOLTI - 2025-2026 2ALC - PROGRAMMI SVOLTI - 2025-2026 1ALC - PROGRAMMI SVOLTI - 2025-2026 Cartelle relazioni finali 5D - RELAZIONI FINALI - 2025-2026 5ALC - RELAZIONI FINALI - 2025-2026 4D - RELAZIONI FINALI - 2025-2026 4ALC - RELAZIONI FINALI - 2025-2026 3D - RELAZIONI FINALI - 2025-2026 3ALC - RELAZIONI FINALI - 2025-2026 2D - RELAZIONI FINALI - 2025-2026 2ALC - RELAZIONI FINALI - 2025-2026 1ALC - RELAZIONI FINALI - 2025-2026 Griglie condotta 1ALC - CONDOTTA - 2025-2026 2ALC - CONDOTTA - 2025-2026 2D - CONDOTTA - 2025-2026 3ALC - CONDOTTA - 2025-2026 3D - CONDOTTA - 2025-2026 4ALC - CONDOTTA - 2025-2026 4D - CONDOTTA - 2025-2026 5ALC - CONDOTTA - 2025-2026 5D - CONDOTTA - 2025-2026 Griglie competenze 2ALC - COMPETENZE - 2025-2026 2D - COMPETENZE - 2025-2026 Ciao e buon lavoro! L'Animatore Digitale prof. LEUCI GIULIO, per conto del Dirigente Scolastico prof.ssa RICCI GIORGIA.</t>
  </si>
  <si>
    <t>RELAZIONI FINALI/4BLS - RELAZIONI FINALI - 2025-2026</t>
  </si>
  <si>
    <t>1bV0yhHJ2YqSWZbSrQdOTi0L28Q4Shnlc</t>
  </si>
  <si>
    <t>https://drive.google.com/drive/folders/1bV0yhHJ2YqSWZbSrQdOTi0L28Q4Shnlc</t>
  </si>
  <si>
    <t>https://docs.google.com/spreadsheets/d/1dgM5MmQM1utllkpgU8ceg26V63nr_heGEkYwKJ7_2eg/edit?usp=drivesdk</t>
  </si>
  <si>
    <t>04/06/2026 20:45:45</t>
  </si>
  <si>
    <t>1eMS3z1LlLqJ12e0ClIaHMuS7b1el0WV7ICit4vEaAOI,1xT6NY5qcyBcQA9WRJq-m3MJfLBkFYShcI_d6_bKKu_k,1arUSPkVGZNpzaGW9EL_GI_pYjjtZyUEsxXNwZAbC2Q8,1yyp9qQXYy3PW-rTjjgX2T0IA8NsRdIiYtJU3tesNQfA,1a3v3jDwDZDkikQw5UAhTVrjDfL8eYaBHZ5O110DXDh0</t>
  </si>
  <si>
    <t>1-cpymTKEjJ1Bw1smxsPQQqaL__xeDpk5,11StkDPYUvT4X6tyXGsoI3Ob6VO1maEi5,1AaZ98T6EuvCYcoDFYa6i0INC908ttZhn,1-d3r12IhlJAAdoznNJvUhmFHPWj6Ghlm,1Rq1bohf0P8Xa3iV79zFwUUg6j-IHKG4n,1KjTf_eUABwlo38c0b0k9Vbkrt1cF3mA5,1AwLzyZD7BrPBP6Ln1vSInnxn-G0X9pNV,1TZQTS_adHOmjsXUQaB-oBpHRY7hrljZU</t>
  </si>
  <si>
    <t>02/06/2026 12:33:28</t>
  </si>
  <si>
    <t>4BLC - RELAZIONI FINALI - 2025-2026</t>
  </si>
  <si>
    <t>RELAZIONI FINALI/4BLC - RELAZIONI FINALI - 2025-2026</t>
  </si>
  <si>
    <t>si comunica che sono stati generati e resi disponibili i file per la condotta e le competenze, e alle cartelle dei programmi svolti e delle relazioni finali. Di seguito i link ai file condivisi relativi alle sole classi in cui insegni: Cartelle programmi svolti 5ALS - PROGRAMMI SVOLTI - 2025-2026 3F - PROGRAMMI SVOLTI - 2025-2026 2H - PROGRAMMI SVOLTI - 2025-2026 1ALC - PROGRAMMI SVOLTI - 2025-2026 Cartelle relazioni finali 5ALS - RELAZIONI FINALI - 2025-2026 2H - RELAZIONI FINALI - 2025-2026 1ALC - RELAZIONI FINALI - 2025-2026 3F - RELAZIONI FINALI - 2025-2026 Griglie condotta 3F - CONDOTTA - 2025-2026 1ALC - CONDOTTA - 2025-2026 2H - CONDOTTA - 2025-2026 5ALS - CONDOTTA - 2025-2026 Griglie competenze 2H - COMPETENZE - 2025-2026 Ciao e buon lavoro! L'Animatore Digitale prof. LEUCI GIULIO, per conto del Dirigente Scolastico prof.ssa RICCI GIORGIA.</t>
  </si>
  <si>
    <t>30/01/2026 10:42:55</t>
  </si>
  <si>
    <t>1RJ2bvrsCseX7zo1vBF5su8xof-svWNx1</t>
  </si>
  <si>
    <t>https://drive.google.com/drive/folders/1RJ2bvrsCseX7zo1vBF5su8xof-svWNx1</t>
  </si>
  <si>
    <t>5E - Segnalatore CARENZE di FEBBRAIO - 2025-2026</t>
  </si>
  <si>
    <t>04/06/2026 20:45:47</t>
  </si>
  <si>
    <t>1d0FD2iB3TDYWruoFCnJaZxJ-3fcXoyJTywcMPF-FALc,1T--KN9tjZqhTilLpXYbgC67Ro5vkoQC8ebX2FSHKKTY,1JHnzYPgKxML0lv6I-UoLviGmcRBCB3nFjY6IEXxlHDI,1itliO8gEzdWfJd8dCRrmTRLU9x1AmPR78zISm6XJjr4,10V8vFVHwmOD7l4IF5ieR6oGQxj8i6h5TmO8LqlsB5nw,1MWby8-aI8N9dALgOR1LDb8vx-mIbJxBwMjz9TK7X5Js</t>
  </si>
  <si>
    <t>02/06/2026 12:32:03</t>
  </si>
  <si>
    <t>1kiM2SL3J6Zwlh14Kvbsma2tb-RRywPLs,1PV8IsZMKZnO9JsTAB7LQHRp-jJcUSFSt,1KDfSSR5O61rrhKGqPFhi4hpjIXt9VXe8,1X42sdcGI6M1y3ZHZm99HYr05RJMBcXZM,1_U4oLrKeOUL6_FpLuggrdoi-QH9XrIzH,1s9d_PapxJV5WPcFpsqDiV3InG-JwZ9Md,1PNq9_vanHZ67QwEBYEgeYIjMRSAjHUei,1TMQl6VpYwT2bc6b7OZ3YgpYlLm6sRjdg,1n2CYINsPs0Eo2D9sxSsabYaZFRXZReJb,1KvQxxOSwegi7y-9Kcx34M8uKT9GIPbsH</t>
  </si>
  <si>
    <t>1bDx0EUg6vRL2QK4rD1jOGxcnMUJ9uZOo5Dr9HvLRG9s</t>
  </si>
  <si>
    <t>4ALS - RELAZIONI FINALI - 2025-2026</t>
  </si>
  <si>
    <t>https://docs.google.com/spreadsheets/d/1bDx0EUg6vRL2QK4rD1jOGxcnMUJ9uZOo5Dr9HvLRG9s/edit?usp=drivesdk</t>
  </si>
  <si>
    <t>si comunica che sono stati generati e resi disponibili i file per la condotta e le competenze, e alle cartelle dei programmi svolti e delle relazioni finali. Di seguito i link ai file condivisi relativi alle sole classi in cui insegni: Cartelle programmi svolti 5F - PROGRAMMI SVOLTI - 2025-2026 3BLS - PROGRAMMI SVOLTI - 2025-2026 3ALC - PROGRAMMI SVOLTI - 2025-2026 2ALS - PROGRAMMI SVOLTI - 2025-2026 1F - PROGRAMMI SVOLTI - 2025-2026 Cartelle relazioni finali 5F - RELAZIONI FINALI - 2025-2026 3BLS - RELAZIONI FINALI - 2025-2026 3ALC - RELAZIONI FINALI - 2025-2026 2ALS - RELAZIONI FINALI - 2025-2026 1F - RELAZIONI FINALI - 2025-2026 Griglie condotta 1F - CONDOTTA - 2025-2026 2ALS - CONDOTTA - 2025-2026 3ALC - CONDOTTA - 2025-2026 3BLS - CONDOTTA - 2025-2026 5F - CONDOTTA - 2025-2026 Griglie competenze 2ALS - COMPETENZE - 2025-2026 Ciao e buon lavoro! L'Animatore Digitale prof. LEUCI GIULIO, per conto del Dirigente Scolastico prof.ssa RICCI GIORGIA.</t>
  </si>
  <si>
    <t>RELAZIONI FINALI/4ALS - RELAZIONI FINALI - 2025-2026</t>
  </si>
  <si>
    <t>04/06/2026 20:45:48</t>
  </si>
  <si>
    <t>1RdrcmRznqGaiph5CQJdicLOhbCITHKSs</t>
  </si>
  <si>
    <t>https://drive.google.com/drive/folders/1RdrcmRznqGaiph5CQJdicLOhbCITHKSs</t>
  </si>
  <si>
    <t>30/01/2026 10:43:21</t>
  </si>
  <si>
    <t>5F - Segnalatore CARENZE di FEBBRAIO - 2025-2026</t>
  </si>
  <si>
    <t>02/06/2026 12:30:39</t>
  </si>
  <si>
    <t>04/06/2026 20:45:50</t>
  </si>
  <si>
    <t>4ALC - RELAZIONI FINALI - 2025-2026</t>
  </si>
  <si>
    <t>1rSAztwbzWWikqxfT49ulp3JRZTUhDi20Xe2RxbNGeA4</t>
  </si>
  <si>
    <t>RELAZIONI FINALI/4ALC - RELAZIONI FINALI - 2025-2026</t>
  </si>
  <si>
    <t>1itliO8gEzdWfJd8dCRrmTRLU9x1AmPR78zISm6XJjr4,1V0erMC2lin2_976eA9ANxMjEB2sAGFeoO-SrgI1CoTA,12dMNWcn_YCM2ZFeiOqshEK-OH5jHdJyRbJ7vMjgNbps,1JSEtlapkdCFrn7iII65Jd1cxPx1vDOZck-5PgYmoixI,1QlBXB88vq7UpEm8hvWO9bd5Wp12QIbzHv3Rb_XQ1Dhs,1Ke21ZOpROXx5ssa6L-19VMjHr9nGnpTKAGP4gaQNa_g,1Wiv6pS9GMFxx92ocwL0LGW8ZbNMynxUfABY0pIBrV5M,1yOe6p7EOFgGO4v4WXc5owJ99pDQiFq7xv3skTopFVVs,1fH6R6wPuJBMy9KbIcVpcsitK7O6BzWrMMyqMZBp0fn4,1LRRQeF52uz0Tm4KxvHRF8jOZVf-2GosmTsgvA_I8WAY,11dBLajr9btEUmglwup-VUgyQ-BsTOzTt5Hyzerw9cmE,1JIphReFCK4psfJ57Ugq-Fc1FvCmrZETMeMS-y9vQQKg,11tUOyOzFcmpl9EhSi42uicYwLLG6bOx708-zbXrKLgY</t>
  </si>
  <si>
    <t>1mtbjM_LvWa3O5swVe7Mwgul1_tUgLsOY</t>
  </si>
  <si>
    <t>https://docs.google.com/spreadsheets/d/1rSAztwbzWWikqxfT49ulp3JRZTUhDi20Xe2RxbNGeA4/edit?usp=drivesdk</t>
  </si>
  <si>
    <t>https://drive.google.com/drive/folders/1mtbjM_LvWa3O5swVe7Mwgul1_tUgLsOY</t>
  </si>
  <si>
    <t>1I5jaHHNe-QVt9mykq6H3PALr6SRcRIWr,1kWD4mXKcJgSaLzBhIB-QQ_T4OKUjQ8Mp,1b9FjsoZqraEWxYhXmh_UUO1MCaXakIum,1nCSdITYjIb07qN-foGIaDoM_owfVtigX,16qK5lovzQReHIvMB1CoyA_IMHCYSol-9,1hBey7E3OnaLXnoLmxA1epYRBI4MDOBLK,1FTIkE6J1Dpxa0cV_jcL6g-wQ3qjFYDrv,1WygvmFVWshachemmY3CuDfXT-hlKidry,1E4rvHjdUXn04ltYRC-duyxndFRfMBaSs,1wOfvjj1OAy5dPn6lfZxULp_3Pap25m4J,1FFwZ0G7ezAIO2HeT3Q-VdsrIeS2sPGQG,1umKI6nQzdDwZhVX7RFIvHp94tfLMeFZF,1PV8IsZMKZnO9JsTAB7LQHRp-jJcUSFSt,1Xsz-Ovdtbek7azHk9zCgb7dUJ0gamOgB,1W5GghF8XmLRAGzdyM-L_p-A-AoqQZKrK,1pASWZs0qWlk6XPp-LdA3JyZjoQPA1BcY,1atx6JvWqJAmHhox_BMdLU3Mcj5y5qqRQ,1MSWFT_ahMWq271Ue0dfGTF3n8XlSnwiL,13njlZdoZq2-WWRqEWlBu1yvuUZ2o2PSU,1SRoPL0Vh0b06Cg_QdJUhXZ4F40aXunXO,1Q9NGHJigpz_eAz7n2RpSbwplAEUqsRMz,1bV0yhHJ2YqSWZbSrQdOTi0L28Q4Shnlc,1xXLWe11PqtRkTLz65FTNa5tunUbwPc_C,16w8pJWAV1NrBbtAFA_1LbEA7DVGA_BEY,1jfTTgtkDoBpdbZCMyT8cfyjlJrU_P8WQ,1PNq9_vanHZ67QwEBYEgeYIjMRSAjHUei</t>
  </si>
  <si>
    <t>si comunica che sono stati generati e resi disponibili i file per la condotta e le competenze, e alle cartelle dei programmi svolti e delle relazioni finali. Di seguito i link ai file condivisi relativi alle sole classi in cui insegni: Cartelle programmi svolti 5G - PROGRAMMI SVOLTI - 2025-2026 5E - PROGRAMMI SVOLTI - 2025-2026 5D - PROGRAMMI SVOLTI - 2025-2026 5C - PROGRAMMI SVOLTI - 2025-2026 5BLS - PROGRAMMI SVOLTI - 2025-2026 4E - PROGRAMMI SVOLTI - 2025-2026 4D - PROGRAMMI SVOLTI - 2025-2026 4C - PROGRAMMI SVOLTI - 2025-2026 4BLS - PROGRAMMI SVOLTI - 2025-2026 3E - PROGRAMMI SVOLTI - 2025-2026 3D - PROGRAMMI SVOLTI - 2025-2026 3C - PROGRAMMI SVOLTI - 2025-2026 3BLS - PROGRAMMI SVOLTI - 2025-2026 Cartelle relazioni finali 5G - RELAZIONI FINALI - 2025-2026 5E - RELAZIONI FINALI - 2025-2026 5D - RELAZIONI FINALI - 2025-2026 5C - RELAZIONI FINALI - 2025-2026 5BLS - RELAZIONI FINALI - 2025-2026 4E - RELAZIONI FINALI - 2025-2026 4D - RELAZIONI FINALI - 2025-2026 4C - RELAZIONI FINALI - 2025-2026 4BLS - RELAZIONI FINALI - 2025-2026 3E - RELAZIONI FINALI - 2025-2026 3D - RELAZIONI FINALI - 2025-2026 3C - RELAZIONI FINALI - 2025-2026 3BLS - RELAZIONI FINALI - 2025-2026 Griglie condotta 3BLS - CONDOTTA - 2025-2026 3C - CONDOTTA - 2025-2026 3D - CONDOTTA - 2025-2026 3E - CONDOTTA - 2025-2026 4BLS - CONDOTTA - 2025-2026 4C - CONDOTTA - 2025-2026 4D - CONDOTTA - 2025-2026 4E - CONDOTTA - 2025-2026 5BLS - CONDOTTA - 2025-2026 5C - CONDOTTA - 2025-2026 5D - CONDOTTA - 2025-2026 5E - CONDOTTA - 2025-2026 5G - CONDOTTA - 2025-2026 Ciao e buon lavoro! L'Animatore Digitale prof. LEUCI GIULIO, per conto del Dirigente Scolastico prof.ssa RICCI GIORGIA.</t>
  </si>
  <si>
    <t>02/06/2026 12:29:10</t>
  </si>
  <si>
    <t>04/06/2026 20:45:51</t>
  </si>
  <si>
    <t>3G - RELAZIONI FINALI - 2025-2026</t>
  </si>
  <si>
    <t>RELAZIONI FINALI/3G - RELAZIONI FINALI - 2025-2026</t>
  </si>
  <si>
    <t>159D-JFGGHcTeiaJJ7kh3Xy3b25_yTRjb</t>
  </si>
  <si>
    <t>1R-NfNyBmWc9z8l0lU4fCY-4VWCvpW8QtycckWaDYHQ8,1K04C4tFLf9QznqfnBr9vRLEhDjON-cYMyq_Xi7zR0Tg,12Y4n0c0NCy28Ar5xRbkNBFItLxaHCBTGvw2qK9n57TA,13Lt-jK0OKgfjslisCjnothx8Wu_kKeKLLBBPFndodkA,1aeK9lQ2wt5L_u0p5Nr_B4C8oS8v1mdRtPs6hZJ38fR4,1itliO8gEzdWfJd8dCRrmTRLU9x1AmPR78zISm6XJjr4,1aRKUrBLq7nGT9aRfyIr34XC8XxXKSIhdYe_SRBD2kb0</t>
  </si>
  <si>
    <t>https://drive.google.com/drive/folders/159D-JFGGHcTeiaJJ7kh3Xy3b25_yTRjb</t>
  </si>
  <si>
    <t>30/01/2026 10:43:49</t>
  </si>
  <si>
    <t>1PV8IsZMKZnO9JsTAB7LQHRp-jJcUSFSt,1JvRTImXHPC_Q1czgi4jc6JJ1AxAZ8lW2,103Qn6yjPt-ydpDO2ELipiv9LJKzMaMXe,1Sy_nOzj7P0IYQhIU_gpwx7El5OQpmrvv,1PU1-IOZ1ThZocm8-WBucE2KqJU8jHR6Z,1Mo6S0vcZxOP9A3naOze56hbkcekm1QrM,1PNq9_vanHZ67QwEBYEgeYIjMRSAjHUei,1gDq3IZo_8iHcZUIuorYVEYswIjjX8bME,1s4MNfzV9pVdQJLy0BvaYUy9KkKctKT9Y,15okeRQHuvivuzsoeaRsyp_kchfQrlIb-,10HG9eAEpkWuodCWFVvsHT1YGnYXBjARz,1xAltwyEv69Pi0aaFZ9evTCXjoAD1ObMi</t>
  </si>
  <si>
    <t>5G - Segnalatore CARENZE di FEBBRAIO - 2025-2026</t>
  </si>
  <si>
    <t>si comunica che sono stati generati e resi disponibili i file per la condotta e le competenze, e alle cartelle dei programmi svolti e delle relazioni finali. Di seguito i link ai file condivisi relativi alle sole classi in cui insegni: Cartelle programmi svolti 3BLS - PROGRAMMI SVOLTI - 2025-2026 3ALS - PROGRAMMI SVOLTI - 2025-2026 2D - PROGRAMMI SVOLTI - 2025-2026 1L - PROGRAMMI SVOLTI - 2025-2026 1BLC - PROGRAMMI SVOLTI - 2025-2026 1ALS - PROGRAMMI SVOLTI - 2025-2026 Cartelle relazioni finali 3BLS - RELAZIONI FINALI - 2025-2026 3ALS - RELAZIONI FINALI - 2025-2026 2D - RELAZIONI FINALI - 2025-2026 1L - RELAZIONI FINALI - 2025-2026 1BLC - RELAZIONI FINALI - 2025-2026 1ALS - RELAZIONI FINALI - 2025-2026 Griglie condotta 1ALS - CONDOTTA - 2025-2026 1BLC - CONDOTTA - 2025-2026 1L - CONDOTTA - 2025-2026 2D - CONDOTTA - 2025-2026 3ALS - CONDOTTA - 2025-2026 3BLS - CONDOTTA - 2025-2026 Griglie competenze 2D - COMPETENZE - 2025-2026 Ciao e buon lavoro! L'Animatore Digitale prof. LEUCI GIULIO, per conto del Dirigente Scolastico prof.ssa RICCI GIORGIA.</t>
  </si>
  <si>
    <t>02/06/2026 12:27:47</t>
  </si>
  <si>
    <t>04/06/2026 20:45:53</t>
  </si>
  <si>
    <t>3E - RELAZIONI FINALI - 2025-2026</t>
  </si>
  <si>
    <t>RELAZIONI FINALI/3E - RELAZIONI FINALI - 2025-2026</t>
  </si>
  <si>
    <t>1zB5U7rpQ9hYTHNI2UuERr4t7_Zevr_s3slJuROkPV9g</t>
  </si>
  <si>
    <t>1xXLWe11PqtRkTLz65FTNa5tunUbwPc_C</t>
  </si>
  <si>
    <t>https://docs.google.com/spreadsheets/d/1zB5U7rpQ9hYTHNI2UuERr4t7_Zevr_s3slJuROkPV9g/edit?usp=drivesdk</t>
  </si>
  <si>
    <t>https://drive.google.com/drive/folders/1xXLWe11PqtRkTLz65FTNa5tunUbwPc_C</t>
  </si>
  <si>
    <t>1oehVtPaalmlaG8TR9nbPuGvo-DW8QSs9NFGkRHDOtDE,16h6EsH_bQ9h8m67dDFGlWrR2t_stE0nSn-9uWLtY17I,15OB2VNOmrNNyO86Yonl8IglEIdOyY4t1TiAiAkB_HqU,1H5W_uOztL45Iy7p_6om_3MxFOzk0L8300MzEpFVG96Y,19y_KFc5TCUYu9ZXptGrDss1vW4SFB-O97JSKIdrCKcc</t>
  </si>
  <si>
    <t>1Qqqh9LzI3iETP6fRz9rPAmMkIgm5MlO4,1pdnmA9EE6q3m58VFg0-vuw-kVEjW_RO0,1rF32-4vs_reM2m776g20Vb59dqQw7SYB,1oq4ZOdST4SNQ5OX1JzPXDg2OAcz6Qncb,11JXjn0NTs3YldKlVZQr1_Dbc0eJf5tpO,1H3Eo9U0CNVpipFLPAkD9-D2k35CxHQX3,1GUkEj9veymk510CxMEJT5SietHGQo6Wi,1RN-BYQeLpJuZC-rnnBj67xUvxoPJ9h1K</t>
  </si>
  <si>
    <t>si comunica che sono stati generati e resi disponibili i file per la condotta e le competenze, e alle cartelle dei programmi svolti e delle relazioni finali. Di seguito i link ai file condivisi relativi alle sole classi in cui insegni: Cartelle programmi svolti 5BLC - PROGRAMMI SVOLTI - 2025-2026 3BLC - PROGRAMMI SVOLTI - 2025-2026 2E - PROGRAMMI SVOLTI - 2025-2026 1BLS - PROGRAMMI SVOLTI - 2025-2026 Cartelle relazioni finali 5BLC - RELAZIONI FINALI - 2025-2026 3BLC - RELAZIONI FINALI - 2025-2026 2E - RELAZIONI FINALI - 2025-2026 1BLS - RELAZIONI FINALI - 2025-2026 Griglie condotta 1BLS - CONDOTTA - 2025-2026 2E - CONDOTTA - 2025-2026 3BLC - CONDOTTA - 2025-2026 5BLC - CONDOTTA - 2025-2026 Griglie competenze 2E - COMPETENZE - 2025-2026 Ciao e buon lavoro! L'Animatore Digitale prof. LEUCI GIULIO, per conto del Dirigente Scolastico prof.ssa RICCI GIORGIA.</t>
  </si>
  <si>
    <t>02/06/2026 12:25:59</t>
  </si>
  <si>
    <t>3D - RELAZIONI FINALI - 2025-2026</t>
  </si>
  <si>
    <t>04/06/2026 20:45:55</t>
  </si>
  <si>
    <t>30/01/2026 10:44:14</t>
  </si>
  <si>
    <t>RELAZIONI FINALI/3D - RELAZIONI FINALI - 2025-2026</t>
  </si>
  <si>
    <t>16w8pJWAV1NrBbtAFA_1LbEA7DVGA_BEY</t>
  </si>
  <si>
    <t>https://drive.google.com/drive/folders/16w8pJWAV1NrBbtAFA_1LbEA7DVGA_BEY</t>
  </si>
  <si>
    <t>5H - Segnalatore CARENZE di FEBBRAIO - 2025-2026</t>
  </si>
  <si>
    <t>1eMS3z1LlLqJ12e0ClIaHMuS7b1el0WV7ICit4vEaAOI,1oehVtPaalmlaG8TR9nbPuGvo-DW8QSs9NFGkRHDOtDE,1H35YkWJMdIXv-j1iLbhMok67abPeLvzQiIvdbJHYofI,1u51aTw7f5SxdX26iv9-LtDe-gc2IfCRdzfn7yaEUMBc,1itliO8gEzdWfJd8dCRrmTRLU9x1AmPR78zISm6XJjr4,1QlBXB88vq7UpEm8hvWO9bd5Wp12QIbzHv3Rb_XQ1Dhs,1j5zvsUyN7jDqFKrFVYYuKI8oNwYOnenALXjh1zEyTzc,1fH6R6wPuJBMy9KbIcVpcsitK7O6BzWrMMyqMZBp0fn4,1JIphReFCK4psfJ57Ugq-Fc1FvCmrZETMeMS-y9vQQKg,110iLuQw5wDBSYxwh0LkxDuMcJkn0A_Df1qEH3O-VfDU,1hTY61tofvQ6szvZLXYRre1FRh1IHpzojSS1LUWmljDs</t>
  </si>
  <si>
    <t>1kWD4mXKcJgSaLzBhIB-QQ_T4OKUjQ8Mp,16qK5lovzQReHIvMB1CoyA_IMHCYSol-9,11itIAR-wJZISTLJeauCZTHrlwFJbwx3f,1E4rvHjdUXn04ltYRC-duyxndFRfMBaSs,11StkDPYUvT4X6tyXGsoI3Ob6VO1maEi5,1PV8IsZMKZnO9JsTAB7LQHRp-jJcUSFSt,15FgmILAj69gpvVlxWcmv0arTYFwc1wdP,1Pbb0ACxQfnSCtdCn_W40Ovw0rgU--QFp,1oq4ZOdST4SNQ5OX1JzPXDg2OAcz6Qncb,1W5GghF8XmLRAGzdyM-L_p-A-AoqQZKrK,1MSWFT_ahMWq271Ue0dfGTF3n8XlSnwiL,1H0nwTLimuRLNTYvrN6HFAZPFypOHMSxq,1bV0yhHJ2YqSWZbSrQdOTi0L28Q4Shnlc,1PNq9_vanHZ67QwEBYEgeYIjMRSAjHUei,1wEKqqQ9wX66xu86tzZY1CWwW_Vgeo3J2,1FpeMpB-kcjNXpy8dy6sdDixPCohVUqbH,1RN-BYQeLpJuZC-rnnBj67xUvxoPJ9h1K,1TZQTS_adHOmjsXUQaB-oBpHRY7hrljZU</t>
  </si>
  <si>
    <t>si comunica che sono stati generati e resi disponibili i file per la condotta e le competenze, e alle cartelle dei programmi svolti e delle relazioni finali. Di seguito i link ai file condivisi relativi alle sole classi in cui insegni: Cartelle programmi svolti 5E - PROGRAMMI SVOLTI - 2025-2026 5BLS - PROGRAMMI SVOLTI - 2025-2026 4I - PROGRAMMI SVOLTI - 2025-2026 4BLS - PROGRAMMI SVOLTI - 2025-2026 3F - PROGRAMMI SVOLTI - 2025-2026 3BLS - PROGRAMMI SVOLTI - 2025-2026 2F - PROGRAMMI SVOLTI - 2025-2026 2BLS - PROGRAMMI SVOLTI - 2025-2026 1BLS - PROGRAMMI SVOLTI - 2025-2026 Cartelle relazioni finali 5E - RELAZIONI FINALI - 2025-2026 5BLS - RELAZIONI FINALI - 2025-2026 4I - RELAZIONI FINALI - 2025-2026 4BLS - RELAZIONI FINALI - 2025-2026 3BLS - RELAZIONI FINALI - 2025-2026 2F - RELAZIONI FINALI - 2025-2026 2BLS - RELAZIONI FINALI - 2025-2026 1BLS - RELAZIONI FINALI - 2025-2026 3F - RELAZIONI FINALI - 2025-2026 Griglie condotta 3F - CONDOTTA - 2025-2026 1BLS - CONDOTTA - 2025-2026 2BLS - CONDOTTA - 2025-2026 2F - CONDOTTA - 2025-2026 3BLS - CONDOTTA - 2025-2026 4BLS - CONDOTTA - 2025-2026 4I - CONDOTTA - 2025-2026 5BLS - CONDOTTA - 2025-2026 5E - CONDOTTA - 2025-2026 Griglie competenze 2BLS - COMPETENZE - 2025-2026 2F - COMPETENZE - 2025-2026 Ciao e buon lavoro! L'Animatore Digitale prof. LEUCI GIULIO, per conto del Dirigente Scolastico prof.ssa RICCI GIORGIA.</t>
  </si>
  <si>
    <t>02/06/2026 12:24:23</t>
  </si>
  <si>
    <t>1Kk3castgectocWlK1AVboxMpAoCIL0Ct1AruIXuqGZ4</t>
  </si>
  <si>
    <t>3C - RELAZIONI FINALI - 2025-2026</t>
  </si>
  <si>
    <t>https://docs.google.com/spreadsheets/d/1Kk3castgectocWlK1AVboxMpAoCIL0Ct1AruIXuqGZ4/edit?usp=drivesdk</t>
  </si>
  <si>
    <t>RELAZIONI FINALI/3C - RELAZIONI FINALI - 2025-2026</t>
  </si>
  <si>
    <t>1jfTTgtkDoBpdbZCMyT8cfyjlJrU_P8WQ</t>
  </si>
  <si>
    <t>https://drive.google.com/drive/folders/1jfTTgtkDoBpdbZCMyT8cfyjlJrU_P8WQ</t>
  </si>
  <si>
    <t>04/06/2026 20:45:56</t>
  </si>
  <si>
    <t>1QlBXB88vq7UpEm8hvWO9bd5Wp12QIbzHv3Rb_XQ1Dhs,1Wiv6pS9GMFxx92ocwL0LGW8ZbNMynxUfABY0pIBrV5M,1JIphReFCK4psfJ57Ugq-Fc1FvCmrZETMeMS-y9vQQKg</t>
  </si>
  <si>
    <t>1kWD4mXKcJgSaLzBhIB-QQ_T4OKUjQ8Mp,1FTIkE6J1Dpxa0cV_jcL6g-wQ3qjFYDrv,1E4rvHjdUXn04ltYRC-duyxndFRfMBaSs,1W5GghF8XmLRAGzdyM-L_p-A-AoqQZKrK,1SRoPL0Vh0b06Cg_QdJUhXZ4F40aXunXO,1bV0yhHJ2YqSWZbSrQdOTi0L28Q4Shnlc</t>
  </si>
  <si>
    <t>si comunica che sono stati generati e resi disponibili i file per la condotta e le competenze, e alle cartelle dei programmi svolti e delle relazioni finali. Di seguito i link ai file condivisi relativi alle sole classi in cui insegni: Cartelle programmi svolti 5E - PROGRAMMI SVOLTI - 2025-2026 4D - PROGRAMMI SVOLTI - 2025-2026 4BLS - PROGRAMMI SVOLTI - 2025-2026 Cartelle relazioni finali 5E - RELAZIONI FINALI - 2025-2026 4D - RELAZIONI FINALI - 2025-2026 4BLS - RELAZIONI FINALI - 2025-2026 Griglie condotta 4BLS - CONDOTTA - 2025-2026 4D - CONDOTTA - 2025-2026 5E - CONDOTTA - 2025-2026 Ciao e buon lavoro! L'Animatore Digitale prof. LEUCI GIULIO, per conto del Dirigente Scolastico prof.ssa RICCI GIORGIA.</t>
  </si>
  <si>
    <t>02/06/2026 12:23:02</t>
  </si>
  <si>
    <t>30/01/2026 10:44:41</t>
  </si>
  <si>
    <t>3BLS - RELAZIONI FINALI - 2025-2026</t>
  </si>
  <si>
    <t>RELAZIONI FINALI/3BLS - RELAZIONI FINALI - 2025-2026</t>
  </si>
  <si>
    <t>1PNq9_vanHZ67QwEBYEgeYIjMRSAjHUei</t>
  </si>
  <si>
    <t>https://drive.google.com/drive/folders/1PNq9_vanHZ67QwEBYEgeYIjMRSAjHUei</t>
  </si>
  <si>
    <t>5D - VERBALE n.3 - 2025-2026</t>
  </si>
  <si>
    <t>04/06/2026 20:45:58</t>
  </si>
  <si>
    <t>1rI9Z9BBO8XvKeN2hUNDBOGQxAk15bR28FxobRuJRqwE</t>
  </si>
  <si>
    <t>1Wiv6pS9GMFxx92ocwL0LGW8ZbNMynxUfABY0pIBrV5M</t>
  </si>
  <si>
    <t>https://docs.google.com/document/d/1rI9Z9BBO8XvKeN2hUNDBOGQxAk15bR28FxobRuJRqwE/edit?usp=drivesdk</t>
  </si>
  <si>
    <t>1FTIkE6J1Dpxa0cV_jcL6g-wQ3qjFYDrv,1SRoPL0Vh0b06Cg_QdJUhXZ4F40aXunXO</t>
  </si>
  <si>
    <t>si comunica che sono stati generati e resi disponibili i file per la condotta e le competenze, e alle cartelle dei programmi svolti e delle relazioni finali. Di seguito i link ai file condivisi relativi alle sole classi in cui insegni: Cartelle programmi svolti 4D - PROGRAMMI SVOLTI - 2025-2026 Cartelle relazioni finali 4D - RELAZIONI FINALI - 2025-2026 Griglie condotta 4D - CONDOTTA - 2025-2026 Ciao e buon lavoro! L'Animatore Digitale prof. LEUCI GIULIO, per conto del Dirigente Scolastico prof.ssa RICCI GIORGIA.</t>
  </si>
  <si>
    <t>02/06/2026 12:21:11</t>
  </si>
  <si>
    <t>3BLC - RELAZIONI FINALI - 2025-2026</t>
  </si>
  <si>
    <t>RELAZIONI FINALI/3BLC - RELAZIONI FINALI - 2025-2026</t>
  </si>
  <si>
    <t>04/06/2026 20:45:59</t>
  </si>
  <si>
    <t>1H3Eo9U0CNVpipFLPAkD9-D2k35CxHQX3</t>
  </si>
  <si>
    <t>https://drive.google.com/drive/folders/1H3Eo9U0CNVpipFLPAkD9-D2k35CxHQX3</t>
  </si>
  <si>
    <t>1j-87bBP21vCjIdHZ8mS8NUwfJDkmjLwHhLjtUuu3Lrc,1T--KN9tjZqhTilLpXYbgC67Ro5vkoQC8ebX2FSHKKTY,1itliO8gEzdWfJd8dCRrmTRLU9x1AmPR78zISm6XJjr4,1V0erMC2lin2_976eA9ANxMjEB2sAGFeoO-SrgI1CoTA,1JSEtlapkdCFrn7iII65Jd1cxPx1vDOZck-5PgYmoixI,1MWby8-aI8N9dALgOR1LDb8vx-mIbJxBwMjz9TK7X5Js</t>
  </si>
  <si>
    <t>1wOfvjj1OAy5dPn6lfZxULp_3Pap25m4J,1umKI6nQzdDwZhVX7RFIvHp94tfLMeFZF,1PV8IsZMKZnO9JsTAB7LQHRp-jJcUSFSt,1X42sdcGI6M1y3ZHZm99HYr05RJMBcXZM,11Cg_PDRfSxClYUerEl8TnbXRNW1dAVqb,1xXLWe11PqtRkTLz65FTNa5tunUbwPc_C,1jfTTgtkDoBpdbZCMyT8cfyjlJrU_P8WQ,1PNq9_vanHZ67QwEBYEgeYIjMRSAjHUei,1n2CYINsPs0Eo2D9sxSsabYaZFRXZReJb,1K8B52l6foiSAZubffhxejV0toTQQCnxB</t>
  </si>
  <si>
    <t>si comunica che sono stati generati e resi disponibili i file per la condotta e le competenze, e alle cartelle dei programmi svolti e delle relazioni finali. Di seguito i link ai file condivisi relativi alle sole classi in cui insegni: Cartelle programmi svolti 3E - PROGRAMMI SVOLTI - 2025-2026 3C - PROGRAMMI SVOLTI - 2025-2026 3BLS - PROGRAMMI SVOLTI - 2025-2026 2ALS - PROGRAMMI SVOLTI - 2025-2026 1G - PROGRAMMI SVOLTI - 2025-2026 Cartelle relazioni finali 3E - RELAZIONI FINALI - 2025-2026 3C - RELAZIONI FINALI - 2025-2026 3BLS - RELAZIONI FINALI - 2025-2026 2ALS - RELAZIONI FINALI - 2025-2026 1G - RELAZIONI FINALI - 2025-2026 Griglie condotta 1G - CONDOTTA - 2025-2026 2ALS - CONDOTTA - 2025-2026 3BLS - CONDOTTA - 2025-2026 3C - CONDOTTA - 2025-2026 3E - CONDOTTA - 2025-2026 Griglie competenze 2ALS - COMPETENZE - 2025-2026 Ciao e buon lavoro! L'Animatore Digitale prof. LEUCI GIULIO, per conto del Dirigente Scolastico prof.ssa RICCI GIORGIA.</t>
  </si>
  <si>
    <t>30/01/2026 17:45:06</t>
  </si>
  <si>
    <t>02/06/2026 12:19:32</t>
  </si>
  <si>
    <t>04/06/2026 20:46:01</t>
  </si>
  <si>
    <t>1ALC - VERBALE n.3 - 2025-2026</t>
  </si>
  <si>
    <t>3ALS - RELAZIONI FINALI - 2025-2026</t>
  </si>
  <si>
    <t>1eMS3z1LlLqJ12e0ClIaHMuS7b1el0WV7ICit4vEaAOI,1itliO8gEzdWfJd8dCRrmTRLU9x1AmPR78zISm6XJjr4</t>
  </si>
  <si>
    <t>RELAZIONI FINALI/3ALS - RELAZIONI FINALI - 2025-2026</t>
  </si>
  <si>
    <t>1gDq3IZo_8iHcZUIuorYVEYswIjjX8bME</t>
  </si>
  <si>
    <t>11StkDPYUvT4X6tyXGsoI3Ob6VO1maEi5,1PV8IsZMKZnO9JsTAB7LQHRp-jJcUSFSt,1PNq9_vanHZ67QwEBYEgeYIjMRSAjHUei,1TZQTS_adHOmjsXUQaB-oBpHRY7hrljZU</t>
  </si>
  <si>
    <t>https://drive.google.com/drive/folders/1gDq3IZo_8iHcZUIuorYVEYswIjjX8bME</t>
  </si>
  <si>
    <t>1-JEFhH7qHT2O9v58wXy03wE1ZeEnTVa5HVaaT1veftU</t>
  </si>
  <si>
    <t>si comunica che sono stati generati e resi disponibili i file per la condotta e le competenze, e alle cartelle dei programmi svolti e delle relazioni finali. Di seguito i link ai file condivisi relativi alle sole classi in cui insegni: Cartelle programmi svolti 3F - PROGRAMMI SVOLTI - 2025-2026 3BLS - PROGRAMMI SVOLTI - 2025-2026 Cartelle relazioni finali 3BLS - RELAZIONI FINALI - 2025-2026 3F - RELAZIONI FINALI - 2025-2026 Griglie condotta 3F - CONDOTTA - 2025-2026 3BLS - CONDOTTA - 2025-2026 Ciao e buon lavoro! L'Animatore Digitale prof. LEUCI GIULIO, per conto del Dirigente Scolastico prof.ssa RICCI GIORGIA.</t>
  </si>
  <si>
    <t>https://docs.google.com/document/d/1-JEFhH7qHT2O9v58wXy03wE1ZeEnTVa5HVaaT1veftU/edit?usp=drivesdk</t>
  </si>
  <si>
    <t>04/06/2026 20:46:02</t>
  </si>
  <si>
    <t>1oehVtPaalmlaG8TR9nbPuGvo-DW8QSs9NFGkRHDOtDE,12Y4n0c0NCy28Ar5xRbkNBFItLxaHCBTGvw2qK9n57TA,12dMNWcn_YCM2ZFeiOqshEK-OH5jHdJyRbJ7vMjgNbps,15-xF6VgSE-yl6MRsgWYo8_v9gB5Wgg-s1F8pJLt7Wck,10V8vFVHwmOD7l4IF5ieR6oGQxj8i6h5TmO8LqlsB5nw</t>
  </si>
  <si>
    <t>02/06/2026 12:10:55</t>
  </si>
  <si>
    <t>1kiM2SL3J6Zwlh14Kvbsma2tb-RRywPLs,1dp8c-58KRHTC6ny4txdvXhRe7x1UjwZF,1FFwZ0G7ezAIO2HeT3Q-VdsrIeS2sPGQG,1Sy_nOzj7P0IYQhIU_gpwx7El5OQpmrvv,1oq4ZOdST4SNQ5OX1JzPXDg2OAcz6Qncb,1s9d_PapxJV5WPcFpsqDiV3InG-JwZ9Md,159D-JFGGHcTeiaJJ7kh3Xy3b25_yTRjb,16w8pJWAV1NrBbtAFA_1LbEA7DVGA_BEY,15okeRQHuvivuzsoeaRsyp_kchfQrlIb-,1RN-BYQeLpJuZC-rnnBj67xUvxoPJ9h1K</t>
  </si>
  <si>
    <t>3ALC - RELAZIONI FINALI - 2025-2026</t>
  </si>
  <si>
    <t>RELAZIONI FINALI/3ALC - RELAZIONI FINALI - 2025-2026</t>
  </si>
  <si>
    <t>30/01/2026 17:48:05</t>
  </si>
  <si>
    <t>1TMQl6VpYwT2bc6b7OZ3YgpYlLm6sRjdg</t>
  </si>
  <si>
    <t>si comunica che sono stati generati e resi disponibili i file per la condotta e le competenze, e alle cartelle dei programmi svolti e delle relazioni finali. Di seguito i link ai file condivisi relativi alle sole classi in cui insegni: Cartelle programmi svolti 5F - PROGRAMMI SVOLTI - 2025-2026 3G - PROGRAMMI SVOLTI - 2025-2026 3D - PROGRAMMI SVOLTI - 2025-2026 1L - PROGRAMMI SVOLTI - 2025-2026 1BLS - PROGRAMMI SVOLTI - 2025-2026 Cartelle relazioni finali 5F - RELAZIONI FINALI - 2025-2026 3G - RELAZIONI FINALI - 2025-2026 3D - RELAZIONI FINALI - 2025-2026 1L - RELAZIONI FINALI - 2025-2026 1BLS - RELAZIONI FINALI - 2025-2026 Griglie condotta 1BLS - CONDOTTA - 2025-2026 1L - CONDOTTA - 2025-2026 3D - CONDOTTA - 2025-2026 3G - CONDOTTA - 2025-2026 5F - CONDOTTA - 2025-2026 Ciao e buon lavoro! L'Animatore Digitale prof. LEUCI GIULIO, per conto del Dirigente Scolastico prof.ssa RICCI GIORGIA.</t>
  </si>
  <si>
    <t>https://drive.google.com/drive/folders/1TMQl6VpYwT2bc6b7OZ3YgpYlLm6sRjdg</t>
  </si>
  <si>
    <t>1ALS - VERBALE n.3 - 2025-2026</t>
  </si>
  <si>
    <t>04/06/2026 20:46:04</t>
  </si>
  <si>
    <t>1uvhJZfBTqnKsWtLWCRsjWrR3_TZdeM37s9xeyPYrMjw</t>
  </si>
  <si>
    <t>1m9H7MibR1PDN04q4DBlwJs4sye0UShrAGItK4bNYCWA,15OB2VNOmrNNyO86Yonl8IglEIdOyY4t1TiAiAkB_HqU,18U-cbjIKoOaT-ysipHQuQRF33G8QFs0WRnJXe19oW9k</t>
  </si>
  <si>
    <t>https://docs.google.com/document/d/1uvhJZfBTqnKsWtLWCRsjWrR3_TZdeM37s9xeyPYrMjw/edit?usp=drivesdk</t>
  </si>
  <si>
    <t>02/06/2026 12:09:09</t>
  </si>
  <si>
    <t>1pdnmA9EE6q3m58VFg0-vuw-kVEjW_RO0,1b8gHKUFKref8Nunp0c3VXIeEUk1crhKZ,1H3Eo9U0CNVpipFLPAkD9-D2k35CxHQX3,1G9gCs0it_GO8kG6Tx7dUCigazt6QFsN8</t>
  </si>
  <si>
    <t>2H - RELAZIONI FINALI - 2025-2026</t>
  </si>
  <si>
    <t>RELAZIONI FINALI/2H - RELAZIONI FINALI - 2025-2026</t>
  </si>
  <si>
    <t>1KjTf_eUABwlo38c0b0k9Vbkrt1cF3mA5</t>
  </si>
  <si>
    <t>https://drive.google.com/drive/folders/1KjTf_eUABwlo38c0b0k9Vbkrt1cF3mA5</t>
  </si>
  <si>
    <t>si comunica che sono stati generati e resi disponibili i file per la condotta e le competenze, e alle cartelle dei programmi svolti e delle relazioni finali. Di seguito i link ai file condivisi relativi alle sole classi in cui insegni: Cartelle programmi svolti 3BLC - PROGRAMMI SVOLTI - 2025-2026 2C - PROGRAMMI SVOLTI - 2025-2026 Cartelle relazioni finali 3BLC - RELAZIONI FINALI - 2025-2026 2C - RELAZIONI FINALI - 2025-2026 Griglie condotta 2C - CONDOTTA - 2025-2026 3BLC - CONDOTTA - 2025-2026 Griglie competenze 2C - COMPETENZE - 2025-2026 Ciao e buon lavoro! L'Animatore Digitale prof. LEUCI GIULIO, per conto del Dirigente Scolastico prof.ssa RICCI GIORGIA.</t>
  </si>
  <si>
    <t>04/06/2026 20:46:05</t>
  </si>
  <si>
    <t>02/06/2026 12:08:01</t>
  </si>
  <si>
    <t>1GSpfwDgsxlYN4k06c0qbqlzpe5sf9CbxeiTssk5wH50,16h6EsH_bQ9h8m67dDFGlWrR2t_stE0nSn-9uWLtY17I,19y_KFc5TCUYu9ZXptGrDss1vW4SFB-O97JSKIdrCKcc</t>
  </si>
  <si>
    <t>2G - RELAZIONI FINALI - 2025-2026</t>
  </si>
  <si>
    <t>1rF32-4vs_reM2m776g20Vb59dqQw7SYB,16vvU8s_baOVXNS9I5HDmFhz6tgV6R-wI,1GUkEj9veymk510CxMEJT5SietHGQo6Wi,1qGcKDUNmD6dtFEao8Z9IB5kuxw2MpmCM</t>
  </si>
  <si>
    <t>30/01/2026 17:49:25</t>
  </si>
  <si>
    <t>RELAZIONI FINALI/2G - RELAZIONI FINALI - 2025-2026</t>
  </si>
  <si>
    <t>1y_I24QhGLD2Dq54fczXaGvtFGB3HSOzK</t>
  </si>
  <si>
    <t>https://drive.google.com/drive/folders/1y_I24QhGLD2Dq54fczXaGvtFGB3HSOzK</t>
  </si>
  <si>
    <t>si comunica che sono stati generati e resi disponibili i file per la condotta e le competenze, e alle cartelle dei programmi svolti e delle relazioni finali. Di seguito i link ai file condivisi relativi alle sole classi in cui insegni: Cartelle programmi svolti 2E - PROGRAMMI SVOLTI - 2025-2026 1D - PROGRAMMI SVOLTI - 2025-2026 Cartelle relazioni finali 2E - RELAZIONI FINALI - 2025-2026 1D - RELAZIONI FINALI - 2025-2026 Griglie condotta 1D - CONDOTTA - 2025-2026 2E - CONDOTTA - 2025-2026 Griglie competenze 2E - COMPETENZE - 2025-2026 Ciao e buon lavoro! L'Animatore Digitale prof. LEUCI GIULIO, per conto del Dirigente Scolastico prof.ssa RICCI GIORGIA.</t>
  </si>
  <si>
    <t>1BLC - VERBALE n.3 - 2025-2026</t>
  </si>
  <si>
    <t>02/06/2026 12:07:01</t>
  </si>
  <si>
    <t>2F - RELAZIONI FINALI - 2025-2026</t>
  </si>
  <si>
    <t>1SKpSMTW0_QznHw34Ep0_CEsjj8RsArQCYPFrILrMiTg</t>
  </si>
  <si>
    <t>RELAZIONI FINALI/2F - RELAZIONI FINALI - 2025-2026</t>
  </si>
  <si>
    <t>1wEKqqQ9wX66xu86tzZY1CWwW_Vgeo3J2</t>
  </si>
  <si>
    <t>https://docs.google.com/document/d/1SKpSMTW0_QznHw34Ep0_CEsjj8RsArQCYPFrILrMiTg/edit?usp=drivesdk</t>
  </si>
  <si>
    <t>https://drive.google.com/drive/folders/1wEKqqQ9wX66xu86tzZY1CWwW_Vgeo3J2</t>
  </si>
  <si>
    <t>02/06/2026 12:05:42</t>
  </si>
  <si>
    <t>2E - RELAZIONI FINALI - 2025-2026</t>
  </si>
  <si>
    <t>RELAZIONI FINALI/2E - RELAZIONI FINALI - 2025-2026</t>
  </si>
  <si>
    <t>1GUkEj9veymk510CxMEJT5SietHGQo6Wi</t>
  </si>
  <si>
    <t>https://drive.google.com/drive/folders/1GUkEj9veymk510CxMEJT5SietHGQo6Wi</t>
  </si>
  <si>
    <t>30/01/2026 17:50:34</t>
  </si>
  <si>
    <t>1BLS - VERBALE n.3 - 2025-2026</t>
  </si>
  <si>
    <t>1jUtmAdj9rES9OtkcZm2VkXWpipyToV4twNdOe5qhvnc</t>
  </si>
  <si>
    <t>02/06/2026 12:04:11</t>
  </si>
  <si>
    <t>https://docs.google.com/document/d/1jUtmAdj9rES9OtkcZm2VkXWpipyToV4twNdOe5qhvnc/edit?usp=drivesdk</t>
  </si>
  <si>
    <t>2D - RELAZIONI FINALI - 2025-2026</t>
  </si>
  <si>
    <t>RELAZIONI FINALI/2D - RELAZIONI FINALI - 2025-2026</t>
  </si>
  <si>
    <t>1s4MNfzV9pVdQJLy0BvaYUy9KkKctKT9Y</t>
  </si>
  <si>
    <t>https://drive.google.com/drive/folders/1s4MNfzV9pVdQJLy0BvaYUy9KkKctKT9Y</t>
  </si>
  <si>
    <t>DIPARTIMENTO</t>
  </si>
  <si>
    <t>RESPONSABILE</t>
  </si>
  <si>
    <t>30/01/2026 17:51:58</t>
  </si>
  <si>
    <t>1D - VERBALE n.3 - 2025-2026</t>
  </si>
  <si>
    <t>02/06/2026 12:03:05</t>
  </si>
  <si>
    <t>DISCIPLINE</t>
  </si>
  <si>
    <t>2C - RELAZIONI FINALI - 2025-2026</t>
  </si>
  <si>
    <t>LETT</t>
  </si>
  <si>
    <t>RELAZIONI FINALI/2C - RELAZIONI FINALI - 2025-2026</t>
  </si>
  <si>
    <t>docente1@scuola.edu</t>
  </si>
  <si>
    <t>1G9gCs0it_GO8kG6Tx7dUCigazt6QFsN8</t>
  </si>
  <si>
    <t>https://drive.google.com/drive/folders/1G9gCs0it_GO8kG6Tx7dUCigazt6QFsN8</t>
  </si>
  <si>
    <t>1fJcCzMhHzJrnd7He7k16fgPn8n0YItzrTlvaFTJ_liM</t>
  </si>
  <si>
    <t>Dipartimento di Lettere</t>
  </si>
  <si>
    <t>https://docs.google.com/document/d/1fJcCzMhHzJrnd7He7k16fgPn8n0YItzrTlvaFTJ_liM/edit?usp=drivesdk</t>
  </si>
  <si>
    <t>ITA,LAT,GRE,STO,GST</t>
  </si>
  <si>
    <t>02/06/2026 12:01:55</t>
  </si>
  <si>
    <t>2BLS - RELAZIONI FINALI - 2025-2026</t>
  </si>
  <si>
    <t>LING</t>
  </si>
  <si>
    <t>RELAZIONI FINALI/2BLS - RELAZIONI FINALI - 2025-2026</t>
  </si>
  <si>
    <t>1FpeMpB-kcjNXpy8dy6sdDixPCohVUqbH</t>
  </si>
  <si>
    <t>docente4@scuola.edu</t>
  </si>
  <si>
    <t>https://drive.google.com/drive/folders/1FpeMpB-kcjNXpy8dy6sdDixPCohVUqbH</t>
  </si>
  <si>
    <t>Dipartimento di Lingue Straniere</t>
  </si>
  <si>
    <t>30/01/2026 17:53:11</t>
  </si>
  <si>
    <t>1E - VERBALE n.3 - 2025-2026</t>
  </si>
  <si>
    <t>docente14@scuola.edu</t>
  </si>
  <si>
    <t>Dipartimento di Filosofia</t>
  </si>
  <si>
    <t>02/06/2026 12:00:35</t>
  </si>
  <si>
    <t>2BLC - RELAZIONI FINALI - 2025-2026</t>
  </si>
  <si>
    <t>RELAZIONI FINALI/2BLC - RELAZIONI FINALI - 2025-2026</t>
  </si>
  <si>
    <t>1CgdPui-nakqZ_ai7DR9050ee4zshuYbP</t>
  </si>
  <si>
    <t>1jXNmE4WxO3YdVLJbI1ZSmmn9lNXHA6poPf-18nx8Zq0</t>
  </si>
  <si>
    <t>https://drive.google.com/drive/folders/1CgdPui-nakqZ_ai7DR9050ee4zshuYbP</t>
  </si>
  <si>
    <t>SCI</t>
  </si>
  <si>
    <t>https://docs.google.com/document/d/1jXNmE4WxO3YdVLJbI1ZSmmn9lNXHA6poPf-18nx8Zq0/edit?usp=drivesdk</t>
  </si>
  <si>
    <t>docente10@scuola.edu</t>
  </si>
  <si>
    <t>Dipartimento di Scienze</t>
  </si>
  <si>
    <t>MAT,FIS,SCIE</t>
  </si>
  <si>
    <t>02/06/2026 11:59:32</t>
  </si>
  <si>
    <t>INFO</t>
  </si>
  <si>
    <t>2ALS - RELAZIONI FINALI - 2025-2026</t>
  </si>
  <si>
    <t>docente11@scuola.edu</t>
  </si>
  <si>
    <t>RELAZIONI FINALI/2ALS - RELAZIONI FINALI - 2025-2026</t>
  </si>
  <si>
    <t>1n2CYINsPs0Eo2D9sxSsabYaZFRXZReJb</t>
  </si>
  <si>
    <t>30/01/2026 17:54:19</t>
  </si>
  <si>
    <t>Dipartimento di Informatica</t>
  </si>
  <si>
    <t>https://drive.google.com/drive/folders/1n2CYINsPs0Eo2D9sxSsabYaZFRXZReJb</t>
  </si>
  <si>
    <t>INF,DIS</t>
  </si>
  <si>
    <t>1F - VERBALE n.3 - 2025-2026</t>
  </si>
  <si>
    <t>docente23@scuola.edu</t>
  </si>
  <si>
    <t>02/06/2026 11:58:22</t>
  </si>
  <si>
    <t>1Lv9mb2To3eMcEcOeKssHenKpQzDc7HLEP23LmYyB8qw</t>
  </si>
  <si>
    <t>Dipartimento di Arte</t>
  </si>
  <si>
    <t>https://docs.google.com/document/d/1Lv9mb2To3eMcEcOeKssHenKpQzDc7HLEP23LmYyB8qw/edit?usp=drivesdk</t>
  </si>
  <si>
    <t>2ALC - RELAZIONI FINALI - 2025-2026</t>
  </si>
  <si>
    <t>RELAZIONI FINALI/2ALC - RELAZIONI FINALI - 2025-2026</t>
  </si>
  <si>
    <t>1yJtRs3EwEHFzcE4tDAtY58XRZcrAMGiN</t>
  </si>
  <si>
    <t>https://drive.google.com/drive/folders/1yJtRs3EwEHFzcE4tDAtY58XRZcrAMGiN</t>
  </si>
  <si>
    <t>SPORT</t>
  </si>
  <si>
    <t>docente16@scuola.edu</t>
  </si>
  <si>
    <t>Dipartimento di Scienze Motorie</t>
  </si>
  <si>
    <t>MOT,SPO</t>
  </si>
  <si>
    <t>02/06/2026 11:57:15</t>
  </si>
  <si>
    <t>docente30@scuola.edu</t>
  </si>
  <si>
    <t>30/01/2026 17:55:09</t>
  </si>
  <si>
    <t>1L - RELAZIONI FINALI - 2025-2026</t>
  </si>
  <si>
    <t>Dipartimento di Diritto ed Economia</t>
  </si>
  <si>
    <t>RELAZIONI FINALI/1L - RELAZIONI FINALI - 2025-2026</t>
  </si>
  <si>
    <t>15okeRQHuvivuzsoeaRsyp_kchfQrlIb-</t>
  </si>
  <si>
    <t>https://drive.google.com/drive/folders/15okeRQHuvivuzsoeaRsyp_kchfQrlIb-</t>
  </si>
  <si>
    <t>1G - VERBALE n.3 - 2025-2026</t>
  </si>
  <si>
    <t>docente21@scuola.edu</t>
  </si>
  <si>
    <t>Dipartimento di Sostegno</t>
  </si>
  <si>
    <t>1U6NzjHx5XECJAPrleuUk4PaRCvK7ZMVKUGf9uL0p4NI</t>
  </si>
  <si>
    <t>02/06/2026 11:55:54</t>
  </si>
  <si>
    <t>https://docs.google.com/document/d/1U6NzjHx5XECJAPrleuUk4PaRCvK7ZMVKUGf9uL0p4NI/edit?usp=drivesdk</t>
  </si>
  <si>
    <t>1G - RELAZIONI FINALI - 2025-2026</t>
  </si>
  <si>
    <t>RELAZIONI FINALI/1G - RELAZIONI FINALI - 2025-2026</t>
  </si>
  <si>
    <t>docente5@scuola.edu</t>
  </si>
  <si>
    <t>Dipartimento di Geografia</t>
  </si>
  <si>
    <t>1K8B52l6foiSAZubffhxejV0toTQQCnxB</t>
  </si>
  <si>
    <t>https://drive.google.com/drive/folders/1K8B52l6foiSAZubffhxejV0toTQQCnxB</t>
  </si>
  <si>
    <t>GEO,GST</t>
  </si>
  <si>
    <t>docente19@scuola.edu</t>
  </si>
  <si>
    <t>30/01/2026 17:56:42</t>
  </si>
  <si>
    <t>Dipartimento di Religione</t>
  </si>
  <si>
    <t>02/06/2026 11:54:42</t>
  </si>
  <si>
    <t>REL,ALT</t>
  </si>
  <si>
    <t>1L - VERBALE n.3 - 2025-2026</t>
  </si>
  <si>
    <t>1F - RELAZIONI FINALI - 2025-2026</t>
  </si>
  <si>
    <t>RELAZIONI FINALI/1F - RELAZIONI FINALI - 2025-2026</t>
  </si>
  <si>
    <t>1KvQxxOSwegi7y-9Kcx34M8uKT9GIPbsH</t>
  </si>
  <si>
    <t>https://drive.google.com/drive/folders/1KvQxxOSwegi7y-9Kcx34M8uKT9GIPbsH</t>
  </si>
  <si>
    <t>1B4snKp-Tv2RUsTD-ZdXvsSJ7LHBP6rT5zgUuMBn5Azg</t>
  </si>
  <si>
    <t>Dipartimento di Educazione Civica</t>
  </si>
  <si>
    <t>https://docs.google.com/document/d/1B4snKp-Tv2RUsTD-ZdXvsSJ7LHBP6rT5zgUuMBn5Azg/edit?usp=drivesdk</t>
  </si>
  <si>
    <t>02/06/2026 11:53:30</t>
  </si>
  <si>
    <t>1E - RELAZIONI FINALI - 2025-2026</t>
  </si>
  <si>
    <t>RELAZIONI FINALI/1E - RELAZIONI FINALI - 2025-2026</t>
  </si>
  <si>
    <t>1YcPQi1dF2qzS12T_sJUlbRM7aLkOczR8</t>
  </si>
  <si>
    <t>https://drive.google.com/drive/folders/1YcPQi1dF2qzS12T_sJUlbRM7aLkOczR8</t>
  </si>
  <si>
    <t>30/01/2026 17:57:47</t>
  </si>
  <si>
    <t>2ALC - VERBALE n.4 - 2025-2026</t>
  </si>
  <si>
    <t>1sAo7DqLVRJhwHpE5WkXhjyJKLjpoCSiHCi7WKjW32Ko</t>
  </si>
  <si>
    <t>https://docs.google.com/document/d/1sAo7DqLVRJhwHpE5WkXhjyJKLjpoCSiHCi7WKjW32Ko/edit?usp=drivesdk</t>
  </si>
  <si>
    <t>02/06/2026 11:52:15</t>
  </si>
  <si>
    <t>1D - RELAZIONI FINALI - 2025-2026</t>
  </si>
  <si>
    <t>RELAZIONI FINALI/1D - RELAZIONI FINALI - 2025-2026</t>
  </si>
  <si>
    <t>1qGcKDUNmD6dtFEao8Z9IB5kuxw2MpmCM</t>
  </si>
  <si>
    <t>https://drive.google.com/drive/folders/1qGcKDUNmD6dtFEao8Z9IB5kuxw2MpmCM</t>
  </si>
  <si>
    <t>30/01/2026 17:59:01</t>
  </si>
  <si>
    <t>2ALS - VERBALE n.3 - 2025-2026</t>
  </si>
  <si>
    <t>1di59w8xBrRbnKYO-zSWoFOULAUIlBgh4e9RluuBELtA</t>
  </si>
  <si>
    <t>02/06/2026 11:50:55</t>
  </si>
  <si>
    <t>https://docs.google.com/document/d/1di59w8xBrRbnKYO-zSWoFOULAUIlBgh4e9RluuBELtA/edit?usp=drivesdk</t>
  </si>
  <si>
    <t>1BLS - RELAZIONI FINALI - 2025-2026</t>
  </si>
  <si>
    <t>RELAZIONI FINALI/1BLS - RELAZIONI FINALI - 2025-2026</t>
  </si>
  <si>
    <t>1RN-BYQeLpJuZC-rnnBj67xUvxoPJ9h1K</t>
  </si>
  <si>
    <t>https://drive.google.com/drive/folders/1RN-BYQeLpJuZC-rnnBj67xUvxoPJ9h1K</t>
  </si>
  <si>
    <t>30/01/2026 18:03:47</t>
  </si>
  <si>
    <t>2BLC - VERBALE n.3 - 2025-2026</t>
  </si>
  <si>
    <t>RUOLO</t>
  </si>
  <si>
    <t>02/06/2026 11:49:40</t>
  </si>
  <si>
    <t>1BLC - RELAZIONI FINALI - 2025-2026</t>
  </si>
  <si>
    <t>RELAZIONI FINALI/1BLC - RELAZIONI FINALI - 2025-2026</t>
  </si>
  <si>
    <t>EMAIL DOCENTE</t>
  </si>
  <si>
    <t>10HG9eAEpkWuodCWFVvsHT1YGnYXBjARz</t>
  </si>
  <si>
    <t>https://drive.google.com/drive/folders/10HG9eAEpkWuodCWFVvsHT1YGnYXBjARz</t>
  </si>
  <si>
    <t>NOME RUOLO</t>
  </si>
  <si>
    <t>1iP4BrtSrOVCAIcJbY7Lo49aOHi5ZKs81embPJrECNW8</t>
  </si>
  <si>
    <t>DOCENTE</t>
  </si>
  <si>
    <t>https://docs.google.com/document/d/1iP4BrtSrOVCAIcJbY7Lo49aOHi5ZKs81embPJrECNW8/edit?usp=drivesdk</t>
  </si>
  <si>
    <t>Usa tutti i docenti della scuola</t>
  </si>
  <si>
    <t>02/06/2026 11:48:30</t>
  </si>
  <si>
    <t>1ALS - RELAZIONI FINALI - 2025-2026</t>
  </si>
  <si>
    <t>RELAZIONI FINALI/1ALS - RELAZIONI FINALI - 2025-2026</t>
  </si>
  <si>
    <t>REF_BES</t>
  </si>
  <si>
    <t>1xAltwyEv69Pi0aaFZ9evTCXjoAD1ObMi</t>
  </si>
  <si>
    <t>https://drive.google.com/drive/folders/1xAltwyEv69Pi0aaFZ9evTCXjoAD1ObMi</t>
  </si>
  <si>
    <t>30/01/2026 18:05:11</t>
  </si>
  <si>
    <t>Referente BES</t>
  </si>
  <si>
    <t>2BLS - VERBALE n.3 - 2025-2026</t>
  </si>
  <si>
    <t>REF_PEA_LC</t>
  </si>
  <si>
    <t>02/06/2026 11:47:15</t>
  </si>
  <si>
    <t>16ReJfGnTfLgFWKgbCGpPeJ8IdAv93QC0ryClnHJPcCM</t>
  </si>
  <si>
    <t>Referente PEA Liceo Classico</t>
  </si>
  <si>
    <t>1ALC - RELAZIONI FINALI - 2025-2026</t>
  </si>
  <si>
    <t>https://docs.google.com/document/d/16ReJfGnTfLgFWKgbCGpPeJ8IdAv93QC0ryClnHJPcCM/edit?usp=drivesdk</t>
  </si>
  <si>
    <t>RELAZIONI FINALI/1ALC - RELAZIONI FINALI - 2025-2026</t>
  </si>
  <si>
    <t>1AwLzyZD7BrPBP6Ln1vSInnxn-G0X9pNV</t>
  </si>
  <si>
    <t>https://drive.google.com/drive/folders/1AwLzyZD7BrPBP6Ln1vSInnxn-G0X9pNV</t>
  </si>
  <si>
    <t>REF_PEA_LS</t>
  </si>
  <si>
    <t>02/06/2026 11:46:01</t>
  </si>
  <si>
    <t>30/01/2026 18:06:30</t>
  </si>
  <si>
    <t>3F - RELAZIONI FINALI - 2025-2026</t>
  </si>
  <si>
    <t>RELAZIONI FINALI/3F - RELAZIONI FINALI - 2025-2026</t>
  </si>
  <si>
    <t>2C - VERBALE n.3 - 2025-2026</t>
  </si>
  <si>
    <t>Referente PEA Liceo Scientifico</t>
  </si>
  <si>
    <t>1TZQTS_adHOmjsXUQaB-oBpHRY7hrljZU</t>
  </si>
  <si>
    <t>https://drive.google.com/drive/folders/1TZQTS_adHOmjsXUQaB-oBpHRY7hrljZU</t>
  </si>
  <si>
    <t>AN_DIG</t>
  </si>
  <si>
    <t>152wZ1INBdmIjcmm5uYIx5XQ1Ev0TPzF7JHgftHPctPU</t>
  </si>
  <si>
    <t>https://docs.google.com/document/d/152wZ1INBdmIjcmm5uYIx5XQ1Ev0TPzF7JHgftHPctPU/edit?usp=drivesdk</t>
  </si>
  <si>
    <t>Animatore Digitale</t>
  </si>
  <si>
    <t>VICEPRESIDE</t>
  </si>
  <si>
    <t>Docente vicario</t>
  </si>
  <si>
    <t>02/06/2026 11:43:49</t>
  </si>
  <si>
    <t>30/01/2026 18:07:25</t>
  </si>
  <si>
    <t>SUPP_ORG_SCIENTIFICO</t>
  </si>
  <si>
    <t>2D - VERBALE n.3 - 2025-2026</t>
  </si>
  <si>
    <t>Supporto organizzativo liceo scientifico</t>
  </si>
  <si>
    <t>1FEyDLSgnOrqx7AZHsHqinI0_nifgsEVbzWlPEeiWfw8</t>
  </si>
  <si>
    <t>https://docs.google.com/document/d/1FEyDLSgnOrqx7AZHsHqinI0_nifgsEVbzWlPEeiWfw8/edit?usp=drivesdk</t>
  </si>
  <si>
    <t>SUPP_ORG_CLASSICO</t>
  </si>
  <si>
    <t>Supporto organizzativo liceo classico</t>
  </si>
  <si>
    <t>REF_SOSTITUZIONI</t>
  </si>
  <si>
    <t>Referente sostituzioni colleghi assenti</t>
  </si>
  <si>
    <t>30/01/2026 18:08:24</t>
  </si>
  <si>
    <t>2E - VERBALE n.3 - 2025-2026</t>
  </si>
  <si>
    <t>Coordinatore di classe</t>
  </si>
  <si>
    <t>1DMHFAJiU1lEvw9OEo6dXttMhKdrI1lSG6Hu3PUSj_4A</t>
  </si>
  <si>
    <t>SIGLA</t>
  </si>
  <si>
    <t>TUTOR_PCTO</t>
  </si>
  <si>
    <t>https://docs.google.com/document/d/1DMHFAJiU1lEvw9OEo6dXttMhKdrI1lSG6Hu3PUSj_4A/edit?usp=drivesdk</t>
  </si>
  <si>
    <t>Tutor PCTO della classe</t>
  </si>
  <si>
    <t>NOME SINTESI</t>
  </si>
  <si>
    <t>SIMBOLO</t>
  </si>
  <si>
    <t>TUTOR_ORIENTATORE</t>
  </si>
  <si>
    <t>CORSO RECUPERO</t>
  </si>
  <si>
    <t>Tutor orientatore della classe</t>
  </si>
  <si>
    <t>PRIMA PROVA</t>
  </si>
  <si>
    <t>SECONDA PROVA</t>
  </si>
  <si>
    <t>RAPPRESENTANTE_STUDENTI</t>
  </si>
  <si>
    <t>30/01/2026 18:09:17</t>
  </si>
  <si>
    <t>Rappresentante di classe degli studenti</t>
  </si>
  <si>
    <t>2F - VERBALE n.3 - 2025-2026</t>
  </si>
  <si>
    <t>RAPPRESENTANTE_GENITORI</t>
  </si>
  <si>
    <t>Lingua e letteratura italiana</t>
  </si>
  <si>
    <t>Rappresentante di classedei genitori</t>
  </si>
  <si>
    <t>Italiano</t>
  </si>
  <si>
    <t>#FF5733</t>
  </si>
  <si>
    <t>#FFAA33</t>
  </si>
  <si>
    <t>RAPPRESENTANTE_ISTITUTO</t>
  </si>
  <si>
    <t>1bNwpJVKU2xUdQfypqPiJPki4K-y-4DqJANhp67X1rLo</t>
  </si>
  <si>
    <t>https://docs.google.com/document/d/1bNwpJVKU2xUdQfypqPiJPki4K-y-4DqJANhp67X1rLo/edit?usp=drivesdk</t>
  </si>
  <si>
    <t>Rappresentante di istituto degli studenti</t>
  </si>
  <si>
    <t>RESPONSABILE_DIPARTIMENTO</t>
  </si>
  <si>
    <t>LC, LSO, LSA, LSS</t>
  </si>
  <si>
    <t>Responsabile di un dipartimento disciplinare</t>
  </si>
  <si>
    <t xml:space="preserve">insufficienza </t>
  </si>
  <si>
    <t>DOCENTE_PRIMA_PROVA</t>
  </si>
  <si>
    <t>30/01/2026 18:10:23</t>
  </si>
  <si>
    <t>2G - VERBALE n.3 - 2025-2026</t>
  </si>
  <si>
    <t>DOCENTE_SECONDA_PROVA</t>
  </si>
  <si>
    <t>1KYK-Th_0zY_fd4PR-nAczKiM7_bK4uBJnOD0Ue0zciA</t>
  </si>
  <si>
    <t>https://docs.google.com/document/d/1KYK-Th_0zY_fd4PR-nAczKiM7_bK4uBJnOD0Ue0zciA/edit?usp=drivesdk</t>
  </si>
  <si>
    <t>30/01/2026 18:11:33</t>
  </si>
  <si>
    <t>Lingua e cultura latina</t>
  </si>
  <si>
    <t>Latino</t>
  </si>
  <si>
    <t>2H - VERBALE n.3 - 2025-2026</t>
  </si>
  <si>
    <t>#33A8FF</t>
  </si>
  <si>
    <t>#33FFD1</t>
  </si>
  <si>
    <t>📜</t>
  </si>
  <si>
    <t>1SXL6_HU_KR_NpRcy35rMnJnJrFaZ50cPNNh7JPR3c_g</t>
  </si>
  <si>
    <t>https://docs.google.com/document/d/1SXL6_HU_KR_NpRcy35rMnJnJrFaZ50cPNNh7JPR3c_g/edit?usp=drivesdk</t>
  </si>
  <si>
    <t>30/01/2026 18:22:33</t>
  </si>
  <si>
    <t>3ALC - VERBALE n.3 - 2025-2026</t>
  </si>
  <si>
    <t>ATTIVO</t>
  </si>
  <si>
    <t>14c0WXu7AFwmwYbbC8c0ZRNxJSvLSEjavl7l9M3L1-kY</t>
  </si>
  <si>
    <t>https://docs.google.com/document/d/14c0WXu7AFwmwYbbC8c0ZRNxJSvLSEjavl7l9M3L1-kY/edit?usp=drivesdk</t>
  </si>
  <si>
    <t>ID_IMPORT</t>
  </si>
  <si>
    <t>Lingua e cultura greca</t>
  </si>
  <si>
    <t>Greco</t>
  </si>
  <si>
    <t>#33FF57</t>
  </si>
  <si>
    <t>#AAFF33</t>
  </si>
  <si>
    <t>🏛️</t>
  </si>
  <si>
    <t>30/01/2026 18:23:04</t>
  </si>
  <si>
    <t>3ALS - VERBALE n.3 - 2025-2026</t>
  </si>
  <si>
    <t>TABELLA_DB_DESTINAZIONE</t>
  </si>
  <si>
    <t>STRATEGIA_SORGENTE</t>
  </si>
  <si>
    <t>CONFIG_SORGENTE</t>
  </si>
  <si>
    <t>1CluUV_NhZz7RLhuo6gAY9dO3NztKHjZmNwWgds8dM4Y</t>
  </si>
  <si>
    <t>https://docs.google.com/document/d/1CluUV_NhZz7RLhuo6gAY9dO3NztKHjZmNwWgds8dM4Y/edit?usp=drivesdk</t>
  </si>
  <si>
    <t>MAPPA_COLONNE</t>
  </si>
  <si>
    <t>REGOLA_CHIAVE_UNIVOCA</t>
  </si>
  <si>
    <t>STRATEGIA_CONFLITTI</t>
  </si>
  <si>
    <t>CONFIG_CONFLITTI</t>
  </si>
  <si>
    <t>30/01/2026 18:23:37</t>
  </si>
  <si>
    <t>PARAMETRI_FONDAMENTALI</t>
  </si>
  <si>
    <t>3BLC - VERBALE n.3 - 2025-2026</t>
  </si>
  <si>
    <t>IGNORA_GHOST_RECORDS</t>
  </si>
  <si>
    <t>CONFIG_CONTATORE</t>
  </si>
  <si>
    <t>Lingua e cultura straniera</t>
  </si>
  <si>
    <t>Inglese</t>
  </si>
  <si>
    <t>#D133FF</t>
  </si>
  <si>
    <t>1279-PzCuWUv2_TmL09Zf_BxalaCPcoYQhXBi-j6i7oA</t>
  </si>
  <si>
    <t>#FF33A8</t>
  </si>
  <si>
    <t>https://docs.google.com/document/d/1279-PzCuWUv2_TmL09Zf_BxalaCPcoYQhXBi-j6i7oA/edit?usp=drivesdk</t>
  </si>
  <si>
    <t>🌐</t>
  </si>
  <si>
    <t>IMPORT_CARENZE_DA_SEGNALATORI</t>
  </si>
  <si>
    <t>Importa carenze da segnalatori con controllo ghost records e contatore progressivo</t>
  </si>
  <si>
    <t>CARENZE</t>
  </si>
  <si>
    <t>DA_DOCUMENTI_GENERATI</t>
  </si>
  <si>
    <t>30/01/2026 18:24:08</t>
  </si>
  <si>
    <t>{"filtri": {"TIPO": "CARENZE_SEGNALATORE"}, "modalitaSelezione": "PIU_RECENTE", "raggruppaPer": "CLASSE"}</t>
  </si>
  <si>
    <t>3BLS - VERBALE n.3 - 2025-2026</t>
  </si>
  <si>
    <t>{"EMAIL": "EMAIL ALUNNO", "DATA CDC": "DATA REPORT", "ASSENZE": "ASSENZE", "NOTE": "NOTE", "ITA": "ITA", "LAT": "LAT", "GRE": "GRE", "ING": "ING", "GEO": "GEO", "GST": "GST", "STO": "STO", "FIL": "FIL", "MAT": "MAT", "FIS": "FIS", "INF": "INF", "SCIE": "SCIE", "DIS": "DIS", "ART": "ART", "DIR": "DIR", "MOT": "MOT", "SPO": "SPO", "CIV": "CIV", "REL/ALT": "REL", "REL": "REL", "ALT": "ALT"}</t>
  </si>
  <si>
    <t>Geografia</t>
  </si>
  <si>
    <t>{"tipo": "composta", "parti": ["EMAIL ALUNNO", "DATA REPORT"], "separatore": "_"}</t>
  </si>
  <si>
    <t>#A833FF</t>
  </si>
  <si>
    <t>#3357FF</t>
  </si>
  <si>
    <t>SOVRASCRIVI</t>
  </si>
  <si>
    <t>🌍</t>
  </si>
  <si>
    <t>1XS04ZpDASJVq0aCjqLJ_RBGEeizSZGfs27T30J5UZeQ</t>
  </si>
  <si>
    <t>https://docs.google.com/document/d/1XS04ZpDASJVq0aCjqLJ_RBGEeizSZGfs27T30J5UZeQ/edit?usp=drivesdk</t>
  </si>
  <si>
    <t>["EMAIL"]</t>
  </si>
  <si>
    <t>{"campiRaggruppamento": ["EMAIL ALUNNO"], "colonnaDestinazione": "PROGRESSIVO CLASSE"}</t>
  </si>
  <si>
    <t>Storia e Geografia</t>
  </si>
  <si>
    <t>30/01/2026 18:24:48</t>
  </si>
  <si>
    <t>Geostoria</t>
  </si>
  <si>
    <t>IMPORT_CARENZE_FEBBRAIO</t>
  </si>
  <si>
    <t>#33FF85</t>
  </si>
  <si>
    <t>3C - VERBALE n.3 - 2025-2026</t>
  </si>
  <si>
    <t>#33FFC1</t>
  </si>
  <si>
    <t>📅</t>
  </si>
  <si>
    <t>Importazione carenze dai file segnalatori di Febbraio per le sole classi attive.</t>
  </si>
  <si>
    <t>1BxT4a0-nJLVTN_OCoRcFcGLqFCo_z1L0Kc60lIbl8Fc</t>
  </si>
  <si>
    <t>https://docs.google.com/document/d/1BxT4a0-nJLVTN_OCoRcFcGLqFCo_z1L0Kc60lIbl8Fc/edit?usp=drivesdk</t>
  </si>
  <si>
    <t>{"filtri":{"idTabDoc":"CARENZE_SEGNALATORE_FEBBRAIO"},"nomeFoglio":"CLASSE"}</t>
  </si>
  <si>
    <t>{"EMAIL ALUNNO":"EMAIL","DATA REPORT":"DATA CDC","ASSENZE":"ASSENZE","NOTE":"NOTE","ITA":"ITA","LAT":"LAT","GRE":"GRE","ING":"ING","GEO":"GEO","GST":"GST","STO":"STO","FIL":"FIL","MAT":"MAT","FIS":"FIS","INF":"INF","SCIE":"SCIE","DIS":"DIS","ART":"ART","DIR":"DIR","MOT":"MOT","SPO":"SPO","CIV":"CIV","REL":"REL","ALT":"ALT"}</t>
  </si>
  <si>
    <t>{"tipo":"composta","parti":["EMAIL ALUNNO","DATA REPORT"],"separatore":"_"}</t>
  </si>
  <si>
    <t>{}</t>
  </si>
  <si>
    <t>Storia</t>
  </si>
  <si>
    <t>30/01/2026 18:25:26</t>
  </si>
  <si>
    <t>#FF3333</t>
  </si>
  <si>
    <t>3D - VERBALE n.3 - 2025-2026</t>
  </si>
  <si>
    <t>#FF8533</t>
  </si>
  <si>
    <t>1kjaj5kpGn6hq0Y6BLYLcQvxLVSTKeFVce6U6uzsWqQM</t>
  </si>
  <si>
    <t>https://docs.google.com/document/d/1kjaj5kpGn6hq0Y6BLYLcQvxLVSTKeFVce6U6uzsWqQM/edit?usp=drivesdk</t>
  </si>
  <si>
    <t>30/01/2026 18:26:03</t>
  </si>
  <si>
    <t>Filosofia</t>
  </si>
  <si>
    <t>3E - VERBALE n.4 - 2025-2026</t>
  </si>
  <si>
    <t>#33FFCB</t>
  </si>
  <si>
    <t>#33FFF3</t>
  </si>
  <si>
    <t>🧠</t>
  </si>
  <si>
    <t>16/02/2026 10:22:38</t>
  </si>
  <si>
    <t>15SVzUZAKex9VoE0U8Ad8-gaUkQsQSpmAceKUa8Xshhk</t>
  </si>
  <si>
    <t>https://docs.google.com/document/d/15SVzUZAKex9VoE0U8Ad8-gaUkQsQSpmAceKUa8Xshhk/edit?usp=drivesdk</t>
  </si>
  <si>
    <t>Matematica</t>
  </si>
  <si>
    <t>30/01/2026 18:26:34</t>
  </si>
  <si>
    <t>#3393FF</t>
  </si>
  <si>
    <t>#33D1FF</t>
  </si>
  <si>
    <t>3F - VERBALE n.3 - 2025-2026</t>
  </si>
  <si>
    <t>🧮</t>
  </si>
  <si>
    <t>1RUxov20W_EWn0Yj4we03zaM3TPl2fNlTLyQBtM276Bg</t>
  </si>
  <si>
    <t>Liceo classico</t>
  </si>
  <si>
    <t>https://docs.google.com/document/d/1RUxov20W_EWn0Yj4we03zaM3TPl2fNlTLyQBtM276Bg/edit?usp=drivesdk</t>
  </si>
  <si>
    <t>CLASSICO</t>
  </si>
  <si>
    <t>Liceo scientifico ordinario</t>
  </si>
  <si>
    <t>Fisica</t>
  </si>
  <si>
    <t>#FF338F</t>
  </si>
  <si>
    <t>SCIENTIFICO</t>
  </si>
  <si>
    <t>#FF33D1</t>
  </si>
  <si>
    <t>⚛️</t>
  </si>
  <si>
    <t>30/01/2026 18:26:57</t>
  </si>
  <si>
    <t>Liceo scientifico opzione scienze applicate</t>
  </si>
  <si>
    <t>Liceo scientifico scienze applicate</t>
  </si>
  <si>
    <t>3G - VERBALE n.3 - 2025-2026</t>
  </si>
  <si>
    <t>Liceo scientifico sezione a indirizzo sportivo</t>
  </si>
  <si>
    <t>1FenWE2Rp9mFjN2sO1FKgLvrpoirHher2hgoTERXfhFk</t>
  </si>
  <si>
    <t>Liceo scientifico sportivo</t>
  </si>
  <si>
    <t>https://docs.google.com/document/d/1FenWE2Rp9mFjN2sO1FKgLvrpoirHher2hgoTERXfhFk/edit?usp=drivesdk</t>
  </si>
  <si>
    <t>Informatica</t>
  </si>
  <si>
    <t>#33FF33</t>
  </si>
  <si>
    <t>#85FF33</t>
  </si>
  <si>
    <t>💻</t>
  </si>
  <si>
    <t>30/01/2026 18:27:36</t>
  </si>
  <si>
    <t>4ALC - VERBALE n.3 - 2025-2026</t>
  </si>
  <si>
    <t>Scienze naturali</t>
  </si>
  <si>
    <t>Scienze nat.</t>
  </si>
  <si>
    <t>#338FFF</t>
  </si>
  <si>
    <t>#33C8FF</t>
  </si>
  <si>
    <t>🧪</t>
  </si>
  <si>
    <t>1xUf8S4omANJ5xiuT4yWXfc-MsGxLobANcqTO0Ul9G0s</t>
  </si>
  <si>
    <t>https://docs.google.com/document/d/1xUf8S4omANJ5xiuT4yWXfc-MsGxLobANcqTO0Ul9G0s/edit?usp=drivesdk</t>
  </si>
  <si>
    <t>Disegno e storia dell'arte</t>
  </si>
  <si>
    <t>Disegno</t>
  </si>
  <si>
    <t>30/01/2026 18:28:14</t>
  </si>
  <si>
    <t>#FFFF33</t>
  </si>
  <si>
    <t>#FFD133</t>
  </si>
  <si>
    <t>🎨</t>
  </si>
  <si>
    <t>4ALS - VERBALE n.3 - 2025-2026</t>
  </si>
  <si>
    <t>1hOosUno2FDfEoH4q2TDq3ZwXF1M1EEpeuI9nVcXdG-k</t>
  </si>
  <si>
    <t>https://docs.google.com/document/d/1hOosUno2FDfEoH4q2TDq3ZwXF1M1EEpeuI9nVcXdG-k/edit?usp=drivesdk</t>
  </si>
  <si>
    <t>NOME PATTERN</t>
  </si>
  <si>
    <t>FASE</t>
  </si>
  <si>
    <t>REQUIRED</t>
  </si>
  <si>
    <t>Storia dell'arte</t>
  </si>
  <si>
    <t>Storia arte</t>
  </si>
  <si>
    <t>AGGIORNA_STATO_NOTIFICATO</t>
  </si>
  <si>
    <t>#FF33FF</t>
  </si>
  <si>
    <t>30/01/2026 18:28:41</t>
  </si>
  <si>
    <t>Aggiorna lo stato su NOTIFICATO</t>
  </si>
  <si>
    <t>4BLC - VERBALE n.3 - 2025-2026</t>
  </si>
  <si>
    <t>TABELLA</t>
  </si>
  <si>
    <t>AGGIORNA_STATO_INSERITO</t>
  </si>
  <si>
    <t>1WHO5L9cRLmT81cc7I1LKDqXqVnWpUflkTz6u17dYJRw</t>
  </si>
  <si>
    <t>RECALL</t>
  </si>
  <si>
    <t>https://docs.google.com/document/d/1WHO5L9cRLmT81cc7I1LKDqXqVnWpUflkTz6u17dYJRw/edit?usp=drivesdk</t>
  </si>
  <si>
    <t>Aggiorna lo stato su INSERITO</t>
  </si>
  <si>
    <t>Diritto ed economia dello sport</t>
  </si>
  <si>
    <t>Diritto</t>
  </si>
  <si>
    <t>#337DFF</t>
  </si>
  <si>
    <t>#33B3FF</t>
  </si>
  <si>
    <t>⚖️</t>
  </si>
  <si>
    <t>AGGIORNA_STATO_CREATO</t>
  </si>
  <si>
    <t>CREAZIONE</t>
  </si>
  <si>
    <t>Aggiorna lo stato su CREATO</t>
  </si>
  <si>
    <t>30/01/2026 18:29:13</t>
  </si>
  <si>
    <t>AGGIORNA_DATANOTIFICA</t>
  </si>
  <si>
    <t>Aggiorna la data di notifica con la data e ora odierne</t>
  </si>
  <si>
    <t>4BLS - VERBALE n.5 - 2025-2026</t>
  </si>
  <si>
    <t>Scienze motorie</t>
  </si>
  <si>
    <t>Scienze mot.</t>
  </si>
  <si>
    <t>#FF6F33</t>
  </si>
  <si>
    <t>#FFA533</t>
  </si>
  <si>
    <t>🏃</t>
  </si>
  <si>
    <t>SALVA_RIFERIMENTO</t>
  </si>
  <si>
    <t>1kb2-YUOwjpVt5VvFopEB4gUlHlj46PxhRCV7Exc-nvc</t>
  </si>
  <si>
    <t>Salva il riferimento al file o alla cartella</t>
  </si>
  <si>
    <t>16/02/2026 10:22:42</t>
  </si>
  <si>
    <t>https://docs.google.com/document/d/1kb2-YUOwjpVt5VvFopEB4gUlHlj46PxhRCV7Exc-nvc/edit?usp=drivesdk</t>
  </si>
  <si>
    <t>SALVA_IDENTIFICATIVO</t>
  </si>
  <si>
    <t>Salva l'id del documento generato</t>
  </si>
  <si>
    <t>Discipline sportive</t>
  </si>
  <si>
    <t>Disc. sport.</t>
  </si>
  <si>
    <t>#33FFA0</t>
  </si>
  <si>
    <t>#33FFD4</t>
  </si>
  <si>
    <t>30/01/2026 18:29:40</t>
  </si>
  <si>
    <t>🏅</t>
  </si>
  <si>
    <t>4C - VERBALE n.3 - 2025-2026</t>
  </si>
  <si>
    <t>1edmRunw8AKuubnGKA2xiGTqjeNTVq8DGZquQuucYum8</t>
  </si>
  <si>
    <t>https://docs.google.com/document/d/1edmRunw8AKuubnGKA2xiGTqjeNTVq8DGZquQuucYum8/edit?usp=drivesdk</t>
  </si>
  <si>
    <t>UPDATE_STATUS_DOCUMENTO</t>
  </si>
  <si>
    <t>POST_NOTIFICA</t>
  </si>
  <si>
    <t>Aggiorna lo stato di notifica del documento</t>
  </si>
  <si>
    <t>ID_DOCUMENTO,TIMESTAMP</t>
  </si>
  <si>
    <t>UPDATE_STATUS_CARENZE</t>
  </si>
  <si>
    <t>30/01/2026 18:30:15</t>
  </si>
  <si>
    <t>Educazione civica</t>
  </si>
  <si>
    <t>Ed. civ.</t>
  </si>
  <si>
    <t>#33A5FF</t>
  </si>
  <si>
    <t>#33D8FF</t>
  </si>
  <si>
    <t>Aggiorna lo stato di notifica delle carenze</t>
  </si>
  <si>
    <t>4D - VERBALE n.3 - 2025-2026</t>
  </si>
  <si>
    <t>EMAIL_ALUNNO,TIMESTAMP</t>
  </si>
  <si>
    <t>GENERA_VERBALE</t>
  </si>
  <si>
    <t>PRE_NOTIFICA</t>
  </si>
  <si>
    <t>1peXGvMPvYP6YYrMYAxM1Bwe__a4p0CqMIPOt4QszDqA</t>
  </si>
  <si>
    <t>Genera il verbale del consiglio di classe</t>
  </si>
  <si>
    <t>https://docs.google.com/document/d/1peXGvMPvYP6YYrMYAxM1Bwe__a4p0CqMIPOt4QszDqA/edit?usp=drivesdk</t>
  </si>
  <si>
    <t>CLASSE,DATA,TEMPLATE_ID</t>
  </si>
  <si>
    <t>GENERA_PDP</t>
  </si>
  <si>
    <t>Genera il piano didattico personalizzato</t>
  </si>
  <si>
    <t>ID_ALUNNO,TIPO_PDP,TEMPLATE_ID</t>
  </si>
  <si>
    <t>Religione</t>
  </si>
  <si>
    <t>GENERA_SCRUTINIO</t>
  </si>
  <si>
    <t>30/01/2026 18:30:57</t>
  </si>
  <si>
    <t>Rel.</t>
  </si>
  <si>
    <t>#FFDB33</t>
  </si>
  <si>
    <t>#FFEB33</t>
  </si>
  <si>
    <t>Genera il foglio di calcolo per lo scrutinio</t>
  </si>
  <si>
    <t>✝️</t>
  </si>
  <si>
    <t>CLASSE,PERIODO,TEMPLATE_ID</t>
  </si>
  <si>
    <t>4E - VERBALE n.3 - 2025-2026</t>
  </si>
  <si>
    <t>GENERA_PCTO</t>
  </si>
  <si>
    <t>Genera la documentazione PCTO</t>
  </si>
  <si>
    <t>CLASSE,TEMPLATE_ID</t>
  </si>
  <si>
    <t>10dM4_rePz7hbWsVbhjzhrSonlOvsXjYGxwmbRUnV7Jw</t>
  </si>
  <si>
    <t>https://docs.google.com/document/d/10dM4_rePz7hbWsVbhjzhrSonlOvsXjYGxwmbRUnV7Jw/edit?usp=drivesdk</t>
  </si>
  <si>
    <t>Materia alternativa</t>
  </si>
  <si>
    <t>GENERA_PROGRAMMAZIONE</t>
  </si>
  <si>
    <t>Alt.</t>
  </si>
  <si>
    <t>Genera la programmazione didattica</t>
  </si>
  <si>
    <t>#33FFB2</t>
  </si>
  <si>
    <t>#33FFD9</t>
  </si>
  <si>
    <t>CLASSE,MATERIA,TEMPLATE_ID</t>
  </si>
  <si>
    <t>📖</t>
  </si>
  <si>
    <t>30/01/2026 18:31:33</t>
  </si>
  <si>
    <t>GENERA_RELAZIONE_FINALE</t>
  </si>
  <si>
    <t>4F - VERBALE n.3 - 2025-2026</t>
  </si>
  <si>
    <t>Genera la relazione finale</t>
  </si>
  <si>
    <t>10n-iAukntFUneSy6jIDT3cUVPlHHoQJxowPL5piRo5w</t>
  </si>
  <si>
    <t>https://docs.google.com/document/d/10n-iAukntFUneSy6jIDT3cUVPlHHoQJxowPL5piRo5w/edit?usp=drivesdk</t>
  </si>
  <si>
    <t>GENERA_REGISTRO_DOCENTE</t>
  </si>
  <si>
    <t>Sostegno</t>
  </si>
  <si>
    <t>#33E8FF</t>
  </si>
  <si>
    <t>Genera il registro docente</t>
  </si>
  <si>
    <t>#33B9FF</t>
  </si>
  <si>
    <t>🤝</t>
  </si>
  <si>
    <t>CLASSE,MATERIA,DOCENTE,TEMPLATE_ID</t>
  </si>
  <si>
    <t>ARCHIVIA_DOCUMENTO</t>
  </si>
  <si>
    <t>30/01/2026 18:32:10</t>
  </si>
  <si>
    <t>POST_CONFERMA</t>
  </si>
  <si>
    <t>4G - VERBALE n.3 - 2025-2026</t>
  </si>
  <si>
    <t>Archivia il documento in una cartella specifica</t>
  </si>
  <si>
    <t>ID_DOCUMENTO,ID_CARTELLA_DESTINAZIONE</t>
  </si>
  <si>
    <t>1RzGU9h90ttx9YBylrvv30EupJJlGrb34a0J0pJvFNCc</t>
  </si>
  <si>
    <t>https://docs.google.com/document/d/1RzGU9h90ttx9YBylrvv30EupJJlGrb34a0J0pJvFNCc/edit?usp=drivesdk</t>
  </si>
  <si>
    <t>BACKUP_DOCUMENTO</t>
  </si>
  <si>
    <t>SCHEDULATA</t>
  </si>
  <si>
    <t>Crea una copia di backup del documento</t>
  </si>
  <si>
    <t>ID_DOCUMENTO,ID_CARTELLA_BACKUP</t>
  </si>
  <si>
    <t>30/01/2026 18:32:45</t>
  </si>
  <si>
    <t>INVIA_PROMEMORIA</t>
  </si>
  <si>
    <t>4H - VERBALE n.3 - 2025-2026</t>
  </si>
  <si>
    <t>Invia un promemoria per documenti in scadenza</t>
  </si>
  <si>
    <t>TIPO_DOCUMENTO,GIORNI_ANTICIPO</t>
  </si>
  <si>
    <t>16/02/2026 10:22:46</t>
  </si>
  <si>
    <t>1sHT8H8FF27oZqgFnA3SoJex83rYFMOhOq8X__ahs3c8</t>
  </si>
  <si>
    <t>https://docs.google.com/document/d/1sHT8H8FF27oZqgFnA3SoJex83rYFMOhOq8X__ahs3c8/edit?usp=drivesdk</t>
  </si>
  <si>
    <t>FINALIZZA_DOCUMENTO</t>
  </si>
  <si>
    <t>POST_APPROVAZIONE</t>
  </si>
  <si>
    <t>Finalizza il documento con conversione in PDF</t>
  </si>
  <si>
    <t>ID_DOCUMENTO,OPZIONI_CONVERSIONE</t>
  </si>
  <si>
    <t>30/01/2026 18:33:21</t>
  </si>
  <si>
    <t>PUBBLICA_DOCUMENTO</t>
  </si>
  <si>
    <t>4I - VERBALE n.3 - 2025-2026</t>
  </si>
  <si>
    <t>Pubblica il documento sul sito della scuola</t>
  </si>
  <si>
    <t>ID_DOCUMENTO,AREA_PUBBLICAZIONE,VISIBILITA</t>
  </si>
  <si>
    <t>NOTIFICA_COMPLETAMENTO</t>
  </si>
  <si>
    <t>1ACy3yMy5gI3pa2Lr0NtiFijY34_ctLn29crId_JhuZ4</t>
  </si>
  <si>
    <t>POST_ELABORAZIONE</t>
  </si>
  <si>
    <t>https://docs.google.com/document/d/1ACy3yMy5gI3pa2Lr0NtiFijY34_ctLn29crId_JhuZ4/edit?usp=drivesdk</t>
  </si>
  <si>
    <t>Notifica il completamento di un processo</t>
  </si>
  <si>
    <t>ID_PROCESSO,DESTINATARI</t>
  </si>
  <si>
    <t>30/01/2026 18:33:54</t>
  </si>
  <si>
    <t>5ALC - VERBALE n.3 - 2025-2026</t>
  </si>
  <si>
    <t>1TdVVm-45KY06vY2DNn8ThmEiyutwUY78i0P9_rqt8FM</t>
  </si>
  <si>
    <t>https://docs.google.com/document/d/1TdVVm-45KY06vY2DNn8ThmEiyutwUY78i0P9_rqt8FM/edit?usp=drivesdk</t>
  </si>
  <si>
    <t>30/01/2026 18:34:22</t>
  </si>
  <si>
    <t>5ALS - VERBALE n.3 - 2025-2026</t>
  </si>
  <si>
    <t>1O4UCiYomqcMOBttgIr16gI6kkVGvdQAx0SAF7JcAlhk</t>
  </si>
  <si>
    <t>COGNOME</t>
  </si>
  <si>
    <t>https://docs.google.com/document/d/1O4UCiYomqcMOBttgIr16gI6kkVGvdQAx0SAF7JcAlhk/edit?usp=drivesdk</t>
  </si>
  <si>
    <t>GENERE</t>
  </si>
  <si>
    <t>30/01/2026 18:34:51</t>
  </si>
  <si>
    <t>5BLC - VERBALE n.3 - 2025-2026</t>
  </si>
  <si>
    <t>1hAIt_Cy66ltUVhrTvV51X7ZbVHonZetOfFvkn2fHroc</t>
  </si>
  <si>
    <t>https://docs.google.com/document/d/1hAIt_Cy66ltUVhrTvV51X7ZbVHonZetOfFvkn2fHroc/edit?usp=drivesdk</t>
  </si>
  <si>
    <t>30/01/2026 18:35:25</t>
  </si>
  <si>
    <t>5BLS - VERBALE n.3 - 2025-2026</t>
  </si>
  <si>
    <t>1vST7lW3Lye9EHeNK5Qk9F4Fs7g7LcRPZ0mVfkzp8lJY</t>
  </si>
  <si>
    <t>https://docs.google.com/document/d/1vST7lW3Lye9EHeNK5Qk9F4Fs7g7LcRPZ0mVfkzp8lJY/edit?usp=drivesdk</t>
  </si>
  <si>
    <t>30/01/2026 18:35:50</t>
  </si>
  <si>
    <t>5C - VERBALE n.3 - 2025-2026</t>
  </si>
  <si>
    <t>1zqSZ9wiIALJ9vjuJ-AYcgurR7WvQlxtZ_LExIb4GllE</t>
  </si>
  <si>
    <t>https://docs.google.com/document/d/1zqSZ9wiIALJ9vjuJ-AYcgurR7WvQlxtZ_LExIb4GllE/edit?usp=drivesdk</t>
  </si>
  <si>
    <t>30/01/2026 18:36:20</t>
  </si>
  <si>
    <t>5E - VERBALE n.3 - 2025-2026</t>
  </si>
  <si>
    <t>bacci.mitia@pietroaldi.com</t>
  </si>
  <si>
    <t>1k2vcLT3_4CEQYju5Ol8gYdr0y2J_Rt5wChsC_mZ0e9o</t>
  </si>
  <si>
    <t>https://docs.google.com/document/d/1k2vcLT3_4CEQYju5Ol8gYdr0y2J_Rt5wChsC_mZ0e9o/edit?usp=drivesdk</t>
  </si>
  <si>
    <t>30/01/2026 18:36:53</t>
  </si>
  <si>
    <t>5F - VERBALE n.3 - 2025-2026</t>
  </si>
  <si>
    <t>18ZgH_Qqz_X_QRWYLAHREurgaMjoX8tCfYJgm03sw-dc</t>
  </si>
  <si>
    <t>barozzi.lucia@pietroaldi.com</t>
  </si>
  <si>
    <t>https://docs.google.com/document/d/18ZgH_Qqz_X_QRWYLAHREurgaMjoX8tCfYJgm03sw-dc/edit?usp=drivesdk</t>
  </si>
  <si>
    <t>30/01/2026 18:37:26</t>
  </si>
  <si>
    <t>5G - VERBALE n.3 - 2025-2026</t>
  </si>
  <si>
    <t>1Xq6DBgrkaL_eOqAD3QqbSQRXBPzxGfFKUTPSFygG834</t>
  </si>
  <si>
    <t>bersotti.lucia@pietroaldi.com</t>
  </si>
  <si>
    <t>https://docs.google.com/document/d/1Xq6DBgrkaL_eOqAD3QqbSQRXBPzxGfFKUTPSFygG834/edit?usp=drivesdk</t>
  </si>
  <si>
    <t>30/01/2026 18:38:00</t>
  </si>
  <si>
    <t>5H - VERBALE n.3 - 2025-2026</t>
  </si>
  <si>
    <t>1v61OhTzRSxFyiOcTqhO-x5NrH6AO6Qqthd7mLse3ZHQ</t>
  </si>
  <si>
    <t>https://docs.google.com/document/d/1v61OhTzRSxFyiOcTqhO-x5NrH6AO6Qqthd7mLse3ZHQ/edit?usp=drivesdk</t>
  </si>
  <si>
    <t>30/01/2026 18:38:34</t>
  </si>
  <si>
    <t>ZEIDAN KARIM - PDP BES - 2025-2026</t>
  </si>
  <si>
    <t>1oOX9LTrnXe5SScR0o5-8xBjUCxCGh5dXMQ00Spin84E</t>
  </si>
  <si>
    <t>https://docs.google.com/document/d/1oOX9LTrnXe5SScR0o5-8xBjUCxCGh5dXMQ00Spin84E/edit?usp=drivesdk</t>
  </si>
  <si>
    <t>04/02/2026 14:02:41</t>
  </si>
  <si>
    <t>ZAGHETTI VALERIO - PDP BES - 2025-2026</t>
  </si>
  <si>
    <t>1tpHEy1v-WF4xGcPQJOSPOEfrG4OQnC9doHxt0GpvTSw</t>
  </si>
  <si>
    <t>https://docs.google.com/document/d/1tpHEy1v-WF4xGcPQJOSPOEfrG4OQnC9doHxt0GpvTSw/edit?usp=drivesdk</t>
  </si>
  <si>
    <t>16/02/2026 10:22:50</t>
  </si>
  <si>
    <t>23/02/2026 15:05:52</t>
  </si>
  <si>
    <t>PASQUALE GIULIA - PDP BES - 2025-2026</t>
  </si>
  <si>
    <t>1XYRrXcEIWJo9eN_haJEWtvWYP1-QNYX296iyatl_kAA</t>
  </si>
  <si>
    <t>https://docs.google.com/document/d/1XYRrXcEIWJo9eN_haJEWtvWYP1-QNYX296iyatl_kAA/edit?usp=drivesdk</t>
  </si>
  <si>
    <t>10/03/2026 11:12:10</t>
  </si>
  <si>
    <t>MARETTI GIORGIA - PDP BES - 2025-2026</t>
  </si>
  <si>
    <t>1m0-DL5p4H2fqLWMNJjv8VKtCkln9DMoD5gq7MwIJW-M</t>
  </si>
  <si>
    <t>https://docs.google.com/document/d/1m0-DL5p4H2fqLWMNJjv8VKtCkln9DMoD5gq7MwIJW-M/edit?usp=drivesdk</t>
  </si>
  <si>
    <t>31/03/2026 15:06:17</t>
  </si>
  <si>
    <t>31/03/2026 15:05:31</t>
  </si>
  <si>
    <t>1ALC - Segnalatore PEA di aprile - 2025-2026</t>
  </si>
  <si>
    <t>dargento.francesco@pietroaldi.com</t>
  </si>
  <si>
    <t>https://docs.google.com/spreadsheets/d/1tny9e1PzA7PXoZFlKnDPzqOwHQoVk3ffiQv8qDVgaxU/edit?usp=drivesdk</t>
  </si>
  <si>
    <t>06/04/2026 15:38:34</t>
  </si>
  <si>
    <t>1ALS - Segnalatore PEA di aprile - 2025-2026</t>
  </si>
  <si>
    <t>1IehCVj9154TX6tvhZ0GinTzhlPXUXuZq5nA-0Fc8HOQ</t>
  </si>
  <si>
    <t>https://docs.google.com/spreadsheets/d/1IehCVj9154TX6tvhZ0GinTzhlPXUXuZq5nA-0Fc8HOQ/edit?usp=drivesdk</t>
  </si>
  <si>
    <t>06/04/2026 15:38:42</t>
  </si>
  <si>
    <t>1BLC - Segnalatore PEA di aprile - 2025-2026</t>
  </si>
  <si>
    <t>https://docs.google.com/spreadsheets/d/1Nbl5--Ce_vayoQIhqSV6Lf9bV3cUQ9Up7l6baDeLjmM/edit?usp=drivesdk</t>
  </si>
  <si>
    <t>06/04/2026 15:38:49</t>
  </si>
  <si>
    <t>1BLS - Segnalatore PEA di aprile - 2025-2026</t>
  </si>
  <si>
    <t>16/02/2026 10:22:53</t>
  </si>
  <si>
    <t>https://docs.google.com/spreadsheets/d/1T8-lv1lAC4e1pHu-Yfq2vw2Tr6W7Xucw6c6isD0NPho/edit?usp=drivesdk</t>
  </si>
  <si>
    <t>06/04/2026 15:38:55</t>
  </si>
  <si>
    <t>1D - Segnalatore PEA di aprile - 2025-2026</t>
  </si>
  <si>
    <t>1_7tSDcQU4BM72apmrvaScWqE7almb3mCrn4N6T7aHHI</t>
  </si>
  <si>
    <t>ferroni.alessia@pietroaldi.com</t>
  </si>
  <si>
    <t>https://docs.google.com/spreadsheets/d/1_7tSDcQU4BM72apmrvaScWqE7almb3mCrn4N6T7aHHI/edit?usp=drivesdk</t>
  </si>
  <si>
    <t>06/04/2026 15:39:03</t>
  </si>
  <si>
    <t>1E - Segnalatore PEA di aprile - 2025-2026</t>
  </si>
  <si>
    <t>1-Z4YqB6d9zCcBm8j0gse3_RYS-UfhYlyzK-AM4JG2yA</t>
  </si>
  <si>
    <t>https://docs.google.com/spreadsheets/d/1-Z4YqB6d9zCcBm8j0gse3_RYS-UfhYlyzK-AM4JG2yA/edit?usp=drivesdk</t>
  </si>
  <si>
    <t>06/04/2026 15:39:13</t>
  </si>
  <si>
    <t>1F - Segnalatore PEA di aprile - 2025-2026</t>
  </si>
  <si>
    <t>1Afj77Fy_RpKN6yogYfx6W3IL5g1yfaUHgQPar0XdfRg</t>
  </si>
  <si>
    <t>https://docs.google.com/spreadsheets/d/1Afj77Fy_RpKN6yogYfx6W3IL5g1yfaUHgQPar0XdfRg/edit?usp=drivesdk</t>
  </si>
  <si>
    <t>fucci.anna@pietroaldi.com</t>
  </si>
  <si>
    <t>06/04/2026 15:39:19</t>
  </si>
  <si>
    <t>1G - Segnalatore PEA di aprile - 2025-2026</t>
  </si>
  <si>
    <t>1rcQVp00ROOEjwIuSBCdQjpjt9fwYLV4512PClL3Isy4</t>
  </si>
  <si>
    <t>https://docs.google.com/spreadsheets/d/1rcQVp00ROOEjwIuSBCdQjpjt9fwYLV4512PClL3Isy4/edit?usp=drivesdk</t>
  </si>
  <si>
    <t>06/04/2026 15:39:31</t>
  </si>
  <si>
    <t>1L - Segnalatore PEA di aprile - 2025-2026</t>
  </si>
  <si>
    <t>https://docs.google.com/spreadsheets/d/1IWsKkAkjTkWjMNHm5o3cvuFpils747ldOZWGf2IX2ig/edit?usp=drivesdk</t>
  </si>
  <si>
    <t>06/04/2026 15:39:39</t>
  </si>
  <si>
    <t>2ALC - Segnalatore PEA di aprile - 2025-2026</t>
  </si>
  <si>
    <t>1zSYJ1_d2VD5PmoxyYFMp03COULc9Op7QmnHBtKwlwRM</t>
  </si>
  <si>
    <t>https://docs.google.com/spreadsheets/d/1zSYJ1_d2VD5PmoxyYFMp03COULc9Op7QmnHBtKwlwRM/edit?usp=drivesdk</t>
  </si>
  <si>
    <t>06/04/2026 15:39:46</t>
  </si>
  <si>
    <t>2ALS - Segnalatore PEA di aprile - 2025-2026</t>
  </si>
  <si>
    <t>1oV7Z9O9JPEDb-gsUh2d3q7B2KVL9ayLLC9FjlvuS-H8</t>
  </si>
  <si>
    <t>https://docs.google.com/spreadsheets/d/1oV7Z9O9JPEDb-gsUh2d3q7B2KVL9ayLLC9FjlvuS-H8/edit?usp=drivesdk</t>
  </si>
  <si>
    <t>06/04/2026 15:39:53</t>
  </si>
  <si>
    <t>2BLC - Segnalatore PEA di aprile - 2025-2026</t>
  </si>
  <si>
    <t>https://docs.google.com/spreadsheets/d/1z40H5qDwJp7NGkkgoFT6RiN4yfv60LXWvDWZ3aJZVc4/edit?usp=drivesdk</t>
  </si>
  <si>
    <t>06/04/2026 15:40:01</t>
  </si>
  <si>
    <t>2BLS - Segnalatore PEA di aprile - 2025-2026</t>
  </si>
  <si>
    <t>1ITQKyRlhsbK36pZ75_xxpM0rrV6CwOWB2AUtDfoZbQY</t>
  </si>
  <si>
    <t>https://docs.google.com/spreadsheets/d/1ITQKyRlhsbK36pZ75_xxpM0rrV6CwOWB2AUtDfoZbQY/edit?usp=drivesdk</t>
  </si>
  <si>
    <t>06/04/2026 15:40:08</t>
  </si>
  <si>
    <t>2C - Segnalatore PEA di aprile - 2025-2026</t>
  </si>
  <si>
    <t>13fKINEEiobmIl-2lkrwIf2WgyDHlads_855hem9oJMc</t>
  </si>
  <si>
    <t>https://docs.google.com/spreadsheets/d/13fKINEEiobmIl-2lkrwIf2WgyDHlads_855hem9oJMc/edit?usp=drivesdk</t>
  </si>
  <si>
    <t>06/04/2026 15:40:15</t>
  </si>
  <si>
    <t>2D - Segnalatore PEA di aprile - 2025-2026</t>
  </si>
  <si>
    <t>https://docs.google.com/spreadsheets/d/1MjvL7mslhZjaK7RRvYDiFJq75CQp_XbdpPLwbcQ7TEA/edit?usp=drivesdk</t>
  </si>
  <si>
    <t>06/04/2026 15:40:23</t>
  </si>
  <si>
    <t>2E - Segnalatore PEA di aprile - 2025-2026</t>
  </si>
  <si>
    <t>1fsyezPrzQwqhbhaECJhyWi3NLOQEuvnG8BLCi39rGkg</t>
  </si>
  <si>
    <t>marra.elvirabianca@pietroaldi.com</t>
  </si>
  <si>
    <t>https://docs.google.com/spreadsheets/d/1fsyezPrzQwqhbhaECJhyWi3NLOQEuvnG8BLCi39rGkg/edit?usp=drivesdk</t>
  </si>
  <si>
    <t>06/04/2026 15:40:32</t>
  </si>
  <si>
    <t>2F - Segnalatore PEA di aprile - 2025-2026</t>
  </si>
  <si>
    <t>1JAlgW4pNB8jZOFcZF4r5epj9749aF5n03NYU4Cuytww</t>
  </si>
  <si>
    <t>https://docs.google.com/spreadsheets/d/1JAlgW4pNB8jZOFcZF4r5epj9749aF5n03NYU4Cuytww/edit?usp=drivesdk</t>
  </si>
  <si>
    <t>mencarelli.cristiana@pietroaldi.com</t>
  </si>
  <si>
    <t>06/04/2026 15:40:38</t>
  </si>
  <si>
    <t>2G - Segnalatore PEA di aprile - 2025-2026</t>
  </si>
  <si>
    <t>1cZCB19ncdPP3s0emTH7oSB80vuwP5Fw4oHfHd7xbHa8</t>
  </si>
  <si>
    <t>https://docs.google.com/spreadsheets/d/1cZCB19ncdPP3s0emTH7oSB80vuwP5Fw4oHfHd7xbHa8/edit?usp=drivesdk</t>
  </si>
  <si>
    <t>06/04/2026 15:40:46</t>
  </si>
  <si>
    <t>2H - Segnalatore PEA di aprile - 2025-2026</t>
  </si>
  <si>
    <t>1yxLITEvsOA8B7nXUac4sjewMu6wcumhxuIQWu0mvW2k</t>
  </si>
  <si>
    <t>https://docs.google.com/spreadsheets/d/1yxLITEvsOA8B7nXUac4sjewMu6wcumhxuIQWu0mvW2k/edit?usp=drivesdk</t>
  </si>
  <si>
    <t>06/04/2026 15:40:54</t>
  </si>
  <si>
    <t>1ALS - VERBALE n.5 - 2025-2026</t>
  </si>
  <si>
    <t>1nJVgCyaVoTghLpd4-kpx344BwA-zhP_KUaVJKBTT_Bk</t>
  </si>
  <si>
    <t>https://docs.google.com/document/d/1nJVgCyaVoTghLpd4-kpx344BwA-zhP_KUaVJKBTT_Bk/edit?usp=drivesdk</t>
  </si>
  <si>
    <t>06/04/2026 15:46:59</t>
  </si>
  <si>
    <t>1ALC - VERBALE n.4 - 2025-2026</t>
  </si>
  <si>
    <t>13dVA9fAj31WUqx6m-0ao56s6rPJLUp1WOPZ1vdvIeRA</t>
  </si>
  <si>
    <t>https://docs.google.com/document/d/13dVA9fAj31WUqx6m-0ao56s6rPJLUp1WOPZ1vdvIeRA/edit?usp=drivesdk</t>
  </si>
  <si>
    <t>06/04/2026 15:49:09</t>
  </si>
  <si>
    <t>1BLC - VERBALE n.4 - 2025-2026</t>
  </si>
  <si>
    <t>1WiXhbs9bPOBTJ11ZWlp18gsCqI4gC52Q1soy6E-uvNM</t>
  </si>
  <si>
    <t>https://docs.google.com/document/d/1WiXhbs9bPOBTJ11ZWlp18gsCqI4gC52Q1soy6E-uvNM/edit?usp=drivesdk</t>
  </si>
  <si>
    <t>16/02/2026 10:22:57</t>
  </si>
  <si>
    <t>06/04/2026 15:49:20</t>
  </si>
  <si>
    <t>1BLS - VERBALE n.4 - 2025-2026</t>
  </si>
  <si>
    <t>1YmoSpzp7QNz3v6Yrts2BDv1TGWpVsrZZKR21BdPtkkc</t>
  </si>
  <si>
    <t>https://docs.google.com/document/d/1YmoSpzp7QNz3v6Yrts2BDv1TGWpVsrZZKR21BdPtkkc/edit?usp=drivesdk</t>
  </si>
  <si>
    <t>06/04/2026 15:49:29</t>
  </si>
  <si>
    <t>1D - VERBALE n.4 - 2025-2026</t>
  </si>
  <si>
    <t>1-WjP8ZpyYSsG1_QOkq23q_Ww4msXyVWEhOEsYSJWmAU</t>
  </si>
  <si>
    <t>https://docs.google.com/document/d/1-WjP8ZpyYSsG1_QOkq23q_Ww4msXyVWEhOEsYSJWmAU/edit?usp=drivesdk</t>
  </si>
  <si>
    <t>06/04/2026 15:49:38</t>
  </si>
  <si>
    <t>1E - VERBALE n.4 - 2025-2026</t>
  </si>
  <si>
    <t>1zCNcxSR4_Z_RQP6TI2Xh1r_EOh7sF20XaqEgXujNjvQ</t>
  </si>
  <si>
    <t>https://docs.google.com/document/d/1zCNcxSR4_Z_RQP6TI2Xh1r_EOh7sF20XaqEgXujNjvQ/edit?usp=drivesdk</t>
  </si>
  <si>
    <t>06/04/2026 15:49:45</t>
  </si>
  <si>
    <t>1F - VERBALE n.4 - 2025-2026</t>
  </si>
  <si>
    <t>1SxFM3ifSJyK6WnWrerlYeRkK_9RxD_lj433CG9ui76s</t>
  </si>
  <si>
    <t>https://docs.google.com/document/d/1SxFM3ifSJyK6WnWrerlYeRkK_9RxD_lj433CG9ui76s/edit?usp=drivesdk</t>
  </si>
  <si>
    <t>06/04/2026 15:49:54</t>
  </si>
  <si>
    <t>1G - VERBALE n.4 - 2025-2026</t>
  </si>
  <si>
    <t>13mtJupu-lfVsQ30Tfl0Cdqv3zCdTHP4AmJcLgaRPf5Q</t>
  </si>
  <si>
    <t>https://docs.google.com/document/d/13mtJupu-lfVsQ30Tfl0Cdqv3zCdTHP4AmJcLgaRPf5Q/edit?usp=drivesdk</t>
  </si>
  <si>
    <t>16/02/2026 10:23:00</t>
  </si>
  <si>
    <t>06/04/2026 15:50:01</t>
  </si>
  <si>
    <t>1L - VERBALE n.4 - 2025-2026</t>
  </si>
  <si>
    <t>1-eiorjCWW7M7BTBx8uh2OiB2UpHS332dRpTot3HbfJM</t>
  </si>
  <si>
    <t>https://docs.google.com/document/d/1-eiorjCWW7M7BTBx8uh2OiB2UpHS332dRpTot3HbfJM/edit?usp=drivesdk</t>
  </si>
  <si>
    <t>06/04/2026 15:50:10</t>
  </si>
  <si>
    <t>2ALC - VERBALE n.5 - 2025-2026</t>
  </si>
  <si>
    <t>trambusti.federica@pietroaldi.com</t>
  </si>
  <si>
    <t>1a9ZeGUfPfWg5ImDlqapddqdwSgG1RS9yxsh6OzNM6fk</t>
  </si>
  <si>
    <t>https://docs.google.com/document/d/1a9ZeGUfPfWg5ImDlqapddqdwSgG1RS9yxsh6OzNM6fk/edit?usp=drivesdk</t>
  </si>
  <si>
    <t>06/04/2026 15:50:18</t>
  </si>
  <si>
    <t>2ALS - VERBALE n.4 - 2025-2026</t>
  </si>
  <si>
    <t>121e288KKSTHPMoxM0oWCkSlYqEUsXdPEcOM6QXR3PxE</t>
  </si>
  <si>
    <t>https://docs.google.com/document/d/121e288KKSTHPMoxM0oWCkSlYqEUsXdPEcOM6QXR3PxE/edit?usp=drivesdk</t>
  </si>
  <si>
    <t>06/04/2026 15:50:27</t>
  </si>
  <si>
    <t>2BLC - VERBALE n.4 - 2025-2026</t>
  </si>
  <si>
    <t>1tE9JnqtDoRf5NXbQuUaJAfdwFbS73vftaqnosZWq73k</t>
  </si>
  <si>
    <t>https://docs.google.com/document/d/1tE9JnqtDoRf5NXbQuUaJAfdwFbS73vftaqnosZWq73k/edit?usp=drivesdk</t>
  </si>
  <si>
    <t>06/04/2026 15:50:36</t>
  </si>
  <si>
    <t>2BLS - VERBALE n.4 - 2025-2026</t>
  </si>
  <si>
    <t>1ToxmKLDHGgAoJYeV2VeMwkatYd2jQcwpn52jneCp9og</t>
  </si>
  <si>
    <t>https://docs.google.com/document/d/1ToxmKLDHGgAoJYeV2VeMwkatYd2jQcwpn52jneCp9og/edit?usp=drivesdk</t>
  </si>
  <si>
    <t>06/04/2026 15:50:44</t>
  </si>
  <si>
    <t>2C - VERBALE n.4 - 2025-2026</t>
  </si>
  <si>
    <t>1q0t0NPNaZT83WYEcHzFMNNFaW3Z1HLRIlqF6L5TGh1M</t>
  </si>
  <si>
    <t>https://docs.google.com/document/d/1q0t0NPNaZT83WYEcHzFMNNFaW3Z1HLRIlqF6L5TGh1M/edit?usp=drivesdk</t>
  </si>
  <si>
    <t>06/04/2026 15:50:52</t>
  </si>
  <si>
    <t>2D - VERBALE n.4 - 2025-2026</t>
  </si>
  <si>
    <t>1otvzpojBN_alK02-1-8NFsWLajGx502G11YFFSm6b2w</t>
  </si>
  <si>
    <t>https://docs.google.com/document/d/1otvzpojBN_alK02-1-8NFsWLajGx502G11YFFSm6b2w/edit?usp=drivesdk</t>
  </si>
  <si>
    <t>06/04/2026 15:51:01</t>
  </si>
  <si>
    <t>2E - VERBALE n.4 - 2025-2026</t>
  </si>
  <si>
    <t>1MaouhITXhfK2L34D3AyAR9ZfDJBZT1qrKs03qS8RiKM</t>
  </si>
  <si>
    <t>https://docs.google.com/document/d/1MaouhITXhfK2L34D3AyAR9ZfDJBZT1qrKs03qS8RiKM/edit?usp=drivesdk</t>
  </si>
  <si>
    <t>06/04/2026 15:51:11</t>
  </si>
  <si>
    <t>2F - VERBALE n.4 - 2025-2026</t>
  </si>
  <si>
    <t>1LfDRijIGRfhU9jXahAi7EH6Nz5d8T4gZiUKvsltyIjU</t>
  </si>
  <si>
    <t>https://docs.google.com/document/d/1LfDRijIGRfhU9jXahAi7EH6Nz5d8T4gZiUKvsltyIjU/edit?usp=drivesdk</t>
  </si>
  <si>
    <t>06/04/2026 15:51:19</t>
  </si>
  <si>
    <t>2G - VERBALE n.4 - 2025-2026</t>
  </si>
  <si>
    <t>10TQ0ycugSmhydlXyqKM41EdL-ohE90Y0OlYGvOndZJQ</t>
  </si>
  <si>
    <t>https://docs.google.com/document/d/10TQ0ycugSmhydlXyqKM41EdL-ohE90Y0OlYGvOndZJQ/edit?usp=drivesdk</t>
  </si>
  <si>
    <t>06/04/2026 15:51:26</t>
  </si>
  <si>
    <t>2H - VERBALE n.4 - 2025-2026</t>
  </si>
  <si>
    <t>1kXjvfmEpIFlVBOVF0wkOx60YGIqNfdFPf-9hXDNW4Ik</t>
  </si>
  <si>
    <t>https://docs.google.com/document/d/1kXjvfmEpIFlVBOVF0wkOx60YGIqNfdFPf-9hXDNW4Ik/edit?usp=drivesdk</t>
  </si>
  <si>
    <t>06/04/2026 15:51:37</t>
  </si>
  <si>
    <t>3ALC - VERBALE n.4 - 2025-2026</t>
  </si>
  <si>
    <t>1WJ-eBbDgmw2NOpX38spsBTVwPaOQkTFZH1iQRGFLc_E</t>
  </si>
  <si>
    <t>https://docs.google.com/document/d/1WJ-eBbDgmw2NOpX38spsBTVwPaOQkTFZH1iQRGFLc_E/edit?usp=drivesdk</t>
  </si>
  <si>
    <t>16/02/2026 10:23:05</t>
  </si>
  <si>
    <t>06/04/2026 15:51:45</t>
  </si>
  <si>
    <t>3ALS - VERBALE n.5 - 2025-2026</t>
  </si>
  <si>
    <t>1Bb1kZCCFZB3wK6Cia-bY7aM1lVtfklkfPPTHqO8vhLk</t>
  </si>
  <si>
    <t>https://docs.google.com/document/d/1Bb1kZCCFZB3wK6Cia-bY7aM1lVtfklkfPPTHqO8vhLk/edit?usp=drivesdk</t>
  </si>
  <si>
    <t>06/04/2026 15:51:53</t>
  </si>
  <si>
    <t>3BLC - VERBALE n.4 - 2025-2026</t>
  </si>
  <si>
    <t>1yVZKy_J0sPxV7DpPKVfBdau8xFz3QzJ0nQiLXmA2jE8</t>
  </si>
  <si>
    <t>https://docs.google.com/document/d/1yVZKy_J0sPxV7DpPKVfBdau8xFz3QzJ0nQiLXmA2jE8/edit?usp=drivesdk</t>
  </si>
  <si>
    <t>06/04/2026 15:52:01</t>
  </si>
  <si>
    <t>3BLS - VERBALE n.4 - 2025-2026</t>
  </si>
  <si>
    <t>1gcRMzbMaheHoIIaUJBotbGubA2GjMf9NRRsp1Oml-v4</t>
  </si>
  <si>
    <t>https://docs.google.com/document/d/1gcRMzbMaheHoIIaUJBotbGubA2GjMf9NRRsp1Oml-v4/edit?usp=drivesdk</t>
  </si>
  <si>
    <t>06/04/2026 15:52:09</t>
  </si>
  <si>
    <t>3C - VERBALE n.4 - 2025-2026</t>
  </si>
  <si>
    <t>16Bz6HtSU7lpyR0fcPArgNA_FIWCURZZTIgBKu8o8lWY</t>
  </si>
  <si>
    <t>https://docs.google.com/document/d/16Bz6HtSU7lpyR0fcPArgNA_FIWCURZZTIgBKu8o8lWY/edit?usp=drivesdk</t>
  </si>
  <si>
    <t>16/02/2026 10:23:08</t>
  </si>
  <si>
    <t>06/04/2026 15:52:17</t>
  </si>
  <si>
    <t>3D - VERBALE n.4 - 2025-2026</t>
  </si>
  <si>
    <t>1LAfpPflzWdhxL1NrgUblWhHpeRWkrJO4XMihEr7g07c</t>
  </si>
  <si>
    <t>https://docs.google.com/document/d/1LAfpPflzWdhxL1NrgUblWhHpeRWkrJO4XMihEr7g07c/edit?usp=drivesdk</t>
  </si>
  <si>
    <t>06/04/2026 15:52:26</t>
  </si>
  <si>
    <t>3E - VERBALE n.5 - 2025-2026</t>
  </si>
  <si>
    <t>1qXE5sH5lwN8Uo2PyDDhR6fn-BgUMmZRBDPdlUI0rZ_U</t>
  </si>
  <si>
    <t>https://docs.google.com/document/d/1qXE5sH5lwN8Uo2PyDDhR6fn-BgUMmZRBDPdlUI0rZ_U/edit?usp=drivesdk</t>
  </si>
  <si>
    <t>06/04/2026 15:52:33</t>
  </si>
  <si>
    <t>3F - VERBALE n.4 - 2025-2026</t>
  </si>
  <si>
    <t>1iQFq3nG-c1PfCAj4TlJCGR54UAoYxUMbylZs0WCFivA</t>
  </si>
  <si>
    <t>https://docs.google.com/document/d/1iQFq3nG-c1PfCAj4TlJCGR54UAoYxUMbylZs0WCFivA/edit?usp=drivesdk</t>
  </si>
  <si>
    <t>06/04/2026 15:52:40</t>
  </si>
  <si>
    <t>3G - VERBALE n.4 - 2025-2026</t>
  </si>
  <si>
    <t>1HAGwCyCF4XHIKzqoZ3JEVFwHOgb_OXkkyDI4548NkQY</t>
  </si>
  <si>
    <t>https://docs.google.com/document/d/1HAGwCyCF4XHIKzqoZ3JEVFwHOgb_OXkkyDI4548NkQY/edit?usp=drivesdk</t>
  </si>
  <si>
    <t>06/04/2026 15:52:50</t>
  </si>
  <si>
    <t>4ALC - VERBALE n.4 - 2025-2026</t>
  </si>
  <si>
    <t>1BRaQOMt_5swvV_k1ECoyxLVr4Rka7wlxcabLpoUFfN0</t>
  </si>
  <si>
    <t>https://docs.google.com/document/d/1BRaQOMt_5swvV_k1ECoyxLVr4Rka7wlxcabLpoUFfN0/edit?usp=drivesdk</t>
  </si>
  <si>
    <t>06/04/2026 15:52:58</t>
  </si>
  <si>
    <t>4ALS - VERBALE n.4 - 2025-2026</t>
  </si>
  <si>
    <t>130dY7kSS3rg3dU5c1ef6WJmul-zsOx6ITI4C1uD8U9s</t>
  </si>
  <si>
    <t>https://docs.google.com/document/d/130dY7kSS3rg3dU5c1ef6WJmul-zsOx6ITI4C1uD8U9s/edit?usp=drivesdk</t>
  </si>
  <si>
    <t>06/04/2026 15:53:16</t>
  </si>
  <si>
    <t>4BLC - VERBALE n.4 - 2025-2026</t>
  </si>
  <si>
    <t>1me-JnHtQTmz-Z5tjoF2xYjlxdXY7oiszFUx0eifW0as</t>
  </si>
  <si>
    <t>https://docs.google.com/document/d/1me-JnHtQTmz-Z5tjoF2xYjlxdXY7oiszFUx0eifW0as/edit?usp=drivesdk</t>
  </si>
  <si>
    <t>06/04/2026 15:53:28</t>
  </si>
  <si>
    <t>4BLS - VERBALE n.6 - 2025-2026</t>
  </si>
  <si>
    <t>16tKyUhGH4wkvBLIh_jmBjChDXZCsDr6YhGZ0cGbyGIY</t>
  </si>
  <si>
    <t>https://docs.google.com/document/d/16tKyUhGH4wkvBLIh_jmBjChDXZCsDr6YhGZ0cGbyGIY/edit?usp=drivesdk</t>
  </si>
  <si>
    <t>06/04/2026 15:53:38</t>
  </si>
  <si>
    <t>4C - VERBALE n.4 - 2025-2026</t>
  </si>
  <si>
    <t>1B5md6IpKQtXQgRmb12cjvO5AFxuqiESeLnzcvz1-6k0</t>
  </si>
  <si>
    <t>https://docs.google.com/document/d/1B5md6IpKQtXQgRmb12cjvO5AFxuqiESeLnzcvz1-6k0/edit?usp=drivesdk</t>
  </si>
  <si>
    <t>06/04/2026 15:53:46</t>
  </si>
  <si>
    <t>4D - VERBALE n.4 - 2025-2026</t>
  </si>
  <si>
    <t>1ykIG-OptP7vX0-ujwoK6Wd4TYum0iqJ_UvKv4wToKLc</t>
  </si>
  <si>
    <t>https://docs.google.com/document/d/1ykIG-OptP7vX0-ujwoK6Wd4TYum0iqJ_UvKv4wToKLc/edit?usp=drivesdk</t>
  </si>
  <si>
    <t>06/04/2026 15:53:54</t>
  </si>
  <si>
    <t>4E - VERBALE n.4 - 2025-2026</t>
  </si>
  <si>
    <t>1xbqyNQ4C0ZbF_nNRXHSEeSbWjNXKci1_sPFvsqRsvTM</t>
  </si>
  <si>
    <t>https://docs.google.com/document/d/1xbqyNQ4C0ZbF_nNRXHSEeSbWjNXKci1_sPFvsqRsvTM/edit?usp=drivesdk</t>
  </si>
  <si>
    <t>06/04/2026 15:54:01</t>
  </si>
  <si>
    <t>4F - VERBALE n.4 - 2025-2026</t>
  </si>
  <si>
    <t>16/02/2026 10:24:12</t>
  </si>
  <si>
    <t>1Ig9Q91LFyy7uk08oQBGucckQrX2AHNHaXzQgQ5-ohNc</t>
  </si>
  <si>
    <t>https://docs.google.com/document/d/1Ig9Q91LFyy7uk08oQBGucckQrX2AHNHaXzQgQ5-ohNc/edit?usp=drivesdk</t>
  </si>
  <si>
    <t>06/04/2026 15:54:08</t>
  </si>
  <si>
    <t>4G - VERBALE n.4 - 2025-2026</t>
  </si>
  <si>
    <t>1hRoS1X3-VfPNsJZcwjUqhRIQI8mpflvY2mEI13P4_8A</t>
  </si>
  <si>
    <t>https://docs.google.com/document/d/1hRoS1X3-VfPNsJZcwjUqhRIQI8mpflvY2mEI13P4_8A/edit?usp=drivesdk</t>
  </si>
  <si>
    <t>06/04/2026 15:54:17</t>
  </si>
  <si>
    <t>4H - VERBALE n.4 - 2025-2026</t>
  </si>
  <si>
    <t>173lJ8J1JkLqGOByCZKoKV8z6wtpFaINskbIQOwBG14c</t>
  </si>
  <si>
    <t>https://docs.google.com/document/d/173lJ8J1JkLqGOByCZKoKV8z6wtpFaINskbIQOwBG14c/edit?usp=drivesdk</t>
  </si>
  <si>
    <t>06/04/2026 15:54:26</t>
  </si>
  <si>
    <t>4I - VERBALE n.4 - 2025-2026</t>
  </si>
  <si>
    <t>1lZOk9e8gz4U_pa4_0OG2vKI5h5juyxo59QlfItuqiXc</t>
  </si>
  <si>
    <t>https://docs.google.com/document/d/1lZOk9e8gz4U_pa4_0OG2vKI5h5juyxo59QlfItuqiXc/edit?usp=drivesdk</t>
  </si>
  <si>
    <t>06/04/2026 15:54:35</t>
  </si>
  <si>
    <t>5ALC - VERBALE n.4 - 2025-2026</t>
  </si>
  <si>
    <t>1zaT4qk2dMAViy8L6JY9fwFW_YSMW8wd6djxir9WhMDA</t>
  </si>
  <si>
    <t>https://docs.google.com/document/d/1zaT4qk2dMAViy8L6JY9fwFW_YSMW8wd6djxir9WhMDA/edit?usp=drivesdk</t>
  </si>
  <si>
    <t>06/04/2026 15:54:42</t>
  </si>
  <si>
    <t>5ALS - VERBALE n.4 - 2025-2026</t>
  </si>
  <si>
    <t>1DVNA9mZzzEjGtBR5lXiyAShcVJvhGgMKqvtvJYvjVGg</t>
  </si>
  <si>
    <t>https://docs.google.com/document/d/1DVNA9mZzzEjGtBR5lXiyAShcVJvhGgMKqvtvJYvjVGg/edit?usp=drivesdk</t>
  </si>
  <si>
    <t>06/04/2026 15:54:49</t>
  </si>
  <si>
    <t>5BLC - VERBALE n.4 - 2025-2026</t>
  </si>
  <si>
    <t>1p5ssWErxBNfWqwy3o9rFqVPKA-bOtCfy57Jts9t96Cc</t>
  </si>
  <si>
    <t>https://docs.google.com/document/d/1p5ssWErxBNfWqwy3o9rFqVPKA-bOtCfy57Jts9t96Cc/edit?usp=drivesdk</t>
  </si>
  <si>
    <t>Tabella</t>
  </si>
  <si>
    <t>Nome Colonna</t>
  </si>
  <si>
    <t>Descrizione contenuto</t>
  </si>
  <si>
    <t>Possibili valori o formato del contenuto</t>
  </si>
  <si>
    <t>Primary Key</t>
  </si>
  <si>
    <t>06/04/2026 15:54:56</t>
  </si>
  <si>
    <t>ALUNNI</t>
  </si>
  <si>
    <t>5BLS - VERBALE n.4 - 2025-2026</t>
  </si>
  <si>
    <t>Indica se la classe è attiva: viene letta dal software solo se true, altrimenti è ignorata</t>
  </si>
  <si>
    <t>16/02/2026 10:24:15</t>
  </si>
  <si>
    <t>BOOL</t>
  </si>
  <si>
    <t>1CKQTbs0Dxkx-zyKXXVuzJogQLFUGm3JRby2ZWxAubLQ</t>
  </si>
  <si>
    <t>https://docs.google.com/document/d/1CKQTbs0Dxkx-zyKXXVuzJogQLFUGm3JRby2ZWxAubLQ/edit?usp=drivesdk</t>
  </si>
  <si>
    <t>Classe di appartenenza dell'alunno</t>
  </si>
  <si>
    <t>06/04/2026 15:55:04</t>
  </si>
  <si>
    <t>5C - VERBALE n.4 - 2025-2026</t>
  </si>
  <si>
    <t>1Ev7_OGj0uiWhoks1KkErwCiiEJ0g9sSFYUyL_tqn2iM</t>
  </si>
  <si>
    <t>https://docs.google.com/document/d/1Ev7_OGj0uiWhoks1KkErwCiiEJ0g9sSFYUyL_tqn2iM/edit?usp=drivesdk</t>
  </si>
  <si>
    <t>Nome e cognome completo dell'alunno</t>
  </si>
  <si>
    <t>06/04/2026 15:55:13</t>
  </si>
  <si>
    <t>5D - VERBALE n.4 - 2025-2026</t>
  </si>
  <si>
    <t>Indicazione se l'alunno si avvale dell'insegnamento della religione cattolica</t>
  </si>
  <si>
    <t>1wRrh15KuWWYxbd19OMEHM5moKrwj4aFXVJE-_nKLXxw</t>
  </si>
  <si>
    <t>Si=fa religione; Alt.=fa alternativa; No=non fa nessuna delle due</t>
  </si>
  <si>
    <t>https://docs.google.com/document/d/1wRrh15KuWWYxbd19OMEHM5moKrwj4aFXVJE-_nKLXxw/edit?usp=drivesdk</t>
  </si>
  <si>
    <t>06/04/2026 15:55:22</t>
  </si>
  <si>
    <t>Email istituzionale dell'alunno</t>
  </si>
  <si>
    <t>5E - VERBALE n.4 - 2025-2026</t>
  </si>
  <si>
    <t>1gdUSWsFOMkiXrmMrjcctpNzft7st1blti9emNGkNlQw</t>
  </si>
  <si>
    <t>https://docs.google.com/document/d/1gdUSWsFOMkiXrmMrjcctpNzft7st1blti9emNGkNlQw/edit?usp=drivesdk</t>
  </si>
  <si>
    <t xml:space="preserve"> Indica se l'alunno è rappresentante di classe degli studenti</t>
  </si>
  <si>
    <t>06/04/2026 15:55:31</t>
  </si>
  <si>
    <t>Se un genitore dell'alunno è rappresentante di classe contiene il nome del genitore</t>
  </si>
  <si>
    <t>5F - VERBALE n.4 - 2025-2026</t>
  </si>
  <si>
    <t>1mAQteOo_fIHH-z4ZZqDrond_ml7T2jGkytgUtELFtDc</t>
  </si>
  <si>
    <t>https://docs.google.com/document/d/1mAQteOo_fIHH-z4ZZqDrond_ml7T2jGkytgUtELFtDc/edit?usp=drivesdk</t>
  </si>
  <si>
    <t>Indica se l'alunno è bocciato l'anno precedente</t>
  </si>
  <si>
    <t>06/04/2026 15:55:41</t>
  </si>
  <si>
    <t>Email del primo tutore/genitore</t>
  </si>
  <si>
    <t>5G - VERBALE n.4 - 2025-2026</t>
  </si>
  <si>
    <t>1RsrUc4uWf5nSrhDK8g9m3_Lxajpdvmq9uQLQsR80lhI</t>
  </si>
  <si>
    <t>https://docs.google.com/document/d/1RsrUc4uWf5nSrhDK8g9m3_Lxajpdvmq9uQLQsR80lhI/edit?usp=drivesdk</t>
  </si>
  <si>
    <t>Email del secondo tutore/genitore</t>
  </si>
  <si>
    <t>06/04/2026 15:55:50</t>
  </si>
  <si>
    <t>5H - VERBALE n.4 - 2025-2026</t>
  </si>
  <si>
    <t>Eventuali annotazioni sull'alunno</t>
  </si>
  <si>
    <t>144-krGn-dzgVUygmcdu2JBwXrvSGWg8_oJrf2F43lWM</t>
  </si>
  <si>
    <t>https://docs.google.com/document/d/144-krGn-dzgVUygmcdu2JBwXrvSGWg8_oJrf2F43lWM/edit?usp=drivesdk</t>
  </si>
  <si>
    <t>16/02/2026 10:24:19</t>
  </si>
  <si>
    <t>06/04/2026 15:56:00</t>
  </si>
  <si>
    <t>BEVILACQUA MATTEO - PDP BES - 2025-2026</t>
  </si>
  <si>
    <t>Identificativo della classe (es. 1A)</t>
  </si>
  <si>
    <t>1YwZvLYGAyQ0joYIiw-Lanw86_MzJGBdjGg_MjY2htw4</t>
  </si>
  <si>
    <t>https://docs.google.com/document/d/1YwZvLYGAyQ0joYIiw-Lanw86_MzJGBdjGg_MjY2htw4/edit?usp=drivesdk</t>
  </si>
  <si>
    <t>Email del docente coordinatore di classe</t>
  </si>
  <si>
    <t>08/04/2026 14:04:15</t>
  </si>
  <si>
    <t>08/04/2026 14:03:36</t>
  </si>
  <si>
    <t>MONTIANI CAMILLA - PDP BES - 2025-2026</t>
  </si>
  <si>
    <t>Email del docente tutor per i Percorsi per le Competenze Trasversali e l'Orientamento</t>
  </si>
  <si>
    <t>1t_LOjMzIZplGIYkav7QymgxKqILD18uxbl_qLASHt3M</t>
  </si>
  <si>
    <t>https://docs.google.com/document/d/1t_LOjMzIZplGIYkav7QymgxKqILD18uxbl_qLASHt3M/edit?usp=drivesdk</t>
  </si>
  <si>
    <t>PROGETTO PCTO</t>
  </si>
  <si>
    <t>Nome del progetto PCTO della classe</t>
  </si>
  <si>
    <t>09/04/2026 13:32:31</t>
  </si>
  <si>
    <t>09/04/2026 13:28:44</t>
  </si>
  <si>
    <t>MACHETTI CATERINA - PDP BES - 2025-2026</t>
  </si>
  <si>
    <t>Email del docente tutor per l'orientamento</t>
  </si>
  <si>
    <t>1bRRu7TiTV75XV4EZ7baXuue_jTIFg5CU28_Qyn30pRk</t>
  </si>
  <si>
    <t>https://docs.google.com/document/d/1bRRu7TiTV75XV4EZ7baXuue_jTIFg5CU28_Qyn30pRk/edit?usp=drivesdk</t>
  </si>
  <si>
    <t>PROGETTO ORIENT</t>
  </si>
  <si>
    <t>Nome del progetto di orientamento della classe</t>
  </si>
  <si>
    <t>10/04/2026 15:56:58</t>
  </si>
  <si>
    <t>16/02/2026 10:24:22</t>
  </si>
  <si>
    <t>10/04/2026 15:56:26</t>
  </si>
  <si>
    <t>Email del docente di Italiano</t>
  </si>
  <si>
    <t>TOFANELLI BEATRICE - PDP BES - 2025-2026</t>
  </si>
  <si>
    <t>1iSFzsXa9HSL9ogSDvm_0vawSWhPryoFlvfB11klP8AA</t>
  </si>
  <si>
    <t>https://docs.google.com/document/d/1iSFzsXa9HSL9ogSDvm_0vawSWhPryoFlvfB11klP8AA/edit?usp=drivesdk</t>
  </si>
  <si>
    <t>Email del docente di Latino</t>
  </si>
  <si>
    <t>Email del docente di Greco</t>
  </si>
  <si>
    <t>23/04/2026 10:11:25</t>
  </si>
  <si>
    <t>LAURETANO ELENA - PDP BES - 2025-2026</t>
  </si>
  <si>
    <t>Email del docente di Inglese</t>
  </si>
  <si>
    <t>1kCGMRs87htydwzLE9ETlefxX-pC2VQpbBb4LqTVf6b0</t>
  </si>
  <si>
    <t>https://docs.google.com/document/d/1kCGMRs87htydwzLE9ETlefxX-pC2VQpbBb4LqTVf6b0/edit?usp=drivesdk</t>
  </si>
  <si>
    <t>Email del docente di Geografia</t>
  </si>
  <si>
    <t>Email del docente di Geostoria</t>
  </si>
  <si>
    <t>23/04/2026 10:11:54</t>
  </si>
  <si>
    <t>DATI OGGETTIVI - 5ALC - 2025-2026</t>
  </si>
  <si>
    <t>DATI_OGGETTIVI_CLASSE</t>
  </si>
  <si>
    <t>DOCUMENTI 15 MAGGIO/5ALC - Documento 15 Maggio - 2025-2026</t>
  </si>
  <si>
    <t>1zzQCaiAp1csgW1UlochrLSYvSnD8n6c6JWJUh_AEMs0</t>
  </si>
  <si>
    <t>Email del docente di Storia</t>
  </si>
  <si>
    <t>https://docs.google.com/document/d/1zzQCaiAp1csgW1UlochrLSYvSnD8n6c6JWJUh_AEMs0/edit?usp=drivesdk</t>
  </si>
  <si>
    <t>Email del docente di Filosofia</t>
  </si>
  <si>
    <t>24/04/2026 14:12:40</t>
  </si>
  <si>
    <t>DATI OGGETTIVI - 5ALS - 2025-2026</t>
  </si>
  <si>
    <t>Email del docente di Matematica</t>
  </si>
  <si>
    <t>DOCUMENTI 15 MAGGIO/5ALS - Documento 15 Maggio - 2025-2026</t>
  </si>
  <si>
    <t>1awimJRNHBh4NHCIzUFJ4RuWZGKiLOlFYXxYsVz_nixs</t>
  </si>
  <si>
    <t>https://docs.google.com/document/d/1awimJRNHBh4NHCIzUFJ4RuWZGKiLOlFYXxYsVz_nixs/edit?usp=drivesdk</t>
  </si>
  <si>
    <t>Email del docente di Fisica</t>
  </si>
  <si>
    <t>24/04/2026 14:13:04</t>
  </si>
  <si>
    <t>DATI OGGETTIVI - 5BLC - 2025-2026</t>
  </si>
  <si>
    <t>16/02/2026 10:24:26</t>
  </si>
  <si>
    <t>Email del docente di Informatica</t>
  </si>
  <si>
    <t>DOCUMENTI 15 MAGGIO/5BLC - Documento 15 Maggio - 2025-2026</t>
  </si>
  <si>
    <t>1QG2-nPOsh2C4eh0URiFyrwGHvNmKRXvKnbydibMUyEU</t>
  </si>
  <si>
    <t>https://docs.google.com/document/d/1QG2-nPOsh2C4eh0URiFyrwGHvNmKRXvKnbydibMUyEU/edit?usp=drivesdk</t>
  </si>
  <si>
    <t>Email del docente di Scienze</t>
  </si>
  <si>
    <t>24/04/2026 14:13:31</t>
  </si>
  <si>
    <t>Email del docente di Disegno</t>
  </si>
  <si>
    <t>DATI OGGETTIVI - 5BLS - 2025-2026</t>
  </si>
  <si>
    <t>DOCUMENTI 15 MAGGIO/5BLS - Documento 15 Maggio - 2025-2026</t>
  </si>
  <si>
    <t>Email del docente di Storia dell'Arte</t>
  </si>
  <si>
    <t>1jMmFaoNAOFh0MxZ9HUPXgy3zWBJ9muPBllDGrr5eWbI</t>
  </si>
  <si>
    <t>https://docs.google.com/document/d/1jMmFaoNAOFh0MxZ9HUPXgy3zWBJ9muPBllDGrr5eWbI/edit?usp=drivesdk</t>
  </si>
  <si>
    <t>Email del docente di Diritto</t>
  </si>
  <si>
    <t>24/04/2026 14:13:54</t>
  </si>
  <si>
    <t>DATI OGGETTIVI - 5C - 2025-2026</t>
  </si>
  <si>
    <t>Email del docente di Scienze Motorie</t>
  </si>
  <si>
    <t>DOCUMENTI 15 MAGGIO/5C - Documento 15 Maggio - 2025-2026</t>
  </si>
  <si>
    <t>1yL6iQsqpGXsUjs2ICnAadT_iTnbjIVUf-SNNONHPUmI</t>
  </si>
  <si>
    <t>https://docs.google.com/document/d/1yL6iQsqpGXsUjs2ICnAadT_iTnbjIVUf-SNNONHPUmI/edit?usp=drivesdk</t>
  </si>
  <si>
    <t>Email del docente di Discipline Sportive</t>
  </si>
  <si>
    <t>24/04/2026 14:14:15</t>
  </si>
  <si>
    <t>DATI OGGETTIVI - 5D - 2025-2026</t>
  </si>
  <si>
    <t>Email del docente di Educazione Civica</t>
  </si>
  <si>
    <t>DOCUMENTI 15 MAGGIO/5D - Documento 15 Maggio - 2025-2026</t>
  </si>
  <si>
    <t>1mmZxHlalIHpUOBuASjjr5cVR5HRM3adeLdhQUn3R3-c</t>
  </si>
  <si>
    <t>https://docs.google.com/document/d/1mmZxHlalIHpUOBuASjjr5cVR5HRM3adeLdhQUn3R3-c/edit?usp=drivesdk</t>
  </si>
  <si>
    <t>Email del docente di Religione</t>
  </si>
  <si>
    <t>24/04/2026 14:14:39</t>
  </si>
  <si>
    <t>DATI OGGETTIVI - 5E - 2025-2026</t>
  </si>
  <si>
    <t>Email del docente di Attività Alternativa</t>
  </si>
  <si>
    <t>DOCUMENTI 15 MAGGIO/5E - Documento 15 Maggio - 2025-2026</t>
  </si>
  <si>
    <t>1xGOBxHTfn-ZIrMTrJVhgIjL-RA5dCvDnRbQ1A4ujiAM</t>
  </si>
  <si>
    <t>https://docs.google.com/document/d/1xGOBxHTfn-ZIrMTrJVhgIjL-RA5dCvDnRbQ1A4ujiAM/edit?usp=drivesdk</t>
  </si>
  <si>
    <t>Email del docente di Sostegno</t>
  </si>
  <si>
    <t>24/04/2026 14:15:03</t>
  </si>
  <si>
    <t>Anno di corso</t>
  </si>
  <si>
    <t>DATI OGGETTIVI - 5F - 2025-2026</t>
  </si>
  <si>
    <t>1,2,3,4,5</t>
  </si>
  <si>
    <t>DOCUMENTI 15 MAGGIO/5F - Documento 15 Maggio - 2025-2026</t>
  </si>
  <si>
    <t>1hQxE_Q98AwGGR_8hO3L6HliBeE74rfsRRWNdRbALQCA</t>
  </si>
  <si>
    <t>https://docs.google.com/document/d/1hQxE_Q98AwGGR_8hO3L6HliBeE74rfsRRWNdRbALQCA/edit?usp=drivesdk</t>
  </si>
  <si>
    <t>Lettera della sezione (es. A)</t>
  </si>
  <si>
    <t>24/04/2026 14:15:28</t>
  </si>
  <si>
    <t>DATI OGGETTIVI - 5G - 2025-2026</t>
  </si>
  <si>
    <t>Sigla Indirizzo di studi</t>
  </si>
  <si>
    <t>DOCUMENTI 15 MAGGIO/5G - Documento 15 Maggio - 2025-2026</t>
  </si>
  <si>
    <t>1_y8odsO8tg72B6nlLp1qrrc4lGWSqUWIEpUHcArqu5Y</t>
  </si>
  <si>
    <t>https://docs.google.com/document/d/1_y8odsO8tg72B6nlLp1qrrc4lGWSqUWIEpUHcArqu5Y/edit?usp=drivesdk</t>
  </si>
  <si>
    <t>Nome della classe principale per classi articolate</t>
  </si>
  <si>
    <t>24/04/2026 14:15:50</t>
  </si>
  <si>
    <t>Nomi delle classi componenti la classe articolata</t>
  </si>
  <si>
    <t>DATI OGGETTIVI - 5H - 2025-2026</t>
  </si>
  <si>
    <t>DOCUMENTI 15 MAGGIO/5H - Documento 15 Maggio - 2025-2026</t>
  </si>
  <si>
    <t>1tXRcETXBjHkrwHC6DRU9upvJGYrF92R_xLjYHvaPZHs</t>
  </si>
  <si>
    <t>Nomi delle classi che sono confluite in questa</t>
  </si>
  <si>
    <t>https://docs.google.com/document/d/1tXRcETXBjHkrwHC6DRU9upvJGYrF92R_xLjYHvaPZHs/edit?usp=drivesdk</t>
  </si>
  <si>
    <t>Tipo di articolazione</t>
  </si>
  <si>
    <t>16/02/2026 10:24:30</t>
  </si>
  <si>
    <t>C=completa; A=articolazione; F=fusione da anno precedente</t>
  </si>
  <si>
    <t>24/04/2026 14:16:13</t>
  </si>
  <si>
    <t>Programma e Relazione per Doc 15 maggio - 5D - ITA - LA MANTIA DAVID - 2025-2026</t>
  </si>
  <si>
    <t>PROGETTI</t>
  </si>
  <si>
    <t>DOCUMENTI 15 MAGGIO/5D - Documento 15 Maggio - 2025-2026/RELAZIONI E PROGRAMMI</t>
  </si>
  <si>
    <t>146_jN-oaPQr_gVtkNZxU9T5IPU69ScMjxYCHT_evwAI</t>
  </si>
  <si>
    <t>https://docs.google.com/document/d/146_jN-oaPQr_gVtkNZxU9T5IPU69ScMjxYCHT_evwAI/edit?usp=drivesdk</t>
  </si>
  <si>
    <t>24/04/2026 17:58:11</t>
  </si>
  <si>
    <t>Programma e Relazione per Doc 15 maggio - 5D - ING - GOVERNI SILVIA - 2025-2026</t>
  </si>
  <si>
    <t>1G7wulaSlaAViZ4S2Dv_qIjfd4RRzBHQLxASSfasAR74</t>
  </si>
  <si>
    <t>https://docs.google.com/document/d/1G7wulaSlaAViZ4S2Dv_qIjfd4RRzBHQLxASSfasAR74/edit?usp=drivesdk</t>
  </si>
  <si>
    <t>24/04/2026 17:58:21</t>
  </si>
  <si>
    <t>Programma e Relazione per Doc 15 maggio - 5D - STO - RADI ERIKA - 2025-2026</t>
  </si>
  <si>
    <t>1hBBS1hpTsecKVGQpFGfKpB9Ho9ELAyRgB1gAELjqqOI</t>
  </si>
  <si>
    <t>https://docs.google.com/document/d/1hBBS1hpTsecKVGQpFGfKpB9Ho9ELAyRgB1gAELjqqOI/edit?usp=drivesdk</t>
  </si>
  <si>
    <t>CHIAVE UNIVOCA</t>
  </si>
  <si>
    <t>Colonna virtuale. CLASSE+"_"+TIPO PROGETTO+"_"+NOME PROGETTO</t>
  </si>
  <si>
    <t>16/02/2026 10:24:33</t>
  </si>
  <si>
    <t>EVENTI</t>
  </si>
  <si>
    <t>24/04/2026 17:58:29</t>
  </si>
  <si>
    <t>Numero progressivo</t>
  </si>
  <si>
    <t>Programma e Relazione per Doc 15 maggio - 5D - FIL - RADI ERIKA - 2025-2026</t>
  </si>
  <si>
    <t>1lxwAnLJnV2y17UXvKWyjy21eEc_-yxNGKZOn68MoVJI</t>
  </si>
  <si>
    <t>https://docs.google.com/document/d/1lxwAnLJnV2y17UXvKWyjy21eEc_-yxNGKZOn68MoVJI/edit?usp=drivesdk</t>
  </si>
  <si>
    <t>Gruppo destinatario dell'evento (es. classe o dipartimento)</t>
  </si>
  <si>
    <t>nome classe; nome dipartimento; collegio docenti</t>
  </si>
  <si>
    <t>Tipologia di evento</t>
  </si>
  <si>
    <t>24/04/2026 17:58:37</t>
  </si>
  <si>
    <t>Programma e Relazione per Doc 15 maggio - 5D - MAT - LEUCI GIULIO - 2025-2026</t>
  </si>
  <si>
    <t>1d70q2YVcJ122bcqia37T1Xzl1vqhkhcmq0FsFann-ZU</t>
  </si>
  <si>
    <t>Data dell'evento</t>
  </si>
  <si>
    <t>https://docs.google.com/document/d/1d70q2YVcJ122bcqia37T1Xzl1vqhkhcmq0FsFann-ZU/edit?usp=drivesdk</t>
  </si>
  <si>
    <t>Orario di inizio dell'evento</t>
  </si>
  <si>
    <t>24/04/2026 17:58:44</t>
  </si>
  <si>
    <t>Programma e Relazione per Doc 15 maggio - 5D - FIS - LEUCI GIULIO - 2025-2026</t>
  </si>
  <si>
    <t>Orario di fine dell'evento</t>
  </si>
  <si>
    <t>1PCmxeF6vxrGBEWjQzu7ndZA7fIF0HOQVAUCVCvsP7Xs</t>
  </si>
  <si>
    <t>https://docs.google.com/document/d/1PCmxeF6vxrGBEWjQzu7ndZA7fIF0HOQVAUCVCvsP7Xs/edit?usp=drivesdk</t>
  </si>
  <si>
    <t>24/04/2026 17:58:52</t>
  </si>
  <si>
    <t>Stato dell'evento</t>
  </si>
  <si>
    <t>Programma e Relazione per Doc 15 maggio - 5D - INF - CARTOCCI GIANNI - 2025-2026</t>
  </si>
  <si>
    <t>1A2gJtU7wLrbySQE8kw26daQSygEyAP_T2-ntCvrQt0I</t>
  </si>
  <si>
    <t>https://docs.google.com/document/d/1A2gJtU7wLrbySQE8kw26daQSygEyAP_T2-ntCvrQt0I/edit?usp=drivesdk</t>
  </si>
  <si>
    <t>Stato di sincronizzazione con Google Calendar</t>
  </si>
  <si>
    <t>24/04/2026 17:59:00</t>
  </si>
  <si>
    <t>Programma e Relazione per Doc 15 maggio - 5D - SCIE - BALESTRI NATALIA - 2025-2026</t>
  </si>
  <si>
    <t>Identificativo dell'evento in Google Calendar</t>
  </si>
  <si>
    <t>16/02/2026 10:24:37</t>
  </si>
  <si>
    <t>1W_g98FORs8Su2sx3awqK0ziHZRB57KjcBq4RJlt0nlY</t>
  </si>
  <si>
    <t>https://docs.google.com/document/d/1W_g98FORs8Su2sx3awqK0ziHZRB57KjcBq4RJlt0nlY/edit?usp=drivesdk</t>
  </si>
  <si>
    <t>DOCENTI</t>
  </si>
  <si>
    <t>Cognome del docente</t>
  </si>
  <si>
    <t>24/04/2026 17:59:07</t>
  </si>
  <si>
    <t>Nome del docente</t>
  </si>
  <si>
    <t>Programma e Relazione per Doc 15 maggio - 5D - DIS - BRESCA ANGELA - 2025-2026</t>
  </si>
  <si>
    <t>13xmMkzlfLxIF0aExWTGcZbRuXhTQGBNE48I00VbZ_lk</t>
  </si>
  <si>
    <t>Genere del docente</t>
  </si>
  <si>
    <t>M=uomo; F=donna</t>
  </si>
  <si>
    <t>https://docs.google.com/document/d/13xmMkzlfLxIF0aExWTGcZbRuXhTQGBNE48I00VbZ_lk/edit?usp=drivesdk</t>
  </si>
  <si>
    <t>Sigla dipartimento di appartenenza del docente</t>
  </si>
  <si>
    <t>24/04/2026 17:59:15</t>
  </si>
  <si>
    <t>Programma e Relazione per Doc 15 maggio - 5D - MOT - ROSSI STEFANIA - 2025-2026</t>
  </si>
  <si>
    <t>Email istituzionale del docente.</t>
  </si>
  <si>
    <t>1pwoLt734aOc31TbGDOTRtknw-7xf1C_GSjcfF48WIRU</t>
  </si>
  <si>
    <t>https://docs.google.com/document/d/1pwoLt734aOc31TbGDOTRtknw-7xf1C_GSjcfF48WIRU/edit?usp=drivesdk</t>
  </si>
  <si>
    <t>DIPARTIMENTI</t>
  </si>
  <si>
    <t>Sigla del dipartimento (docenti di discipline simili)</t>
  </si>
  <si>
    <t>24/04/2026 17:59:24</t>
  </si>
  <si>
    <t>Programma e Relazione per Doc 15 maggio - 5D - CIV - SAVELLI ROSANNA - 2025-2026</t>
  </si>
  <si>
    <t>Email del docente responsabile del dipartimento</t>
  </si>
  <si>
    <t>1y3Rb9TIKc3qMOUc5jdiz3mh2pDcK7TRV6EFa428jelA</t>
  </si>
  <si>
    <t>https://docs.google.com/document/d/1y3Rb9TIKc3qMOUc5jdiz3mh2pDcK7TRV6EFa428jelA/edit?usp=drivesdk</t>
  </si>
  <si>
    <t>Nome esteso del dipartimento</t>
  </si>
  <si>
    <t>Elenco di sigle materie afferenti al dipartimento</t>
  </si>
  <si>
    <t>24/04/2026 17:59:31</t>
  </si>
  <si>
    <t>Programma e Relazione per Doc 15 maggio - 5D - REL - GINANNESCHI MARIA STEFANIA - 2025-2026</t>
  </si>
  <si>
    <t>RUOLI</t>
  </si>
  <si>
    <t>Codice identificativo del ruolo.</t>
  </si>
  <si>
    <t>14pQS3NH2i8vqEfTh0G_fF3vaLAaTpfwkIAHJv8Ln-Mc</t>
  </si>
  <si>
    <t>https://docs.google.com/document/d/14pQS3NH2i8vqEfTh0G_fF3vaLAaTpfwkIAHJv8Ln-Mc/edit?usp=drivesdk</t>
  </si>
  <si>
    <t>Eventuale Email del docente che ricopre il ruolo</t>
  </si>
  <si>
    <t>Se il ruolo è multiplo (ad esempio coordinatore di classe: uno per classe) allora il campo è vuoto</t>
  </si>
  <si>
    <t>24/04/2026 17:59:39</t>
  </si>
  <si>
    <t>Programma e Relazione per Doc 15 maggio - 5D - ALT - MONTONE FRANCESCO - 2025-2026</t>
  </si>
  <si>
    <t>Descrizione estesa del ruolo</t>
  </si>
  <si>
    <t>1UBrEmbgypt7GzAwNly09y5VEmUqcu0ozLL-tGB0cX1s</t>
  </si>
  <si>
    <t>https://docs.google.com/document/d/1UBrEmbgypt7GzAwNly09y5VEmUqcu0ozLL-tGB0cX1s/edit?usp=drivesdk</t>
  </si>
  <si>
    <t>SUPPLENZE</t>
  </si>
  <si>
    <t>Email del docente titolare in supplenza</t>
  </si>
  <si>
    <t>24/04/2026 17:59:47</t>
  </si>
  <si>
    <t>Data di inizio della supplenza</t>
  </si>
  <si>
    <t>Programma e Relazione per Doc 15 maggio - 5ALC - ITA - SAMMARITANO ANNA RITA - 2025-2026</t>
  </si>
  <si>
    <t>DOCUMENTI 15 MAGGIO/5ALC - Documento 15 Maggio - 2025-2026/RELAZIONI E PROGRAMMI</t>
  </si>
  <si>
    <t>1QBzBJGR6O_pYYrNMOgrK85WAPkIjmHLihLb9WfaVr70</t>
  </si>
  <si>
    <t>https://docs.google.com/document/d/1QBzBJGR6O_pYYrNMOgrK85WAPkIjmHLihLb9WfaVr70/edit?usp=drivesdk</t>
  </si>
  <si>
    <t>16/02/2026 10:24:42</t>
  </si>
  <si>
    <t>Data di fine della supplenza</t>
  </si>
  <si>
    <t>Email del docente supplente</t>
  </si>
  <si>
    <t>24/04/2026 18:01:02</t>
  </si>
  <si>
    <t>Programma e Relazione per Doc 15 maggio - 5ALC - LAT - LIBERATI ROSSANA - 2025-2026</t>
  </si>
  <si>
    <t>Classi coinvolte nella supplenza</t>
  </si>
  <si>
    <t>Se vuoto, tutte quelle del docente titolare</t>
  </si>
  <si>
    <t>1HFqSLlcA05UhUS-GTjRL5aWCAqWHi_s3PDNzAZf3_eM</t>
  </si>
  <si>
    <t>https://docs.google.com/document/d/1HFqSLlcA05UhUS-GTjRL5aWCAqWHi_s3PDNzAZf3_eM/edit?usp=drivesdk</t>
  </si>
  <si>
    <t>Identificativo univoco della supplenza</t>
  </si>
  <si>
    <t>24/04/2026 18:01:09</t>
  </si>
  <si>
    <t>TRASF ALUNNI</t>
  </si>
  <si>
    <t>Programma e Relazione per Doc 15 maggio - 5ALC - GRE - LIBERATI ROSSANA - 2025-2026</t>
  </si>
  <si>
    <t>Classe dell'alunno prima del trasferimento</t>
  </si>
  <si>
    <t>1UJHoQyllbCYhUu6zJVjwRwIxIj4rlnvX6T0zHvEe06M</t>
  </si>
  <si>
    <t>https://docs.google.com/document/d/1UJHoQyllbCYhUu6zJVjwRwIxIj4rlnvX6T0zHvEe06M/edit?usp=drivesdk</t>
  </si>
  <si>
    <t>Nome e cognome dell'alunno trasferito</t>
  </si>
  <si>
    <t>24/04/2026 18:01:16</t>
  </si>
  <si>
    <t>Data del trasferimento in entrata</t>
  </si>
  <si>
    <t>Programma e Relazione per Doc 15 maggio - 5ALC - ING - FRATI ENRICA - 2025-2026</t>
  </si>
  <si>
    <t>13zhEnqWRM8iGi_3loyf8DDhXUqeU2jrmGcHAfk0u2tA</t>
  </si>
  <si>
    <t>https://docs.google.com/document/d/13zhEnqWRM8iGi_3loyf8DDhXUqeU2jrmGcHAfk0u2tA/edit?usp=drivesdk</t>
  </si>
  <si>
    <t>Classe di provenienza dell'alunno, o "ALTRO ISTITUTO"</t>
  </si>
  <si>
    <t>Data del trasferimento in uscita</t>
  </si>
  <si>
    <t>24/04/2026 18:01:24</t>
  </si>
  <si>
    <t>Programma e Relazione per Doc 15 maggio - 5ALC - STO - RICCI STEFANO - 2025-2026</t>
  </si>
  <si>
    <t>Classe di destinazione dell'alunno, o "ALTRO ISTITUTO"</t>
  </si>
  <si>
    <t>1AhzLoXKOnoIahN5vWSyQuINqpU_YltKSS3u0uUG3L2c</t>
  </si>
  <si>
    <t>https://docs.google.com/document/d/1AhzLoXKOnoIahN5vWSyQuINqpU_YltKSS3u0uUG3L2c/edit?usp=drivesdk</t>
  </si>
  <si>
    <t>16/02/2026 10:24:46</t>
  </si>
  <si>
    <t>Email dell'alunno trasferito</t>
  </si>
  <si>
    <t>24/04/2026 18:01:36</t>
  </si>
  <si>
    <t>Programma e Relazione per Doc 15 maggio - 5ALC - FIL - RICCI STEFANO - 2025-2026</t>
  </si>
  <si>
    <t>Identificativo univoco del movimento dell'alunno</t>
  </si>
  <si>
    <t>1v_p_kMz7abJ_ZPz45rBAdBEHm68MdYq4I2liTKPkFLo</t>
  </si>
  <si>
    <t>https://docs.google.com/document/d/1v_p_kMz7abJ_ZPz45rBAdBEHm68MdYq4I2liTKPkFLo/edit?usp=drivesdk</t>
  </si>
  <si>
    <t>PIANI PERS</t>
  </si>
  <si>
    <t>Nome e cognome dell'alunno</t>
  </si>
  <si>
    <t>24/04/2026 18:01:51</t>
  </si>
  <si>
    <t>Programma e Relazione per Doc 15 maggio - 5ALC - MAT - D&amp;#39;ELIA GIOVANNA - 2025-2026</t>
  </si>
  <si>
    <t>1kjtq-jlcuUfUAZ8vKeXmcxYQviyT0S0aEPN1nItaXK0</t>
  </si>
  <si>
    <t>https://docs.google.com/document/d/1kjtq-jlcuUfUAZ8vKeXmcxYQviyT0S0aEPN1nItaXK0/edit?usp=drivesdk</t>
  </si>
  <si>
    <t>Tipologia di piano personalizzato</t>
  </si>
  <si>
    <t>PDP DSA-BES, PDP STRANIERI, PFP, PEI</t>
  </si>
  <si>
    <t>24/04/2026 18:02:00</t>
  </si>
  <si>
    <t>Programma e Relazione per Doc 15 maggio - 5ALC - FIS - D&amp;#39;ELIA GIOVANNA - 2025-2026</t>
  </si>
  <si>
    <t>Stato di inserimento del piano nei verbali</t>
  </si>
  <si>
    <t>generato,inserito</t>
  </si>
  <si>
    <t>1ictFNzKxpB5qiFYF4lQoaI1EB2aWhLuSr7ANKMkcfyg</t>
  </si>
  <si>
    <t>https://docs.google.com/document/d/1ictFNzKxpB5qiFYF4lQoaI1EB2aWhLuSr7ANKMkcfyg/edit?usp=drivesdk</t>
  </si>
  <si>
    <t>Data di notifica del piano al coordinatore</t>
  </si>
  <si>
    <t>GG/MM/AAAA HH:MM:SS</t>
  </si>
  <si>
    <t>24/04/2026 18:02:14</t>
  </si>
  <si>
    <t>Programma e Relazione per Doc 15 maggio - 5ALC - SCIE - BARRAVECCHIA PAOLA - 2025-2026</t>
  </si>
  <si>
    <t>Email dell'alunno con piano personalizzato</t>
  </si>
  <si>
    <t>1hfVWXVX4R-3o6IRJ0It7nDyigw1jkU6iVFCZ-hpeXeU</t>
  </si>
  <si>
    <t>https://docs.google.com/document/d/1hfVWXVX4R-3o6IRJ0It7nDyigw1jkU6iVFCZ-hpeXeU/edit?usp=drivesdk</t>
  </si>
  <si>
    <t>Identificativo univoco del documento</t>
  </si>
  <si>
    <t>Valorizzata solo dopo aver generato il documento</t>
  </si>
  <si>
    <t>24/04/2026 18:02:22</t>
  </si>
  <si>
    <t>Colonna virtuale. EMAIL ALUNNO+"_"+TIPO</t>
  </si>
  <si>
    <t>Programma e Relazione per Doc 15 maggio - 5ALC - ART - BRIZZI ALESSIO - 2025-2026</t>
  </si>
  <si>
    <t>1DqHR1OKIkT0UEGpbBLT_-zJjKGyom8ykMAUcg3Pm3IY</t>
  </si>
  <si>
    <t>https://docs.google.com/document/d/1DqHR1OKIkT0UEGpbBLT_-zJjKGyom8ykMAUcg3Pm3IY/edit?usp=drivesdk</t>
  </si>
  <si>
    <t>Codice identificativo della materia</t>
  </si>
  <si>
    <t>24/04/2026 18:02:30</t>
  </si>
  <si>
    <t>Programma e Relazione per Doc 15 maggio - 5ALC - MOT - ROSSI STEFANIA - 2025-2026</t>
  </si>
  <si>
    <t>Nome esteso della materia</t>
  </si>
  <si>
    <t>153XM1j9F9aRV4MumXfcFHW29F1iyy7wo_ah_ACTFuq0</t>
  </si>
  <si>
    <t>https://docs.google.com/document/d/153XM1j9F9aRV4MumXfcFHW29F1iyy7wo_ah_ACTFuq0/edit?usp=drivesdk</t>
  </si>
  <si>
    <t>Nome abbreviato della materia</t>
  </si>
  <si>
    <t>24/04/2026 18:02:38</t>
  </si>
  <si>
    <t>Programma e Relazione per Doc 15 maggio - 5ALC - CIV - FOMMEI FRANCESCA - 2025-2026</t>
  </si>
  <si>
    <t>1tESJh3cQHWdWyIv_4k2HwtVbS33VnKqR7A4cow-NX6E</t>
  </si>
  <si>
    <t>Colore primario associato alla materia</t>
  </si>
  <si>
    <t>https://docs.google.com/document/d/1tESJh3cQHWdWyIv_4k2HwtVbS33VnKqR7A4cow-NX6E/edit?usp=drivesdk</t>
  </si>
  <si>
    <t>Colore secondario associato alla materia</t>
  </si>
  <si>
    <t>24/04/2026 18:02:45</t>
  </si>
  <si>
    <t>Programma e Relazione per Doc 15 maggio - 5ALC - REL - ANTICHI MADDALENA - 2025-2026</t>
  </si>
  <si>
    <t>16DG-9hiPcoxkKfrRfjmmBlIOpBIvs49z9u-YtH9UWx8</t>
  </si>
  <si>
    <t>PEA</t>
  </si>
  <si>
    <t>https://docs.google.com/document/d/16DG-9hiPcoxkKfrRfjmmBlIOpBIvs49z9u-YtH9UWx8/edit?usp=drivesdk</t>
  </si>
  <si>
    <t>Elenco di sigle indirizzi; Indica se la materia è coinvolta nel progetto PEA</t>
  </si>
  <si>
    <t>24/04/2026 18:02:52</t>
  </si>
  <si>
    <t>Programma e Relazione per Doc 15 maggio - 5ALS - ITA - ROTELLI CLELIA - 2025-2026</t>
  </si>
  <si>
    <t>Elenco di sigle indirizzi; Indica se sono previsti corsi di recupero</t>
  </si>
  <si>
    <t>16/02/2026 10:24:50</t>
  </si>
  <si>
    <t>DOCUMENTI 15 MAGGIO/5ALS - Documento 15 Maggio - 2025-2026/RELAZIONI E PROGRAMMI</t>
  </si>
  <si>
    <t>1FlpDh9ZRv30ax1_iuWUzW-5HeFCWMQusBGeA5H3j3ng</t>
  </si>
  <si>
    <t>https://docs.google.com/document/d/1FlpDh9ZRv30ax1_iuWUzW-5HeFCWMQusBGeA5H3j3ng/edit?usp=drivesdk</t>
  </si>
  <si>
    <t>Elenco di sigle indirizzi; Indica se la materia è oggetto di prima prova d'esame</t>
  </si>
  <si>
    <t>24/04/2026 18:03:00</t>
  </si>
  <si>
    <t>Programma e Relazione per Doc 15 maggio - 5ALS - LAT - ROTELLI CLELIA - 2025-2026</t>
  </si>
  <si>
    <t>Elenco di sigle indirizzi; Indica se la materia è oggetto di seconda prova d'esame</t>
  </si>
  <si>
    <t>1fWh2NOuCku_ar8VV5vVpy5shGER_AWSMUaWrCg4JZp4</t>
  </si>
  <si>
    <t>https://docs.google.com/document/d/1fWh2NOuCku_ar8VV5vVpy5shGER_AWSMUaWrCg4JZp4/edit?usp=drivesdk</t>
  </si>
  <si>
    <t>Simbolo/icona associato alla materia</t>
  </si>
  <si>
    <t>INDIRIZZI</t>
  </si>
  <si>
    <t>24/04/2026 18:03:06</t>
  </si>
  <si>
    <t>Codice identificativo dell'indirizzo di studi.</t>
  </si>
  <si>
    <t>Programma e Relazione per Doc 15 maggio - 5ALS - ING - MATALONI ALESSANDRO - 2025-2026</t>
  </si>
  <si>
    <t>1ing7pIDpTWCvZFAEorpecDlIrfqGT3iL7W-s-3EBxUE</t>
  </si>
  <si>
    <t>https://docs.google.com/document/d/1ing7pIDpTWCvZFAEorpecDlIrfqGT3iL7W-s-3EBxUE/edit?usp=drivesdk</t>
  </si>
  <si>
    <t>Nome esteso dell'indirizzo di studi</t>
  </si>
  <si>
    <t>Nome abbreviato dell'indirizzo di studi</t>
  </si>
  <si>
    <t>24/04/2026 18:03:14</t>
  </si>
  <si>
    <t>Programma e Relazione per Doc 15 maggio - 5ALS - STO - PALMADESSA GIUSEPPE - 2025-2026</t>
  </si>
  <si>
    <t>13oszVIVKT6cX34N8UbBh2rPIWUrvRYWSouRjaQtaGMk</t>
  </si>
  <si>
    <t>Tipologia dell'indirizzo</t>
  </si>
  <si>
    <t>https://docs.google.com/document/d/13oszVIVKT6cX34N8UbBh2rPIWUrvRYWSouRjaQtaGMk/edit?usp=drivesdk</t>
  </si>
  <si>
    <t>DOCUMENTI</t>
  </si>
  <si>
    <t>Codice identificativo del tipo di documento</t>
  </si>
  <si>
    <t>24/04/2026 18:03:22</t>
  </si>
  <si>
    <t>Programma e Relazione per Doc 15 maggio - 5ALS - FIL - PALMADESSA GIUSEPPE - 2025-2026</t>
  </si>
  <si>
    <t>1StZR4GMjJYB3HjTGaQciGMKax0szHzr92kyEo598BEQ</t>
  </si>
  <si>
    <t>https://docs.google.com/document/d/1StZR4GMjJYB3HjTGaQciGMKax0szHzr92kyEo598BEQ/edit?usp=drivesdk</t>
  </si>
  <si>
    <t>Nome del documento</t>
  </si>
  <si>
    <t>Formato del documento</t>
  </si>
  <si>
    <t>DOCUMENT/SPREADSHEET</t>
  </si>
  <si>
    <t>24/04/2026 18:03:32</t>
  </si>
  <si>
    <t>Programma e Relazione per Doc 15 maggio - 5ALS - MAT - PACCA NATALINO - 2025-2026</t>
  </si>
  <si>
    <t>Icona associata al tipo di documento</t>
  </si>
  <si>
    <t>10yW5GTqSurwudKN2WwVH32ytYtQu-Exb8m7jkOEEyms</t>
  </si>
  <si>
    <t>https://docs.google.com/document/d/10yW5GTqSurwudKN2WwVH32ytYtQu-Exb8m7jkOEEyms/edit?usp=drivesdk</t>
  </si>
  <si>
    <t>Colore primario associato al tipo di documento</t>
  </si>
  <si>
    <t>24/04/2026 18:03:42</t>
  </si>
  <si>
    <t>Programma e Relazione per Doc 15 maggio - 5ALS - FIS - PACCA NATALINO - 2025-2026</t>
  </si>
  <si>
    <t>1N3yNLVpiDevZltDQwWjNEh2ykdBRP94GiO1cNQ8Fywk</t>
  </si>
  <si>
    <t>https://docs.google.com/document/d/1N3yNLVpiDevZltDQwWjNEh2ykdBRP94GiO1cNQ8Fywk/edit?usp=drivesdk</t>
  </si>
  <si>
    <t>Colore secondario associato al tipo di documento</t>
  </si>
  <si>
    <t>24/04/2026 18:03:50</t>
  </si>
  <si>
    <t>Definisce se il documento deve essere generato per la classe completa (PARENT) o per le sue articolazioni (CHILD)</t>
  </si>
  <si>
    <t>PARENT/CHILD</t>
  </si>
  <si>
    <t>Programma e Relazione per Doc 15 maggio - 5ALS - SCIE - BABINI ROBERTA - 2025-2026</t>
  </si>
  <si>
    <t>1TUp45CVyzYDLPqA6L8xWH-AFbmBUYdfNUQP84ZfyAAE</t>
  </si>
  <si>
    <t>https://docs.google.com/document/d/1TUp45CVyzYDLPqA6L8xWH-AFbmBUYdfNUQP84ZfyAAE/edit?usp=drivesdk</t>
  </si>
  <si>
    <t>Lista di Anni di corso per cui è previsto il documento</t>
  </si>
  <si>
    <t>24/04/2026 18:03:58</t>
  </si>
  <si>
    <t>Programma e Relazione per Doc 15 maggio - 5ALS - DIS - CASERTA FRANCESCO - 2025-2026</t>
  </si>
  <si>
    <t>Schema di organizzazione dei documenti rispetto alle entità della scuola</t>
  </si>
  <si>
    <t>UNO PER CLASSE, UNO PER SCUOLA, UNO PER ALUNNO, UNO PER CLASSE PER MATERIA, UNO PER DOCENTE, UNO PER DOCENTE PER CLASSE</t>
  </si>
  <si>
    <t>1nz8wlHQd0DkCHJZ2w5LFODRMihPgwXcXF1UAdljwUlE</t>
  </si>
  <si>
    <t>https://docs.google.com/document/d/1nz8wlHQd0DkCHJZ2w5LFODRMihPgwXcXF1UAdljwUlE/edit?usp=drivesdk</t>
  </si>
  <si>
    <t>16/02/2026 10:24:55</t>
  </si>
  <si>
    <t>Pattern nome e percorso Cartella principale di archiviazione</t>
  </si>
  <si>
    <t>Percorso suddiviso da "/"</t>
  </si>
  <si>
    <t>24/04/2026 18:04:07</t>
  </si>
  <si>
    <t>Programma e Relazione per Doc 15 maggio - 5ALS - MOT - MACHETTI SARA - 2025-2026</t>
  </si>
  <si>
    <t>1zHtfuu3bA0j4faV1pzVp8KxY4L90lHDtbUOYFGUKZvc</t>
  </si>
  <si>
    <t>https://docs.google.com/document/d/1zHtfuu3bA0j4faV1pzVp8KxY4L90lHDtbUOYFGUKZvc/edit?usp=drivesdk</t>
  </si>
  <si>
    <t>Schema di organizzazione delle sottocartelle</t>
  </si>
  <si>
    <t>Solo se sono previste sottocartelle. CLASSE/ALUNNO/DOCENTE</t>
  </si>
  <si>
    <t>24/04/2026 18:04:15</t>
  </si>
  <si>
    <t>Pattern nome sottocartelle</t>
  </si>
  <si>
    <t>Programma e Relazione per Doc 15 maggio - 5ALS - CIV - GRANATO IDELMO - 2025-2026</t>
  </si>
  <si>
    <t>1tBaO6pNENLEG28cRg8QMZY5fky1JMJbUIAMHgmMDaW8</t>
  </si>
  <si>
    <t>https://docs.google.com/document/d/1tBaO6pNENLEG28cRg8QMZY5fky1JMJbUIAMHgmMDaW8/edit?usp=drivesdk</t>
  </si>
  <si>
    <t>Pattern per il nome del file</t>
  </si>
  <si>
    <t>24/04/2026 18:04:23</t>
  </si>
  <si>
    <t>Programma e Relazione per Doc 15 maggio - 5ALS - REL - GINANNESCHI MARIA STEFANIA - 2025-2026</t>
  </si>
  <si>
    <t>SORGENTI</t>
  </si>
  <si>
    <t>Sorgenti dati per il documento</t>
  </si>
  <si>
    <t>Eventuali Spreadsheet aggiuntivi, oltre al database dell'anno scolastico</t>
  </si>
  <si>
    <t>1ETlTmHfs0Edo53iretQmA2fkBUfgHv3nWhs7oAYOSz4</t>
  </si>
  <si>
    <t>https://docs.google.com/document/d/1ETlTmHfs0Edo53iretQmA2fkBUfgHv3nWhs7oAYOSz4/edit?usp=drivesdk</t>
  </si>
  <si>
    <t>DOCUMENTI CORRELATI</t>
  </si>
  <si>
    <t>Documenti correlati: saranno generati assieme al documento</t>
  </si>
  <si>
    <t>24/04/2026 18:04:34</t>
  </si>
  <si>
    <t>Programma e Relazione per Doc 15 maggio - 5BLC - ITA - MAGGI FRANCESCA - 2025-2026</t>
  </si>
  <si>
    <t>Modelli base per generare il documento, in formato JSON</t>
  </si>
  <si>
    <t>{'DEFAULT': ID_DOCUMENT, 'ALTRO': ID_DOCUMENT, ...}</t>
  </si>
  <si>
    <t>DOCUMENTI 15 MAGGIO/5BLC - Documento 15 Maggio - 2025-2026/RELAZIONI E PROGRAMMI</t>
  </si>
  <si>
    <t>1tYYlGFHOIYJrzcM21bdUqHDeCdFD9OYt1kQrnu96h3M</t>
  </si>
  <si>
    <t>https://docs.google.com/document/d/1tYYlGFHOIYJrzcM21bdUqHDeCdFD9OYt1kQrnu96h3M/edit?usp=drivesdk</t>
  </si>
  <si>
    <t>PARAMETRI AGGIUNTIVI GENERAZIONE</t>
  </si>
  <si>
    <t>Eventuali parametri aggiuntivi necessari a generare il documento, o a selezionare il modello appropriato</t>
  </si>
  <si>
    <t>24/04/2026 18:04:42</t>
  </si>
  <si>
    <t>Programma e Relazione per Doc 15 maggio - 5BLC - LAT - RONCONI CLAUDIO - 2025-2026</t>
  </si>
  <si>
    <t>REFERENTE</t>
  </si>
  <si>
    <t>ID del ruolo per il Referente responsabile per il documento, associato alla colonna PERM_REFERENTE</t>
  </si>
  <si>
    <t>1Yb804eEK-G5gRx70bCaReSFNqNnN4IbKGKSH3s0-wcI</t>
  </si>
  <si>
    <t>https://docs.google.com/document/d/1Yb804eEK-G5gRx70bCaReSFNqNnN4IbKGKSH3s0-wcI/edit?usp=drivesdk</t>
  </si>
  <si>
    <t>PERM_COORD</t>
  </si>
  <si>
    <t>Permessi del coordinatore sul documento</t>
  </si>
  <si>
    <t>SCRITTURA, LETTURA, COMMENTO, COLONNA_ASSOCIATA, nessuno</t>
  </si>
  <si>
    <t>24/04/2026 18:04:51</t>
  </si>
  <si>
    <t>Programma e Relazione per Doc 15 maggio - 5BLC - GRE - RONCONI CLAUDIO - 2025-2026</t>
  </si>
  <si>
    <t>PERM_REFERENTE</t>
  </si>
  <si>
    <t>Permessi del referente sul documento</t>
  </si>
  <si>
    <t>1IBvto5O4WshfQaXQTerZX5LZFCNuNJX7ObAHr_wkhq0</t>
  </si>
  <si>
    <t>https://docs.google.com/document/d/1IBvto5O4WshfQaXQTerZX5LZFCNuNJX7ObAHr_wkhq0/edit?usp=drivesdk</t>
  </si>
  <si>
    <t>PERM_DOCENTE</t>
  </si>
  <si>
    <t>Permessi del docente sul documento</t>
  </si>
  <si>
    <t>24/04/2026 18:04:58</t>
  </si>
  <si>
    <t>Programma e Relazione per Doc 15 maggio - 5BLC - ING - NISI PIETRO - 2025-2026</t>
  </si>
  <si>
    <t>1nNgpOI9ZhpN1DziY2q4qwRgAJtLhdtaSLceU-8Az01g</t>
  </si>
  <si>
    <t>https://docs.google.com/document/d/1nNgpOI9ZhpN1DziY2q4qwRgAJtLhdtaSLceU-8Az01g/edit?usp=drivesdk</t>
  </si>
  <si>
    <t>PERM_TUTOR</t>
  </si>
  <si>
    <t>Permessi del tutor sul documento</t>
  </si>
  <si>
    <t>16/02/2026 10:24:59</t>
  </si>
  <si>
    <t>24/04/2026 18:05:05</t>
  </si>
  <si>
    <t>Programma e Relazione per Doc 15 maggio - 5BLC - STO - LORENZONI WALTER - 2025-2026</t>
  </si>
  <si>
    <t>PERM_ALUNNO</t>
  </si>
  <si>
    <t>Permessi dell'alunno sul documento</t>
  </si>
  <si>
    <t>1ZkpeI9eTlUaibDsP54hQPz7dLQ_eE6OYuXcHe4MAyR8</t>
  </si>
  <si>
    <t>https://docs.google.com/document/d/1ZkpeI9eTlUaibDsP54hQPz7dLQ_eE6OYuXcHe4MAyR8/edit?usp=drivesdk</t>
  </si>
  <si>
    <t>Indica se il documento deve essere stampato</t>
  </si>
  <si>
    <t>24/04/2026 18:05:12</t>
  </si>
  <si>
    <t>Programma e Relazione per Doc 15 maggio - 5BLC - FIL - LORENZONI WALTER - 2025-2026</t>
  </si>
  <si>
    <t>1UAOlDeLmKSLUOWqosci0D9Dhx0QnQqH78ZhxTdaGMps</t>
  </si>
  <si>
    <t>https://docs.google.com/document/d/1UAOlDeLmKSLUOWqosci0D9Dhx0QnQqH78ZhxTdaGMps/edit?usp=drivesdk</t>
  </si>
  <si>
    <t>Modalità di consegna del documento</t>
  </si>
  <si>
    <t>FALDONE, SEGRETERIA</t>
  </si>
  <si>
    <t>24/04/2026 18:05:20</t>
  </si>
  <si>
    <t>PNT_EMAIL</t>
  </si>
  <si>
    <t>Programma e Relazione per Doc 15 maggio - 5BLC - MAT - SERPICO LUCIA - 2025-2026</t>
  </si>
  <si>
    <t>Nome del pattern di notifica</t>
  </si>
  <si>
    <t>1vgdb8hAwV8scartZZxcMHP_fsNhVDF_Zt-Wdi-m8jh4</t>
  </si>
  <si>
    <t>https://docs.google.com/document/d/1vgdb8hAwV8scartZZxcMHP_fsNhVDF_Zt-Wdi-m8jh4/edit?usp=drivesdk</t>
  </si>
  <si>
    <t>Descrizione del pattern di notifica</t>
  </si>
  <si>
    <t>24/04/2026 18:05:27</t>
  </si>
  <si>
    <t>Programma e Relazione per Doc 15 maggio - 5BLC - FIS - SERPICO LUCIA - 2025-2026</t>
  </si>
  <si>
    <t>Oggetto della email di notifica</t>
  </si>
  <si>
    <t>10BeO3dX8kbYRwCKvKOP8qdaiEhNJf5-5g88-AkXleko</t>
  </si>
  <si>
    <t>https://docs.google.com/document/d/10BeO3dX8kbYRwCKvKOP8qdaiEhNJf5-5g88-AkXleko/edit?usp=drivesdk</t>
  </si>
  <si>
    <t>24/04/2026 18:05:33</t>
  </si>
  <si>
    <t>Colore dell'header della notifica</t>
  </si>
  <si>
    <t>Programma e Relazione per Doc 15 maggio - 5BLC - SCIE - GALLOTTA ANTONIO - 2025-2026</t>
  </si>
  <si>
    <t>1JSJBaOPKS7kg0Csz5kJbGv7QvS76IPJGp3riP5AVXDM</t>
  </si>
  <si>
    <t>https://docs.google.com/document/d/1JSJBaOPKS7kg0Csz5kJbGv7QvS76IPJGp3riP5AVXDM/edit?usp=drivesdk</t>
  </si>
  <si>
    <t>GRUPPO DESTINATARI</t>
  </si>
  <si>
    <t>Elenco di ID dei ruoli dei destinatari</t>
  </si>
  <si>
    <t>24/04/2026 18:05:40</t>
  </si>
  <si>
    <t>Programma e Relazione per Doc 15 maggio - 5BLC - ART - BRIZZI ALESSIO - 2025-2026</t>
  </si>
  <si>
    <t>Elenco in JSON dei box che compongono la notifica</t>
  </si>
  <si>
    <t>{
  "BOX_CONFIG": [
    {
      "/* PARAMETRI COMUNI A TUTTI I TIPI DI BOX */": "Questi parametri sono utilizzabili in tutti i tipi di box",
      "tipo": "string, OBBLIGATORIO - Tipo di box. Valori possibili: 'testo', 'documenti', 'cartelle', 'carenze', 'html'",
      "titolo": "string, OPZIONALE - Titolo visualizzato nell'header del box. Se omesso, non viene mostrato l'header",
      "colore_sfondo": "string, OPZIONALE - Codice colore esadecimale per lo sfondo del box (es. '#f5f5f5'). Default: '#ffffff'",
      "messaggio_boxStart": "string, OPZIONALE - Messaggio introduttivo mostrato all'inizio del box. Default: ''",
      "messaggio_boxEnd": "string, OPZIONALE - Messaggio conclusivo mostrato alla fine del box. Default: ''",
      "azioni_post": [
        {
          "/* OPZIONI AZIONI POST */": "Array di azioni da eseguire dopo l'invio dell'email",
          "tipo_azione": "string, OBBLIGATORIO - Tipo di azione.,
          "tabella_target": "string, OPZIONALE - Nome della tabella su cui eseguire l'azione (es. 'DOC_GEN', 'FOLDER_GEN', 'CARENZE')",
          "colonna_target": "string, OPZIONALE - Nome della colonna da aggiornare",
          "filtro_condizione": "string, OPZIONALE - Condizione SQL-like per filtrare le righe da aggiornare. Supporta placeholder {{documento_id}}, {{classe}}, ecc. Default: applica a tutte le righe elaborate",
          "valore_personalizzato": "string, OPZIONALE - Valore da inserire. Default: timestamp attuale in formato ISO"
        }
      ],
      "/* BOX TIPO: TESTO */": "Parametri specifici per box di tipo 'testo'",
      "contenuto": "string, OBBLIGATORIO per tipo 'testo' - Contenuto testuale del box, supporta formattazione HTML di base",
      "/* BOX TIPO: DOCUMENTI */": "Parametri specifici per box di tipo 'documenti'",
      "filtro_tipo": "array di string, OPZIONALE - Array di tipi di documento da includere. Default: tutti i tipi",
      "filtro_classi": "array di string, OPZIONALE - Array di classi a cui sono associati i documenti. Default: tutte le classi",
      "filtro_materie": "array di string, OPZIONALE - Array di sigle materie a cui sono associati i documenti. Default: tutte le materie",
      "stato_notifica": "string, OPZIONALE - Filtro per stato notifica. Valori: 'notificati', 'non_notificati', 'tutti'. Default: 'tutti'",
      "colonna_testo": "string, OPZIONALE - Colonna della tabella DOC_GEN da usare come testo del link. Default: 'NOME'",
      "/* BOX TIPO: CARTELLE */": "Parametri specifici per box di tipo 'cartelle'",
      "filtro_tipo": "array di string, OPZIONALE - Array di tipi di cartella da includere. Default: tutti i tipi",
      "filtro_classi": "array di string, OPZIONALE - Array di classi a cui sono associate le cartelle. Default: tutte le classi",
      "filtro_materie": "array di string, OPZIONALE - Array di sigle materie a cui sono associate le cartelle. Default: tutte le materie",
      "stato_notifica": "string, OPZIONALE - Filtro per stato notifica. Valori: 'notificate', 'non_notificate', 'tutte'. Default: 'tutte'",
      "colonna_testo": "string, OPZIONALE - Colonna della tabella FOLDER_GEN da usare come testo del link. Default: 'NOME'",
      "/* BOX TIPO: CARENZE */": "Parametri specifici per box di tipo 'carenze'",
      "filtro_materie": "array di string, OPZIONALE - Array di sigle materie da includere. ['TUTTE'] per tutte le materie. Default: ['TUTTE']",
      "filtro_gravita": "string, OPZIONALE - Filtro per gravità delle carenze. Valori: 'tutte', 'gravi', 'lievi'. Default: 'tutte'",
      "includi_note": "boolean, OPZIONALE - Se true, include le note associate alle carenze. Default: true",
      "includi_assenze": "boolean, OPZIONALE - Se true, include il conteggio delle assenze. Default: true",
      "data_riferimento": "string, OPZIONALE - Data di riferimento per le carenze in formato 'YYYY-MM-DD'. Default: data più recente",
      "/* BOX TIPO: HTML */": "Parametri specifici per box di tipo 'html'",
      "contenuto_html": "string, OBBLIGATORIO per tipo 'html' - Contenuto HTML completo da inserire nel box",
      "sanitizza_html": "boolean, OPZIONALE - Se true, sanitizza l'HTML per rimuovere script o attributi potenzialmente pericolosi. Default: true"
    }
  ]
 }</t>
  </si>
  <si>
    <t>1G63bF0k8bWFzQoULgc7G6drYlgcRMuyTUdAM0EfLvHA</t>
  </si>
  <si>
    <t>https://docs.google.com/document/d/1G63bF0k8bWFzQoULgc7G6drYlgcRMuyTUdAM0EfLvHA/edit?usp=drivesdk</t>
  </si>
  <si>
    <t>Imposta noReply</t>
  </si>
  <si>
    <t>24/04/2026 18:05:48</t>
  </si>
  <si>
    <t>Programma e Relazione per Doc 15 maggio - 5BLC - MOT - MACHETTI SARA - 2025-2026</t>
  </si>
  <si>
    <t>ID del ruolo a cui impostare replyTo</t>
  </si>
  <si>
    <t>1eO-rMBDqD0TFMWcEwnD6LuqqxCqLGL5XsuZME7FpAbc</t>
  </si>
  <si>
    <t>https://docs.google.com/document/d/1eO-rMBDqD0TFMWcEwnD6LuqqxCqLGL5XsuZME7FpAbc/edit?usp=drivesdk</t>
  </si>
  <si>
    <t>16/02/2026 10:25:03</t>
  </si>
  <si>
    <t>Testo iniziale del messaggio di notifica</t>
  </si>
  <si>
    <t>24/04/2026 18:05:56</t>
  </si>
  <si>
    <t>Programma e Relazione per Doc 15 maggio - 5BLC - CIV - FOMMEI FRANCESCA - 2025-2026</t>
  </si>
  <si>
    <t>Testo finale del messaggio di notifica</t>
  </si>
  <si>
    <t>172YNyNRvrgMDV3sJ6lJfL5qwP1m6S934Mtc71A8hV7s</t>
  </si>
  <si>
    <t>https://docs.google.com/document/d/172YNyNRvrgMDV3sJ6lJfL5qwP1m6S934Mtc71A8hV7s/edit?usp=drivesdk</t>
  </si>
  <si>
    <t>24/04/2026 18:06:06</t>
  </si>
  <si>
    <t>ID delle operazioni associate al pattern</t>
  </si>
  <si>
    <t>Programma e Relazione per Doc 15 maggio - 5BLC - REL - PAPINI STEFANO - 2025-2026</t>
  </si>
  <si>
    <t>1qi-vFunrAgkzsavooKUWHqC240HgpR1tiGyWiCdehWY</t>
  </si>
  <si>
    <t>EMAIL_INVIATE</t>
  </si>
  <si>
    <t>https://docs.google.com/document/d/1qi-vFunrAgkzsavooKUWHqC240HgpR1tiGyWiCdehWY/edit?usp=drivesdk</t>
  </si>
  <si>
    <t>Email dei destinatari della notifica, separati da virgola</t>
  </si>
  <si>
    <t>24/04/2026 18:06:15</t>
  </si>
  <si>
    <t>Programma e Relazione per Doc 15 maggio - 5BLS - ITA - GENCHI MARIA ELENA - 2025-2026</t>
  </si>
  <si>
    <t>DOCUMENTI 15 MAGGIO/5BLS - Documento 15 Maggio - 2025-2026/RELAZIONI E PROGRAMMI</t>
  </si>
  <si>
    <t>1efoByLpxQh28GyPfORA54KwlZAyMBrtxUHKSskOal-g</t>
  </si>
  <si>
    <t>https://docs.google.com/document/d/1efoByLpxQh28GyPfORA54KwlZAyMBrtxUHKSskOal-g/edit?usp=drivesdk</t>
  </si>
  <si>
    <t>Formato GG/MM/AAAA HH:MM:SS</t>
  </si>
  <si>
    <t>24/04/2026 18:06:23</t>
  </si>
  <si>
    <t>Programma e Relazione per Doc 15 maggio - 5BLS - LAT - GENCHI MARIA ELENA - 2025-2026</t>
  </si>
  <si>
    <t>Chiave primaria di PNT_EMAIL di riferimento</t>
  </si>
  <si>
    <t>1d5fzTl8k6sE6aEZhJQkVuFjWDtU5bMneHVZ_SO9f6Jk</t>
  </si>
  <si>
    <t>https://docs.google.com/document/d/1d5fzTl8k6sE6aEZhJQkVuFjWDtU5bMneHVZ_SO9f6Jk/edit?usp=drivesdk</t>
  </si>
  <si>
    <t>Tipologia del destinatario dell'email</t>
  </si>
  <si>
    <t>24/04/2026 18:06:31</t>
  </si>
  <si>
    <t>Elenco degli ID dei documenti inviati</t>
  </si>
  <si>
    <t>Programma e Relazione per Doc 15 maggio - 5BLS - ING - MOSCATELLI SANDRA - 2025-2026</t>
  </si>
  <si>
    <t>1Pqi9NYMaLrQwl8conx2IGoOVjg0H2kRnUhpMKw0nsW0</t>
  </si>
  <si>
    <t>Elenco degli ID delle cartelle inviate</t>
  </si>
  <si>
    <t>https://docs.google.com/document/d/1Pqi9NYMaLrQwl8conx2IGoOVjg0H2kRnUhpMKw0nsW0/edit?usp=drivesdk</t>
  </si>
  <si>
    <t>Stato della notifica</t>
  </si>
  <si>
    <t>24/04/2026 18:06:39</t>
  </si>
  <si>
    <t>Programma e Relazione per Doc 15 maggio - 5BLS - STO - FUCCI ANGELO - 2025-2026</t>
  </si>
  <si>
    <t>1WWni2o4jzl7ICosRlJXohybb2q0wOMwiTSQM3bw2JY0</t>
  </si>
  <si>
    <t>https://docs.google.com/document/d/1WWni2o4jzl7ICosRlJXohybb2q0wOMwiTSQM3bw2JY0/edit?usp=drivesdk</t>
  </si>
  <si>
    <t>Tipo errore</t>
  </si>
  <si>
    <t>24/04/2026 18:06:46</t>
  </si>
  <si>
    <t>Programma e Relazione per Doc 15 maggio - 5BLS - FIL - FUCCI ANGELO - 2025-2026</t>
  </si>
  <si>
    <t>Testo semplice (eliminando tag e struttura HTML) inviato</t>
  </si>
  <si>
    <t>1NRvGOiacyeYS-kTCV64uaNL0L1kqQ7asij7PN5c7XCA</t>
  </si>
  <si>
    <t>https://docs.google.com/document/d/1NRvGOiacyeYS-kTCV64uaNL0L1kqQ7asij7PN5c7XCA/edit?usp=drivesdk</t>
  </si>
  <si>
    <t>Colonna virtuale. EMAIL DESTINATARI+"_"+TIMESTAMP</t>
  </si>
  <si>
    <t>24/04/2026 18:06:54</t>
  </si>
  <si>
    <t>Programma e Relazione per Doc 15 maggio - 5BLS - MAT - CHIMENTI CHIARA - 2025-2026</t>
  </si>
  <si>
    <t>1N-ne6mS8v22ZJx7GqCFW2O77Him_RbnqVYIi94f4NL8</t>
  </si>
  <si>
    <t>https://docs.google.com/document/d/1N-ne6mS8v22ZJx7GqCFW2O77Him_RbnqVYIi94f4NL8/edit?usp=drivesdk</t>
  </si>
  <si>
    <t>PNT_OPS</t>
  </si>
  <si>
    <t>Nome del pattern di operazioni</t>
  </si>
  <si>
    <t>24/04/2026 18:07:00</t>
  </si>
  <si>
    <t>Programma e Relazione per Doc 15 maggio - 5BLS - FIS - CHIMENTI CHIARA - 2025-2026</t>
  </si>
  <si>
    <t>1P9fDiPgq-E4wMaC0i7jdn8rEKQUy5yQdXHAF_xiwbzg</t>
  </si>
  <si>
    <t>Fase di esecuzione dell'operazione</t>
  </si>
  <si>
    <t>https://docs.google.com/document/d/1P9fDiPgq-E4wMaC0i7jdn8rEKQUy5yQdXHAF_xiwbzg/edit?usp=drivesdk</t>
  </si>
  <si>
    <t>Descrizione dell'operazione</t>
  </si>
  <si>
    <t>24/04/2026 18:07:06</t>
  </si>
  <si>
    <t>Programma e Relazione per Doc 15 maggio - 5BLS - SCIE - PORCELLONI SERENA - 2025-2026</t>
  </si>
  <si>
    <t>Campi necessari a eseguire l'operazione</t>
  </si>
  <si>
    <t>1sg4nh2ou1t9riPlP5DU7HZWq3as489zEYCuaTvKRLts</t>
  </si>
  <si>
    <t>https://docs.google.com/document/d/1sg4nh2ou1t9riPlP5DU7HZWq3as489zEYCuaTvKRLts/edit?usp=drivesdk</t>
  </si>
  <si>
    <t>DOC_GEN</t>
  </si>
  <si>
    <t>Tipologia di documento</t>
  </si>
  <si>
    <t>24/04/2026 18:07:13</t>
  </si>
  <si>
    <t>Programma e Relazione per Doc 15 maggio - 5BLS - DIS - SGHERRI BEATRICE - 2025-2026</t>
  </si>
  <si>
    <t>1J6Ue36mAcufWBWBogydPzt3LPG5I8mTYQC1AgfOhxMA</t>
  </si>
  <si>
    <t>https://docs.google.com/document/d/1J6Ue36mAcufWBWBogydPzt3LPG5I8mTYQC1AgfOhxMA/edit?usp=drivesdk</t>
  </si>
  <si>
    <t>24/04/2026 18:07:20</t>
  </si>
  <si>
    <t>Programma e Relazione per Doc 15 maggio - 5BLS - MOT - BONARI SONIA - 2025-2026</t>
  </si>
  <si>
    <t>Creato/Modificato/Inserito/Eliminato/Backup</t>
  </si>
  <si>
    <t>165zl_09TMZqRcOhMcAfypyAbacuR-rRdLhVx-MkAQPw</t>
  </si>
  <si>
    <t>https://docs.google.com/document/d/165zl_09TMZqRcOhMcAfypyAbacuR-rRdLhVx-MkAQPw/edit?usp=drivesdk</t>
  </si>
  <si>
    <t>Se è stato inviato tramite email il link agli utenti coinvolti, riporta il timestamp di invio</t>
  </si>
  <si>
    <t>24/04/2026 18:07:27</t>
  </si>
  <si>
    <t>Programma e Relazione per Doc 15 maggio - 5BLS - CIV - SAVELLI ROSANNA - 2025-2026</t>
  </si>
  <si>
    <t>Percorso della cartella del documento</t>
  </si>
  <si>
    <t>1ttusHj9gzwHPftoWXeEV7UFfKCMxePHGTc-MWG3TJ5k</t>
  </si>
  <si>
    <t>https://docs.google.com/document/d/1ttusHj9gzwHPftoWXeEV7UFfKCMxePHGTc-MWG3TJ5k/edit?usp=drivesdk</t>
  </si>
  <si>
    <t>ID del documento in Google Drive</t>
  </si>
  <si>
    <t>24/04/2026 18:07:37</t>
  </si>
  <si>
    <t>Programma e Relazione per Doc 15 maggio - 5BLS - REL - GINANNESCHI MARIA STEFANIA - 2025-2026</t>
  </si>
  <si>
    <t>18y1wVebcCGi0Uhus8dPpO9yv-aL-pS2eEe9hbWByCOs</t>
  </si>
  <si>
    <t>https://docs.google.com/document/d/18y1wVebcCGi0Uhus8dPpO9yv-aL-pS2eEe9hbWByCOs/edit?usp=drivesdk</t>
  </si>
  <si>
    <t>Link al documento</t>
  </si>
  <si>
    <t>24/04/2026 18:07:45</t>
  </si>
  <si>
    <t>Eventuale Classe associata al documento</t>
  </si>
  <si>
    <t>Programma e Relazione per Doc 15 maggio - 5C - ITA - MONTONE FRANCESCO - 2025-2026</t>
  </si>
  <si>
    <t>DOCUMENTI 15 MAGGIO/5C - Documento 15 Maggio - 2025-2026/RELAZIONI E PROGRAMMI</t>
  </si>
  <si>
    <t>1g2l1hxDb4QBUXoYhzJF6xjndaGeiRisJ0reac51Vt2s</t>
  </si>
  <si>
    <t>https://docs.google.com/document/d/1g2l1hxDb4QBUXoYhzJF6xjndaGeiRisJ0reac51Vt2s/edit?usp=drivesdk</t>
  </si>
  <si>
    <t>Eventuale utente principale associato alla cartella</t>
  </si>
  <si>
    <t>24/04/2026 18:07:52</t>
  </si>
  <si>
    <t>Programma e Relazione per Doc 15 maggio - 5C - LAT - MONTONE FRANCESCO - 2025-2026</t>
  </si>
  <si>
    <t>Eventuale Materia associata al documento</t>
  </si>
  <si>
    <t>1w5wrgOG6GkSA6Iu_VV4CV3VW2jfseaWKZVO2ysY71xw</t>
  </si>
  <si>
    <t>https://docs.google.com/document/d/1w5wrgOG6GkSA6Iu_VV4CV3VW2jfseaWKZVO2ysY71xw/edit?usp=drivesdk</t>
  </si>
  <si>
    <t>Data di creazione del documento. Formato GG/MM/AAAA HH:MM:SS</t>
  </si>
  <si>
    <t>24/04/2026 18:07:59</t>
  </si>
  <si>
    <t>Programma e Relazione per Doc 15 maggio - 5C - ING - NEVONI ELENA - 2025-2026</t>
  </si>
  <si>
    <t>1GdTBq9V_x5L8uDmbZoQCpWmVLRPXvGZdOgU8No_0k7Y</t>
  </si>
  <si>
    <t>https://docs.google.com/document/d/1GdTBq9V_x5L8uDmbZoQCpWmVLRPXvGZdOgU8No_0k7Y/edit?usp=drivesdk</t>
  </si>
  <si>
    <t>Data dell'ultima modifica automatizzata del documento. Formato GG/MM/AAAA HH:MM:SS</t>
  </si>
  <si>
    <t>CHIAVE ALUNNO</t>
  </si>
  <si>
    <t>Colonna virtuale. ALUNNO+"_"+TIPO</t>
  </si>
  <si>
    <t>24/04/2026 18:08:06</t>
  </si>
  <si>
    <t>Programma e Relazione per Doc 15 maggio - 5C - STO - MAZZETTI MANUEL - 2025-2026</t>
  </si>
  <si>
    <t>FOLDER_GEN</t>
  </si>
  <si>
    <t>1fhk7misEhhjqS8EIA5IulWclSBNQgHRnUVgXttNYutU</t>
  </si>
  <si>
    <t>Tipologia di cartella</t>
  </si>
  <si>
    <t>https://docs.google.com/document/d/1fhk7misEhhjqS8EIA5IulWclSBNQgHRnUVgXttNYutU/edit?usp=drivesdk</t>
  </si>
  <si>
    <t>Nome della cartella</t>
  </si>
  <si>
    <t>24/04/2026 18:08:13</t>
  </si>
  <si>
    <t>Programma e Relazione per Doc 15 maggio - 5C - FIL - MAZZETTI MANUEL - 2025-2026</t>
  </si>
  <si>
    <t>1nTq-g8nbImQdu6zzmxR9iocv_UuGMLUuQTzqkFWdSAE</t>
  </si>
  <si>
    <t>https://docs.google.com/document/d/1nTq-g8nbImQdu6zzmxR9iocv_UuGMLUuQTzqkFWdSAE/edit?usp=drivesdk</t>
  </si>
  <si>
    <t>Percorso della cartella</t>
  </si>
  <si>
    <t>24/04/2026 18:08:21</t>
  </si>
  <si>
    <t>Programma e Relazione per Doc 15 maggio - 5C - MAT - PECCIARINI GRAZIANO - 2025-2026</t>
  </si>
  <si>
    <t>ID della cartella in Google Drive</t>
  </si>
  <si>
    <t>1mOZiyIK6EV3ic8FeRqiwzVt5bQaTDociRPjE2JV0k_c</t>
  </si>
  <si>
    <t>https://docs.google.com/document/d/1mOZiyIK6EV3ic8FeRqiwzVt5bQaTDociRPjE2JV0k_c/edit?usp=drivesdk</t>
  </si>
  <si>
    <t>Link alla cartella</t>
  </si>
  <si>
    <t>24/04/2026 18:08:29</t>
  </si>
  <si>
    <t>Programma e Relazione per Doc 15 maggio - 5C - FIS - PECCIARINI GRAZIANO - 2025-2026</t>
  </si>
  <si>
    <t>Eventuale Classe associata alla cartella</t>
  </si>
  <si>
    <t>1U24EJmqUxzfMTkTWOfQZr8JLCNdz1TUrHoN-CxFg0wo</t>
  </si>
  <si>
    <t>https://docs.google.com/document/d/1U24EJmqUxzfMTkTWOfQZr8JLCNdz1TUrHoN-CxFg0wo/edit?usp=drivesdk</t>
  </si>
  <si>
    <t>24/04/2026 18:08:36</t>
  </si>
  <si>
    <t>Programma e Relazione per Doc 15 maggio - 5C - SCIE - BARRAVECCHIA PAOLA - 2025-2026</t>
  </si>
  <si>
    <t>1hnw6Gtpv_L11oLNTgJ0ENwPlvbSxLhaxy9zmV7HOV0A</t>
  </si>
  <si>
    <t>https://docs.google.com/document/d/1hnw6Gtpv_L11oLNTgJ0ENwPlvbSxLhaxy9zmV7HOV0A/edit?usp=drivesdk</t>
  </si>
  <si>
    <t>Eventuale Materia associata alla cartella</t>
  </si>
  <si>
    <t>Data di creazione della cartella. Formato GG/MM/AAAA HH:MM:SS</t>
  </si>
  <si>
    <t>24/04/2026 18:08:43</t>
  </si>
  <si>
    <t>Programma e Relazione per Doc 15 maggio - 5C - DIS - BRESCA ANGELA - 2025-2026</t>
  </si>
  <si>
    <t>Email dell'alunno</t>
  </si>
  <si>
    <t>18tXdb_UdJyzDsiBkMJpwb8l7BCT3VixjGS5y3dk4lgs</t>
  </si>
  <si>
    <t>https://docs.google.com/document/d/18tXdb_UdJyzDsiBkMJpwb8l7BCT3VixjGS5y3dk4lgs/edit?usp=drivesdk</t>
  </si>
  <si>
    <t>Classe dell'alunno alla data del report</t>
  </si>
  <si>
    <t>24/04/2026 18:08:50</t>
  </si>
  <si>
    <t>Programma e Relazione per Doc 15 maggio - 5C - MOT - BRUNO LORENZO - 2025-2026</t>
  </si>
  <si>
    <t>Data di compilazione del report carenze</t>
  </si>
  <si>
    <t>16/02/2026 10:25:06</t>
  </si>
  <si>
    <t>1VxGKPy95aKWBMpd0xV0WyX18VBINVVpRw19W1ytoMsQ</t>
  </si>
  <si>
    <t>https://docs.google.com/document/d/1VxGKPy95aKWBMpd0xV0WyX18VBINVVpRw19W1ytoMsQ/edit?usp=drivesdk</t>
  </si>
  <si>
    <t>Se è stato inviato tramite email agli utenti coinvolti, riporta il timestamp di invio</t>
  </si>
  <si>
    <t>24/04/2026 18:08:58</t>
  </si>
  <si>
    <t>Programma e Relazione per Doc 15 maggio - 5C - CIV - SAVELLI ROSANNA - 2025-2026</t>
  </si>
  <si>
    <t>1LroPwafGLbYzt77Z86is0ahCxMi71ETwb0blrn5sgEg</t>
  </si>
  <si>
    <t>https://docs.google.com/document/d/1LroPwafGLbYzt77Z86is0ahCxMi71ETwb0blrn5sgEg/edit?usp=drivesdk</t>
  </si>
  <si>
    <t>24/04/2026 18:09:08</t>
  </si>
  <si>
    <t>Programma e Relazione per Doc 15 maggio - 5C - REL - DEL BALIO LAURA - 2025-2026</t>
  </si>
  <si>
    <t>1Nvqlo9JKIeWIBDfPA6p4BcDcDzopnu8ccNepCWAiG9k</t>
  </si>
  <si>
    <t>https://docs.google.com/document/d/1Nvqlo9JKIeWIBDfPA6p4BcDcDzopnu8ccNepCWAiG9k/edit?usp=drivesdk</t>
  </si>
  <si>
    <t>24/04/2026 18:09:16</t>
  </si>
  <si>
    <t>Programma e Relazione per Doc 15 maggio - 5E - ITA - BASILI CATERINA - 2025-2026</t>
  </si>
  <si>
    <t>16/02/2026 10:26:09</t>
  </si>
  <si>
    <t>DOCUMENTI 15 MAGGIO/5E - Documento 15 Maggio - 2025-2026/RELAZIONI E PROGRAMMI</t>
  </si>
  <si>
    <t>11r2z3lVZuH00qtfGdrsR5XiHMz58Q5BKuSARaXyPsOs</t>
  </si>
  <si>
    <t>https://docs.google.com/document/d/11r2z3lVZuH00qtfGdrsR5XiHMz58Q5BKuSARaXyPsOs/edit?usp=drivesdk</t>
  </si>
  <si>
    <t>24/04/2026 18:09:34</t>
  </si>
  <si>
    <t>Programma e Relazione per Doc 15 maggio - 5E - ING - NEVONI ELENA - 2025-2026</t>
  </si>
  <si>
    <t>1hh6NTbLZF-jQkirzefVB4oM4KYtpd1ZYpurhl_E9kjM</t>
  </si>
  <si>
    <t>https://docs.google.com/document/d/1hh6NTbLZF-jQkirzefVB4oM4KYtpd1ZYpurhl_E9kjM/edit?usp=drivesdk</t>
  </si>
  <si>
    <t>24/04/2026 18:09:43</t>
  </si>
  <si>
    <t>Programma e Relazione per Doc 15 maggio - 5E - STO - COLLI STEFANO - 2025-2026</t>
  </si>
  <si>
    <t>1aveUxKY7jHryJaSVHJ-A_WJqT0urPKd2F17bPfbZzaw</t>
  </si>
  <si>
    <t>https://docs.google.com/document/d/1aveUxKY7jHryJaSVHJ-A_WJqT0urPKd2F17bPfbZzaw/edit?usp=drivesdk</t>
  </si>
  <si>
    <t>24/04/2026 18:09:50</t>
  </si>
  <si>
    <t>Programma e Relazione per Doc 15 maggio - 5E - FIL - COLLI STEFANO - 2025-2026</t>
  </si>
  <si>
    <t>189GWyYr27qGhmKIHaXvW94YnRay5HW2vqGS-i4MujCY</t>
  </si>
  <si>
    <t>https://docs.google.com/document/d/189GWyYr27qGhmKIHaXvW94YnRay5HW2vqGS-i4MujCY/edit?usp=drivesdk</t>
  </si>
  <si>
    <t>24/04/2026 18:09:57</t>
  </si>
  <si>
    <t>Programma e Relazione per Doc 15 maggio - 5E - MAT - DE LUCIA DOMENICO - 2025-2026</t>
  </si>
  <si>
    <t>16Bb4l62pIbK20LzC5wyQRal7_P_k7A1vkIVFwA45quo</t>
  </si>
  <si>
    <t>https://docs.google.com/document/d/16Bb4l62pIbK20LzC5wyQRal7_P_k7A1vkIVFwA45quo/edit?usp=drivesdk</t>
  </si>
  <si>
    <t>24/04/2026 18:10:03</t>
  </si>
  <si>
    <t>Programma e Relazione per Doc 15 maggio - 5E - FIS - DE LUCIA DOMENICO - 2025-2026</t>
  </si>
  <si>
    <t>1_855NMC8MTRfYwFwmHfYv9aqp60tSHkNml3eJRkzWcM</t>
  </si>
  <si>
    <t>https://docs.google.com/document/d/1_855NMC8MTRfYwFwmHfYv9aqp60tSHkNml3eJRkzWcM/edit?usp=drivesdk</t>
  </si>
  <si>
    <t>24/04/2026 18:10:10</t>
  </si>
  <si>
    <t>Programma e Relazione per Doc 15 maggio - 5E - INF - CARTOCCI GIANNI - 2025-2026</t>
  </si>
  <si>
    <t>1x6IQjdQ7JI8A0rLrOAVVVVCTYFh98dRdr3eFz6ktjSs</t>
  </si>
  <si>
    <t>https://docs.google.com/document/d/1x6IQjdQ7JI8A0rLrOAVVVVCTYFh98dRdr3eFz6ktjSs/edit?usp=drivesdk</t>
  </si>
  <si>
    <t>24/04/2026 18:10:17</t>
  </si>
  <si>
    <t>Programma e Relazione per Doc 15 maggio - 5E - SCIE - SOZZI MARCO - 2025-2026</t>
  </si>
  <si>
    <t>1PkJlLRWK7QJspRiOIZOtFXBQxlN7PLcUad3MxXny89o</t>
  </si>
  <si>
    <t>https://docs.google.com/document/d/1PkJlLRWK7QJspRiOIZOtFXBQxlN7PLcUad3MxXny89o/edit?usp=drivesdk</t>
  </si>
  <si>
    <t>24/04/2026 18:10:25</t>
  </si>
  <si>
    <t>Programma e Relazione per Doc 15 maggio - 5E - DIS - SGHERRI BEATRICE - 2025-2026</t>
  </si>
  <si>
    <t>19nTigwMIMwDRQ2HAoFGtTLppfgIBAjJDdh3zSVetlxA</t>
  </si>
  <si>
    <t>https://docs.google.com/document/d/19nTigwMIMwDRQ2HAoFGtTLppfgIBAjJDdh3zSVetlxA/edit?usp=drivesdk</t>
  </si>
  <si>
    <t>24/04/2026 18:10:33</t>
  </si>
  <si>
    <t>Programma e Relazione per Doc 15 maggio - 5E - MOT - COPPOLA CECILIA - 2025-2026</t>
  </si>
  <si>
    <t>Eventuali note aggiuntive</t>
  </si>
  <si>
    <t>1pxMNm2P5xKp6cUBS8jkT2SoCn4alHBZ8EbFM91BT83U</t>
  </si>
  <si>
    <t>https://docs.google.com/document/d/1pxMNm2P5xKp6cUBS8jkT2SoCn4alHBZ8EbFM91BT83U/edit?usp=drivesdk</t>
  </si>
  <si>
    <t>CHIAVE UNICA</t>
  </si>
  <si>
    <t>Colonna virtuale. EMAIL+"_"+DATA REPORT</t>
  </si>
  <si>
    <t>24/04/2026 18:10:42</t>
  </si>
  <si>
    <t>Programma e Relazione per Doc 15 maggio - 5E - CIV - SAVELLI ROSANNA - 2025-2026</t>
  </si>
  <si>
    <t>1GUxgzJA2W-qG2WlXnuvp6umvz-7gyHiEvErWOb4P_Kw</t>
  </si>
  <si>
    <t>https://docs.google.com/document/d/1GUxgzJA2W-qG2WlXnuvp6umvz-7gyHiEvErWOb4P_Kw/edit?usp=drivesdk</t>
  </si>
  <si>
    <t>24/04/2026 18:10:49</t>
  </si>
  <si>
    <t>Programma e Relazione per Doc 15 maggio - 5E - REL - DEL BALIO LAURA - 2025-2026</t>
  </si>
  <si>
    <t>1Ta7P0aeCTfzp57GIei9o-Ou6gqQ1raHFGt-jXpsLQls</t>
  </si>
  <si>
    <t>https://docs.google.com/document/d/1Ta7P0aeCTfzp57GIei9o-Ou6gqQ1raHFGt-jXpsLQls/edit?usp=drivesdk</t>
  </si>
  <si>
    <t>24/04/2026 18:10:57</t>
  </si>
  <si>
    <t>Programma e Relazione per Doc 15 maggio - 5F - ITA - SALVESTRONI SERENA - 2025-2026</t>
  </si>
  <si>
    <t>DOCUMENTI 15 MAGGIO/5F - Documento 15 Maggio - 2025-2026/RELAZIONI E PROGRAMMI</t>
  </si>
  <si>
    <t>1dju5p375ErTV5_wUBXDo7zcPR5aTuF11-0CfQTvveYQ</t>
  </si>
  <si>
    <t>https://docs.google.com/document/d/1dju5p375ErTV5_wUBXDo7zcPR5aTuF11-0CfQTvveYQ/edit?usp=drivesdk</t>
  </si>
  <si>
    <t>24/04/2026 18:11:05</t>
  </si>
  <si>
    <t>Programma e Relazione per Doc 15 maggio - 5F - ING - GUIDI CARLA - 2025-2026</t>
  </si>
  <si>
    <t>1PNOy_ZUeYkIqFrH6vuJsiSbV5kEUm0mZqyJKJDgL4d8</t>
  </si>
  <si>
    <t>https://docs.google.com/document/d/1PNOy_ZUeYkIqFrH6vuJsiSbV5kEUm0mZqyJKJDgL4d8/edit?usp=drivesdk</t>
  </si>
  <si>
    <t>24/04/2026 18:11:13</t>
  </si>
  <si>
    <t>Programma e Relazione per Doc 15 maggio - 5F - STO - RADI ERIKA - 2025-2026</t>
  </si>
  <si>
    <t>1s3usbj_0ktLkREoSc18T-Ky2Obwqq2u25CfRMnI1GQI</t>
  </si>
  <si>
    <t>https://docs.google.com/document/d/1s3usbj_0ktLkREoSc18T-Ky2Obwqq2u25CfRMnI1GQI/edit?usp=drivesdk</t>
  </si>
  <si>
    <t>24/04/2026 18:11:19</t>
  </si>
  <si>
    <t>Programma e Relazione per Doc 15 maggio - 5F - FIL - RADI ERIKA - 2025-2026</t>
  </si>
  <si>
    <t>1FmmsHBLnQTUZsWhwRADjmhHGeTIcll4626cFR5vOI3Q</t>
  </si>
  <si>
    <t>https://docs.google.com/document/d/1FmmsHBLnQTUZsWhwRADjmhHGeTIcll4626cFR5vOI3Q/edit?usp=drivesdk</t>
  </si>
  <si>
    <t>24/04/2026 18:11:26</t>
  </si>
  <si>
    <t>Programma e Relazione per Doc 15 maggio - 5F - MAT - DRAGONI ROBERTO - 2025-2026</t>
  </si>
  <si>
    <t>19Fek82rV0B6bedJB8dASUF0x5Pc_l8BACRN-HitgLiQ</t>
  </si>
  <si>
    <t>https://docs.google.com/document/d/19Fek82rV0B6bedJB8dASUF0x5Pc_l8BACRN-HitgLiQ/edit?usp=drivesdk</t>
  </si>
  <si>
    <t>24/04/2026 18:11:33</t>
  </si>
  <si>
    <t>Programma e Relazione per Doc 15 maggio - 5F - FIS - DRAGONI ROBERTO - 2025-2026</t>
  </si>
  <si>
    <t>14XIAx8Y-45h7AkTjaDLtGEB7us045P3_07BU6LB1XFk</t>
  </si>
  <si>
    <t>https://docs.google.com/document/d/14XIAx8Y-45h7AkTjaDLtGEB7us045P3_07BU6LB1XFk/edit?usp=drivesdk</t>
  </si>
  <si>
    <t>24/04/2026 18:11:40</t>
  </si>
  <si>
    <t>Programma e Relazione per Doc 15 maggio - 5F - INF - AGOSTINI LAURA - 2025-2026</t>
  </si>
  <si>
    <t>18TI0pcM-mHz3LD5-4f-AeqPHQ-lre6yT0jaqKG7cSaY</t>
  </si>
  <si>
    <t>https://docs.google.com/document/d/18TI0pcM-mHz3LD5-4f-AeqPHQ-lre6yT0jaqKG7cSaY/edit?usp=drivesdk</t>
  </si>
  <si>
    <t>24/04/2026 18:11:48</t>
  </si>
  <si>
    <t>Programma e Relazione per Doc 15 maggio - 5F - SCIE - TERNI ALESSIO - 2025-2026</t>
  </si>
  <si>
    <t>1LlR-KrOiG3beDFEeVjBKv6usqMngLaLK1-bLTCJRp4I</t>
  </si>
  <si>
    <t>https://docs.google.com/document/d/1LlR-KrOiG3beDFEeVjBKv6usqMngLaLK1-bLTCJRp4I/edit?usp=drivesdk</t>
  </si>
  <si>
    <t>24/04/2026 18:11:56</t>
  </si>
  <si>
    <t>Programma e Relazione per Doc 15 maggio - 5F - DIS - CASERTA FRANCESCO - 2025-2026</t>
  </si>
  <si>
    <t>11Yi8ba9BJlRS0rcPfyswDkxSVIixBXZ3-M_shc5QSEI</t>
  </si>
  <si>
    <t>https://docs.google.com/document/d/11Yi8ba9BJlRS0rcPfyswDkxSVIixBXZ3-M_shc5QSEI/edit?usp=drivesdk</t>
  </si>
  <si>
    <t>24/04/2026 18:12:04</t>
  </si>
  <si>
    <t>Programma e Relazione per Doc 15 maggio - 5F - MOT - BONARI SONIA - 2025-2026</t>
  </si>
  <si>
    <t>1E7pYdqtaBjsCfj3NLbHTcXIsfKaWrrTcnwKrctEVz6k</t>
  </si>
  <si>
    <t>https://docs.google.com/document/d/1E7pYdqtaBjsCfj3NLbHTcXIsfKaWrrTcnwKrctEVz6k/edit?usp=drivesdk</t>
  </si>
  <si>
    <t>24/04/2026 18:12:11</t>
  </si>
  <si>
    <t>Programma e Relazione per Doc 15 maggio - 5F - CIV - GRANATO IDELMO - 2025-2026</t>
  </si>
  <si>
    <t>1evg6yDnF63a220vytgb3_h1QPP4gm8BypWVbSDnPeEA</t>
  </si>
  <si>
    <t>https://docs.google.com/document/d/1evg6yDnF63a220vytgb3_h1QPP4gm8BypWVbSDnPeEA/edit?usp=drivesdk</t>
  </si>
  <si>
    <t>24/04/2026 18:12:19</t>
  </si>
  <si>
    <t>Programma e Relazione per Doc 15 maggio - 5F - REL - ANTICHI MADDALENA - 2025-2026</t>
  </si>
  <si>
    <t>1DeWfFGQlBQGh9E5DWZsAhN6GEPcwgH_cLXzPFImZdwo</t>
  </si>
  <si>
    <t>https://docs.google.com/document/d/1DeWfFGQlBQGh9E5DWZsAhN6GEPcwgH_cLXzPFImZdwo/edit?usp=drivesdk</t>
  </si>
  <si>
    <t>24/04/2026 18:12:27</t>
  </si>
  <si>
    <t>Programma e Relazione per Doc 15 maggio - 5G - ITA - PETRUCCI ILARIA - 2025-2026</t>
  </si>
  <si>
    <t>DOCUMENTI 15 MAGGIO/5G - Documento 15 Maggio - 2025-2026/RELAZIONI E PROGRAMMI</t>
  </si>
  <si>
    <t>1Xly6-GUB2hmHt8c09fpKyKWorgIr-n-qk1MsSfSQOmo</t>
  </si>
  <si>
    <t>https://docs.google.com/document/d/1Xly6-GUB2hmHt8c09fpKyKWorgIr-n-qk1MsSfSQOmo/edit?usp=drivesdk</t>
  </si>
  <si>
    <t>24/04/2026 18:12:36</t>
  </si>
  <si>
    <t>Programma e Relazione per Doc 15 maggio - 5G - ING - GOVERNI SILVIA - 2025-2026</t>
  </si>
  <si>
    <t>1cskbZtlsijratsogldcmV8Nsf3PzDtJuwJbTy0UHYlQ</t>
  </si>
  <si>
    <t>https://docs.google.com/document/d/1cskbZtlsijratsogldcmV8Nsf3PzDtJuwJbTy0UHYlQ/edit?usp=drivesdk</t>
  </si>
  <si>
    <t>24/04/2026 18:12:43</t>
  </si>
  <si>
    <t>Programma e Relazione per Doc 15 maggio - 5G - STO - MILLI ALBERTO - 2025-2026</t>
  </si>
  <si>
    <t>1HdN4PPo2MssmCvbnKTmtqCyaYw0k4SfvXT6YVb9-DJA</t>
  </si>
  <si>
    <t>https://docs.google.com/document/d/1HdN4PPo2MssmCvbnKTmtqCyaYw0k4SfvXT6YVb9-DJA/edit?usp=drivesdk</t>
  </si>
  <si>
    <t>24/04/2026 18:12:51</t>
  </si>
  <si>
    <t>Programma e Relazione per Doc 15 maggio - 5G - FIL - MILLI ALBERTO - 2025-2026</t>
  </si>
  <si>
    <t>1ON7KDasYvFf7vecYoZ21hUH-4-VrH8X_Rofa6rNqKgg</t>
  </si>
  <si>
    <t>https://docs.google.com/document/d/1ON7KDasYvFf7vecYoZ21hUH-4-VrH8X_Rofa6rNqKgg/edit?usp=drivesdk</t>
  </si>
  <si>
    <t>24/04/2026 18:12:58</t>
  </si>
  <si>
    <t>Programma e Relazione per Doc 15 maggio - 5G - MAT - CHIMENTI CHIARA - 2025-2026</t>
  </si>
  <si>
    <t>11PCATQ-tsKOgaj-cUj5wt-KyUNqLixOPpxDGuez9J-0</t>
  </si>
  <si>
    <t>https://docs.google.com/document/d/11PCATQ-tsKOgaj-cUj5wt-KyUNqLixOPpxDGuez9J-0/edit?usp=drivesdk</t>
  </si>
  <si>
    <t>24/04/2026 18:13:05</t>
  </si>
  <si>
    <t>Programma e Relazione per Doc 15 maggio - 5G - FIS - CHIMENTI CHIARA - 2025-2026</t>
  </si>
  <si>
    <t>1VBLpE5YAanJPHGrFx4YgOqAKeiGP0jXblMlw8I5lPL8</t>
  </si>
  <si>
    <t>https://docs.google.com/document/d/1VBLpE5YAanJPHGrFx4YgOqAKeiGP0jXblMlw8I5lPL8/edit?usp=drivesdk</t>
  </si>
  <si>
    <t>24/04/2026 18:13:12</t>
  </si>
  <si>
    <t>Programma e Relazione per Doc 15 maggio - 5G - SCIE - CASAGLI ALESSIO - 2025-2026</t>
  </si>
  <si>
    <t>1Wci-8b-2O1pnGUJFP7KJ5dTYNITcv6yy3r6s8AxxxAE</t>
  </si>
  <si>
    <t>https://docs.google.com/document/d/1Wci-8b-2O1pnGUJFP7KJ5dTYNITcv6yy3r6s8AxxxAE/edit?usp=drivesdk</t>
  </si>
  <si>
    <t>24/04/2026 18:13:20</t>
  </si>
  <si>
    <t>Programma e Relazione per Doc 15 maggio - 5G - DIR - SAVELLI ROSANNA - 2025-2026</t>
  </si>
  <si>
    <t>1hxAJ6Hw_EsTfIfWl8mWzt4kR9ErUj5CyAjYVSwmYSHg</t>
  </si>
  <si>
    <t>https://docs.google.com/document/d/1hxAJ6Hw_EsTfIfWl8mWzt4kR9ErUj5CyAjYVSwmYSHg/edit?usp=drivesdk</t>
  </si>
  <si>
    <t>24/04/2026 18:13:27</t>
  </si>
  <si>
    <t>Programma e Relazione per Doc 15 maggio - 5G - MOT - MACHERINI MARCO - 2025-2026</t>
  </si>
  <si>
    <t>1FDTp_kDIVLzA1uaN1RKH5iDXJSrvjK594fxmuDu8h2k</t>
  </si>
  <si>
    <t>https://docs.google.com/document/d/1FDTp_kDIVLzA1uaN1RKH5iDXJSrvjK594fxmuDu8h2k/edit?usp=drivesdk</t>
  </si>
  <si>
    <t>24/04/2026 18:13:33</t>
  </si>
  <si>
    <t>Programma e Relazione per Doc 15 maggio - 5G - SPO - MACHERINI MARCO - 2025-2026</t>
  </si>
  <si>
    <t>1TYmEKQDIP1EKrtaKzuWFxnyVl2j4eID0z5XsQeqp7Qw</t>
  </si>
  <si>
    <t>https://docs.google.com/document/d/1TYmEKQDIP1EKrtaKzuWFxnyVl2j4eID0z5XsQeqp7Qw/edit?usp=drivesdk</t>
  </si>
  <si>
    <t>24/04/2026 18:13:39</t>
  </si>
  <si>
    <t>Programma e Relazione per Doc 15 maggio - 5G - CIV - SAVELLI ROSANNA - 2025-2026</t>
  </si>
  <si>
    <t>1j510ig5N26B3LXPDWxE54MuJRrv_zZvqvZK7IkBvMSo</t>
  </si>
  <si>
    <t>https://docs.google.com/document/d/1j510ig5N26B3LXPDWxE54MuJRrv_zZvqvZK7IkBvMSo/edit?usp=drivesdk</t>
  </si>
  <si>
    <t>24/04/2026 18:13:46</t>
  </si>
  <si>
    <t>Programma e Relazione per Doc 15 maggio - 5G - REL - DEL BALIO LAURA - 2025-2026</t>
  </si>
  <si>
    <t>1vIf8WmquTOMN5c3b2OaTELJG3A713pUrFjpriH4yX9w</t>
  </si>
  <si>
    <t>https://docs.google.com/document/d/1vIf8WmquTOMN5c3b2OaTELJG3A713pUrFjpriH4yX9w/edit?usp=drivesdk</t>
  </si>
  <si>
    <t>24/04/2026 18:13:54</t>
  </si>
  <si>
    <t>16/02/2026 10:26:13</t>
  </si>
  <si>
    <t>Programma e Relazione per Doc 15 maggio - 5H - ITA - LA MANTIA DAVID - 2025-2026</t>
  </si>
  <si>
    <t>DOCUMENTI 15 MAGGIO/5H - Documento 15 Maggio - 2025-2026/RELAZIONI E PROGRAMMI</t>
  </si>
  <si>
    <t>1Loy7Uc7hjtWYOw2-7n3ux_nJA3m9BrE0cEYz2tsC8KY</t>
  </si>
  <si>
    <t>https://docs.google.com/document/d/1Loy7Uc7hjtWYOw2-7n3ux_nJA3m9BrE0cEYz2tsC8KY/edit?usp=drivesdk</t>
  </si>
  <si>
    <t>24/04/2026 18:14:01</t>
  </si>
  <si>
    <t>Programma e Relazione per Doc 15 maggio - 5H - LAT - LA MANTIA DAVID - 2025-2026</t>
  </si>
  <si>
    <t>10_GNMC2SJqcks4A3wYSt1hSfxsUon6egEmasA96LAbA</t>
  </si>
  <si>
    <t>https://docs.google.com/document/d/10_GNMC2SJqcks4A3wYSt1hSfxsUon6egEmasA96LAbA/edit?usp=drivesdk</t>
  </si>
  <si>
    <t>24/04/2026 18:14:07</t>
  </si>
  <si>
    <t>Programma e Relazione per Doc 15 maggio - 5H - ING - CAPPARELLI GUIDO - 2025-2026</t>
  </si>
  <si>
    <t>142GEIlWVMuXsklUWItcvx8G_3aR_E34JByEvLIx1P7k</t>
  </si>
  <si>
    <t>https://docs.google.com/document/d/142GEIlWVMuXsklUWItcvx8G_3aR_E34JByEvLIx1P7k/edit?usp=drivesdk</t>
  </si>
  <si>
    <t>24/04/2026 18:14:14</t>
  </si>
  <si>
    <t>Programma e Relazione per Doc 15 maggio - 5H - STO - PALMADESSA GIUSEPPE - 2025-2026</t>
  </si>
  <si>
    <t>1aYA2UN9SlhDz7Qge42brxuPTswI2TC8tK_G_0e-vtDU</t>
  </si>
  <si>
    <t>https://docs.google.com/document/d/1aYA2UN9SlhDz7Qge42brxuPTswI2TC8tK_G_0e-vtDU/edit?usp=drivesdk</t>
  </si>
  <si>
    <t>24/04/2026 18:14:22</t>
  </si>
  <si>
    <t>Programma e Relazione per Doc 15 maggio - 5H - FIL - PALMADESSA GIUSEPPE - 2025-2026</t>
  </si>
  <si>
    <t>1KcpO-wTg9fW0XTh4gAmpWRilwYu_8nu0HvJqP1P4dvs</t>
  </si>
  <si>
    <t>https://docs.google.com/document/d/1KcpO-wTg9fW0XTh4gAmpWRilwYu_8nu0HvJqP1P4dvs/edit?usp=drivesdk</t>
  </si>
  <si>
    <t>24/04/2026 18:14:29</t>
  </si>
  <si>
    <t>Programma e Relazione per Doc 15 maggio - 5H - MAT - DI MEGLIO UGO - 2025-2026</t>
  </si>
  <si>
    <t>1KIQhG8hM3yHp5VMUy0aSurL_k71UQFrUr5ImZfFSRnY</t>
  </si>
  <si>
    <t>https://docs.google.com/document/d/1KIQhG8hM3yHp5VMUy0aSurL_k71UQFrUr5ImZfFSRnY/edit?usp=drivesdk</t>
  </si>
  <si>
    <t>24/04/2026 18:14:36</t>
  </si>
  <si>
    <t>Programma e Relazione per Doc 15 maggio - 5H - FIS - DI MEGLIO UGO - 2025-2026</t>
  </si>
  <si>
    <t>1OD-JNdPAE-9GFcL9cqZOfQSsMclPMf7YbMfS6Girow0</t>
  </si>
  <si>
    <t>https://docs.google.com/document/d/1OD-JNdPAE-9GFcL9cqZOfQSsMclPMf7YbMfS6Girow0/edit?usp=drivesdk</t>
  </si>
  <si>
    <t>24/04/2026 18:14:43</t>
  </si>
  <si>
    <t>Programma e Relazione per Doc 15 maggio - 5H - SCIE - MAGINI MARCO - 2025-2026</t>
  </si>
  <si>
    <t>1O8Ti4ivycVVH27canQytLcY6a-ESTy6KC72rQMzJxGI</t>
  </si>
  <si>
    <t>https://docs.google.com/document/d/1O8Ti4ivycVVH27canQytLcY6a-ESTy6KC72rQMzJxGI/edit?usp=drivesdk</t>
  </si>
  <si>
    <t>24/04/2026 18:14:50</t>
  </si>
  <si>
    <t>Programma e Relazione per Doc 15 maggio - 5H - DIS - DESIDERIO FLORIANA - 2025-2026</t>
  </si>
  <si>
    <t>1ZOuua0N5rTMlSbgO9ULYsvMwmrXA5xs3rxeSv-HUdM0</t>
  </si>
  <si>
    <t>https://docs.google.com/document/d/1ZOuua0N5rTMlSbgO9ULYsvMwmrXA5xs3rxeSv-HUdM0/edit?usp=drivesdk</t>
  </si>
  <si>
    <t>24/04/2026 18:14:58</t>
  </si>
  <si>
    <t>Programma e Relazione per Doc 15 maggio - 5H - MOT - BONARI SONIA - 2025-2026</t>
  </si>
  <si>
    <t>11YI5OH0LGd-G0H4q-8ay_O1q4lNPnR6ceRKHQi6QUDA</t>
  </si>
  <si>
    <t>https://docs.google.com/document/d/11YI5OH0LGd-G0H4q-8ay_O1q4lNPnR6ceRKHQi6QUDA/edit?usp=drivesdk</t>
  </si>
  <si>
    <t>24/04/2026 18:15:06</t>
  </si>
  <si>
    <t>Programma e Relazione per Doc 15 maggio - 5H - CIV - GRANATO IDELMO - 2025-2026</t>
  </si>
  <si>
    <t>17VVL_JZ6k5-acYlN4b2Boscl_kM2k-YPiwxHbGMwYso</t>
  </si>
  <si>
    <t>https://docs.google.com/document/d/17VVL_JZ6k5-acYlN4b2Boscl_kM2k-YPiwxHbGMwYso/edit?usp=drivesdk</t>
  </si>
  <si>
    <t>24/04/2026 18:15:13</t>
  </si>
  <si>
    <t>Programma e Relazione per Doc 15 maggio - 5H - REL - DEL BALIO LAURA - 2025-2026</t>
  </si>
  <si>
    <t>1kVodWTTPvC2VdKtoUnSV4RtkN0CTJovf7xatRgXeUmE</t>
  </si>
  <si>
    <t>https://docs.google.com/document/d/1kVodWTTPvC2VdKtoUnSV4RtkN0CTJovf7xatRgXeUmE/edit?usp=drivesdk</t>
  </si>
  <si>
    <t>24/04/2026 18:15:20</t>
  </si>
  <si>
    <t>1ALS - VERBALE n.7 - 2025-2026</t>
  </si>
  <si>
    <t>16/02/2026 10:26:17</t>
  </si>
  <si>
    <t>1191vCz3C3NUV5DhCtDoujRL5pcLjwUE4smz2uLps0Gg</t>
  </si>
  <si>
    <t>https://docs.google.com/document/d/1191vCz3C3NUV5DhCtDoujRL5pcLjwUE4smz2uLps0Gg/edit?usp=drivesdk</t>
  </si>
  <si>
    <t>03/05/2026 10:01:38</t>
  </si>
  <si>
    <t>5D - VERBALE n.5 - 2025-2026</t>
  </si>
  <si>
    <t>1Ch9yO8n8A4QDWgBtZ2BtOFYbu9CHFBlI6t-EyXgh_bQ</t>
  </si>
  <si>
    <t>https://docs.google.com/document/d/1Ch9yO8n8A4QDWgBtZ2BtOFYbu9CHFBlI6t-EyXgh_bQ/edit?usp=drivesdk</t>
  </si>
  <si>
    <t>03/05/2026 10:01:44</t>
  </si>
  <si>
    <t>1ALC - VERBALE n.5 - 2025-2026</t>
  </si>
  <si>
    <t>1EfDlJIPpyLuR-KZZUcIwSRBmdVRP4Y3F-6s_mHAm74c</t>
  </si>
  <si>
    <t>https://docs.google.com/document/d/1EfDlJIPpyLuR-KZZUcIwSRBmdVRP4Y3F-6s_mHAm74c/edit?usp=drivesdk</t>
  </si>
  <si>
    <t>03/05/2026 10:04:37</t>
  </si>
  <si>
    <t>1BLC - VERBALE n.5 - 2025-2026</t>
  </si>
  <si>
    <t>1_o8yK48Hqf2Bk15pepoYlUP2YNEBYn-fx29AbcPNHdU</t>
  </si>
  <si>
    <t>https://docs.google.com/document/d/1_o8yK48Hqf2Bk15pepoYlUP2YNEBYn-fx29AbcPNHdU/edit?usp=drivesdk</t>
  </si>
  <si>
    <t>03/05/2026 10:04:46</t>
  </si>
  <si>
    <t>1BLS - VERBALE n.5 - 2025-2026</t>
  </si>
  <si>
    <t>1PmwPZO5mD2WLToVbs6YD1Y6bQunGXH09aml2cE84pFk</t>
  </si>
  <si>
    <t>https://docs.google.com/document/d/1PmwPZO5mD2WLToVbs6YD1Y6bQunGXH09aml2cE84pFk/edit?usp=drivesdk</t>
  </si>
  <si>
    <t>03/05/2026 10:04:54</t>
  </si>
  <si>
    <t>1D - VERBALE n.5 - 2025-2026</t>
  </si>
  <si>
    <t>1d4PNNooKANWXPNcdxrfW5f2RGbYRcVXpuUDxCRbkGuI</t>
  </si>
  <si>
    <t>https://docs.google.com/document/d/1d4PNNooKANWXPNcdxrfW5f2RGbYRcVXpuUDxCRbkGuI/edit?usp=drivesdk</t>
  </si>
  <si>
    <t>03/05/2026 10:05:01</t>
  </si>
  <si>
    <t>1E - VERBALE n.5 - 2025-2026</t>
  </si>
  <si>
    <t>1cfgEoYU0wqOXqHky1m1y7s4f9RrmCcGpsek90kLfqwg</t>
  </si>
  <si>
    <t>https://docs.google.com/document/d/1cfgEoYU0wqOXqHky1m1y7s4f9RrmCcGpsek90kLfqwg/edit?usp=drivesdk</t>
  </si>
  <si>
    <t>03/05/2026 10:05:09</t>
  </si>
  <si>
    <t>1F - VERBALE n.5 - 2025-2026</t>
  </si>
  <si>
    <t>1KvUz49L2RfFmkmVGkyIVg2-XjoNlXadTb7EFZ3mHkIQ</t>
  </si>
  <si>
    <t>https://docs.google.com/document/d/1KvUz49L2RfFmkmVGkyIVg2-XjoNlXadTb7EFZ3mHkIQ/edit?usp=drivesdk</t>
  </si>
  <si>
    <t>03/05/2026 10:05:16</t>
  </si>
  <si>
    <t>1G - VERBALE n.5 - 2025-2026</t>
  </si>
  <si>
    <t>1rh47Q5KKJes7dZMBLmtplf9zucRkGmr5snNVZBvelTc</t>
  </si>
  <si>
    <t>https://docs.google.com/document/d/1rh47Q5KKJes7dZMBLmtplf9zucRkGmr5snNVZBvelTc/edit?usp=drivesdk</t>
  </si>
  <si>
    <t>03/05/2026 10:05:23</t>
  </si>
  <si>
    <t>1L - VERBALE n.5 - 2025-2026</t>
  </si>
  <si>
    <t>1HbshpMLIt_KoZXakejXMYIr-aXZeUMVFS1lXne8YzXA</t>
  </si>
  <si>
    <t>https://docs.google.com/document/d/1HbshpMLIt_KoZXakejXMYIr-aXZeUMVFS1lXne8YzXA/edit?usp=drivesdk</t>
  </si>
  <si>
    <t>03/05/2026 10:05:31</t>
  </si>
  <si>
    <t>2ALC - VERBALE n.6 - 2025-2026</t>
  </si>
  <si>
    <t>1fKWdKJVKNZptVbJaO4xpo0Glc0Uhl0dde1Rlpwg20Y0</t>
  </si>
  <si>
    <t>https://docs.google.com/document/d/1fKWdKJVKNZptVbJaO4xpo0Glc0Uhl0dde1Rlpwg20Y0/edit?usp=drivesdk</t>
  </si>
  <si>
    <t>03/05/2026 10:05:39</t>
  </si>
  <si>
    <t>2ALS - VERBALE n.5 - 2025-2026</t>
  </si>
  <si>
    <t>1CDvEmS7J-IJavl0DRtmbv_3GeJj5mhmrgCj2djJet4Y</t>
  </si>
  <si>
    <t>https://docs.google.com/document/d/1CDvEmS7J-IJavl0DRtmbv_3GeJj5mhmrgCj2djJet4Y/edit?usp=drivesdk</t>
  </si>
  <si>
    <t>03/05/2026 10:05:47</t>
  </si>
  <si>
    <t>2BLC - VERBALE n.5 - 2025-2026</t>
  </si>
  <si>
    <t>1cd0f3fPgvEHhR9MyPbLVlvHGGkGzhqNRhUgCan2FfBs</t>
  </si>
  <si>
    <t>https://docs.google.com/document/d/1cd0f3fPgvEHhR9MyPbLVlvHGGkGzhqNRhUgCan2FfBs/edit?usp=drivesdk</t>
  </si>
  <si>
    <t>03/05/2026 10:05:54</t>
  </si>
  <si>
    <t>2BLS - VERBALE n.5 - 2025-2026</t>
  </si>
  <si>
    <t>1vWfyxQ_bFj5c8WqRuYlvyvWpwMJHEG5KN8MdYgICf_U</t>
  </si>
  <si>
    <t>https://docs.google.com/document/d/1vWfyxQ_bFj5c8WqRuYlvyvWpwMJHEG5KN8MdYgICf_U/edit?usp=drivesdk</t>
  </si>
  <si>
    <t>03/05/2026 10:06:01</t>
  </si>
  <si>
    <t>2C - VERBALE n.5 - 2025-2026</t>
  </si>
  <si>
    <t>1aIdl7Qnv7D0b-_zz977H4S_D53b9mxH5SVtPl89S1TE</t>
  </si>
  <si>
    <t>https://docs.google.com/document/d/1aIdl7Qnv7D0b-_zz977H4S_D53b9mxH5SVtPl89S1TE/edit?usp=drivesdk</t>
  </si>
  <si>
    <t>03/05/2026 10:06:08</t>
  </si>
  <si>
    <t>2D - VERBALE n.5 - 2025-2026</t>
  </si>
  <si>
    <t>1oulMqElIXwQ9TTGq-GWGQN1wuzGfj7mHCifs3HXgyIM</t>
  </si>
  <si>
    <t>https://docs.google.com/document/d/1oulMqElIXwQ9TTGq-GWGQN1wuzGfj7mHCifs3HXgyIM/edit?usp=drivesdk</t>
  </si>
  <si>
    <t>03/05/2026 10:06:16</t>
  </si>
  <si>
    <t>2E - VERBALE n.5 - 2025-2026</t>
  </si>
  <si>
    <t>1AzEHUXeJCOYuGJy08o2QrdwkLZ71u4ultGqN5EiLhKY</t>
  </si>
  <si>
    <t>https://docs.google.com/document/d/1AzEHUXeJCOYuGJy08o2QrdwkLZ71u4ultGqN5EiLhKY/edit?usp=drivesdk</t>
  </si>
  <si>
    <t>03/05/2026 10:06:23</t>
  </si>
  <si>
    <t>2F - VERBALE n.5 - 2025-2026</t>
  </si>
  <si>
    <t>1pYLyHneAkqNGFlz4_O4m-dX6J32zZTuD6DDsTJu5xGk</t>
  </si>
  <si>
    <t>https://docs.google.com/document/d/1pYLyHneAkqNGFlz4_O4m-dX6J32zZTuD6DDsTJu5xGk/edit?usp=drivesdk</t>
  </si>
  <si>
    <t>03/05/2026 10:06:30</t>
  </si>
  <si>
    <t>2G - VERBALE n.5 - 2025-2026</t>
  </si>
  <si>
    <t>191tV6m2Ff1hUiQRtIjH7EDJv6c3Ch4R-fu7TWxviavc</t>
  </si>
  <si>
    <t>https://docs.google.com/document/d/191tV6m2Ff1hUiQRtIjH7EDJv6c3Ch4R-fu7TWxviavc/edit?usp=drivesdk</t>
  </si>
  <si>
    <t>03/05/2026 10:06:38</t>
  </si>
  <si>
    <t>2H - VERBALE n.5 - 2025-2026</t>
  </si>
  <si>
    <t>1URnq1o4dbGfY7_mrV-eQ0Qt5iDa_VX6SZJQQImnv1oQ</t>
  </si>
  <si>
    <t>https://docs.google.com/document/d/1URnq1o4dbGfY7_mrV-eQ0Qt5iDa_VX6SZJQQImnv1oQ/edit?usp=drivesdk</t>
  </si>
  <si>
    <t>03/05/2026 10:06:44</t>
  </si>
  <si>
    <t>3ALC - VERBALE n.5 - 2025-2026</t>
  </si>
  <si>
    <t>15qOb7V0BmxB6rW0XlQzEQF9uiBsT8_gECm_1Dm-cmK4</t>
  </si>
  <si>
    <t>https://docs.google.com/document/d/15qOb7V0BmxB6rW0XlQzEQF9uiBsT8_gECm_1Dm-cmK4/edit?usp=drivesdk</t>
  </si>
  <si>
    <t>03/05/2026 10:06:52</t>
  </si>
  <si>
    <t>3ALS - VERBALE n.6 - 2025-2026</t>
  </si>
  <si>
    <t>1PduaPQSlSJB2IJAURgZtlJRT0G-W3lqpF_UhZlE0FqA</t>
  </si>
  <si>
    <t>https://docs.google.com/document/d/1PduaPQSlSJB2IJAURgZtlJRT0G-W3lqpF_UhZlE0FqA/edit?usp=drivesdk</t>
  </si>
  <si>
    <t>03/05/2026 10:06:59</t>
  </si>
  <si>
    <t>3BLC - VERBALE n.5 - 2025-2026</t>
  </si>
  <si>
    <t>1liIkUn0h9vBTS4m587XMMaLL0O1otBGCCZse3fT3T3g</t>
  </si>
  <si>
    <t>https://docs.google.com/document/d/1liIkUn0h9vBTS4m587XMMaLL0O1otBGCCZse3fT3T3g/edit?usp=drivesdk</t>
  </si>
  <si>
    <t>03/05/2026 10:07:05</t>
  </si>
  <si>
    <t>3BLS - VERBALE n.5 - 2025-2026</t>
  </si>
  <si>
    <t>188rtLEOJeeaAKG-FaxY-4GdBQMaiRVjnmwU_iD57RHQ</t>
  </si>
  <si>
    <t>https://docs.google.com/document/d/188rtLEOJeeaAKG-FaxY-4GdBQMaiRVjnmwU_iD57RHQ/edit?usp=drivesdk</t>
  </si>
  <si>
    <t>03/05/2026 10:07:12</t>
  </si>
  <si>
    <t>3C - VERBALE n.5 - 2025-2026</t>
  </si>
  <si>
    <t>1lrxuXK4H-he03sj2ShmiSXIxV_-ldSrd8aXFmR1x7-Y</t>
  </si>
  <si>
    <t>https://docs.google.com/document/d/1lrxuXK4H-he03sj2ShmiSXIxV_-ldSrd8aXFmR1x7-Y/edit?usp=drivesdk</t>
  </si>
  <si>
    <t>03/05/2026 10:07:19</t>
  </si>
  <si>
    <t>3D - VERBALE n.5 - 2025-2026</t>
  </si>
  <si>
    <t>1o3JauxzXlmkG08I5AFYsh05dwJqTtMNBhLOOLR4gLqI</t>
  </si>
  <si>
    <t>https://docs.google.com/document/d/1o3JauxzXlmkG08I5AFYsh05dwJqTtMNBhLOOLR4gLqI/edit?usp=drivesdk</t>
  </si>
  <si>
    <t>03/05/2026 10:07:27</t>
  </si>
  <si>
    <t>3E - VERBALE n.6 - 2025-2026</t>
  </si>
  <si>
    <t>1heaayARKei__9mskCJW4b-MsfUlnnSn3zAg3TYGrDxw</t>
  </si>
  <si>
    <t>https://docs.google.com/document/d/1heaayARKei__9mskCJW4b-MsfUlnnSn3zAg3TYGrDxw/edit?usp=drivesdk</t>
  </si>
  <si>
    <t>03/05/2026 10:07:34</t>
  </si>
  <si>
    <t>3F - VERBALE n.5 - 2025-2026</t>
  </si>
  <si>
    <t>1FUdi9hK1rRcqdiGNkR3Rql3XbS4K9Rt13-t615kELCs</t>
  </si>
  <si>
    <t>https://docs.google.com/document/d/1FUdi9hK1rRcqdiGNkR3Rql3XbS4K9Rt13-t615kELCs/edit?usp=drivesdk</t>
  </si>
  <si>
    <t>03/05/2026 10:07:40</t>
  </si>
  <si>
    <t>3G - VERBALE n.5 - 2025-2026</t>
  </si>
  <si>
    <t>1n30PR_GSkU5W8yDC96RNhmNC7gGIgAHwXew2i_qsp0o</t>
  </si>
  <si>
    <t>https://docs.google.com/document/d/1n30PR_GSkU5W8yDC96RNhmNC7gGIgAHwXew2i_qsp0o/edit?usp=drivesdk</t>
  </si>
  <si>
    <t>03/05/2026 10:07:47</t>
  </si>
  <si>
    <t>4ALC - VERBALE n.5 - 2025-2026</t>
  </si>
  <si>
    <t>1n2g69mq0yIKQ4m_Yrblsx5cE9T4GjQflCvHxqMv4PsU</t>
  </si>
  <si>
    <t>https://docs.google.com/document/d/1n2g69mq0yIKQ4m_Yrblsx5cE9T4GjQflCvHxqMv4PsU/edit?usp=drivesdk</t>
  </si>
  <si>
    <t>03/05/2026 10:07:53</t>
  </si>
  <si>
    <t>4ALS - VERBALE n.5 - 2025-2026</t>
  </si>
  <si>
    <t>1yaBFQ_rxXP6KJ3IpdxXl4mQCGEMgKlXwhPgXJwooYfU</t>
  </si>
  <si>
    <t>https://docs.google.com/document/d/1yaBFQ_rxXP6KJ3IpdxXl4mQCGEMgKlXwhPgXJwooYfU/edit?usp=drivesdk</t>
  </si>
  <si>
    <t>03/05/2026 10:07:59</t>
  </si>
  <si>
    <t>4BLC - VERBALE n.5 - 2025-2026</t>
  </si>
  <si>
    <t>1ho8IbeMvgaDaF0CTW-Y8GdpejIprRYGDbcJlwx4aOA4</t>
  </si>
  <si>
    <t>https://docs.google.com/document/d/1ho8IbeMvgaDaF0CTW-Y8GdpejIprRYGDbcJlwx4aOA4/edit?usp=drivesdk</t>
  </si>
  <si>
    <t>03/05/2026 10:08:05</t>
  </si>
  <si>
    <t>4BLS - VERBALE n.7 - 2025-2026</t>
  </si>
  <si>
    <t>1Ed0YbX5Ge_y8UplsRsvo_dWYyLLW_ekqMcluPwIKkoc</t>
  </si>
  <si>
    <t>https://docs.google.com/document/d/1Ed0YbX5Ge_y8UplsRsvo_dWYyLLW_ekqMcluPwIKkoc/edit?usp=drivesdk</t>
  </si>
  <si>
    <t>03/05/2026 10:08:12</t>
  </si>
  <si>
    <t>4C - VERBALE n.5 - 2025-2026</t>
  </si>
  <si>
    <t>1ct86DEjhfpHpTm4-ZDK9ETNjs7C1YvcAJd1NowNUz44</t>
  </si>
  <si>
    <t>https://docs.google.com/document/d/1ct86DEjhfpHpTm4-ZDK9ETNjs7C1YvcAJd1NowNUz44/edit?usp=drivesdk</t>
  </si>
  <si>
    <t>03/05/2026 10:08:18</t>
  </si>
  <si>
    <t>4D - VERBALE n.5 - 2025-2026</t>
  </si>
  <si>
    <t>1TccNF3oH2s6awI9bYxeG0xmR2uFgxeawnCocN_MjF2c</t>
  </si>
  <si>
    <t>https://docs.google.com/document/d/1TccNF3oH2s6awI9bYxeG0xmR2uFgxeawnCocN_MjF2c/edit?usp=drivesdk</t>
  </si>
  <si>
    <t>03/05/2026 10:08:25</t>
  </si>
  <si>
    <t>4E - VERBALE n.5 - 2025-2026</t>
  </si>
  <si>
    <t>1rrIbSSaDmxczOVe2EmclAcYnh1XeEpFYFEd5QZWaz60</t>
  </si>
  <si>
    <t>https://docs.google.com/document/d/1rrIbSSaDmxczOVe2EmclAcYnh1XeEpFYFEd5QZWaz60/edit?usp=drivesdk</t>
  </si>
  <si>
    <t>03/05/2026 10:08:32</t>
  </si>
  <si>
    <t>4F - VERBALE n.5 - 2025-2026</t>
  </si>
  <si>
    <t>16ZtMhnUQRwbYgA2-fHfMebvcJwlykXYjAvPKhFzvC9I</t>
  </si>
  <si>
    <t>https://docs.google.com/document/d/16ZtMhnUQRwbYgA2-fHfMebvcJwlykXYjAvPKhFzvC9I/edit?usp=drivesdk</t>
  </si>
  <si>
    <t>03/05/2026 10:08:40</t>
  </si>
  <si>
    <t>4G - VERBALE n.5 - 2025-2026</t>
  </si>
  <si>
    <t>1lDvx4VGGu5MJWLRa2I6QZpnNlsPTvpf57g6wXMYGTXo</t>
  </si>
  <si>
    <t>https://docs.google.com/document/d/1lDvx4VGGu5MJWLRa2I6QZpnNlsPTvpf57g6wXMYGTXo/edit?usp=drivesdk</t>
  </si>
  <si>
    <t>03/05/2026 10:08:47</t>
  </si>
  <si>
    <t>4H - VERBALE n.5 - 2025-2026</t>
  </si>
  <si>
    <t>1u1rv8I0PHvDRTjAJrHMi-apxDl3pdNf3oSF0ecZvtyQ</t>
  </si>
  <si>
    <t>https://docs.google.com/document/d/1u1rv8I0PHvDRTjAJrHMi-apxDl3pdNf3oSF0ecZvtyQ/edit?usp=drivesdk</t>
  </si>
  <si>
    <t>03/05/2026 10:08:53</t>
  </si>
  <si>
    <t>4I - VERBALE n.5 - 2025-2026</t>
  </si>
  <si>
    <t>1bkIsP6On3kdzcFh7IiUTBVi3zgnRFeRPsIi55W1jbIE</t>
  </si>
  <si>
    <t>https://docs.google.com/document/d/1bkIsP6On3kdzcFh7IiUTBVi3zgnRFeRPsIi55W1jbIE/edit?usp=drivesdk</t>
  </si>
  <si>
    <t>03/05/2026 10:09:00</t>
  </si>
  <si>
    <t>5ALC - VERBALE n.5 - 2025-2026</t>
  </si>
  <si>
    <t>14IPQHoFtf50sO5CiDKCdeNSZ4LS-V87T-GWmqe3ISTg</t>
  </si>
  <si>
    <t>https://docs.google.com/document/d/14IPQHoFtf50sO5CiDKCdeNSZ4LS-V87T-GWmqe3ISTg/edit?usp=drivesdk</t>
  </si>
  <si>
    <t>03/05/2026 10:09:07</t>
  </si>
  <si>
    <t>5ALS - VERBALE n.5 - 2025-2026</t>
  </si>
  <si>
    <t>11rko-Q4xjjYxRj9E52PAa7zs5JuVDzve5VJNb_gfZKE</t>
  </si>
  <si>
    <t>https://docs.google.com/document/d/11rko-Q4xjjYxRj9E52PAa7zs5JuVDzve5VJNb_gfZKE/edit?usp=drivesdk</t>
  </si>
  <si>
    <t>03/05/2026 10:09:13</t>
  </si>
  <si>
    <t>5BLC - VERBALE n.5 - 2025-2026</t>
  </si>
  <si>
    <t>139AhVjmVPxypGKyXTBHvzJmiquxucFnIap2yEGCa0cc</t>
  </si>
  <si>
    <t>https://docs.google.com/document/d/139AhVjmVPxypGKyXTBHvzJmiquxucFnIap2yEGCa0cc/edit?usp=drivesdk</t>
  </si>
  <si>
    <t>03/05/2026 10:09:20</t>
  </si>
  <si>
    <t>5BLS - VERBALE n.5 - 2025-2026</t>
  </si>
  <si>
    <t>1mXmlkv1SPkxfwgxohow6_0AnF_pGMnrS1Pu0O37USio</t>
  </si>
  <si>
    <t>https://docs.google.com/document/d/1mXmlkv1SPkxfwgxohow6_0AnF_pGMnrS1Pu0O37USio/edit?usp=drivesdk</t>
  </si>
  <si>
    <t>03/05/2026 10:09:27</t>
  </si>
  <si>
    <t>5C - VERBALE n.5 - 2025-2026</t>
  </si>
  <si>
    <t>1PzGKeFsoSARbtP3CjzBlv_LoI4OZFA2rIJogqEZHh3w</t>
  </si>
  <si>
    <t>https://docs.google.com/document/d/1PzGKeFsoSARbtP3CjzBlv_LoI4OZFA2rIJogqEZHh3w/edit?usp=drivesdk</t>
  </si>
  <si>
    <t>03/05/2026 10:09:45</t>
  </si>
  <si>
    <t>5E - VERBALE n.5 - 2025-2026</t>
  </si>
  <si>
    <t>1GGNHkdFTOXmuyHVzOGDK5B_WzWskoGvsmHmN1piUJYA</t>
  </si>
  <si>
    <t>https://docs.google.com/document/d/1GGNHkdFTOXmuyHVzOGDK5B_WzWskoGvsmHmN1piUJYA/edit?usp=drivesdk</t>
  </si>
  <si>
    <t>03/05/2026 10:09:53</t>
  </si>
  <si>
    <t>5F - VERBALE n.5 - 2025-2026</t>
  </si>
  <si>
    <t>1cNd_VqBkWxc-kmQTo80PL17INrqwM5-V6Vno1DlwB04</t>
  </si>
  <si>
    <t>https://docs.google.com/document/d/1cNd_VqBkWxc-kmQTo80PL17INrqwM5-V6Vno1DlwB04/edit?usp=drivesdk</t>
  </si>
  <si>
    <t>03/05/2026 10:10:00</t>
  </si>
  <si>
    <t>5G - VERBALE n.5 - 2025-2026</t>
  </si>
  <si>
    <t>1dX4j0dsr_qe37xK1Qcp6V-fkoFe_JfCRLsVOCK2qPLc</t>
  </si>
  <si>
    <t>https://docs.google.com/document/d/1dX4j0dsr_qe37xK1Qcp6V-fkoFe_JfCRLsVOCK2qPLc/edit?usp=drivesdk</t>
  </si>
  <si>
    <t>03/05/2026 10:10:06</t>
  </si>
  <si>
    <t>5H - VERBALE n.5 - 2025-2026</t>
  </si>
  <si>
    <t>1YxpKa0izSit-lyNNmWmbjpcsT1TLz0sU1NzC6jr388w</t>
  </si>
  <si>
    <t>https://docs.google.com/document/d/1YxpKa0izSit-lyNNmWmbjpcsT1TLz0sU1NzC6jr388w/edit?usp=drivesdk</t>
  </si>
  <si>
    <t>03/05/2026 10:10:12</t>
  </si>
  <si>
    <t>Documento 15 Maggio - 5ALC - 2025-2026</t>
  </si>
  <si>
    <t>14ud448enNeSjFaqEJmOhZ3TPMzi5nnrHrqtUTwsHJjA</t>
  </si>
  <si>
    <t>https://docs.google.com/document/d/14ud448enNeSjFaqEJmOhZ3TPMzi5nnrHrqtUTwsHJjA/edit?usp=drivesdk</t>
  </si>
  <si>
    <t>05/05/2026 09:36:55</t>
  </si>
  <si>
    <t>Documento 15 Maggio - 5D - 2025-2026</t>
  </si>
  <si>
    <t>1v-fwF65brkHX9Nfig156lc0g4wOGTsjJus7zt2pAEoM</t>
  </si>
  <si>
    <t>https://docs.google.com/document/d/1v-fwF65brkHX9Nfig156lc0g4wOGTsjJus7zt2pAEoM/edit?usp=drivesdk</t>
  </si>
  <si>
    <t>05/05/2026 09:37:44</t>
  </si>
  <si>
    <t>Documento 15 Maggio - 5C - 2025-2026</t>
  </si>
  <si>
    <t>1-GjyP_m40a0u9_-0JOGW44P4XDMTRkNoZj_W4_akYAA</t>
  </si>
  <si>
    <t>https://docs.google.com/document/d/1-GjyP_m40a0u9_-0JOGW44P4XDMTRkNoZj_W4_akYAA/edit?usp=drivesdk</t>
  </si>
  <si>
    <t>05/05/2026 09:43:02</t>
  </si>
  <si>
    <t>Documento 15 Maggio - 5ALS - 2025-2026</t>
  </si>
  <si>
    <t>19epdxYNkJENN9fsdXGRY2ZWk86VSr9ZS77A_vc1Cb3g</t>
  </si>
  <si>
    <t>https://docs.google.com/document/d/19epdxYNkJENN9fsdXGRY2ZWk86VSr9ZS77A_vc1Cb3g/edit?usp=drivesdk</t>
  </si>
  <si>
    <t>05/05/2026 09:45:41</t>
  </si>
  <si>
    <t>Documento 15 Maggio - 5BLC - 2025-2026</t>
  </si>
  <si>
    <t>1cFGi3hCSF9JhglrsW8NfHurewfe_0GMB5ZWJj7G4SBw</t>
  </si>
  <si>
    <t>https://docs.google.com/document/d/1cFGi3hCSF9JhglrsW8NfHurewfe_0GMB5ZWJj7G4SBw/edit?usp=drivesdk</t>
  </si>
  <si>
    <t>05/05/2026 09:46:36</t>
  </si>
  <si>
    <t>Documento 15 Maggio - 5BLS - 2025-2026</t>
  </si>
  <si>
    <t>1zT3tEKBNSCPeIZhvPDr9tThq0y2bBFY5Y5c7FiBZFMw</t>
  </si>
  <si>
    <t>https://docs.google.com/document/d/1zT3tEKBNSCPeIZhvPDr9tThq0y2bBFY5Y5c7FiBZFMw/edit?usp=drivesdk</t>
  </si>
  <si>
    <t>05/05/2026 09:47:22</t>
  </si>
  <si>
    <t>Documento 15 Maggio - 5E - 2025-2026</t>
  </si>
  <si>
    <t>1VrWU_1SBHJOKg8MCdvDyryLjFTurcH0cQzu_rFF96cE</t>
  </si>
  <si>
    <t>https://docs.google.com/document/d/1VrWU_1SBHJOKg8MCdvDyryLjFTurcH0cQzu_rFF96cE/edit?usp=drivesdk</t>
  </si>
  <si>
    <t>05/05/2026 09:48:12</t>
  </si>
  <si>
    <t>Documento 15 Maggio - 5F - 2025-2026</t>
  </si>
  <si>
    <t>1NBRG7vM9XhjwJonsv_GDJwZCicPRjveCd3G3QSGL5fE</t>
  </si>
  <si>
    <t>https://docs.google.com/document/d/1NBRG7vM9XhjwJonsv_GDJwZCicPRjveCd3G3QSGL5fE/edit?usp=drivesdk</t>
  </si>
  <si>
    <t>05/05/2026 09:49:00</t>
  </si>
  <si>
    <t>Documento 15 Maggio - 5G - 2025-2026</t>
  </si>
  <si>
    <t>1PowE4nJ9BfHf1CvSFZaL5qlQjbqspDmnotmWUS8pnJU</t>
  </si>
  <si>
    <t>https://docs.google.com/document/d/1PowE4nJ9BfHf1CvSFZaL5qlQjbqspDmnotmWUS8pnJU/edit?usp=drivesdk</t>
  </si>
  <si>
    <t>05/05/2026 09:49:48</t>
  </si>
  <si>
    <t>Documento 15 Maggio - 5H - 2025-2026</t>
  </si>
  <si>
    <t>1gAmeE4Fa4a2j4f795hepGKyf7VX1MOSSaBBujVvrRAI</t>
  </si>
  <si>
    <t>https://docs.google.com/document/d/1gAmeE4Fa4a2j4f795hepGKyf7VX1MOSSaBBujVvrRAI/edit?usp=drivesdk</t>
  </si>
  <si>
    <t>05/05/2026 09:50:39</t>
  </si>
  <si>
    <t>3F - CONDOTTA - 2025-2026</t>
  </si>
  <si>
    <t>1eMS3z1LlLqJ12e0ClIaHMuS7b1el0WV7ICit4vEaAOI</t>
  </si>
  <si>
    <t>https://docs.google.com/spreadsheets/d/1eMS3z1LlLqJ12e0ClIaHMuS7b1el0WV7ICit4vEaAOI/edit?usp=drivesdk</t>
  </si>
  <si>
    <t>30/05/2026 18:50:40</t>
  </si>
  <si>
    <t>1ALC - CONDOTTA - 2025-2026</t>
  </si>
  <si>
    <t>1xT6NY5qcyBcQA9WRJq-m3MJfLBkFYShcI_d6_bKKu_k</t>
  </si>
  <si>
    <t>https://docs.google.com/spreadsheets/d/1xT6NY5qcyBcQA9WRJq-m3MJfLBkFYShcI_d6_bKKu_k/edit?usp=drivesdk</t>
  </si>
  <si>
    <t>02/06/2026 11:02:37</t>
  </si>
  <si>
    <t>1ALS - CONDOTTA - 2025-2026</t>
  </si>
  <si>
    <t>1R-NfNyBmWc9z8l0lU4fCY-4VWCvpW8QtycckWaDYHQ8</t>
  </si>
  <si>
    <t>https://docs.google.com/spreadsheets/d/1R-NfNyBmWc9z8l0lU4fCY-4VWCvpW8QtycckWaDYHQ8/edit?usp=drivesdk</t>
  </si>
  <si>
    <t>02/06/2026 11:03:00</t>
  </si>
  <si>
    <t>1BLC - CONDOTTA - 2025-2026</t>
  </si>
  <si>
    <t>1K04C4tFLf9QznqfnBr9vRLEhDjON-cYMyq_Xi7zR0Tg</t>
  </si>
  <si>
    <t>https://docs.google.com/spreadsheets/d/1K04C4tFLf9QznqfnBr9vRLEhDjON-cYMyq_Xi7zR0Tg/edit?usp=drivesdk</t>
  </si>
  <si>
    <t>02/06/2026 11:03:22</t>
  </si>
  <si>
    <t>1BLS - CONDOTTA - 2025-2026</t>
  </si>
  <si>
    <t>https://docs.google.com/spreadsheets/d/1oehVtPaalmlaG8TR9nbPuGvo-DW8QSs9NFGkRHDOtDE/edit?usp=drivesdk</t>
  </si>
  <si>
    <t>02/06/2026 11:03:45</t>
  </si>
  <si>
    <t>1D - CONDOTTA - 2025-2026</t>
  </si>
  <si>
    <t>1GSpfwDgsxlYN4k06c0qbqlzpe5sf9CbxeiTssk5wH50</t>
  </si>
  <si>
    <t>https://docs.google.com/spreadsheets/d/1GSpfwDgsxlYN4k06c0qbqlzpe5sf9CbxeiTssk5wH50/edit?usp=drivesdk</t>
  </si>
  <si>
    <t>02/06/2026 11:04:09</t>
  </si>
  <si>
    <t>1E - CONDOTTA - 2025-2026</t>
  </si>
  <si>
    <t>1d8TWtOWLGIg4wPGfzqMH6CZP-KA1xPa-lfXo_rp8WSs</t>
  </si>
  <si>
    <t>https://docs.google.com/spreadsheets/d/1d8TWtOWLGIg4wPGfzqMH6CZP-KA1xPa-lfXo_rp8WSs/edit?usp=drivesdk</t>
  </si>
  <si>
    <t>02/06/2026 11:04:33</t>
  </si>
  <si>
    <t>1F - CONDOTTA - 2025-2026</t>
  </si>
  <si>
    <t>1d0FD2iB3TDYWruoFCnJaZxJ-3fcXoyJTywcMPF-FALc</t>
  </si>
  <si>
    <t>https://docs.google.com/spreadsheets/d/1d0FD2iB3TDYWruoFCnJaZxJ-3fcXoyJTywcMPF-FALc/edit?usp=drivesdk</t>
  </si>
  <si>
    <t>02/06/2026 11:04:55</t>
  </si>
  <si>
    <t>1G - CONDOTTA - 2025-2026</t>
  </si>
  <si>
    <t>https://docs.google.com/spreadsheets/d/1j-87bBP21vCjIdHZ8mS8NUwfJDkmjLwHhLjtUuu3Lrc/edit?usp=drivesdk</t>
  </si>
  <si>
    <t>02/06/2026 11:05:14</t>
  </si>
  <si>
    <t>1L - CONDOTTA - 2025-2026</t>
  </si>
  <si>
    <t>12Y4n0c0NCy28Ar5xRbkNBFItLxaHCBTGvw2qK9n57TA</t>
  </si>
  <si>
    <t>https://docs.google.com/spreadsheets/d/12Y4n0c0NCy28Ar5xRbkNBFItLxaHCBTGvw2qK9n57TA/edit?usp=drivesdk</t>
  </si>
  <si>
    <t>02/06/2026 11:05:39</t>
  </si>
  <si>
    <t>2ALC - CONDOTTA - 2025-2026</t>
  </si>
  <si>
    <t>1JffFtBazfrmNab5hC7ztSD0IdrDXoP-Qu8zcl-KhfKU</t>
  </si>
  <si>
    <t>https://docs.google.com/spreadsheets/d/1JffFtBazfrmNab5hC7ztSD0IdrDXoP-Qu8zcl-KhfKU/edit?usp=drivesdk</t>
  </si>
  <si>
    <t>02/06/2026 11:06:01</t>
  </si>
  <si>
    <t>2ALS - CONDOTTA - 2025-2026</t>
  </si>
  <si>
    <t>1T--KN9tjZqhTilLpXYbgC67Ro5vkoQC8ebX2FSHKKTY</t>
  </si>
  <si>
    <t>https://docs.google.com/spreadsheets/d/1T--KN9tjZqhTilLpXYbgC67Ro5vkoQC8ebX2FSHKKTY/edit?usp=drivesdk</t>
  </si>
  <si>
    <t>02/06/2026 11:06:23</t>
  </si>
  <si>
    <t>2BLC - CONDOTTA - 2025-2026</t>
  </si>
  <si>
    <t>18zPVKTO1to6cjL-nqTTNJWkynGBE0GMtsTtBmt8V3-c</t>
  </si>
  <si>
    <t>https://docs.google.com/spreadsheets/d/18zPVKTO1to6cjL-nqTTNJWkynGBE0GMtsTtBmt8V3-c/edit?usp=drivesdk</t>
  </si>
  <si>
    <t>02/06/2026 11:06:44</t>
  </si>
  <si>
    <t>2BLS - CONDOTTA - 2025-2026</t>
  </si>
  <si>
    <t>1H35YkWJMdIXv-j1iLbhMok67abPeLvzQiIvdbJHYofI</t>
  </si>
  <si>
    <t>https://docs.google.com/spreadsheets/d/1H35YkWJMdIXv-j1iLbhMok67abPeLvzQiIvdbJHYofI/edit?usp=drivesdk</t>
  </si>
  <si>
    <t>02/06/2026 11:07:05</t>
  </si>
  <si>
    <t>2C - CONDOTTA - 2025-2026</t>
  </si>
  <si>
    <t>1m9H7MibR1PDN04q4DBlwJs4sye0UShrAGItK4bNYCWA</t>
  </si>
  <si>
    <t>https://docs.google.com/spreadsheets/d/1m9H7MibR1PDN04q4DBlwJs4sye0UShrAGItK4bNYCWA/edit?usp=drivesdk</t>
  </si>
  <si>
    <t>02/06/2026 11:07:27</t>
  </si>
  <si>
    <t>2D - CONDOTTA - 2025-2026</t>
  </si>
  <si>
    <t>13Lt-jK0OKgfjslisCjnothx8Wu_kKeKLLBBPFndodkA</t>
  </si>
  <si>
    <t>https://docs.google.com/spreadsheets/d/13Lt-jK0OKgfjslisCjnothx8Wu_kKeKLLBBPFndodkA/edit?usp=drivesdk</t>
  </si>
  <si>
    <t>02/06/2026 11:07:49</t>
  </si>
  <si>
    <t>2E - CONDOTTA - 2025-2026</t>
  </si>
  <si>
    <t>16h6EsH_bQ9h8m67dDFGlWrR2t_stE0nSn-9uWLtY17I</t>
  </si>
  <si>
    <t>https://docs.google.com/spreadsheets/d/16h6EsH_bQ9h8m67dDFGlWrR2t_stE0nSn-9uWLtY17I/edit?usp=drivesdk</t>
  </si>
  <si>
    <t>02/06/2026 11:08:10</t>
  </si>
  <si>
    <t>2F - CONDOTTA - 2025-2026</t>
  </si>
  <si>
    <t>1u51aTw7f5SxdX26iv9-LtDe-gc2IfCRdzfn7yaEUMBc</t>
  </si>
  <si>
    <t>https://docs.google.com/spreadsheets/d/1u51aTw7f5SxdX26iv9-LtDe-gc2IfCRdzfn7yaEUMBc/edit?usp=drivesdk</t>
  </si>
  <si>
    <t>02/06/2026 11:08:29</t>
  </si>
  <si>
    <t>2G - CONDOTTA - 2025-2026</t>
  </si>
  <si>
    <t>1Bn_9tMfUzE7vcaMA0vqM8Zi8MTgXBUtMhJABm-lBee0</t>
  </si>
  <si>
    <t>https://docs.google.com/spreadsheets/d/1Bn_9tMfUzE7vcaMA0vqM8Zi8MTgXBUtMhJABm-lBee0/edit?usp=drivesdk</t>
  </si>
  <si>
    <t>02/06/2026 11:08:46</t>
  </si>
  <si>
    <t>2H - CONDOTTA - 2025-2026</t>
  </si>
  <si>
    <t>1arUSPkVGZNpzaGW9EL_GI_pYjjtZyUEsxXNwZAbC2Q8</t>
  </si>
  <si>
    <t>https://docs.google.com/spreadsheets/d/1arUSPkVGZNpzaGW9EL_GI_pYjjtZyUEsxXNwZAbC2Q8/edit?usp=drivesdk</t>
  </si>
  <si>
    <t>02/06/2026 11:09:03</t>
  </si>
  <si>
    <t>3ALC - CONDOTTA - 2025-2026</t>
  </si>
  <si>
    <t>1JHnzYPgKxML0lv6I-UoLviGmcRBCB3nFjY6IEXxlHDI</t>
  </si>
  <si>
    <t>https://docs.google.com/spreadsheets/d/1JHnzYPgKxML0lv6I-UoLviGmcRBCB3nFjY6IEXxlHDI/edit?usp=drivesdk</t>
  </si>
  <si>
    <t>02/06/2026 11:09:27</t>
  </si>
  <si>
    <t>3ALS - CONDOTTA - 2025-2026</t>
  </si>
  <si>
    <t>1aeK9lQ2wt5L_u0p5Nr_B4C8oS8v1mdRtPs6hZJ38fR4</t>
  </si>
  <si>
    <t>https://docs.google.com/spreadsheets/d/1aeK9lQ2wt5L_u0p5Nr_B4C8oS8v1mdRtPs6hZJ38fR4/edit?usp=drivesdk</t>
  </si>
  <si>
    <t>02/06/2026 11:09:48</t>
  </si>
  <si>
    <t>3BLC - CONDOTTA - 2025-2026</t>
  </si>
  <si>
    <t>15OB2VNOmrNNyO86Yonl8IglEIdOyY4t1TiAiAkB_HqU</t>
  </si>
  <si>
    <t>https://docs.google.com/spreadsheets/d/15OB2VNOmrNNyO86Yonl8IglEIdOyY4t1TiAiAkB_HqU/edit?usp=drivesdk</t>
  </si>
  <si>
    <t>02/06/2026 11:10:10</t>
  </si>
  <si>
    <t>3BLS - CONDOTTA - 2025-2026</t>
  </si>
  <si>
    <t>1itliO8gEzdWfJd8dCRrmTRLU9x1AmPR78zISm6XJjr4</t>
  </si>
  <si>
    <t>https://docs.google.com/spreadsheets/d/1itliO8gEzdWfJd8dCRrmTRLU9x1AmPR78zISm6XJjr4/edit?usp=drivesdk</t>
  </si>
  <si>
    <t>02/06/2026 11:10:34</t>
  </si>
  <si>
    <t>3C - CONDOTTA - 2025-2026</t>
  </si>
  <si>
    <t>1V0erMC2lin2_976eA9ANxMjEB2sAGFeoO-SrgI1CoTA</t>
  </si>
  <si>
    <t>https://docs.google.com/spreadsheets/d/1V0erMC2lin2_976eA9ANxMjEB2sAGFeoO-SrgI1CoTA/edit?usp=drivesdk</t>
  </si>
  <si>
    <t>02/06/2026 11:10:55</t>
  </si>
  <si>
    <t>3D - CONDOTTA - 2025-2026</t>
  </si>
  <si>
    <t>12dMNWcn_YCM2ZFeiOqshEK-OH5jHdJyRbJ7vMjgNbps</t>
  </si>
  <si>
    <t>https://docs.google.com/spreadsheets/d/12dMNWcn_YCM2ZFeiOqshEK-OH5jHdJyRbJ7vMjgNbps/edit?usp=drivesdk</t>
  </si>
  <si>
    <t>02/06/2026 11:11:18</t>
  </si>
  <si>
    <t>3E - CONDOTTA - 2025-2026</t>
  </si>
  <si>
    <t>1JSEtlapkdCFrn7iII65Jd1cxPx1vDOZck-5PgYmoixI</t>
  </si>
  <si>
    <t>https://docs.google.com/spreadsheets/d/1JSEtlapkdCFrn7iII65Jd1cxPx1vDOZck-5PgYmoixI/edit?usp=drivesdk</t>
  </si>
  <si>
    <t>02/06/2026 11:11:40</t>
  </si>
  <si>
    <t>3G - CONDOTTA - 2025-2026</t>
  </si>
  <si>
    <t>15-xF6VgSE-yl6MRsgWYo8_v9gB5Wgg-s1F8pJLt7Wck</t>
  </si>
  <si>
    <t>https://docs.google.com/spreadsheets/d/15-xF6VgSE-yl6MRsgWYo8_v9gB5Wgg-s1F8pJLt7Wck/edit?usp=drivesdk</t>
  </si>
  <si>
    <t>02/06/2026 11:12:09</t>
  </si>
  <si>
    <t>4ALC - CONDOTTA - 2025-2026</t>
  </si>
  <si>
    <t>1n0evUN-zE7HZxHsEMs2xSwJGEToTS8_KiAkbUUGB8ss</t>
  </si>
  <si>
    <t>https://docs.google.com/spreadsheets/d/1n0evUN-zE7HZxHsEMs2xSwJGEToTS8_KiAkbUUGB8ss/edit?usp=drivesdk</t>
  </si>
  <si>
    <t>02/06/2026 11:12:32</t>
  </si>
  <si>
    <t>4ALS - CONDOTTA - 2025-2026</t>
  </si>
  <si>
    <t>14QibD3FoP26VDJ_QER21Q8vCf5yhdgMlWLwcyBbtHds</t>
  </si>
  <si>
    <t>https://docs.google.com/spreadsheets/d/14QibD3FoP26VDJ_QER21Q8vCf5yhdgMlWLwcyBbtHds/edit?usp=drivesdk</t>
  </si>
  <si>
    <t>02/06/2026 11:12:53</t>
  </si>
  <si>
    <t>4BLC - CONDOTTA - 2025-2026</t>
  </si>
  <si>
    <t>1f0fGZ_M6Tuk1n3vxURWq2F0u93CidF9ZaWjOBgIE5lc</t>
  </si>
  <si>
    <t>https://docs.google.com/spreadsheets/d/1f0fGZ_M6Tuk1n3vxURWq2F0u93CidF9ZaWjOBgIE5lc/edit?usp=drivesdk</t>
  </si>
  <si>
    <t>02/06/2026 11:13:15</t>
  </si>
  <si>
    <t>4BLS - CONDOTTA - 2025-2026</t>
  </si>
  <si>
    <t>1QlBXB88vq7UpEm8hvWO9bd5Wp12QIbzHv3Rb_XQ1Dhs</t>
  </si>
  <si>
    <t>https://docs.google.com/spreadsheets/d/1QlBXB88vq7UpEm8hvWO9bd5Wp12QIbzHv3Rb_XQ1Dhs/edit?usp=drivesdk</t>
  </si>
  <si>
    <t>02/06/2026 11:13:36</t>
  </si>
  <si>
    <t>4C - CONDOTTA - 2025-2026</t>
  </si>
  <si>
    <t>1Ke21ZOpROXx5ssa6L-19VMjHr9nGnpTKAGP4gaQNa_g</t>
  </si>
  <si>
    <t>https://docs.google.com/spreadsheets/d/1Ke21ZOpROXx5ssa6L-19VMjHr9nGnpTKAGP4gaQNa_g/edit?usp=drivesdk</t>
  </si>
  <si>
    <t>02/06/2026 11:13:56</t>
  </si>
  <si>
    <t>4D - CONDOTTA - 2025-2026</t>
  </si>
  <si>
    <t>https://docs.google.com/spreadsheets/d/1Wiv6pS9GMFxx92ocwL0LGW8ZbNMynxUfABY0pIBrV5M/edit?usp=drivesdk</t>
  </si>
  <si>
    <t>02/06/2026 11:14:19</t>
  </si>
  <si>
    <t>4E - CONDOTTA - 2025-2026</t>
  </si>
  <si>
    <t>1yOe6p7EOFgGO4v4WXc5owJ99pDQiFq7xv3skTopFVVs</t>
  </si>
  <si>
    <t>https://docs.google.com/spreadsheets/d/1yOe6p7EOFgGO4v4WXc5owJ99pDQiFq7xv3skTopFVVs/edit?usp=drivesdk</t>
  </si>
  <si>
    <t>02/06/2026 11:14:39</t>
  </si>
  <si>
    <t>4F - CONDOTTA - 2025-2026</t>
  </si>
  <si>
    <t>1QTogM430K8Nm69rKd86n-7B8xsE3fTXJM5IiApx7cII</t>
  </si>
  <si>
    <t>https://docs.google.com/spreadsheets/d/1QTogM430K8Nm69rKd86n-7B8xsE3fTXJM5IiApx7cII/edit?usp=drivesdk</t>
  </si>
  <si>
    <t>02/06/2026 11:15:02</t>
  </si>
  <si>
    <t>4G - CONDOTTA - 2025-2026</t>
  </si>
  <si>
    <t>1g2Yq935uvXJaXfuHA-FVjd5X51uxbqZGNfC4wp2q_T4</t>
  </si>
  <si>
    <t>https://docs.google.com/spreadsheets/d/1g2Yq935uvXJaXfuHA-FVjd5X51uxbqZGNfC4wp2q_T4/edit?usp=drivesdk</t>
  </si>
  <si>
    <t>02/06/2026 11:15:24</t>
  </si>
  <si>
    <t>4H - CONDOTTA - 2025-2026</t>
  </si>
  <si>
    <t>1lkyWaQuSBz_fkCohGcAZBnMwLMXRRf-p1RJYSN0NW0s</t>
  </si>
  <si>
    <t>https://docs.google.com/spreadsheets/d/1lkyWaQuSBz_fkCohGcAZBnMwLMXRRf-p1RJYSN0NW0s/edit?usp=drivesdk</t>
  </si>
  <si>
    <t>02/06/2026 11:15:47</t>
  </si>
  <si>
    <t>4I - CONDOTTA - 2025-2026</t>
  </si>
  <si>
    <t>1j5zvsUyN7jDqFKrFVYYuKI8oNwYOnenALXjh1zEyTzc</t>
  </si>
  <si>
    <t>https://docs.google.com/spreadsheets/d/1j5zvsUyN7jDqFKrFVYYuKI8oNwYOnenALXjh1zEyTzc/edit?usp=drivesdk</t>
  </si>
  <si>
    <t>02/06/2026 11:16:11</t>
  </si>
  <si>
    <t>5ALC - CONDOTTA - 2025-2026</t>
  </si>
  <si>
    <t>1pXCspcQqhFpJ3D3gzZYWhI99aBuV6oBx-CAMqBDIiHc</t>
  </si>
  <si>
    <t>https://docs.google.com/spreadsheets/d/1pXCspcQqhFpJ3D3gzZYWhI99aBuV6oBx-CAMqBDIiHc/edit?usp=drivesdk</t>
  </si>
  <si>
    <t>02/06/2026 11:16:32</t>
  </si>
  <si>
    <t>5ALS - CONDOTTA - 2025-2026</t>
  </si>
  <si>
    <t>1yyp9qQXYy3PW-rTjjgX2T0IA8NsRdIiYtJU3tesNQfA</t>
  </si>
  <si>
    <t>https://docs.google.com/spreadsheets/d/1yyp9qQXYy3PW-rTjjgX2T0IA8NsRdIiYtJU3tesNQfA/edit?usp=drivesdk</t>
  </si>
  <si>
    <t>02/06/2026 11:16:51</t>
  </si>
  <si>
    <t>5BLC - CONDOTTA - 2025-2026</t>
  </si>
  <si>
    <t>1H5W_uOztL45Iy7p_6om_3MxFOzk0L8300MzEpFVG96Y</t>
  </si>
  <si>
    <t>https://docs.google.com/spreadsheets/d/1H5W_uOztL45Iy7p_6om_3MxFOzk0L8300MzEpFVG96Y/edit?usp=drivesdk</t>
  </si>
  <si>
    <t>02/06/2026 11:17:15</t>
  </si>
  <si>
    <t>5BLS - CONDOTTA - 2025-2026</t>
  </si>
  <si>
    <t>1fH6R6wPuJBMy9KbIcVpcsitK7O6BzWrMMyqMZBp0fn4</t>
  </si>
  <si>
    <t>https://docs.google.com/spreadsheets/d/1fH6R6wPuJBMy9KbIcVpcsitK7O6BzWrMMyqMZBp0fn4/edit?usp=drivesdk</t>
  </si>
  <si>
    <t>02/06/2026 11:17:35</t>
  </si>
  <si>
    <t>5C - CONDOTTA - 2025-2026</t>
  </si>
  <si>
    <t>1LRRQeF52uz0Tm4KxvHRF8jOZVf-2GosmTsgvA_I8WAY</t>
  </si>
  <si>
    <t>https://docs.google.com/spreadsheets/d/1LRRQeF52uz0Tm4KxvHRF8jOZVf-2GosmTsgvA_I8WAY/edit?usp=drivesdk</t>
  </si>
  <si>
    <t>02/06/2026 11:17:54</t>
  </si>
  <si>
    <t>5D - CONDOTTA - 2025-2026</t>
  </si>
  <si>
    <t>11dBLajr9btEUmglwup-VUgyQ-BsTOzTt5Hyzerw9cmE</t>
  </si>
  <si>
    <t>https://docs.google.com/spreadsheets/d/11dBLajr9btEUmglwup-VUgyQ-BsTOzTt5Hyzerw9cmE/edit?usp=drivesdk</t>
  </si>
  <si>
    <t>02/06/2026 11:18:16</t>
  </si>
  <si>
    <t>5E - CONDOTTA - 2025-2026</t>
  </si>
  <si>
    <t>1JIphReFCK4psfJ57Ugq-Fc1FvCmrZETMeMS-y9vQQKg</t>
  </si>
  <si>
    <t>https://docs.google.com/spreadsheets/d/1JIphReFCK4psfJ57Ugq-Fc1FvCmrZETMeMS-y9vQQKg/edit?usp=drivesdk</t>
  </si>
  <si>
    <t>02/06/2026 11:18:40</t>
  </si>
  <si>
    <t>5F - CONDOTTA - 2025-2026</t>
  </si>
  <si>
    <t>10V8vFVHwmOD7l4IF5ieR6oGQxj8i6h5TmO8LqlsB5nw</t>
  </si>
  <si>
    <t>https://docs.google.com/spreadsheets/d/10V8vFVHwmOD7l4IF5ieR6oGQxj8i6h5TmO8LqlsB5nw/edit?usp=drivesdk</t>
  </si>
  <si>
    <t>02/06/2026 11:18:59</t>
  </si>
  <si>
    <t>5G - CONDOTTA - 2025-2026</t>
  </si>
  <si>
    <t>11tUOyOzFcmpl9EhSi42uicYwLLG6bOx708-zbXrKLgY</t>
  </si>
  <si>
    <t>https://docs.google.com/spreadsheets/d/11tUOyOzFcmpl9EhSi42uicYwLLG6bOx708-zbXrKLgY/edit?usp=drivesdk</t>
  </si>
  <si>
    <t>02/06/2026 11:19:20</t>
  </si>
  <si>
    <t>5H - CONDOTTA - 2025-2026</t>
  </si>
  <si>
    <t>1JIAd_R8btfQpaFKwBxQWOGgsQEQKqXPu09eYGMRVMLM</t>
  </si>
  <si>
    <t>https://docs.google.com/spreadsheets/d/1JIAd_R8btfQpaFKwBxQWOGgsQEQKqXPu09eYGMRVMLM/edit?usp=drivesdk</t>
  </si>
  <si>
    <t>02/06/2026 11:19:40</t>
  </si>
  <si>
    <t>2ALC - COMPETENZE - 2025-2026</t>
  </si>
  <si>
    <t>18OVg2gZZhu-OGcbM-POEd2aenJEvw-EDeko10blSRcE</t>
  </si>
  <si>
    <t>https://docs.google.com/spreadsheets/d/18OVg2gZZhu-OGcbM-POEd2aenJEvw-EDeko10blSRcE/edit?usp=drivesdk</t>
  </si>
  <si>
    <t>02/06/2026 11:35:41</t>
  </si>
  <si>
    <t>2ALS - COMPETENZE - 2025-2026</t>
  </si>
  <si>
    <t>1MWby8-aI8N9dALgOR1LDb8vx-mIbJxBwMjz9TK7X5Js</t>
  </si>
  <si>
    <t>https://docs.google.com/spreadsheets/d/1MWby8-aI8N9dALgOR1LDb8vx-mIbJxBwMjz9TK7X5Js/edit?usp=drivesdk</t>
  </si>
  <si>
    <t>02/06/2026 11:36:13</t>
  </si>
  <si>
    <t>2BLC - COMPETENZE - 2025-2026</t>
  </si>
  <si>
    <t>12vlUKYmB0KyE-hzxeZvi5pIKV7BJwf-xt7tGGWN4CSU</t>
  </si>
  <si>
    <t>https://docs.google.com/spreadsheets/d/12vlUKYmB0KyE-hzxeZvi5pIKV7BJwf-xt7tGGWN4CSU/edit?usp=drivesdk</t>
  </si>
  <si>
    <t>02/06/2026 11:36:41</t>
  </si>
  <si>
    <t>2BLS - COMPETENZE - 2025-2026</t>
  </si>
  <si>
    <t>110iLuQw5wDBSYxwh0LkxDuMcJkn0A_Df1qEH3O-VfDU</t>
  </si>
  <si>
    <t>https://docs.google.com/spreadsheets/d/110iLuQw5wDBSYxwh0LkxDuMcJkn0A_Df1qEH3O-VfDU/edit?usp=drivesdk</t>
  </si>
  <si>
    <t>02/06/2026 11:37:20</t>
  </si>
  <si>
    <t>2C - COMPETENZE - 2025-2026</t>
  </si>
  <si>
    <t>18U-cbjIKoOaT-ysipHQuQRF33G8QFs0WRnJXe19oW9k</t>
  </si>
  <si>
    <t>https://docs.google.com/spreadsheets/d/18U-cbjIKoOaT-ysipHQuQRF33G8QFs0WRnJXe19oW9k/edit?usp=drivesdk</t>
  </si>
  <si>
    <t>02/06/2026 11:37:56</t>
  </si>
  <si>
    <t>2D - COMPETENZE - 2025-2026</t>
  </si>
  <si>
    <t>1aRKUrBLq7nGT9aRfyIr34XC8XxXKSIhdYe_SRBD2kb0</t>
  </si>
  <si>
    <t>https://docs.google.com/spreadsheets/d/1aRKUrBLq7nGT9aRfyIr34XC8XxXKSIhdYe_SRBD2kb0/edit?usp=drivesdk</t>
  </si>
  <si>
    <t>02/06/2026 11:38:29</t>
  </si>
  <si>
    <t>2E - COMPETENZE - 2025-2026</t>
  </si>
  <si>
    <t>19y_KFc5TCUYu9ZXptGrDss1vW4SFB-O97JSKIdrCKcc</t>
  </si>
  <si>
    <t>https://docs.google.com/spreadsheets/d/19y_KFc5TCUYu9ZXptGrDss1vW4SFB-O97JSKIdrCKcc/edit?usp=drivesdk</t>
  </si>
  <si>
    <t>02/06/2026 11:39:05</t>
  </si>
  <si>
    <t>2F - COMPETENZE - 2025-2026</t>
  </si>
  <si>
    <t>1hTY61tofvQ6szvZLXYRre1FRh1IHpzojSS1LUWmljDs</t>
  </si>
  <si>
    <t>https://docs.google.com/spreadsheets/d/1hTY61tofvQ6szvZLXYRre1FRh1IHpzojSS1LUWmljDs/edit?usp=drivesdk</t>
  </si>
  <si>
    <t>02/06/2026 11:39:38</t>
  </si>
  <si>
    <t>2G - COMPETENZE - 2025-2026</t>
  </si>
  <si>
    <t>1lKXctHcQyLX9yAHzmtQJaCl8wzDrkMmgra-ceX8ZNDo</t>
  </si>
  <si>
    <t>https://docs.google.com/spreadsheets/d/1lKXctHcQyLX9yAHzmtQJaCl8wzDrkMmgra-ceX8ZNDo/edit?usp=drivesdk</t>
  </si>
  <si>
    <t>02/06/2026 11:40:07</t>
  </si>
  <si>
    <t>2H - COMPETENZE - 2025-2026</t>
  </si>
  <si>
    <t>1a3v3jDwDZDkikQw5UAhTVrjDfL8eYaBHZ5O110DXDh0</t>
  </si>
  <si>
    <t>https://docs.google.com/spreadsheets/d/1a3v3jDwDZDkikQw5UAhTVrjDfL8eYaBHZ5O110DXDh0/edit?usp=drivesdk</t>
  </si>
  <si>
    <t>02/06/2026 11:40:34</t>
  </si>
  <si>
    <t>Relazione - ITA - 3F - ROTELLI CLELIA - 2025-2026</t>
  </si>
  <si>
    <t>1XGmd3fH_ljjGCJMhSuf1docuzaGSmSFBIjgc1JnF71k</t>
  </si>
  <si>
    <t>https://docs.google.com/document/d/1XGmd3fH_ljjGCJMhSuf1docuzaGSmSFBIjgc1JnF71k/edit?usp=drivesdk</t>
  </si>
  <si>
    <t>02/06/2026 11:43:54</t>
  </si>
  <si>
    <t>Relazione - ING - 3F - GOVERNI SILVIA - 2025-2026</t>
  </si>
  <si>
    <t>1CZ1yQ8XrljPW4azz8JMMFxjjMFenX9G6EvrrdSvSda8</t>
  </si>
  <si>
    <t>https://docs.google.com/document/d/1CZ1yQ8XrljPW4azz8JMMFxjjMFenX9G6EvrrdSvSda8/edit?usp=drivesdk</t>
  </si>
  <si>
    <t>02/06/2026 11:44:00</t>
  </si>
  <si>
    <t>Relazione - STO - 3F - TACCIOLI ALICE - 2025-2026</t>
  </si>
  <si>
    <t>1eYMzwt93D6TGTl7VhqV2G_cqsG6kzJQvLkQ8CJuZBNM</t>
  </si>
  <si>
    <t>https://docs.google.com/document/d/1eYMzwt93D6TGTl7VhqV2G_cqsG6kzJQvLkQ8CJuZBNM/edit?usp=drivesdk</t>
  </si>
  <si>
    <t>02/06/2026 11:44:06</t>
  </si>
  <si>
    <t>Relazione - FIL - 3F - TACCIOLI ALICE - 2025-2026</t>
  </si>
  <si>
    <t>1cgaK4VxeVa765g8C39tsoxc3ubL2j_5odzxG8aXmxwg</t>
  </si>
  <si>
    <t>https://docs.google.com/document/d/1cgaK4VxeVa765g8C39tsoxc3ubL2j_5odzxG8aXmxwg/edit?usp=drivesdk</t>
  </si>
  <si>
    <t>02/06/2026 11:44:13</t>
  </si>
  <si>
    <t>Relazione - MAT - 3F - LEUCI GIULIO - 2025-2026</t>
  </si>
  <si>
    <t>13sw0qNLoNB8GnUScntAtQqJak9BLNduZQcvAezWkYM8</t>
  </si>
  <si>
    <t>https://docs.google.com/document/d/13sw0qNLoNB8GnUScntAtQqJak9BLNduZQcvAezWkYM8/edit?usp=drivesdk</t>
  </si>
  <si>
    <t>02/06/2026 11:44:19</t>
  </si>
  <si>
    <t>Relazione - FIS - 3F - LEUCI GIULIO - 2025-2026</t>
  </si>
  <si>
    <t>1EUionhP3YorHMsRx1yMKfxyda7PJMuJJDL2NTnU8EYA</t>
  </si>
  <si>
    <t>https://docs.google.com/document/d/1EUionhP3YorHMsRx1yMKfxyda7PJMuJJDL2NTnU8EYA/edit?usp=drivesdk</t>
  </si>
  <si>
    <t>02/06/2026 11:44:26</t>
  </si>
  <si>
    <t>Relazione - INF - 3F - AGOSTINI LAURA - 2025-2026</t>
  </si>
  <si>
    <t>1HZZPiPzSqkMiCvoIhq5ArEKwT6UHrLDTaW0MhDqJUPA</t>
  </si>
  <si>
    <t>https://docs.google.com/document/d/1HZZPiPzSqkMiCvoIhq5ArEKwT6UHrLDTaW0MhDqJUPA/edit?usp=drivesdk</t>
  </si>
  <si>
    <t>02/06/2026 11:44:31</t>
  </si>
  <si>
    <t>Relazione - SCIE - 3F - MAGINI MARCO - 2025-2026</t>
  </si>
  <si>
    <t>1w3Gk_9_Jv5eIItllBxUHDMnsiQJHA5QPaBhEMTA3zgo</t>
  </si>
  <si>
    <t>https://docs.google.com/document/d/1w3Gk_9_Jv5eIItllBxUHDMnsiQJHA5QPaBhEMTA3zgo/edit?usp=drivesdk</t>
  </si>
  <si>
    <t>02/06/2026 11:44:37</t>
  </si>
  <si>
    <t>Relazione - DIS - 3F - SGHERRI BEATRICE - 2025-2026</t>
  </si>
  <si>
    <t>1wp7RQBuim9267dVsQmQmiI28l8l_Yj2GaCAnroM3Gug</t>
  </si>
  <si>
    <t>https://docs.google.com/document/d/1wp7RQBuim9267dVsQmQmiI28l8l_Yj2GaCAnroM3Gug/edit?usp=drivesdk</t>
  </si>
  <si>
    <t>02/06/2026 11:44:43</t>
  </si>
  <si>
    <t>Relazione - MOT - 3F - BRUNO LORENZO - 2025-2026</t>
  </si>
  <si>
    <t>1zW5nBsXMRR713VjiHi2G7AeOWXXo900pJ92_gTovgas</t>
  </si>
  <si>
    <t>https://docs.google.com/document/d/1zW5nBsXMRR713VjiHi2G7AeOWXXo900pJ92_gTovgas/edit?usp=drivesdk</t>
  </si>
  <si>
    <t>02/06/2026 11:44:49</t>
  </si>
  <si>
    <t>Relazione - CIV - 3F - FOMMEI FRANCESCA - 2025-2026</t>
  </si>
  <si>
    <t>1S2ovWnluo7lZFf33xRB_0fbKra07tCxqP_DDXY5CRK8</t>
  </si>
  <si>
    <t>https://docs.google.com/document/d/1S2ovWnluo7lZFf33xRB_0fbKra07tCxqP_DDXY5CRK8/edit?usp=drivesdk</t>
  </si>
  <si>
    <t>02/06/2026 11:44:55</t>
  </si>
  <si>
    <t>Relazione - REL - 3F - ANTICHI MADDALENA - 2025-2026</t>
  </si>
  <si>
    <t>1_uZ6MujaIrDg4jJS-D0aD7QLLD79_kbW5dyYbomqEhU</t>
  </si>
  <si>
    <t>https://docs.google.com/document/d/1_uZ6MujaIrDg4jJS-D0aD7QLLD79_kbW5dyYbomqEhU/edit?usp=drivesdk</t>
  </si>
  <si>
    <t>02/06/2026 11:45:00</t>
  </si>
  <si>
    <t>Relazione - ITA - 1ALC - BUCCI SONIA - 2025-2026</t>
  </si>
  <si>
    <t>1qkK9qpJM5yGU4LnX6UM7UJGdoEQOB3dRM3gaNzanaSI</t>
  </si>
  <si>
    <t>https://docs.google.com/document/d/1qkK9qpJM5yGU4LnX6UM7UJGdoEQOB3dRM3gaNzanaSI/edit?usp=drivesdk</t>
  </si>
  <si>
    <t>02/06/2026 11:46:06</t>
  </si>
  <si>
    <t>Relazione - LAT - 1ALC - PETRI SARA - 2025-2026</t>
  </si>
  <si>
    <t>1a_oISRcyQY8wFRofOnSDp9fYWqtZCN51qbi-IL-VzOA</t>
  </si>
  <si>
    <t>https://docs.google.com/document/d/1a_oISRcyQY8wFRofOnSDp9fYWqtZCN51qbi-IL-VzOA/edit?usp=drivesdk</t>
  </si>
  <si>
    <t>02/06/2026 11:46:13</t>
  </si>
  <si>
    <t>Relazione - GRE - 1ALC - FANUCCHI STEFANO - 2025-2026</t>
  </si>
  <si>
    <t>1EOTFAftEW5ciWHJoBq9cvHZpUnsaZhhvocX7_8WmahY</t>
  </si>
  <si>
    <t>https://docs.google.com/document/d/1EOTFAftEW5ciWHJoBq9cvHZpUnsaZhhvocX7_8WmahY/edit?usp=drivesdk</t>
  </si>
  <si>
    <t>02/06/2026 11:46:19</t>
  </si>
  <si>
    <t>Relazione - ING - 1ALC - FRATI ENRICA - 2025-2026</t>
  </si>
  <si>
    <t>1_fcwNxwurpXnciqCXHWG9R15xA5QRbz_kNRVSiTkq-E</t>
  </si>
  <si>
    <t>https://docs.google.com/document/d/1_fcwNxwurpXnciqCXHWG9R15xA5QRbz_kNRVSiTkq-E/edit?usp=drivesdk</t>
  </si>
  <si>
    <t>02/06/2026 11:46:26</t>
  </si>
  <si>
    <t>Relazione - GEO - 1ALC - LIBERATI ROSSANA - 2025-2026</t>
  </si>
  <si>
    <t>1-NoFlFHlKdSY8YOE3TC3doG85j0e4TrKoaT3cKyWj3k</t>
  </si>
  <si>
    <t>https://docs.google.com/document/d/1-NoFlFHlKdSY8YOE3TC3doG85j0e4TrKoaT3cKyWj3k/edit?usp=drivesdk</t>
  </si>
  <si>
    <t>02/06/2026 11:46:32</t>
  </si>
  <si>
    <t>Relazione - STO - 1ALC - SAMMARITANO ANNA RITA - 2025-2026</t>
  </si>
  <si>
    <t>162XJEdLMfhMy3T2gVBsbjk4ti8ys5os46HkSOvPzK-U</t>
  </si>
  <si>
    <t>https://docs.google.com/document/d/162XJEdLMfhMy3T2gVBsbjk4ti8ys5os46HkSOvPzK-U/edit?usp=drivesdk</t>
  </si>
  <si>
    <t>02/06/2026 11:46:38</t>
  </si>
  <si>
    <t>Relazione - MAT - 1ALC - D&amp;#39;ELIA GIOVANNA - 2025-2026</t>
  </si>
  <si>
    <t>1g5ypjL5cAqkHcc2qakIvONI4bhDKj3hyQAluDgkFI0M</t>
  </si>
  <si>
    <t>https://docs.google.com/document/d/1g5ypjL5cAqkHcc2qakIvONI4bhDKj3hyQAluDgkFI0M/edit?usp=drivesdk</t>
  </si>
  <si>
    <t>02/06/2026 11:46:45</t>
  </si>
  <si>
    <t>Relazione - SCIE - 1ALC - GALLOTTA ANTONIO - 2025-2026</t>
  </si>
  <si>
    <t>1dAZzF55b2DWNjx80gupA24qvKFO_Kihnw987GJf1fRc</t>
  </si>
  <si>
    <t>https://docs.google.com/document/d/1dAZzF55b2DWNjx80gupA24qvKFO_Kihnw987GJf1fRc/edit?usp=drivesdk</t>
  </si>
  <si>
    <t>02/06/2026 11:46:52</t>
  </si>
  <si>
    <t>Relazione - MOT - 1ALC - ROSSI STEFANIA - 2025-2026</t>
  </si>
  <si>
    <t>1nkbkKEr317CLWf3vmOyPRlyffERwqUcjHNKVkFRGTmw</t>
  </si>
  <si>
    <t>https://docs.google.com/document/d/1nkbkKEr317CLWf3vmOyPRlyffERwqUcjHNKVkFRGTmw/edit?usp=drivesdk</t>
  </si>
  <si>
    <t>02/06/2026 11:46:58</t>
  </si>
  <si>
    <t>Relazione - REL - 1ALC - DEL BALIO LAURA - 2025-2026</t>
  </si>
  <si>
    <t>16Q2UY7dj2j84lCJHxD4H7V1pSQ_lECLZ48dRh1fx-0Y</t>
  </si>
  <si>
    <t>https://docs.google.com/document/d/16Q2UY7dj2j84lCJHxD4H7V1pSQ_lECLZ48dRh1fx-0Y/edit?usp=drivesdk</t>
  </si>
  <si>
    <t>02/06/2026 11:47:04</t>
  </si>
  <si>
    <t>Relazione - ALT - 1ALC - ROTELLI CLELIA - 2025-2026</t>
  </si>
  <si>
    <t>1ZGOkaIbl4RM6Q-XVMyG83EHZphRaprQT9kW8wv73up0</t>
  </si>
  <si>
    <t>https://docs.google.com/document/d/1ZGOkaIbl4RM6Q-XVMyG83EHZphRaprQT9kW8wv73up0/edit?usp=drivesdk</t>
  </si>
  <si>
    <t>02/06/2026 11:47:11</t>
  </si>
  <si>
    <t>Relazione - ITA - 1ALS - FESTEGGIATO ELENA - 2025-2026</t>
  </si>
  <si>
    <t>1gLMj_CUZHyBJ4JHdkVn7jIYcNlx7VHaZYOUrVb1s1Zg</t>
  </si>
  <si>
    <t>https://docs.google.com/document/d/1gLMj_CUZHyBJ4JHdkVn7jIYcNlx7VHaZYOUrVb1s1Zg/edit?usp=drivesdk</t>
  </si>
  <si>
    <t>02/06/2026 11:47:20</t>
  </si>
  <si>
    <t>Relazione - LAT - 1ALS - FESTEGGIATO ELENA - 2025-2026</t>
  </si>
  <si>
    <t>1eho1aq7X8s7KLlsRJtQTjUGvQNSN3aj7-wV5i0C07w8</t>
  </si>
  <si>
    <t>https://docs.google.com/document/d/1eho1aq7X8s7KLlsRJtQTjUGvQNSN3aj7-wV5i0C07w8/edit?usp=drivesdk</t>
  </si>
  <si>
    <t>02/06/2026 11:47:27</t>
  </si>
  <si>
    <t>Relazione - ING - 1ALS - MATALONI ALESSANDRO - 2025-2026</t>
  </si>
  <si>
    <t>1ctCjOfJLwYzQ7SlQmh69Q57RYczeWs1JTEe3Zrap-tI</t>
  </si>
  <si>
    <t>https://docs.google.com/document/d/1ctCjOfJLwYzQ7SlQmh69Q57RYczeWs1JTEe3Zrap-tI/edit?usp=drivesdk</t>
  </si>
  <si>
    <t>02/06/2026 11:47:34</t>
  </si>
  <si>
    <t>Relazione - GST - 1ALS - PETRUCCI ILARIA - 2025-2026</t>
  </si>
  <si>
    <t>145ByS7YTAitpzMfEjCFGuFjn6Yt4X1jMc0BMnyhgfFs</t>
  </si>
  <si>
    <t>https://docs.google.com/document/d/145ByS7YTAitpzMfEjCFGuFjn6Yt4X1jMc0BMnyhgfFs/edit?usp=drivesdk</t>
  </si>
  <si>
    <t>02/06/2026 11:47:41</t>
  </si>
  <si>
    <t>Relazione - MAT - 1ALS - SCACCIA GIULIA - 2025-2026</t>
  </si>
  <si>
    <t>1ja7cQQXayBQpXqO8pghUYV3JepFMdyCUuFQVIfmNEJI</t>
  </si>
  <si>
    <t>https://docs.google.com/document/d/1ja7cQQXayBQpXqO8pghUYV3JepFMdyCUuFQVIfmNEJI/edit?usp=drivesdk</t>
  </si>
  <si>
    <t>02/06/2026 11:47:48</t>
  </si>
  <si>
    <t>Relazione - FIS - 1ALS - LEUCI GIULIO - 2025-2026</t>
  </si>
  <si>
    <t>1ss16aVgLdHyE09VIn-doVwSxiZftvATdnkqhbSXVe20</t>
  </si>
  <si>
    <t>https://docs.google.com/document/d/1ss16aVgLdHyE09VIn-doVwSxiZftvATdnkqhbSXVe20/edit?usp=drivesdk</t>
  </si>
  <si>
    <t>02/06/2026 11:47:55</t>
  </si>
  <si>
    <t>Relazione - SCIE - 1ALS - FATTOROSI LUIGINA - 2025-2026</t>
  </si>
  <si>
    <t>1LYvKz6rt1Kd7YFF6JEQQ4phG5ZuOcBdkuwAjlFNIDDA</t>
  </si>
  <si>
    <t>https://docs.google.com/document/d/1LYvKz6rt1Kd7YFF6JEQQ4phG5ZuOcBdkuwAjlFNIDDA/edit?usp=drivesdk</t>
  </si>
  <si>
    <t>02/06/2026 11:48:02</t>
  </si>
  <si>
    <t>Relazione - DIS - 1ALS - CASERTA FRANCESCO - 2025-2026</t>
  </si>
  <si>
    <t>1J0xSctcf46tl_Gjsvjvtfpp7f8Ibx3e_-MsUSUBhLok</t>
  </si>
  <si>
    <t>https://docs.google.com/document/d/1J0xSctcf46tl_Gjsvjvtfpp7f8Ibx3e_-MsUSUBhLok/edit?usp=drivesdk</t>
  </si>
  <si>
    <t>02/06/2026 11:48:09</t>
  </si>
  <si>
    <t>Relazione - MOT - 1ALS - MACHETTI SARA - 2025-2026</t>
  </si>
  <si>
    <t>1gkQLXA_FLGwHcyrhDwL20Je9MSPqV9SCUcXabDLJWCI</t>
  </si>
  <si>
    <t>https://docs.google.com/document/d/1gkQLXA_FLGwHcyrhDwL20Je9MSPqV9SCUcXabDLJWCI/edit?usp=drivesdk</t>
  </si>
  <si>
    <t>02/06/2026 11:48:16</t>
  </si>
  <si>
    <t>Relazione - REL - 1ALS - GINANNESCHI MARIA STEFANIA - 2025-2026</t>
  </si>
  <si>
    <t>1LRgDzHVVe5SlYHEoIQQib3qUqIKfqQ04DNO8Pg4bkyM</t>
  </si>
  <si>
    <t>https://docs.google.com/document/d/1LRgDzHVVe5SlYHEoIQQib3qUqIKfqQ04DNO8Pg4bkyM/edit?usp=drivesdk</t>
  </si>
  <si>
    <t>02/06/2026 11:48:22</t>
  </si>
  <si>
    <t>Relazione - ALT - 1ALS - MONTONE FRANCESCO - 2025-2026</t>
  </si>
  <si>
    <t>1jIoTsteb6-qP1_8jejHQodblW_Ylab3czcm_IZa_tnA</t>
  </si>
  <si>
    <t>https://docs.google.com/document/d/1jIoTsteb6-qP1_8jejHQodblW_Ylab3czcm_IZa_tnA/edit?usp=drivesdk</t>
  </si>
  <si>
    <t>02/06/2026 11:48:29</t>
  </si>
  <si>
    <t>Relazione - ITA - 1BLC - FANUCCHI STEFANO - 2025-2026</t>
  </si>
  <si>
    <t>1Rok6wgOeKAol6LoZIyr_KCWH0RBe6_8P1uF3aLWMz18</t>
  </si>
  <si>
    <t>https://docs.google.com/document/d/1Rok6wgOeKAol6LoZIyr_KCWH0RBe6_8P1uF3aLWMz18/edit?usp=drivesdk</t>
  </si>
  <si>
    <t>02/06/2026 11:48:35</t>
  </si>
  <si>
    <t>Relazione - LAT - 1BLC - BUCCI SONIA - 2025-2026</t>
  </si>
  <si>
    <t>1YQ9-82TmfvhGejZ-ibpla2xovZmQ2mztfRl_Hnu3ock</t>
  </si>
  <si>
    <t>https://docs.google.com/document/d/1YQ9-82TmfvhGejZ-ibpla2xovZmQ2mztfRl_Hnu3ock/edit?usp=drivesdk</t>
  </si>
  <si>
    <t>02/06/2026 11:48:42</t>
  </si>
  <si>
    <t>Relazione - GRE - 1BLC - PETRI SARA - 2025-2026</t>
  </si>
  <si>
    <t>1xPJQ1gESdC1YIbRdVyUSpNRMLLfE2JicietRCAOu34s</t>
  </si>
  <si>
    <t>https://docs.google.com/document/d/1xPJQ1gESdC1YIbRdVyUSpNRMLLfE2JicietRCAOu34s/edit?usp=drivesdk</t>
  </si>
  <si>
    <t>02/06/2026 11:48:48</t>
  </si>
  <si>
    <t>Relazione - ING - 1BLC - NISI PIETRO - 2025-2026</t>
  </si>
  <si>
    <t>1y85tJ76sRo76puWFe4Rd3EZXONgr8Wb_GEvMMv2ZpXQ</t>
  </si>
  <si>
    <t>https://docs.google.com/document/d/1y85tJ76sRo76puWFe4Rd3EZXONgr8Wb_GEvMMv2ZpXQ/edit?usp=drivesdk</t>
  </si>
  <si>
    <t>02/06/2026 11:48:54</t>
  </si>
  <si>
    <t>Relazione - GEO - 1BLC - FANUCCHI STEFANO - 2025-2026</t>
  </si>
  <si>
    <t>1qG4goS8fLMdiNRNPJgfHk0aF3FvgNfsCIket_P0nRow</t>
  </si>
  <si>
    <t>https://docs.google.com/document/d/1qG4goS8fLMdiNRNPJgfHk0aF3FvgNfsCIket_P0nRow/edit?usp=drivesdk</t>
  </si>
  <si>
    <t>02/06/2026 11:49:00</t>
  </si>
  <si>
    <t>Relazione - STO - 1BLC - MAGGI FRANCESCA - 2025-2026</t>
  </si>
  <si>
    <t>1UTnOgEqSxnuywV2CO41CoG7SE1eoZaPwvqd_tDd2isQ</t>
  </si>
  <si>
    <t>https://docs.google.com/document/d/1UTnOgEqSxnuywV2CO41CoG7SE1eoZaPwvqd_tDd2isQ/edit?usp=drivesdk</t>
  </si>
  <si>
    <t>02/06/2026 11:49:06</t>
  </si>
  <si>
    <t>Relazione - MAT - 1BLC - PECCIARINI GRAZIANO - 2025-2026</t>
  </si>
  <si>
    <t>1SRtrPNLgmirwRoV2uiCbKdyNY5X9OkwKxLoqigVP_iw</t>
  </si>
  <si>
    <t>https://docs.google.com/document/d/1SRtrPNLgmirwRoV2uiCbKdyNY5X9OkwKxLoqigVP_iw/edit?usp=drivesdk</t>
  </si>
  <si>
    <t>02/06/2026 11:49:12</t>
  </si>
  <si>
    <t>Relazione - SCIE - 1BLC - GALLOTTA ANTONIO - 2025-2026</t>
  </si>
  <si>
    <t>1nZ_J4gar4dqiGZdU-CsowO6Y6SykqfqvmxYd1OjtcLs</t>
  </si>
  <si>
    <t>https://docs.google.com/document/d/1nZ_J4gar4dqiGZdU-CsowO6Y6SykqfqvmxYd1OjtcLs/edit?usp=drivesdk</t>
  </si>
  <si>
    <t>02/06/2026 11:49:19</t>
  </si>
  <si>
    <t>Relazione - MOT - 1BLC - MACHETTI SARA - 2025-2026</t>
  </si>
  <si>
    <t>1azEuQkQfoO2VGDJqvglUSguOmUOLoMOL3Z-kwTpm4G0</t>
  </si>
  <si>
    <t>https://docs.google.com/document/d/1azEuQkQfoO2VGDJqvglUSguOmUOLoMOL3Z-kwTpm4G0/edit?usp=drivesdk</t>
  </si>
  <si>
    <t>02/06/2026 11:49:25</t>
  </si>
  <si>
    <t>Relazione - REL - 1BLC - PAPINI STEFANO - 2025-2026</t>
  </si>
  <si>
    <t>1epkgc-6QLM3iKJNKUGPeGFJ4y2C5cBwfUIofygXLws8</t>
  </si>
  <si>
    <t>https://docs.google.com/document/d/1epkgc-6QLM3iKJNKUGPeGFJ4y2C5cBwfUIofygXLws8/edit?usp=drivesdk</t>
  </si>
  <si>
    <t>02/06/2026 11:49:31</t>
  </si>
  <si>
    <t>Relazione - ALT - 1BLC - SCACCIA GIULIA - 2025-2026</t>
  </si>
  <si>
    <t>16NLwwpkjY9BH-w3T_bq7I61bMtYcLOJcc8x2zo4JEcs</t>
  </si>
  <si>
    <t>https://docs.google.com/document/d/16NLwwpkjY9BH-w3T_bq7I61bMtYcLOJcc8x2zo4JEcs/edit?usp=drivesdk</t>
  </si>
  <si>
    <t>02/06/2026 11:49:37</t>
  </si>
  <si>
    <t>Relazione - ITA - 1BLS - CALDARA CRISTIANA - 2025-2026</t>
  </si>
  <si>
    <t>1ePBn47BS7_BLRwLXO2b-iC7JlS64NBQlmPQRC1NitFk</t>
  </si>
  <si>
    <t>https://docs.google.com/document/d/1ePBn47BS7_BLRwLXO2b-iC7JlS64NBQlmPQRC1NitFk/edit?usp=drivesdk</t>
  </si>
  <si>
    <t>02/06/2026 11:49:45</t>
  </si>
  <si>
    <t>Relazione - LAT - 1BLS - CALDARA CRISTIANA - 2025-2026</t>
  </si>
  <si>
    <t>1IbdBcWNVuc-q7R9PE4Hmuh35XLE3W1-3W5idalrbt2U</t>
  </si>
  <si>
    <t>https://docs.google.com/document/d/1IbdBcWNVuc-q7R9PE4Hmuh35XLE3W1-3W5idalrbt2U/edit?usp=drivesdk</t>
  </si>
  <si>
    <t>02/06/2026 11:49:52</t>
  </si>
  <si>
    <t>Relazione - ING - 1BLS - CAPPARELLI GUIDO - 2025-2026</t>
  </si>
  <si>
    <t>1UWfrr_Z_ivEdVV3oXJWbGXarFHKEL7WGugO61450NH8</t>
  </si>
  <si>
    <t>https://docs.google.com/document/d/1UWfrr_Z_ivEdVV3oXJWbGXarFHKEL7WGugO61450NH8/edit?usp=drivesdk</t>
  </si>
  <si>
    <t>02/06/2026 11:49:58</t>
  </si>
  <si>
    <t>Relazione - GST - 1BLS - MONTONE FRANCESCO - 2025-2026</t>
  </si>
  <si>
    <t>12mQxAIu_Mrq-QZ0McWr_CrFbR2pllI18_fQD1meQlHI</t>
  </si>
  <si>
    <t>https://docs.google.com/document/d/12mQxAIu_Mrq-QZ0McWr_CrFbR2pllI18_fQD1meQlHI/edit?usp=drivesdk</t>
  </si>
  <si>
    <t>02/06/2026 11:50:05</t>
  </si>
  <si>
    <t>Relazione - MAT - 1BLS - SERPICO LUCIA - 2025-2026</t>
  </si>
  <si>
    <t>1oLUw-dklAyAtUwvlKOsFp6xAIbesvOYb5NQgU72pX_s</t>
  </si>
  <si>
    <t>https://docs.google.com/document/d/1oLUw-dklAyAtUwvlKOsFp6xAIbesvOYb5NQgU72pX_s/edit?usp=drivesdk</t>
  </si>
  <si>
    <t>02/06/2026 11:50:12</t>
  </si>
  <si>
    <t>Relazione - FIS - 1BLS - GONNELLI FEDERICO - 2025-2026</t>
  </si>
  <si>
    <t>1xoByPzqZq5-QTvzeGepmX-W34ocwZfI_Wc50GbSH9GY</t>
  </si>
  <si>
    <t>https://docs.google.com/document/d/1xoByPzqZq5-QTvzeGepmX-W34ocwZfI_Wc50GbSH9GY/edit?usp=drivesdk</t>
  </si>
  <si>
    <t>02/06/2026 11:50:19</t>
  </si>
  <si>
    <t>Relazione - SCIE - 1BLS - TERNI ALESSIO - 2025-2026</t>
  </si>
  <si>
    <t>1r-InD-28R-7SOOidVzHXxsqE9_WW7Tj6-VdA78ZFNLo</t>
  </si>
  <si>
    <t>https://docs.google.com/document/d/1r-InD-28R-7SOOidVzHXxsqE9_WW7Tj6-VdA78ZFNLo/edit?usp=drivesdk</t>
  </si>
  <si>
    <t>02/06/2026 11:50:26</t>
  </si>
  <si>
    <t>Relazione - DIS - 1BLS - SGHERRI BEATRICE - 2025-2026</t>
  </si>
  <si>
    <t>1dTPVAPDNeymFp6H0UEJ-tKwH9uVQygPQPBWV5S5UAAI</t>
  </si>
  <si>
    <t>https://docs.google.com/document/d/1dTPVAPDNeymFp6H0UEJ-tKwH9uVQygPQPBWV5S5UAAI/edit?usp=drivesdk</t>
  </si>
  <si>
    <t>02/06/2026 11:50:32</t>
  </si>
  <si>
    <t>Relazione - MOT - 1BLS - BONARI SONIA - 2025-2026</t>
  </si>
  <si>
    <t>19Ceu0HJVXY84VVqfv2kkGEZSL4dYdrq_GtmLZF-k4cY</t>
  </si>
  <si>
    <t>https://docs.google.com/document/d/19Ceu0HJVXY84VVqfv2kkGEZSL4dYdrq_GtmLZF-k4cY/edit?usp=drivesdk</t>
  </si>
  <si>
    <t>02/06/2026 11:50:39</t>
  </si>
  <si>
    <t>Relazione - REL - 1BLS - GINANNESCHI MARIA STEFANIA - 2025-2026</t>
  </si>
  <si>
    <t>1J9UjpyDly0WM4MrniVXdW7TT5haweNYcMnSsuzmAM54</t>
  </si>
  <si>
    <t>https://docs.google.com/document/d/1J9UjpyDly0WM4MrniVXdW7TT5haweNYcMnSsuzmAM54/edit?usp=drivesdk</t>
  </si>
  <si>
    <t>02/06/2026 11:50:46</t>
  </si>
  <si>
    <t>Relazione - ALT - 1BLS - LA MANTIA DAVID - 2025-2026</t>
  </si>
  <si>
    <t>1g4ajnarJYkjLGppaBKdTIZTDUtDgdW7ofNVVjrRrWNU</t>
  </si>
  <si>
    <t>https://docs.google.com/document/d/1g4ajnarJYkjLGppaBKdTIZTDUtDgdW7ofNVVjrRrWNU/edit?usp=drivesdk</t>
  </si>
  <si>
    <t>02/06/2026 11:50:52</t>
  </si>
  <si>
    <t>Relazione - ITA - 1D - LANZANO ROSA - 2025-2026</t>
  </si>
  <si>
    <t>1lV6bRqA3s72oXuC4x2-55euxRJMhN-SypMQeGg07wLc</t>
  </si>
  <si>
    <t>https://docs.google.com/document/d/1lV6bRqA3s72oXuC4x2-55euxRJMhN-SypMQeGg07wLc/edit?usp=drivesdk</t>
  </si>
  <si>
    <t>02/06/2026 11:51:00</t>
  </si>
  <si>
    <t>Relazione - ING - 1D - CAPPARELLI GUIDO - 2025-2026</t>
  </si>
  <si>
    <t>1WiyBEkEsFvmbAszODePKzM9Di47-6EhOHoZqMe_D6Ws</t>
  </si>
  <si>
    <t>https://docs.google.com/document/d/1WiyBEkEsFvmbAszODePKzM9Di47-6EhOHoZqMe_D6Ws/edit?usp=drivesdk</t>
  </si>
  <si>
    <t>02/06/2026 11:51:06</t>
  </si>
  <si>
    <t>Relazione - GEO - 1D - LANZANO ROSA - 2025-2026</t>
  </si>
  <si>
    <t>14MaC52u3-xbzZ3rKO-ODe2hFMPVav0kYabJSbp5EMss</t>
  </si>
  <si>
    <t>https://docs.google.com/document/d/14MaC52u3-xbzZ3rKO-ODe2hFMPVav0kYabJSbp5EMss/edit?usp=drivesdk</t>
  </si>
  <si>
    <t>02/06/2026 11:51:13</t>
  </si>
  <si>
    <t>Relazione - STO - 1D - DELLA MONICA PAOLA - 2025-2026</t>
  </si>
  <si>
    <t>14wGBJQ-VQahoD9rJS8CxDyrJdFsvH2YNEHW7dwVswMA</t>
  </si>
  <si>
    <t>https://docs.google.com/document/d/14wGBJQ-VQahoD9rJS8CxDyrJdFsvH2YNEHW7dwVswMA/edit?usp=drivesdk</t>
  </si>
  <si>
    <t>02/06/2026 11:51:20</t>
  </si>
  <si>
    <t>Relazione - MAT - 1D - CELLESI ROBERTA - 2025-2026</t>
  </si>
  <si>
    <t>1jZmQt9mgnWZgWwtvCbqUIMB_G4VejaTol3w2Pq4Q-_w</t>
  </si>
  <si>
    <t>https://docs.google.com/document/d/1jZmQt9mgnWZgWwtvCbqUIMB_G4VejaTol3w2Pq4Q-_w/edit?usp=drivesdk</t>
  </si>
  <si>
    <t>02/06/2026 11:51:26</t>
  </si>
  <si>
    <t>Relazione - FIS - 1D - LOZZI CARLOTTA - 2025-2026</t>
  </si>
  <si>
    <t>1Go5-O0qYA8kM26PxE0rCUQxoUCZiRUHkDb0MBOmzdKU</t>
  </si>
  <si>
    <t>https://docs.google.com/document/d/1Go5-O0qYA8kM26PxE0rCUQxoUCZiRUHkDb0MBOmzdKU/edit?usp=drivesdk</t>
  </si>
  <si>
    <t>02/06/2026 11:51:33</t>
  </si>
  <si>
    <t>Relazione - INF - 1D - CARTOCCI GIANNI - 2025-2026</t>
  </si>
  <si>
    <t>1_5nXYTNc5YPfKTYW9N0eNoBLdjqu8ISXraNx2s4xhEo</t>
  </si>
  <si>
    <t>https://docs.google.com/document/d/1_5nXYTNc5YPfKTYW9N0eNoBLdjqu8ISXraNx2s4xhEo/edit?usp=drivesdk</t>
  </si>
  <si>
    <t>02/06/2026 11:51:40</t>
  </si>
  <si>
    <t>Relazione - SCIE - 1D - MUSTO NAZZARO - 2025-2026</t>
  </si>
  <si>
    <t>1N8qHj-TJB9-CpCGbWiFZ-J7yS1_D-5qXB9_tV7pZUds</t>
  </si>
  <si>
    <t>https://docs.google.com/document/d/1N8qHj-TJB9-CpCGbWiFZ-J7yS1_D-5qXB9_tV7pZUds/edit?usp=drivesdk</t>
  </si>
  <si>
    <t>02/06/2026 11:51:47</t>
  </si>
  <si>
    <t>Relazione - DIS - 1D - BRESCA ANGELA - 2025-2026</t>
  </si>
  <si>
    <t>1yrOv8zNyCa8Xu4HPANBHEHPevKm02NSsVpiUAjnvLtg</t>
  </si>
  <si>
    <t>https://docs.google.com/document/d/1yrOv8zNyCa8Xu4HPANBHEHPevKm02NSsVpiUAjnvLtg/edit?usp=drivesdk</t>
  </si>
  <si>
    <t>02/06/2026 11:51:53</t>
  </si>
  <si>
    <t>Relazione - MOT - 1D - BONARI SONIA - 2025-2026</t>
  </si>
  <si>
    <t>1U7e2M_q6bDWS2vTpGdpk25H2jVy--9W_xjRjMOo8qP4</t>
  </si>
  <si>
    <t>https://docs.google.com/document/d/1U7e2M_q6bDWS2vTpGdpk25H2jVy--9W_xjRjMOo8qP4/edit?usp=drivesdk</t>
  </si>
  <si>
    <t>02/06/2026 11:51:59</t>
  </si>
  <si>
    <t>Relazione - REL - 1D - GINANNESCHI MARIA STEFANIA - 2025-2026</t>
  </si>
  <si>
    <t>1eZEVA25OA5xAbPOxvG8ETtPVVkIzIvWJEcj9vYo-I0w</t>
  </si>
  <si>
    <t>https://docs.google.com/document/d/1eZEVA25OA5xAbPOxvG8ETtPVVkIzIvWJEcj9vYo-I0w/edit?usp=drivesdk</t>
  </si>
  <si>
    <t>02/06/2026 11:52:06</t>
  </si>
  <si>
    <t>Relazione - SOS - 1D - BAINI ALBERTO BANTI ILARIA - 2025-2026</t>
  </si>
  <si>
    <t>19BI_9EojaQ5y88UKsthqlvrO7BuNvIg2xaj3t-CzjWE</t>
  </si>
  <si>
    <t>https://docs.google.com/document/d/19BI_9EojaQ5y88UKsthqlvrO7BuNvIg2xaj3t-CzjWE/edit?usp=drivesdk</t>
  </si>
  <si>
    <t>02/06/2026 11:52:13</t>
  </si>
  <si>
    <t>Relazione - ITA - 1E - LANZANO ROSA - 2025-2026</t>
  </si>
  <si>
    <t>1tf1E2r4GbOVMbch6iO88_4Zc6FAiE8sey17bzZw1DhM</t>
  </si>
  <si>
    <t>https://docs.google.com/document/d/1tf1E2r4GbOVMbch6iO88_4Zc6FAiE8sey17bzZw1DhM/edit?usp=drivesdk</t>
  </si>
  <si>
    <t>02/06/2026 11:52:19</t>
  </si>
  <si>
    <t>Relazione - ING - 1E - MOSCATELLI SANDRA - 2025-2026</t>
  </si>
  <si>
    <t>1pE7zaYdGxudn-PTElW6gcgIMsWd5wSnflN_AwEVgU60</t>
  </si>
  <si>
    <t>https://docs.google.com/document/d/1pE7zaYdGxudn-PTElW6gcgIMsWd5wSnflN_AwEVgU60/edit?usp=drivesdk</t>
  </si>
  <si>
    <t>02/06/2026 11:52:25</t>
  </si>
  <si>
    <t>Relazione - GEO - 1E - LANZANO ROSA - 2025-2026</t>
  </si>
  <si>
    <t>1gRqTniaLfk9O1DV5c4euaBj5dd-dhvgNEHWMLRqyAlQ</t>
  </si>
  <si>
    <t>https://docs.google.com/document/d/1gRqTniaLfk9O1DV5c4euaBj5dd-dhvgNEHWMLRqyAlQ/edit?usp=drivesdk</t>
  </si>
  <si>
    <t>02/06/2026 11:52:31</t>
  </si>
  <si>
    <t>Relazione - STO - 1E - GENCHI MARIA ELENA - 2025-2026</t>
  </si>
  <si>
    <t>1tBxPO-CWuNE15-fKxMOlOdw8pqDQe39a4vrHjrvDEMk</t>
  </si>
  <si>
    <t>https://docs.google.com/document/d/1tBxPO-CWuNE15-fKxMOlOdw8pqDQe39a4vrHjrvDEMk/edit?usp=drivesdk</t>
  </si>
  <si>
    <t>02/06/2026 11:52:37</t>
  </si>
  <si>
    <t>Relazione - MAT - 1E - DI MEGLIO UGO - 2025-2026</t>
  </si>
  <si>
    <t>14NHcaCAzD3ImGj_MnJlnf9StXDZTZ6DCGgfZCuE8HWg</t>
  </si>
  <si>
    <t>https://docs.google.com/document/d/14NHcaCAzD3ImGj_MnJlnf9StXDZTZ6DCGgfZCuE8HWg/edit?usp=drivesdk</t>
  </si>
  <si>
    <t>02/06/2026 11:52:43</t>
  </si>
  <si>
    <t>Relazione - FIS - 1E - LOZZI CARLOTTA - 2025-2026</t>
  </si>
  <si>
    <t>1Sb9AXpVZZCQppj4upq7s8jO8eUBixKowlmg2bXdLXcE</t>
  </si>
  <si>
    <t>https://docs.google.com/document/d/1Sb9AXpVZZCQppj4upq7s8jO8eUBixKowlmg2bXdLXcE/edit?usp=drivesdk</t>
  </si>
  <si>
    <t>02/06/2026 11:52:50</t>
  </si>
  <si>
    <t>Relazione - INF - 1E - CARTOCCI GIANNI - 2025-2026</t>
  </si>
  <si>
    <t>1NrtEkordFkDXIsGG03048pBUbqz2eX4bkNIbwuKjzYI</t>
  </si>
  <si>
    <t>https://docs.google.com/document/d/1NrtEkordFkDXIsGG03048pBUbqz2eX4bkNIbwuKjzYI/edit?usp=drivesdk</t>
  </si>
  <si>
    <t>02/06/2026 11:52:56</t>
  </si>
  <si>
    <t>Relazione - SCIE - 1E - CASAGLI ALESSIO - 2025-2026</t>
  </si>
  <si>
    <t>11TRDK7gthr3WVk4_DfRtT1GZCPJDf9Vo7Mk0ASlBdY4</t>
  </si>
  <si>
    <t>https://docs.google.com/document/d/11TRDK7gthr3WVk4_DfRtT1GZCPJDf9Vo7Mk0ASlBdY4/edit?usp=drivesdk</t>
  </si>
  <si>
    <t>02/06/2026 11:53:02</t>
  </si>
  <si>
    <t>Relazione - DIS - 1E - DESIDERIO FLORIANA - 2025-2026</t>
  </si>
  <si>
    <t>1WzkBZb_3lGOMcAIQSZQCdHXg-qKlgEThxOs0N0OFDJk</t>
  </si>
  <si>
    <t>https://docs.google.com/document/d/1WzkBZb_3lGOMcAIQSZQCdHXg-qKlgEThxOs0N0OFDJk/edit?usp=drivesdk</t>
  </si>
  <si>
    <t>02/06/2026 11:53:08</t>
  </si>
  <si>
    <t>Relazione - MOT - 1E - COPPOLA CECILIA - 2025-2026</t>
  </si>
  <si>
    <t>1UgqeHsXpxXqUuCy6QXurEuKyeZXROAf8ejKxF4CdisU</t>
  </si>
  <si>
    <t>https://docs.google.com/document/d/1UgqeHsXpxXqUuCy6QXurEuKyeZXROAf8ejKxF4CdisU/edit?usp=drivesdk</t>
  </si>
  <si>
    <t>02/06/2026 11:53:15</t>
  </si>
  <si>
    <t>Relazione - REL - 1E - DEL BALIO LAURA - 2025-2026</t>
  </si>
  <si>
    <t>1K6s7m_QdK4gnAQo6HcyDQDrL6RYSnxD1G4gjaTLsOVE</t>
  </si>
  <si>
    <t>https://docs.google.com/document/d/1K6s7m_QdK4gnAQo6HcyDQDrL6RYSnxD1G4gjaTLsOVE/edit?usp=drivesdk</t>
  </si>
  <si>
    <t>02/06/2026 11:53:21</t>
  </si>
  <si>
    <t>Relazione - ALT - 1E - MILLI ALBERTO - 2025-2026</t>
  </si>
  <si>
    <t>1GnA0YlDn1eEKRf-RKZfEbz-fSpU0Trl8rsub9Tn8xS0</t>
  </si>
  <si>
    <t>https://docs.google.com/document/d/1GnA0YlDn1eEKRf-RKZfEbz-fSpU0Trl8rsub9Tn8xS0/edit?usp=drivesdk</t>
  </si>
  <si>
    <t>02/06/2026 11:53:28</t>
  </si>
  <si>
    <t>Relazione - ITA - 1F - SALVESTRONI SERENA - 2025-2026</t>
  </si>
  <si>
    <t>1uxvYo9Ob6hp7wzdowqQEKrKfeMdW5MnkhKYuvy_xvAQ</t>
  </si>
  <si>
    <t>https://docs.google.com/document/d/1uxvYo9Ob6hp7wzdowqQEKrKfeMdW5MnkhKYuvy_xvAQ/edit?usp=drivesdk</t>
  </si>
  <si>
    <t>02/06/2026 11:53:37</t>
  </si>
  <si>
    <t>Relazione - ING - 1F - MATALONI ALESSANDRO - 2025-2026</t>
  </si>
  <si>
    <t>11B0LQ6ZHSBbiHhTPzMEALrIZf_H-jVcBWpwxKngOMB8</t>
  </si>
  <si>
    <t>https://docs.google.com/document/d/11B0LQ6ZHSBbiHhTPzMEALrIZf_H-jVcBWpwxKngOMB8/edit?usp=drivesdk</t>
  </si>
  <si>
    <t>02/06/2026 11:53:44</t>
  </si>
  <si>
    <t>Relazione - GST - 1F - SALVESTRONI SERENA - 2025-2026</t>
  </si>
  <si>
    <t>1aoEHWSgF--GMz6wTgWpsOGPoDwlsHaYI7a47giTrTYM</t>
  </si>
  <si>
    <t>https://docs.google.com/document/d/1aoEHWSgF--GMz6wTgWpsOGPoDwlsHaYI7a47giTrTYM/edit?usp=drivesdk</t>
  </si>
  <si>
    <t>02/06/2026 11:53:50</t>
  </si>
  <si>
    <t>Relazione - MAT - 1F - BRINI LAPO - 2025-2026</t>
  </si>
  <si>
    <t>1dY--zg2t8bMGXUYKQowXJ3kMjWj1Eu2hllZ-jc6D6xw</t>
  </si>
  <si>
    <t>https://docs.google.com/document/d/1dY--zg2t8bMGXUYKQowXJ3kMjWj1Eu2hllZ-jc6D6xw/edit?usp=drivesdk</t>
  </si>
  <si>
    <t>02/06/2026 11:53:57</t>
  </si>
  <si>
    <t>Relazione - FIS - 1F - LEUCI GIULIO - 2025-2026</t>
  </si>
  <si>
    <t>1YI_KNGkKoXU5w2MITjqgfJQ657sE6Fb5TTurOyYd5wQ</t>
  </si>
  <si>
    <t>https://docs.google.com/document/d/1YI_KNGkKoXU5w2MITjqgfJQ657sE6Fb5TTurOyYd5wQ/edit?usp=drivesdk</t>
  </si>
  <si>
    <t>02/06/2026 11:54:04</t>
  </si>
  <si>
    <t>Relazione - INF - 1F - AGOSTINI LAURA - 2025-2026</t>
  </si>
  <si>
    <t>13w0JiBhwn8_vYHuDuXszLyunFherqhqTOVo42ohXuGI</t>
  </si>
  <si>
    <t>https://docs.google.com/document/d/13w0JiBhwn8_vYHuDuXszLyunFherqhqTOVo42ohXuGI/edit?usp=drivesdk</t>
  </si>
  <si>
    <t>02/06/2026 11:54:11</t>
  </si>
  <si>
    <t>Relazione - SCIE - 1F - CASAGLI ALESSIO - 2025-2026</t>
  </si>
  <si>
    <t>12TFqwUEI0A8alDhHfxRVcSXGDIFKJWGbNcA3yCfk880</t>
  </si>
  <si>
    <t>https://docs.google.com/document/d/12TFqwUEI0A8alDhHfxRVcSXGDIFKJWGbNcA3yCfk880/edit?usp=drivesdk</t>
  </si>
  <si>
    <t>02/06/2026 11:54:19</t>
  </si>
  <si>
    <t>Relazione - DIS - 1F - CASERTA FRANCESCO - 2025-2026</t>
  </si>
  <si>
    <t>1eUTc24jvlbE04OpzLPNLOqDG82KdS3fBY0I0OW4Myy0</t>
  </si>
  <si>
    <t>https://docs.google.com/document/d/1eUTc24jvlbE04OpzLPNLOqDG82KdS3fBY0I0OW4Myy0/edit?usp=drivesdk</t>
  </si>
  <si>
    <t>02/06/2026 11:54:26</t>
  </si>
  <si>
    <t>Relazione - MOT - 1F - BRUNO LORENZO - 2025-2026</t>
  </si>
  <si>
    <t>1dBJICyAL-k9_XnlcmkKNA96mdcZbvI_DS-Up_AX5eik</t>
  </si>
  <si>
    <t>https://docs.google.com/document/d/1dBJICyAL-k9_XnlcmkKNA96mdcZbvI_DS-Up_AX5eik/edit?usp=drivesdk</t>
  </si>
  <si>
    <t>02/06/2026 11:54:32</t>
  </si>
  <si>
    <t>Relazione - REL - 1F - GINANNESCHI MARIA STEFANIA - 2025-2026</t>
  </si>
  <si>
    <t>1YgiT6nLl5pGMJS3M6h0S432FQzZbpnuFw7YsWyLUzy0</t>
  </si>
  <si>
    <t>https://docs.google.com/document/d/1YgiT6nLl5pGMJS3M6h0S432FQzZbpnuFw7YsWyLUzy0/edit?usp=drivesdk</t>
  </si>
  <si>
    <t>02/06/2026 11:54:40</t>
  </si>
  <si>
    <t>Relazione - ITA - 1G - DELLA MONICA PAOLA - 2025-2026</t>
  </si>
  <si>
    <t>1T8428MlAK76sRNHfYzIhNnd2FlrPP8IK8e20rydh3Lw</t>
  </si>
  <si>
    <t>https://docs.google.com/document/d/1T8428MlAK76sRNHfYzIhNnd2FlrPP8IK8e20rydh3Lw/edit?usp=drivesdk</t>
  </si>
  <si>
    <t>02/06/2026 11:54:47</t>
  </si>
  <si>
    <t>Relazione - ING - 1G - CORRADI GIULIA - 2025-2026</t>
  </si>
  <si>
    <t>1FAe_-O2F5uCarYJr0Jgfr_8ffFtde8koG7VjZBEqeZE</t>
  </si>
  <si>
    <t>https://docs.google.com/document/d/1FAe_-O2F5uCarYJr0Jgfr_8ffFtde8koG7VjZBEqeZE/edit?usp=drivesdk</t>
  </si>
  <si>
    <t>02/06/2026 11:54:54</t>
  </si>
  <si>
    <t>Relazione - GST - 1G - DELLA MONICA PAOLA - 2025-2026</t>
  </si>
  <si>
    <t>1Y54NRDxmjX3hUSUPqH_bMo-lFpaq_Zz1jo3iyuHDhaU</t>
  </si>
  <si>
    <t>https://docs.google.com/document/d/1Y54NRDxmjX3hUSUPqH_bMo-lFpaq_Zz1jo3iyuHDhaU/edit?usp=drivesdk</t>
  </si>
  <si>
    <t>02/06/2026 11:55:00</t>
  </si>
  <si>
    <t>Relazione - MAT - 1G - STERI STEFANO - 2025-2026</t>
  </si>
  <si>
    <t>1fjPvMSUko3HSwbf0IiwexQ1SFEjeYV4rAsEhsmleVJo</t>
  </si>
  <si>
    <t>https://docs.google.com/document/d/1fjPvMSUko3HSwbf0IiwexQ1SFEjeYV4rAsEhsmleVJo/edit?usp=drivesdk</t>
  </si>
  <si>
    <t>02/06/2026 11:55:07</t>
  </si>
  <si>
    <t>Relazione - FIS - 1G - STERI STEFANO - 2025-2026</t>
  </si>
  <si>
    <t>136UCB4qscPVdIxwos9WHOMnAXnV9ich9Ai2lobRRGUo</t>
  </si>
  <si>
    <t>https://docs.google.com/document/d/136UCB4qscPVdIxwos9WHOMnAXnV9ich9Ai2lobRRGUo/edit?usp=drivesdk</t>
  </si>
  <si>
    <t>02/06/2026 11:55:16</t>
  </si>
  <si>
    <t>Relazione - SCIE - 1G - FATTOROSI LUIGINA - 2025-2026</t>
  </si>
  <si>
    <t>1bh7XJBtDqkmS8VB6w3Zc5A5VTBiKbRV7jWuu_BbdYB4</t>
  </si>
  <si>
    <t>https://docs.google.com/document/d/1bh7XJBtDqkmS8VB6w3Zc5A5VTBiKbRV7jWuu_BbdYB4/edit?usp=drivesdk</t>
  </si>
  <si>
    <t>02/06/2026 11:55:24</t>
  </si>
  <si>
    <t>Relazione - MOT - 1G - DICIANNI LUCA - 2025-2026</t>
  </si>
  <si>
    <t>1IJ5UcN1vse-REH4VGacHYzbCi309L16672bn3rU9Aeg</t>
  </si>
  <si>
    <t>https://docs.google.com/document/d/1IJ5UcN1vse-REH4VGacHYzbCi309L16672bn3rU9Aeg/edit?usp=drivesdk</t>
  </si>
  <si>
    <t>02/06/2026 11:55:30</t>
  </si>
  <si>
    <t>Relazione - SPO - 1G - DICIANNI LUCA - 2025-2026</t>
  </si>
  <si>
    <t>1CMe2yuemuBKsZax2dbeMREkRot_X0gO11UAFkdxf5QQ</t>
  </si>
  <si>
    <t>https://docs.google.com/document/d/1CMe2yuemuBKsZax2dbeMREkRot_X0gO11UAFkdxf5QQ/edit?usp=drivesdk</t>
  </si>
  <si>
    <t>02/06/2026 11:55:37</t>
  </si>
  <si>
    <t>Relazione - REL - 1G - ANTICHI MADDALENA - 2025-2026</t>
  </si>
  <si>
    <t>1PRYQQ71V14K-fq5e_CS-wpowvRQsf7gKQ73YMeQv_eQ</t>
  </si>
  <si>
    <t>https://docs.google.com/document/d/1PRYQQ71V14K-fq5e_CS-wpowvRQsf7gKQ73YMeQv_eQ/edit?usp=drivesdk</t>
  </si>
  <si>
    <t>02/06/2026 11:55:44</t>
  </si>
  <si>
    <t>Relazione - ALT - 1G - CELLESI ROBERTA - 2025-2026</t>
  </si>
  <si>
    <t>1gdzLqekVbthiWd6Ze2SsH0ol1L__xD47rRviipERFy8</t>
  </si>
  <si>
    <t>https://docs.google.com/document/d/1gdzLqekVbthiWd6Ze2SsH0ol1L__xD47rRviipERFy8/edit?usp=drivesdk</t>
  </si>
  <si>
    <t>02/06/2026 11:55:51</t>
  </si>
  <si>
    <t>Relazione - ITA - 1L - CRUCIANI CATERINA - 2025-2026</t>
  </si>
  <si>
    <t>1BpYOsvJx5QOcDVzzNU4BEEnZ6VcSYJG7PJv2HsPcxng</t>
  </si>
  <si>
    <t>https://docs.google.com/document/d/1BpYOsvJx5QOcDVzzNU4BEEnZ6VcSYJG7PJv2HsPcxng/edit?usp=drivesdk</t>
  </si>
  <si>
    <t>02/06/2026 11:55:59</t>
  </si>
  <si>
    <t>Relazione - ING - 1L - NISI PIETRO - 2025-2026</t>
  </si>
  <si>
    <t>1zenzGaD04HcpdrEd6M45h6NIdC9ib12AR142XxpQnSQ</t>
  </si>
  <si>
    <t>https://docs.google.com/document/d/1zenzGaD04HcpdrEd6M45h6NIdC9ib12AR142XxpQnSQ/edit?usp=drivesdk</t>
  </si>
  <si>
    <t>02/06/2026 11:56:06</t>
  </si>
  <si>
    <t>Relazione - GEO - 1L - CRUCIANI CATERINA - 2025-2026</t>
  </si>
  <si>
    <t>17jQbkvduQ1T2TYk4kgReO5qcmdSTpNog5rwB9eTZP_A</t>
  </si>
  <si>
    <t>https://docs.google.com/document/d/17jQbkvduQ1T2TYk4kgReO5qcmdSTpNog5rwB9eTZP_A/edit?usp=drivesdk</t>
  </si>
  <si>
    <t>02/06/2026 11:56:12</t>
  </si>
  <si>
    <t>Relazione - STO - 1L - DELLA MONICA PAOLA - 2025-2026</t>
  </si>
  <si>
    <t>1umyUM3bTqDOeas_lzgQVvedUK5YG6d0jzJL0VlMRsbo</t>
  </si>
  <si>
    <t>https://docs.google.com/document/d/1umyUM3bTqDOeas_lzgQVvedUK5YG6d0jzJL0VlMRsbo/edit?usp=drivesdk</t>
  </si>
  <si>
    <t>02/06/2026 11:56:19</t>
  </si>
  <si>
    <t>Relazione - MAT - 1L - SCACCIA GIULIA - 2025-2026</t>
  </si>
  <si>
    <t>1hvzb3gcGzo4DlZ0Rc9qxvOEp9rWQ9Tqfa4DC-O-88Ks</t>
  </si>
  <si>
    <t>https://docs.google.com/document/d/1hvzb3gcGzo4DlZ0Rc9qxvOEp9rWQ9Tqfa4DC-O-88Ks/edit?usp=drivesdk</t>
  </si>
  <si>
    <t>02/06/2026 11:56:25</t>
  </si>
  <si>
    <t>Relazione - FIS - 1L - PICCINETTI MARINA - 2025-2026</t>
  </si>
  <si>
    <t>1PEbUdAkT0XxxtK8bD-OKW9Tl8dJztXZHLnpBLzkX8_k</t>
  </si>
  <si>
    <t>https://docs.google.com/document/d/1PEbUdAkT0XxxtK8bD-OKW9Tl8dJztXZHLnpBLzkX8_k/edit?usp=drivesdk</t>
  </si>
  <si>
    <t>02/06/2026 11:56:32</t>
  </si>
  <si>
    <t>Relazione - INF - 1L - AGOSTINI LAURA - 2025-2026</t>
  </si>
  <si>
    <t>10rooBmbQ6rzPh4Ro8Cj-_js3NoFum8q9BOtY1laHUbM</t>
  </si>
  <si>
    <t>https://docs.google.com/document/d/10rooBmbQ6rzPh4Ro8Cj-_js3NoFum8q9BOtY1laHUbM/edit?usp=drivesdk</t>
  </si>
  <si>
    <t>02/06/2026 11:56:39</t>
  </si>
  <si>
    <t>Relazione - SCIE - 1L - TERNI ALESSIO - 2025-2026</t>
  </si>
  <si>
    <t>12QYj1qnSk46Z_rJyZ0lSMz8X7DrYUp2V3iwQ4heNewI</t>
  </si>
  <si>
    <t>https://docs.google.com/document/d/12QYj1qnSk46Z_rJyZ0lSMz8X7DrYUp2V3iwQ4heNewI/edit?usp=drivesdk</t>
  </si>
  <si>
    <t>02/06/2026 11:56:46</t>
  </si>
  <si>
    <t>Relazione - DIS - 1L - CASERTA FRANCESCO - 2025-2026</t>
  </si>
  <si>
    <t>1UGqlNbkaDfVz0_ZpI8nrqQbAFeuwIzFs2t0_aZ6ZYvg</t>
  </si>
  <si>
    <t>https://docs.google.com/document/d/1UGqlNbkaDfVz0_ZpI8nrqQbAFeuwIzFs2t0_aZ6ZYvg/edit?usp=drivesdk</t>
  </si>
  <si>
    <t>02/06/2026 11:56:53</t>
  </si>
  <si>
    <t>Relazione - MOT - 1L - MACHERINI MARCO - 2025-2026</t>
  </si>
  <si>
    <t>14ve3MAhGaDejYDn9Af4QVF2VnUVRSr4jBD5DSohvZAE</t>
  </si>
  <si>
    <t>https://docs.google.com/document/d/14ve3MAhGaDejYDn9Af4QVF2VnUVRSr4jBD5DSohvZAE/edit?usp=drivesdk</t>
  </si>
  <si>
    <t>02/06/2026 11:56:59</t>
  </si>
  <si>
    <t>Relazione - REL - 1L - DEL BALIO LAURA - 2025-2026</t>
  </si>
  <si>
    <t>1h6h1qD6pyYUQf_OZ94JNXBVslSQ0xsSI-i3XS2EjuLo</t>
  </si>
  <si>
    <t>https://docs.google.com/document/d/1h6h1qD6pyYUQf_OZ94JNXBVslSQ0xsSI-i3XS2EjuLo/edit?usp=drivesdk</t>
  </si>
  <si>
    <t>02/06/2026 11:57:06</t>
  </si>
  <si>
    <t>Relazione - ALT - 1L - BAINI ALBERTO - 2025-2026</t>
  </si>
  <si>
    <t>1ZTd6gt6IMXGuzZO8A8gQkbDu5Y-Fsmq7uhhyAHFjLos</t>
  </si>
  <si>
    <t>https://docs.google.com/document/d/1ZTd6gt6IMXGuzZO8A8gQkbDu5Y-Fsmq7uhhyAHFjLos/edit?usp=drivesdk</t>
  </si>
  <si>
    <t>02/06/2026 11:57:13</t>
  </si>
  <si>
    <t>Relazione - ITA - 2ALC - FANUCCHI STEFANO - 2025-2026</t>
  </si>
  <si>
    <t>1DkukCJezxUxcDeNRReUflbgYFRfP4HNqWDmiBgJLZzQ</t>
  </si>
  <si>
    <t>https://docs.google.com/document/d/1DkukCJezxUxcDeNRReUflbgYFRfP4HNqWDmiBgJLZzQ/edit?usp=drivesdk</t>
  </si>
  <si>
    <t>02/06/2026 11:57:20</t>
  </si>
  <si>
    <t>Relazione - LAT - 2ALC - PETRI SARA - 2025-2026</t>
  </si>
  <si>
    <t>1Oksgc67M-1xyCrmbFQrY9XYmcpdRX6WINn4vKmmNeaM</t>
  </si>
  <si>
    <t>https://docs.google.com/document/d/1Oksgc67M-1xyCrmbFQrY9XYmcpdRX6WINn4vKmmNeaM/edit?usp=drivesdk</t>
  </si>
  <si>
    <t>02/06/2026 11:57:27</t>
  </si>
  <si>
    <t>Relazione - GRE - 2ALC - BUCCI SONIA - 2025-2026</t>
  </si>
  <si>
    <t>1BR9AWsIEDP21NL1GpZKiofmUMh_hNxur6BDfM7fWFX8</t>
  </si>
  <si>
    <t>https://docs.google.com/document/d/1BR9AWsIEDP21NL1GpZKiofmUMh_hNxur6BDfM7fWFX8/edit?usp=drivesdk</t>
  </si>
  <si>
    <t>02/06/2026 11:57:34</t>
  </si>
  <si>
    <t>Relazione - ING - 2ALC - FRATI ENRICA - 2025-2026</t>
  </si>
  <si>
    <t>1mlK6XYR6hAya_7YprBMXVXdfQIlaD8ZUTC0VcXS1csg</t>
  </si>
  <si>
    <t>https://docs.google.com/document/d/1mlK6XYR6hAya_7YprBMXVXdfQIlaD8ZUTC0VcXS1csg/edit?usp=drivesdk</t>
  </si>
  <si>
    <t>02/06/2026 11:57:40</t>
  </si>
  <si>
    <t>Relazione - GST - 2ALC - FANUCCHI STEFANO - 2025-2026</t>
  </si>
  <si>
    <t>16Df7yAjy2QmZxFys6GjlKi2PzAfnC3rv62YMe2zNDts</t>
  </si>
  <si>
    <t>https://docs.google.com/document/d/16Df7yAjy2QmZxFys6GjlKi2PzAfnC3rv62YMe2zNDts/edit?usp=drivesdk</t>
  </si>
  <si>
    <t>02/06/2026 11:57:47</t>
  </si>
  <si>
    <t>Relazione - MAT - 2ALC - D&amp;#39;ELIA GIOVANNA - 2025-2026</t>
  </si>
  <si>
    <t>1AJ--GHGrlpTDg7zKmeHSrUC_d8Y2uZ6VKJLNXr8YLLM</t>
  </si>
  <si>
    <t>https://docs.google.com/document/d/1AJ--GHGrlpTDg7zKmeHSrUC_d8Y2uZ6VKJLNXr8YLLM/edit?usp=drivesdk</t>
  </si>
  <si>
    <t>02/06/2026 11:57:54</t>
  </si>
  <si>
    <t>Relazione - SCIE - 2ALC - GALLOTTA ANTONIO - 2025-2026</t>
  </si>
  <si>
    <t>1ypJQ6hY50qFCoaVjk-_kcn44fxFzLx3RvOqC9it7r04</t>
  </si>
  <si>
    <t>https://docs.google.com/document/d/1ypJQ6hY50qFCoaVjk-_kcn44fxFzLx3RvOqC9it7r04/edit?usp=drivesdk</t>
  </si>
  <si>
    <t>02/06/2026 11:58:00</t>
  </si>
  <si>
    <t>Relazione - MOT - 2ALC - ROSSI STEFANIA - 2025-2026</t>
  </si>
  <si>
    <t>1V5wXulSlM3BupkBu4eswzYRDVZfpjHAgNRMjGyJsPxE</t>
  </si>
  <si>
    <t>https://docs.google.com/document/d/1V5wXulSlM3BupkBu4eswzYRDVZfpjHAgNRMjGyJsPxE/edit?usp=drivesdk</t>
  </si>
  <si>
    <t>02/06/2026 11:58:06</t>
  </si>
  <si>
    <t>Relazione - REL - 2ALC - DEL BALIO LAURA - 2025-2026</t>
  </si>
  <si>
    <t>1TNsKYatLvx9m96KonKJyFl2wq4A2tfopWrYA-Yk0kQ4</t>
  </si>
  <si>
    <t>https://docs.google.com/document/d/1TNsKYatLvx9m96KonKJyFl2wq4A2tfopWrYA-Yk0kQ4/edit?usp=drivesdk</t>
  </si>
  <si>
    <t>02/06/2026 11:58:13</t>
  </si>
  <si>
    <t>Relazione - ALT - 2ALC - CALDARA CRISTIANA - 2025-2026</t>
  </si>
  <si>
    <t>1Dmlzcq_mLSbWaAY0WYaSsHno_yq7daBwYF5yMoUQOTE</t>
  </si>
  <si>
    <t>https://docs.google.com/document/d/1Dmlzcq_mLSbWaAY0WYaSsHno_yq7daBwYF5yMoUQOTE/edit?usp=drivesdk</t>
  </si>
  <si>
    <t>02/06/2026 11:58:20</t>
  </si>
  <si>
    <t>Relazione - ITA - 2ALS - SALVESTRONI SERENA - 2025-2026</t>
  </si>
  <si>
    <t>1Vg5_o8wsVRO-47n6t4LPfL0BK1kaiXIOriKtx_PxsH0</t>
  </si>
  <si>
    <t>https://docs.google.com/document/d/1Vg5_o8wsVRO-47n6t4LPfL0BK1kaiXIOriKtx_PxsH0/edit?usp=drivesdk</t>
  </si>
  <si>
    <t>02/06/2026 11:58:28</t>
  </si>
  <si>
    <t>Relazione - LAT - 2ALS - FESTEGGIATO ELENA - 2025-2026</t>
  </si>
  <si>
    <t>1dZfWUfttXczqq8ExaQm6Sz9yIDGJ9hCW0v0WfITPdLU</t>
  </si>
  <si>
    <t>https://docs.google.com/document/d/1dZfWUfttXczqq8ExaQm6Sz9yIDGJ9hCW0v0WfITPdLU/edit?usp=drivesdk</t>
  </si>
  <si>
    <t>02/06/2026 11:58:35</t>
  </si>
  <si>
    <t>Relazione - ING - 2ALS - MOSCATELLI SANDRA - 2025-2026</t>
  </si>
  <si>
    <t>1HtVO9PFJRLOCF4Y0a6zhFBBKAl_76qhrqxFm--KfbqI</t>
  </si>
  <si>
    <t>https://docs.google.com/document/d/1HtVO9PFJRLOCF4Y0a6zhFBBKAl_76qhrqxFm--KfbqI/edit?usp=drivesdk</t>
  </si>
  <si>
    <t>02/06/2026 11:58:42</t>
  </si>
  <si>
    <t>Relazione - GST - 2ALS - FESTEGGIATO ELENA - 2025-2026</t>
  </si>
  <si>
    <t>19TYXOjGk2CGhauAd09RrqA3hSjhQu4BHLlSn1VcG2hI</t>
  </si>
  <si>
    <t>https://docs.google.com/document/d/19TYXOjGk2CGhauAd09RrqA3hSjhQu4BHLlSn1VcG2hI/edit?usp=drivesdk</t>
  </si>
  <si>
    <t>02/06/2026 11:58:49</t>
  </si>
  <si>
    <t>Relazione - MAT - 2ALS - OLIVIERO ANTONIO - 2025-2026</t>
  </si>
  <si>
    <t>1Y0xFMis6DMX9m7y-8C3WIK6G3pAw3AWFhoZMHQiL6g0</t>
  </si>
  <si>
    <t>https://docs.google.com/document/d/1Y0xFMis6DMX9m7y-8C3WIK6G3pAw3AWFhoZMHQiL6g0/edit?usp=drivesdk</t>
  </si>
  <si>
    <t>02/06/2026 11:58:55</t>
  </si>
  <si>
    <t>Relazione - FIS - 2ALS - STERI STEFANO - 2025-2026</t>
  </si>
  <si>
    <t>1SI7tTl71ORnUE92Sd5QNlAxZgu2f8F8exKj3ZpMCKV0</t>
  </si>
  <si>
    <t>https://docs.google.com/document/d/1SI7tTl71ORnUE92Sd5QNlAxZgu2f8F8exKj3ZpMCKV0/edit?usp=drivesdk</t>
  </si>
  <si>
    <t>02/06/2026 11:59:02</t>
  </si>
  <si>
    <t>Relazione - SCIE - 2ALS - MAGINI MARCO - 2025-2026</t>
  </si>
  <si>
    <t>1Os_2PyFOGoPEl8oseuL8VHLCSUbUysh87BbrS1m1Yzw</t>
  </si>
  <si>
    <t>https://docs.google.com/document/d/1Os_2PyFOGoPEl8oseuL8VHLCSUbUysh87BbrS1m1Yzw/edit?usp=drivesdk</t>
  </si>
  <si>
    <t>02/06/2026 11:59:08</t>
  </si>
  <si>
    <t>Relazione - DIS - 2ALS - CASERTA FRANCESCO - 2025-2026</t>
  </si>
  <si>
    <t>1Dm_MrX4gzilY4JRISzoY4PbA66W2S3oaLrRRH36NSzc</t>
  </si>
  <si>
    <t>https://docs.google.com/document/d/1Dm_MrX4gzilY4JRISzoY4PbA66W2S3oaLrRRH36NSzc/edit?usp=drivesdk</t>
  </si>
  <si>
    <t>02/06/2026 11:59:15</t>
  </si>
  <si>
    <t>Relazione - MOT - 2ALS - MACHETTI SARA - 2025-2026</t>
  </si>
  <si>
    <t>1UnnkaIaLZ6ky1NL4Hc5s6iDwEcZ7AtarfQzgp01LgMM</t>
  </si>
  <si>
    <t>https://docs.google.com/document/d/1UnnkaIaLZ6ky1NL4Hc5s6iDwEcZ7AtarfQzgp01LgMM/edit?usp=drivesdk</t>
  </si>
  <si>
    <t>02/06/2026 11:59:23</t>
  </si>
  <si>
    <t>Relazione - REL - 2ALS - GINANNESCHI MARIA STEFANIA - 2025-2026</t>
  </si>
  <si>
    <t>1CiQeE-Xj2X4z4YKs_Z1UcMTXFOMcs5HKiUfxOq5s1RI</t>
  </si>
  <si>
    <t>https://docs.google.com/document/d/1CiQeE-Xj2X4z4YKs_Z1UcMTXFOMcs5HKiUfxOq5s1RI/edit?usp=drivesdk</t>
  </si>
  <si>
    <t>02/06/2026 11:59:29</t>
  </si>
  <si>
    <t>Relazione - ITA - 2BLC - CAPRINI GIULIA - 2025-2026</t>
  </si>
  <si>
    <t>18fmN_oHpl8G103nAatiZ4psBSJsLy_wditWnLPZHTjQ</t>
  </si>
  <si>
    <t>https://docs.google.com/document/d/18fmN_oHpl8G103nAatiZ4psBSJsLy_wditWnLPZHTjQ/edit?usp=drivesdk</t>
  </si>
  <si>
    <t>02/06/2026 11:59:37</t>
  </si>
  <si>
    <t>Relazione - LAT - 2BLC - BUCCI SONIA - 2025-2026</t>
  </si>
  <si>
    <t>1RwwevsYOH9PP-_aeARibMSIWaR7SDmlPNzrnKZGO5Aw</t>
  </si>
  <si>
    <t>https://docs.google.com/document/d/1RwwevsYOH9PP-_aeARibMSIWaR7SDmlPNzrnKZGO5Aw/edit?usp=drivesdk</t>
  </si>
  <si>
    <t>02/06/2026 11:59:43</t>
  </si>
  <si>
    <t>Relazione - GRE - 2BLC - PETRI SARA - 2025-2026</t>
  </si>
  <si>
    <t>1fYiRc-c09MGUHq7yADyl3NBhMWe4JXF_rt9wBqJqOpI</t>
  </si>
  <si>
    <t>https://docs.google.com/document/d/1fYiRc-c09MGUHq7yADyl3NBhMWe4JXF_rt9wBqJqOpI/edit?usp=drivesdk</t>
  </si>
  <si>
    <t>02/06/2026 11:59:50</t>
  </si>
  <si>
    <t>Relazione - ING - 2BLC - NISI PIETRO - 2025-2026</t>
  </si>
  <si>
    <t>10RrKIo5Nk5_-IxHM67t_y_rhiLQ1qEczzN6x2VzmOC0</t>
  </si>
  <si>
    <t>https://docs.google.com/document/d/10RrKIo5Nk5_-IxHM67t_y_rhiLQ1qEczzN6x2VzmOC0/edit?usp=drivesdk</t>
  </si>
  <si>
    <t>02/06/2026 11:59:56</t>
  </si>
  <si>
    <t>Relazione - GEO - 2BLC - RONCONI CLAUDIO - 2025-2026</t>
  </si>
  <si>
    <t>1UQ9kwUS0uSimPauTPsMknAi-4wuujQPFPDkSRJw4wZU</t>
  </si>
  <si>
    <t>https://docs.google.com/document/d/1UQ9kwUS0uSimPauTPsMknAi-4wuujQPFPDkSRJw4wZU/edit?usp=drivesdk</t>
  </si>
  <si>
    <t>02/06/2026 12:00:01</t>
  </si>
  <si>
    <t>Relazione - STO - 2BLC - FANUCCHI STEFANO - 2025-2026</t>
  </si>
  <si>
    <t>11UazcGZLIFrjxWHd4FF3jHZNI6E0nzOhLSKsGLms0wA</t>
  </si>
  <si>
    <t>https://docs.google.com/document/d/11UazcGZLIFrjxWHd4FF3jHZNI6E0nzOhLSKsGLms0wA/edit?usp=drivesdk</t>
  </si>
  <si>
    <t>02/06/2026 12:00:07</t>
  </si>
  <si>
    <t>Relazione - MAT - 2BLC - PECCIARINI GRAZIANO - 2025-2026</t>
  </si>
  <si>
    <t>1gMFRL6DIOfTqbp79nhvGeFgfzwmZA8zMYSedh_hdPxo</t>
  </si>
  <si>
    <t>https://docs.google.com/document/d/1gMFRL6DIOfTqbp79nhvGeFgfzwmZA8zMYSedh_hdPxo/edit?usp=drivesdk</t>
  </si>
  <si>
    <t>02/06/2026 12:00:13</t>
  </si>
  <si>
    <t>Relazione - SCIE - 2BLC - GALLOTTA ANTONIO - 2025-2026</t>
  </si>
  <si>
    <t>1aoATWr5GAeP_cyzYEVWzF4IVZCJtCCo4dk61H-2Jt9Y</t>
  </si>
  <si>
    <t>https://docs.google.com/document/d/1aoATWr5GAeP_cyzYEVWzF4IVZCJtCCo4dk61H-2Jt9Y/edit?usp=drivesdk</t>
  </si>
  <si>
    <t>02/06/2026 12:00:19</t>
  </si>
  <si>
    <t>Relazione - MOT - 2BLC - COPPOLA CECILIA - 2025-2026</t>
  </si>
  <si>
    <t>15n94ZEXBsJpzLlmGk6zffK5rrVNKZbJR4eJDLVPNT6Y</t>
  </si>
  <si>
    <t>https://docs.google.com/document/d/15n94ZEXBsJpzLlmGk6zffK5rrVNKZbJR4eJDLVPNT6Y/edit?usp=drivesdk</t>
  </si>
  <si>
    <t>02/06/2026 12:00:26</t>
  </si>
  <si>
    <t>Relazione - REL - 2BLC - PAPINI STEFANO - 2025-2026</t>
  </si>
  <si>
    <t>1rkCoAy7QYPcoZkQDi_m1J9LW149c2ntu57tjQC0Ew7Q</t>
  </si>
  <si>
    <t>https://docs.google.com/document/d/1rkCoAy7QYPcoZkQDi_m1J9LW149c2ntu57tjQC0Ew7Q/edit?usp=drivesdk</t>
  </si>
  <si>
    <t>02/06/2026 12:00:32</t>
  </si>
  <si>
    <t>Relazione - ITA - 2BLS - PETRUCCI ILARIA - 2025-2026</t>
  </si>
  <si>
    <t>1hvg8prXWukweJUxTuIfZB5ASjrCbb9zc9HBwCeT1e6g</t>
  </si>
  <si>
    <t>https://docs.google.com/document/d/1hvg8prXWukweJUxTuIfZB5ASjrCbb9zc9HBwCeT1e6g/edit?usp=drivesdk</t>
  </si>
  <si>
    <t>02/06/2026 12:00:41</t>
  </si>
  <si>
    <t>Relazione - LAT - 2BLS - CRUCIANI CATERINA - 2025-2026</t>
  </si>
  <si>
    <t>1hYyHoOMqjH0Uj8Qlz15zf1Xl5L2klx_6vrY9ufPpaJU</t>
  </si>
  <si>
    <t>https://docs.google.com/document/d/1hYyHoOMqjH0Uj8Qlz15zf1Xl5L2klx_6vrY9ufPpaJU/edit?usp=drivesdk</t>
  </si>
  <si>
    <t>02/06/2026 12:00:48</t>
  </si>
  <si>
    <t>Relazione - ING - 2BLS - BALDINI CARLA - 2025-2026</t>
  </si>
  <si>
    <t>16wjMZYcWbcB06A8PpUXGuVWDollszqBrCJixk2buKcQ</t>
  </si>
  <si>
    <t>https://docs.google.com/document/d/16wjMZYcWbcB06A8PpUXGuVWDollszqBrCJixk2buKcQ/edit?usp=drivesdk</t>
  </si>
  <si>
    <t>02/06/2026 12:00:55</t>
  </si>
  <si>
    <t>Relazione - GST - 2BLS - CRUCIANI CATERINA - 2025-2026</t>
  </si>
  <si>
    <t>1-ieBet_VphY57zfX51XnD72pj5ICVoIYYwIQDBaHDi4</t>
  </si>
  <si>
    <t>https://docs.google.com/document/d/1-ieBet_VphY57zfX51XnD72pj5ICVoIYYwIQDBaHDi4/edit?usp=drivesdk</t>
  </si>
  <si>
    <t>02/06/2026 12:01:02</t>
  </si>
  <si>
    <t>Relazione - MAT - 2BLS - PICCINETTI MARINA - 2025-2026</t>
  </si>
  <si>
    <t>1hbok7mc_pLfzMrHG1iRK2Ffb7V2NRgjQ8y4D2PE5R_Y</t>
  </si>
  <si>
    <t>https://docs.google.com/document/d/1hbok7mc_pLfzMrHG1iRK2Ffb7V2NRgjQ8y4D2PE5R_Y/edit?usp=drivesdk</t>
  </si>
  <si>
    <t>02/06/2026 12:01:09</t>
  </si>
  <si>
    <t>Relazione - FIS - 2BLS - PICCINETTI MARINA - 2025-2026</t>
  </si>
  <si>
    <t>1nDP72WjMLguf77gloJIjrVe3_QTad_Dhre4POrNbfXk</t>
  </si>
  <si>
    <t>https://docs.google.com/document/d/1nDP72WjMLguf77gloJIjrVe3_QTad_Dhre4POrNbfXk/edit?usp=drivesdk</t>
  </si>
  <si>
    <t>02/06/2026 12:01:16</t>
  </si>
  <si>
    <t>Relazione - SCIE - 2BLS - BALESTRI NATALIA - 2025-2026</t>
  </si>
  <si>
    <t>1j3RXN-v-oa9VI4qO2n1UmCQEFjcQSW2WG8KSLpgVztA</t>
  </si>
  <si>
    <t>https://docs.google.com/document/d/1j3RXN-v-oa9VI4qO2n1UmCQEFjcQSW2WG8KSLpgVztA/edit?usp=drivesdk</t>
  </si>
  <si>
    <t>02/06/2026 12:01:23</t>
  </si>
  <si>
    <t>Relazione - DIS - 2BLS - SGHERRI BEATRICE - 2025-2026</t>
  </si>
  <si>
    <t>1JD_sm26o8GVdUF3Y96Radzoq-Ciu2kv1y6DZw4qHOu4</t>
  </si>
  <si>
    <t>https://docs.google.com/document/d/1JD_sm26o8GVdUF3Y96Radzoq-Ciu2kv1y6DZw4qHOu4/edit?usp=drivesdk</t>
  </si>
  <si>
    <t>02/06/2026 12:01:30</t>
  </si>
  <si>
    <t>Relazione - MOT - 2BLS - BONARI SONIA - 2025-2026</t>
  </si>
  <si>
    <t>1tAKXbWCD-0oyHHs0jOKM5TizMAs_JpEBcQQd3-IoPrU</t>
  </si>
  <si>
    <t>https://docs.google.com/document/d/1tAKXbWCD-0oyHHs0jOKM5TizMAs_JpEBcQQd3-IoPrU/edit?usp=drivesdk</t>
  </si>
  <si>
    <t>02/06/2026 12:01:37</t>
  </si>
  <si>
    <t>Relazione - REL - 2BLS - GINANNESCHI MARIA STEFANIA - 2025-2026</t>
  </si>
  <si>
    <t>1lo0ixncv_HQ8QkoO3kbEy_t_Edt_kZonqobsw_A0ZZw</t>
  </si>
  <si>
    <t>https://docs.google.com/document/d/1lo0ixncv_HQ8QkoO3kbEy_t_Edt_kZonqobsw_A0ZZw/edit?usp=drivesdk</t>
  </si>
  <si>
    <t>02/06/2026 12:01:45</t>
  </si>
  <si>
    <t>Relazione - SOS - 2BLS - BAINI ALBERTO BANTI ILARIA - 2025-2026</t>
  </si>
  <si>
    <t>1z1xtC45RwDZlwjIESqaSxqjoStp9QDkqZeX2qBCNgq8</t>
  </si>
  <si>
    <t>https://docs.google.com/document/d/1z1xtC45RwDZlwjIESqaSxqjoStp9QDkqZeX2qBCNgq8/edit?usp=drivesdk</t>
  </si>
  <si>
    <t>02/06/2026 12:01:52</t>
  </si>
  <si>
    <t>Relazione - ITA - 2C - MONTONE FRANCESCO - 2025-2026</t>
  </si>
  <si>
    <t>1AwuH2SVXNNCOOtk4N2jUkEcXL8zY9fzm_8cQ6vQDUls</t>
  </si>
  <si>
    <t>https://docs.google.com/document/d/1AwuH2SVXNNCOOtk4N2jUkEcXL8zY9fzm_8cQ6vQDUls/edit?usp=drivesdk</t>
  </si>
  <si>
    <t>02/06/2026 12:02:00</t>
  </si>
  <si>
    <t>Relazione - LAT - 2C - PETRUCCI ILARIA - 2025-2026</t>
  </si>
  <si>
    <t>1qqFV3TDsh-x_LfOmUc1HOd2n03eTlIF6FORagCJGWIU</t>
  </si>
  <si>
    <t>https://docs.google.com/document/d/1qqFV3TDsh-x_LfOmUc1HOd2n03eTlIF6FORagCJGWIU/edit?usp=drivesdk</t>
  </si>
  <si>
    <t>02/06/2026 12:02:07</t>
  </si>
  <si>
    <t>Relazione - ING - 2C - NEVONI ELENA - 2025-2026</t>
  </si>
  <si>
    <t>1zTJAO0wgmlhO9MyHyfskp0tlAU5LOiUP70Vgsu0CXD0</t>
  </si>
  <si>
    <t>https://docs.google.com/document/d/1zTJAO0wgmlhO9MyHyfskp0tlAU5LOiUP70Vgsu0CXD0/edit?usp=drivesdk</t>
  </si>
  <si>
    <t>02/06/2026 12:02:13</t>
  </si>
  <si>
    <t>Relazione - GST - 2C - PETRUCCI ILARIA - 2025-2026</t>
  </si>
  <si>
    <t>1tSMWOD_CPV2ALKvZvR7OUw6plekBgdmHlTDHCFGhJQk</t>
  </si>
  <si>
    <t>https://docs.google.com/document/d/1tSMWOD_CPV2ALKvZvR7OUw6plekBgdmHlTDHCFGhJQk/edit?usp=drivesdk</t>
  </si>
  <si>
    <t>02/06/2026 12:02:19</t>
  </si>
  <si>
    <t>Relazione - MAT - 2C - CELLESI ROBERTA - 2025-2026</t>
  </si>
  <si>
    <t>1TedWM_93cKKkWUrC_okMo-iTdJ54xGwaI2J6hGn6qnc</t>
  </si>
  <si>
    <t>https://docs.google.com/document/d/1TedWM_93cKKkWUrC_okMo-iTdJ54xGwaI2J6hGn6qnc/edit?usp=drivesdk</t>
  </si>
  <si>
    <t>02/06/2026 12:02:26</t>
  </si>
  <si>
    <t>Relazione - FIS - 2C - OLIVIERO ANTONIO - 2025-2026</t>
  </si>
  <si>
    <t>1pPROiTcUZYz4vPlEKCgDjZKZZt8v2R4JnRgb_GGXigQ</t>
  </si>
  <si>
    <t>https://docs.google.com/document/d/1pPROiTcUZYz4vPlEKCgDjZKZZt8v2R4JnRgb_GGXigQ/edit?usp=drivesdk</t>
  </si>
  <si>
    <t>02/06/2026 12:02:32</t>
  </si>
  <si>
    <t>Relazione - SCIE - 2C - MUSTO NAZZARO - 2025-2026</t>
  </si>
  <si>
    <t>1qXnoTL8TgJIBAJhlsbZw25v43dfIII1S_3MIKzEkIx8</t>
  </si>
  <si>
    <t>https://docs.google.com/document/d/1qXnoTL8TgJIBAJhlsbZw25v43dfIII1S_3MIKzEkIx8/edit?usp=drivesdk</t>
  </si>
  <si>
    <t>02/06/2026 12:02:38</t>
  </si>
  <si>
    <t>Relazione - DIS - 2C - BRESCA ANGELA - 2025-2026</t>
  </si>
  <si>
    <t>1xOu-1el6RRs3owCUFHTQxLC2pyg-7sl9aNT36XYy1Ls</t>
  </si>
  <si>
    <t>https://docs.google.com/document/d/1xOu-1el6RRs3owCUFHTQxLC2pyg-7sl9aNT36XYy1Ls/edit?usp=drivesdk</t>
  </si>
  <si>
    <t>02/06/2026 12:02:45</t>
  </si>
  <si>
    <t>Relazione - MOT - 2C - BRUNO LORENZO - 2025-2026</t>
  </si>
  <si>
    <t>1dYsUCgehwkDFBSWwc9HalHp60TyeuMG5p-7Zo4PP6cs</t>
  </si>
  <si>
    <t>https://docs.google.com/document/d/1dYsUCgehwkDFBSWwc9HalHp60TyeuMG5p-7Zo4PP6cs/edit?usp=drivesdk</t>
  </si>
  <si>
    <t>02/06/2026 12:02:51</t>
  </si>
  <si>
    <t>Relazione - REL - 2C - DEL BALIO LAURA - 2025-2026</t>
  </si>
  <si>
    <t>1lrBCrLOMnzjwJDFbXI7oTpRH9aIm0mdxXEvrIyekjUU</t>
  </si>
  <si>
    <t>https://docs.google.com/document/d/1lrBCrLOMnzjwJDFbXI7oTpRH9aIm0mdxXEvrIyekjUU/edit?usp=drivesdk</t>
  </si>
  <si>
    <t>02/06/2026 12:02:57</t>
  </si>
  <si>
    <t>Relazione - SOS - 2C - VINCENTI IMMACOLATA - 2025-2026</t>
  </si>
  <si>
    <t>18wa0JsTDoS_5EpL6WAIVTAhIGZvuracthyu81eSgstc</t>
  </si>
  <si>
    <t>https://docs.google.com/document/d/18wa0JsTDoS_5EpL6WAIVTAhIGZvuracthyu81eSgstc/edit?usp=drivesdk</t>
  </si>
  <si>
    <t>02/06/2026 12:03:02</t>
  </si>
  <si>
    <t>Relazione - ITA - 2D - ACHERONTE TIZIANA - 2025-2026</t>
  </si>
  <si>
    <t>1zQAf91T8FsU9nFAPLNlUv6jKvnSPRIgxcao2ATLUpco</t>
  </si>
  <si>
    <t>https://docs.google.com/document/d/1zQAf91T8FsU9nFAPLNlUv6jKvnSPRIgxcao2ATLUpco/edit?usp=drivesdk</t>
  </si>
  <si>
    <t>02/06/2026 12:03:10</t>
  </si>
  <si>
    <t>Relazione - ING - 2D - CAPPARELLI GUIDO - 2025-2026</t>
  </si>
  <si>
    <t>1jnD3spPwwJrNkWpbmmBbP3bbgrxqBWAQp7ifV2FCzKA</t>
  </si>
  <si>
    <t>https://docs.google.com/document/d/1jnD3spPwwJrNkWpbmmBbP3bbgrxqBWAQp7ifV2FCzKA/edit?usp=drivesdk</t>
  </si>
  <si>
    <t>02/06/2026 12:03:16</t>
  </si>
  <si>
    <t>Relazione - GST - 2D - ACHERONTE TIZIANA - 2025-2026</t>
  </si>
  <si>
    <t>1bE3JqsOy0Rf5ARaBBMAV-haAJm6idZfAelmk9v96xN8</t>
  </si>
  <si>
    <t>https://docs.google.com/document/d/1bE3JqsOy0Rf5ARaBBMAV-haAJm6idZfAelmk9v96xN8/edit?usp=drivesdk</t>
  </si>
  <si>
    <t>02/06/2026 12:03:22</t>
  </si>
  <si>
    <t>Relazione - MAT - 2D - SCACCIA GIULIA - 2025-2026</t>
  </si>
  <si>
    <t>1B6sxRD1B2eMGB8W3rXnKo4PyOI8jsfHcztTGaamaMsw</t>
  </si>
  <si>
    <t>https://docs.google.com/document/d/1B6sxRD1B2eMGB8W3rXnKo4PyOI8jsfHcztTGaamaMsw/edit?usp=drivesdk</t>
  </si>
  <si>
    <t>02/06/2026 12:03:29</t>
  </si>
  <si>
    <t>Relazione - FIS - 2D - OLIVIERO ANTONIO - 2025-2026</t>
  </si>
  <si>
    <t>1KAFmhil2MVE9vkJCVVVKq_Z4DMn6UVbYvdBT8XG9FeU</t>
  </si>
  <si>
    <t>https://docs.google.com/document/d/1KAFmhil2MVE9vkJCVVVKq_Z4DMn6UVbYvdBT8XG9FeU/edit?usp=drivesdk</t>
  </si>
  <si>
    <t>02/06/2026 12:03:35</t>
  </si>
  <si>
    <t>Relazione - INF - 2D - CARTOCCI GIANNI - 2025-2026</t>
  </si>
  <si>
    <t>1dwHKLgdCi00xdhdLc6laghqGJNfyzI77KPrqGqKb8hU</t>
  </si>
  <si>
    <t>https://docs.google.com/document/d/1dwHKLgdCi00xdhdLc6laghqGJNfyzI77KPrqGqKb8hU/edit?usp=drivesdk</t>
  </si>
  <si>
    <t>02/06/2026 12:03:42</t>
  </si>
  <si>
    <t>Relazione - SCIE - 2D - BABINI ROBERTA - 2025-2026</t>
  </si>
  <si>
    <t>1_zX0orJFCjygN9y8GBPgatTvNWw4LyT0LEB73_iSMK8</t>
  </si>
  <si>
    <t>https://docs.google.com/document/d/1_zX0orJFCjygN9y8GBPgatTvNWw4LyT0LEB73_iSMK8/edit?usp=drivesdk</t>
  </si>
  <si>
    <t>02/06/2026 12:03:48</t>
  </si>
  <si>
    <t>Relazione - DIS - 2D - BRESCA ANGELA - 2025-2026</t>
  </si>
  <si>
    <t>19drPBhBkZema381uWgdwcvfsdIaIt0e_xkVt9x5RDxg</t>
  </si>
  <si>
    <t>https://docs.google.com/document/d/19drPBhBkZema381uWgdwcvfsdIaIt0e_xkVt9x5RDxg/edit?usp=drivesdk</t>
  </si>
  <si>
    <t>02/06/2026 12:03:55</t>
  </si>
  <si>
    <t>Relazione - MOT - 2D - ROSSI STEFANIA - 2025-2026</t>
  </si>
  <si>
    <t>1SssFHO_E05tFoBjqqTsIQjIcNOywUI9YJJjzMpGz4Zo</t>
  </si>
  <si>
    <t>https://docs.google.com/document/d/1SssFHO_E05tFoBjqqTsIQjIcNOywUI9YJJjzMpGz4Zo/edit?usp=drivesdk</t>
  </si>
  <si>
    <t>02/06/2026 12:04:02</t>
  </si>
  <si>
    <t>Relazione - REL - 2D - GINANNESCHI MARIA STEFANIA - 2025-2026</t>
  </si>
  <si>
    <t>1IMxWivUJsLK0KTtIekxT-QunKgOREwemnhE6XUZ--xE</t>
  </si>
  <si>
    <t>https://docs.google.com/document/d/1IMxWivUJsLK0KTtIekxT-QunKgOREwemnhE6XUZ--xE/edit?usp=drivesdk</t>
  </si>
  <si>
    <t>02/06/2026 12:04:08</t>
  </si>
  <si>
    <t>Relazione - ITA - 2E - FESTEGGIATO ELENA - 2025-2026</t>
  </si>
  <si>
    <t>1go0nFJMz4KjLgbi_Y40J7BHJYg_eJjHedYUNzvLiHIQ</t>
  </si>
  <si>
    <t>https://docs.google.com/document/d/1go0nFJMz4KjLgbi_Y40J7BHJYg_eJjHedYUNzvLiHIQ/edit?usp=drivesdk</t>
  </si>
  <si>
    <t>02/06/2026 12:04:16</t>
  </si>
  <si>
    <t>Relazione - ING - 2E - NEVONI ELENA - 2025-2026</t>
  </si>
  <si>
    <t>1JHPQHlpef9STudNhy8nnCyPPWgjNz3o8CAMs-G2owxQ</t>
  </si>
  <si>
    <t>https://docs.google.com/document/d/1JHPQHlpef9STudNhy8nnCyPPWgjNz3o8CAMs-G2owxQ/edit?usp=drivesdk</t>
  </si>
  <si>
    <t>02/06/2026 12:04:23</t>
  </si>
  <si>
    <t>Relazione - GEO - 2E - FESTEGGIATO ELENA - 2025-2026</t>
  </si>
  <si>
    <t>1hIjTISC62harBVoaogc8rfM5-lxlQKWdS9CMlzuc8Hw</t>
  </si>
  <si>
    <t>https://docs.google.com/document/d/1hIjTISC62harBVoaogc8rfM5-lxlQKWdS9CMlzuc8Hw/edit?usp=drivesdk</t>
  </si>
  <si>
    <t>02/06/2026 12:04:30</t>
  </si>
  <si>
    <t>Relazione - STO - 2E - GENCHI MARIA ELENA - 2025-2026</t>
  </si>
  <si>
    <t>1EV_505pD0TEswBE9X122_09zzfMNcE6t72fcxzFyuJ4</t>
  </si>
  <si>
    <t>https://docs.google.com/document/d/1EV_505pD0TEswBE9X122_09zzfMNcE6t72fcxzFyuJ4/edit?usp=drivesdk</t>
  </si>
  <si>
    <t>02/06/2026 12:04:38</t>
  </si>
  <si>
    <t>Relazione - MAT - 2E - SERPICO LUCIA - 2025-2026</t>
  </si>
  <si>
    <t>1zAQHSmFoX0rki8DJ7n9tZCi-Py9RTCOoEzzJ41OJ2N8</t>
  </si>
  <si>
    <t>https://docs.google.com/document/d/1zAQHSmFoX0rki8DJ7n9tZCi-Py9RTCOoEzzJ41OJ2N8/edit?usp=drivesdk</t>
  </si>
  <si>
    <t>02/06/2026 12:04:45</t>
  </si>
  <si>
    <t>Relazione - FIS - 2E - ZICCARDI ANTONELLA - 2025-2026</t>
  </si>
  <si>
    <t>1YHdFBvkXlV28qIzbMtVs01ha_bZs2mFdAABoJPbM3AI</t>
  </si>
  <si>
    <t>https://docs.google.com/document/d/1YHdFBvkXlV28qIzbMtVs01ha_bZs2mFdAABoJPbM3AI/edit?usp=drivesdk</t>
  </si>
  <si>
    <t>02/06/2026 12:04:52</t>
  </si>
  <si>
    <t>Relazione - INF - 2E - AGOSTINI LAURA - 2025-2026</t>
  </si>
  <si>
    <t>1IM3j-I31XfGsf1uW_l8VlfBPU-J7VPvVy8qnwVRM5tk</t>
  </si>
  <si>
    <t>https://docs.google.com/document/d/1IM3j-I31XfGsf1uW_l8VlfBPU-J7VPvVy8qnwVRM5tk/edit?usp=drivesdk</t>
  </si>
  <si>
    <t>02/06/2026 12:05:01</t>
  </si>
  <si>
    <t>Relazione - SCIE - 2E - MUSTO NAZZARO - 2025-2026</t>
  </si>
  <si>
    <t>13fLTHrQ0MKgFtpliUufPYlEdRxqP8zFP2d7wv69HgN0</t>
  </si>
  <si>
    <t>https://docs.google.com/document/d/13fLTHrQ0MKgFtpliUufPYlEdRxqP8zFP2d7wv69HgN0/edit?usp=drivesdk</t>
  </si>
  <si>
    <t>02/06/2026 12:05:08</t>
  </si>
  <si>
    <t>Relazione - DIS - 2E - DESIDERIO FLORIANA - 2025-2026</t>
  </si>
  <si>
    <t>1nbxQy8WUzywLbbaoiNLuzqOqA0Tbtv0Q7_4gwXCNiGA</t>
  </si>
  <si>
    <t>https://docs.google.com/document/d/1nbxQy8WUzywLbbaoiNLuzqOqA0Tbtv0Q7_4gwXCNiGA/edit?usp=drivesdk</t>
  </si>
  <si>
    <t>02/06/2026 12:05:16</t>
  </si>
  <si>
    <t>Relazione - MOT - 2E - COPPOLA CECILIA - 2025-2026</t>
  </si>
  <si>
    <t>1K4-e0_H0-hJ0SBYCnbHQR-1eunHF7wQBZZsX4Q4BWBY</t>
  </si>
  <si>
    <t>https://docs.google.com/document/d/1K4-e0_H0-hJ0SBYCnbHQR-1eunHF7wQBZZsX4Q4BWBY/edit?usp=drivesdk</t>
  </si>
  <si>
    <t>02/06/2026 12:05:25</t>
  </si>
  <si>
    <t>Relazione - REL - 2E - DEL BALIO LAURA - 2025-2026</t>
  </si>
  <si>
    <t>1xbahxTIYP0WMY6UIYffPeIsuEFwX_W3TH1OAjXPXlOo</t>
  </si>
  <si>
    <t>https://docs.google.com/document/d/1xbahxTIYP0WMY6UIYffPeIsuEFwX_W3TH1OAjXPXlOo/edit?usp=drivesdk</t>
  </si>
  <si>
    <t>02/06/2026 12:05:32</t>
  </si>
  <si>
    <t>Relazione - ALT - 2E - BABINI ROBERTA - 2025-2026</t>
  </si>
  <si>
    <t>1N08eSgi0m1tQARCxZn5hdzihF7QiuLhvgkA3AsXP-Kk</t>
  </si>
  <si>
    <t>https://docs.google.com/document/d/1N08eSgi0m1tQARCxZn5hdzihF7QiuLhvgkA3AsXP-Kk/edit?usp=drivesdk</t>
  </si>
  <si>
    <t>02/06/2026 12:05:39</t>
  </si>
  <si>
    <t>Relazione - ITA - 2F - CORDOVANI IRENE - 2025-2026</t>
  </si>
  <si>
    <t>1W9rdqHSRYJ7sx-V7eA52nkv1L9kvuMkPSG7Z-l0ME1Q</t>
  </si>
  <si>
    <t>https://docs.google.com/document/d/1W9rdqHSRYJ7sx-V7eA52nkv1L9kvuMkPSG7Z-l0ME1Q/edit?usp=drivesdk</t>
  </si>
  <si>
    <t>02/06/2026 12:05:50</t>
  </si>
  <si>
    <t>Relazione - ING - 2F - MATALONI ALESSANDRO - 2025-2026</t>
  </si>
  <si>
    <t>1Zd1T5Iuhl5QBEXY8BJ8yFlGOP69ZmlSOK2WQeHB4IqE</t>
  </si>
  <si>
    <t>https://docs.google.com/document/d/1Zd1T5Iuhl5QBEXY8BJ8yFlGOP69ZmlSOK2WQeHB4IqE/edit?usp=drivesdk</t>
  </si>
  <si>
    <t>02/06/2026 12:05:58</t>
  </si>
  <si>
    <t>Relazione - GST - 2F - CORDOVANI IRENE - 2025-2026</t>
  </si>
  <si>
    <t>1fQDCSIQb1zaEOgLAccUBq2qaP-Tch4BzhS12QRSn4Vo</t>
  </si>
  <si>
    <t>https://docs.google.com/document/d/1fQDCSIQb1zaEOgLAccUBq2qaP-Tch4BzhS12QRSn4Vo/edit?usp=drivesdk</t>
  </si>
  <si>
    <t>02/06/2026 12:06:05</t>
  </si>
  <si>
    <t>Relazione - MAT - 2F - DE LUCIA DOMENICO - 2025-2026</t>
  </si>
  <si>
    <t>15ldmrvq1wQlDs3n1MLl_jJ0S-yoKxKF1aLJXrM2s6RE</t>
  </si>
  <si>
    <t>https://docs.google.com/document/d/15ldmrvq1wQlDs3n1MLl_jJ0S-yoKxKF1aLJXrM2s6RE/edit?usp=drivesdk</t>
  </si>
  <si>
    <t>02/06/2026 12:06:13</t>
  </si>
  <si>
    <t>Relazione - FIS - 2F - DINI LAPO - 2025-2026</t>
  </si>
  <si>
    <t>1AsnuCxJCsJ476Ms7x7sSoNUoPkdn7pI1YNY5bsJtSm8</t>
  </si>
  <si>
    <t>https://docs.google.com/document/d/1AsnuCxJCsJ476Ms7x7sSoNUoPkdn7pI1YNY5bsJtSm8/edit?usp=drivesdk</t>
  </si>
  <si>
    <t>02/06/2026 12:06:20</t>
  </si>
  <si>
    <t>Relazione - INF - 2F - AGOSTINI LAURA - 2025-2026</t>
  </si>
  <si>
    <t>1BiX_xDzEXvoEsxrJJ2rblYl4oCvXnkbSgsCrxeI0Yxw</t>
  </si>
  <si>
    <t>https://docs.google.com/document/d/1BiX_xDzEXvoEsxrJJ2rblYl4oCvXnkbSgsCrxeI0Yxw/edit?usp=drivesdk</t>
  </si>
  <si>
    <t>02/06/2026 12:06:28</t>
  </si>
  <si>
    <t>Relazione - SCIE - 2F - CASAGLI ALESSIO - 2025-2026</t>
  </si>
  <si>
    <t>19WLA4AyjrXdpcyn-5cm3yHqtQPz4eP_Xa_ZmFlV-WSs</t>
  </si>
  <si>
    <t>https://docs.google.com/document/d/19WLA4AyjrXdpcyn-5cm3yHqtQPz4eP_Xa_ZmFlV-WSs/edit?usp=drivesdk</t>
  </si>
  <si>
    <t>02/06/2026 12:06:35</t>
  </si>
  <si>
    <t>Relazione - DIS - 2F - SGHERRI BEATRICE - 2025-2026</t>
  </si>
  <si>
    <t>1RfbsPVrulFbzIjoVaaH_LOcFpWi6SskDGA63X5wGbCY</t>
  </si>
  <si>
    <t>https://docs.google.com/document/d/1RfbsPVrulFbzIjoVaaH_LOcFpWi6SskDGA63X5wGbCY/edit?usp=drivesdk</t>
  </si>
  <si>
    <t>02/06/2026 12:06:43</t>
  </si>
  <si>
    <t>Relazione - MOT - 2F - BRUNO LORENZO - 2025-2026</t>
  </si>
  <si>
    <t>1kQuEV7Q6klRf2NxbwVCoTQ1kp6T2BnKIhcBTMyEs6i0</t>
  </si>
  <si>
    <t>https://docs.google.com/document/d/1kQuEV7Q6klRf2NxbwVCoTQ1kp6T2BnKIhcBTMyEs6i0/edit?usp=drivesdk</t>
  </si>
  <si>
    <t>02/06/2026 12:06:52</t>
  </si>
  <si>
    <t>Relazione - REL - 2F - ANTICHI MADDALENA - 2025-2026</t>
  </si>
  <si>
    <t>1oxv8-9YDui0bwSJlSi5RWRnx82opBKqp3Mud1g12qDw</t>
  </si>
  <si>
    <t>https://docs.google.com/document/d/1oxv8-9YDui0bwSJlSi5RWRnx82opBKqp3Mud1g12qDw/edit?usp=drivesdk</t>
  </si>
  <si>
    <t>02/06/2026 12:06:59</t>
  </si>
  <si>
    <t>Relazione - ITA - 2G - PETRUCCI ILARIA - 2025-2026</t>
  </si>
  <si>
    <t>1Oj3BolTrwdxMM0k3jT6-ZYiMsfZcrVJ7j66HVkjGg2s</t>
  </si>
  <si>
    <t>https://docs.google.com/document/d/1Oj3BolTrwdxMM0k3jT6-ZYiMsfZcrVJ7j66HVkjGg2s/edit?usp=drivesdk</t>
  </si>
  <si>
    <t>02/06/2026 12:07:06</t>
  </si>
  <si>
    <t>Relazione - ING - 2G - MATALONI ALESSANDRO - 2025-2026</t>
  </si>
  <si>
    <t>1IQJ_mshH2X1OXP0Q5E-SgrgfMuBBLTk23ZDqO3If0JU</t>
  </si>
  <si>
    <t>https://docs.google.com/document/d/1IQJ_mshH2X1OXP0Q5E-SgrgfMuBBLTk23ZDqO3If0JU/edit?usp=drivesdk</t>
  </si>
  <si>
    <t>02/06/2026 12:07:13</t>
  </si>
  <si>
    <t>Relazione - GST - 2G - BASILI CATERINA - 2025-2026</t>
  </si>
  <si>
    <t>19mFc2p8EpxKkdV0qIv6XYcg0Zg1JJHyXw-EbZNpdc78</t>
  </si>
  <si>
    <t>https://docs.google.com/document/d/19mFc2p8EpxKkdV0qIv6XYcg0Zg1JJHyXw-EbZNpdc78/edit?usp=drivesdk</t>
  </si>
  <si>
    <t>02/06/2026 12:07:21</t>
  </si>
  <si>
    <t>Relazione - MAT - 2G - DINI LAPO - 2025-2026</t>
  </si>
  <si>
    <t>1gcBlWMPxPgKTP7FhQXus59oIeniNZVSSVUE_aJutdPs</t>
  </si>
  <si>
    <t>https://docs.google.com/document/d/1gcBlWMPxPgKTP7FhQXus59oIeniNZVSSVUE_aJutdPs/edit?usp=drivesdk</t>
  </si>
  <si>
    <t>02/06/2026 12:07:29</t>
  </si>
  <si>
    <t>Relazione - FIS - 2G - DINI LAPO - 2025-2026</t>
  </si>
  <si>
    <t>1uiof6-It1tzrOStrIB5xDmbDul1LY3rfI0Hl56AOLF8</t>
  </si>
  <si>
    <t>https://docs.google.com/document/d/1uiof6-It1tzrOStrIB5xDmbDul1LY3rfI0Hl56AOLF8/edit?usp=drivesdk</t>
  </si>
  <si>
    <t>02/06/2026 12:07:37</t>
  </si>
  <si>
    <t>Relazione - SCIE - 2G - BALESTRI NATALIA - 2025-2026</t>
  </si>
  <si>
    <t>1zCsgBWmFajvcZ7GN7ljR-JPDYnfF2XHFUj0ZEsJp3Dk</t>
  </si>
  <si>
    <t>https://docs.google.com/document/d/1zCsgBWmFajvcZ7GN7ljR-JPDYnfF2XHFUj0ZEsJp3Dk/edit?usp=drivesdk</t>
  </si>
  <si>
    <t>02/06/2026 12:07:44</t>
  </si>
  <si>
    <t>Relazione - MOT - 2G - COPPOLA CECILIA - 2025-2026</t>
  </si>
  <si>
    <t>1s3t-QrnRFqWwkI3GyaYRdVBz3moF7yDEUVpSpKDUor0</t>
  </si>
  <si>
    <t>https://docs.google.com/document/d/1s3t-QrnRFqWwkI3GyaYRdVBz3moF7yDEUVpSpKDUor0/edit?usp=drivesdk</t>
  </si>
  <si>
    <t>02/06/2026 12:07:51</t>
  </si>
  <si>
    <t>Relazione - REL - 2G - ANTICHI MADDALENA - 2025-2026</t>
  </si>
  <si>
    <t>1s1mUziLm6g0_9TCyGLHpNBMH7f4BYNnoFXRU31sS_bc</t>
  </si>
  <si>
    <t>https://docs.google.com/document/d/1s1mUziLm6g0_9TCyGLHpNBMH7f4BYNnoFXRU31sS_bc/edit?usp=drivesdk</t>
  </si>
  <si>
    <t>02/06/2026 12:07:59</t>
  </si>
  <si>
    <t>Relazione - ITA - 2H - ROTELLI CLELIA - 2025-2026</t>
  </si>
  <si>
    <t>1V_41pYv3I91F6kQYV9h_0J7a_rhj4pJumEUS4zBCU5o</t>
  </si>
  <si>
    <t>https://docs.google.com/document/d/1V_41pYv3I91F6kQYV9h_0J7a_rhj4pJumEUS4zBCU5o/edit?usp=drivesdk</t>
  </si>
  <si>
    <t>02/06/2026 12:08:07</t>
  </si>
  <si>
    <t>Relazione - LAT - 2H - CORDOVANI IRENE - 2025-2026</t>
  </si>
  <si>
    <t>1D4Xl3zetIwc5vbNGVsfcoWMNNh9zYmVThZb_hMCFOgk</t>
  </si>
  <si>
    <t>https://docs.google.com/document/d/1D4Xl3zetIwc5vbNGVsfcoWMNNh9zYmVThZb_hMCFOgk/edit?usp=drivesdk</t>
  </si>
  <si>
    <t>02/06/2026 12:08:14</t>
  </si>
  <si>
    <t>Relazione - ING - 2H - MATALONI ALESSANDRO - 2025-2026</t>
  </si>
  <si>
    <t>1DU6pfnKh01olwQl-8B3secB34HepR1uWSRD858vPOcU</t>
  </si>
  <si>
    <t>https://docs.google.com/document/d/1DU6pfnKh01olwQl-8B3secB34HepR1uWSRD858vPOcU/edit?usp=drivesdk</t>
  </si>
  <si>
    <t>02/06/2026 12:08:21</t>
  </si>
  <si>
    <t>Relazione - GST - 2H - ROTELLI CLELIA - 2025-2026</t>
  </si>
  <si>
    <t>1b_VtsCgeTRJTWQJvsPCVH2RQUKT0EgHG_ti5N-ndbLE</t>
  </si>
  <si>
    <t>https://docs.google.com/document/d/1b_VtsCgeTRJTWQJvsPCVH2RQUKT0EgHG_ti5N-ndbLE/edit?usp=drivesdk</t>
  </si>
  <si>
    <t>02/06/2026 12:08:27</t>
  </si>
  <si>
    <t>Relazione - MAT - 2H - DE LUCIA DOMENICO - 2025-2026</t>
  </si>
  <si>
    <t>1Q9QMQzp57cF3fnQB6YbLZX5E1AjDXR8shhxO302eTcg</t>
  </si>
  <si>
    <t>https://docs.google.com/document/d/1Q9QMQzp57cF3fnQB6YbLZX5E1AjDXR8shhxO302eTcg/edit?usp=drivesdk</t>
  </si>
  <si>
    <t>02/06/2026 12:08:33</t>
  </si>
  <si>
    <t>Relazione - FIS - 2H - DINI LAPO - 2025-2026</t>
  </si>
  <si>
    <t>1wOrjQtfwF19vUB1Zbtdqu81DqHAwm8tMAz3ltyb1nOk</t>
  </si>
  <si>
    <t>https://docs.google.com/document/d/1wOrjQtfwF19vUB1Zbtdqu81DqHAwm8tMAz3ltyb1nOk/edit?usp=drivesdk</t>
  </si>
  <si>
    <t>02/06/2026 12:08:40</t>
  </si>
  <si>
    <t>Relazione - SCIE - 2H - CASAGLI ALESSIO - 2025-2026</t>
  </si>
  <si>
    <t>1JupFj85ZND9eFYtuwahjorvCBnPSZeokh8hzvSoOod0</t>
  </si>
  <si>
    <t>https://docs.google.com/document/d/1JupFj85ZND9eFYtuwahjorvCBnPSZeokh8hzvSoOod0/edit?usp=drivesdk</t>
  </si>
  <si>
    <t>02/06/2026 12:08:46</t>
  </si>
  <si>
    <t>Relazione - DIS - 2H - DESIDERIO FLORIANA - 2025-2026</t>
  </si>
  <si>
    <t>1LbcNIUgDIleSCM_N9MtwWmjJt0vvPb1EupkxWCcDRAg</t>
  </si>
  <si>
    <t>https://docs.google.com/document/d/1LbcNIUgDIleSCM_N9MtwWmjJt0vvPb1EupkxWCcDRAg/edit?usp=drivesdk</t>
  </si>
  <si>
    <t>02/06/2026 12:08:53</t>
  </si>
  <si>
    <t>Relazione - MOT - 2H - BRUNO LORENZO - 2025-2026</t>
  </si>
  <si>
    <t>1SmB2uo-QQ5-uzQ6TDWO_0O5kTXbsjVcM8CMv3M7jiGc</t>
  </si>
  <si>
    <t>https://docs.google.com/document/d/1SmB2uo-QQ5-uzQ6TDWO_0O5kTXbsjVcM8CMv3M7jiGc/edit?usp=drivesdk</t>
  </si>
  <si>
    <t>02/06/2026 12:08:59</t>
  </si>
  <si>
    <t>Relazione - REL - 2H - ANTICHI MADDALENA - 2025-2026</t>
  </si>
  <si>
    <t>1qJZWoAgNxmkzw1JfcTSQw5RpKwKAtSwQiC0TcOmk3g0</t>
  </si>
  <si>
    <t>https://docs.google.com/document/d/1qJZWoAgNxmkzw1JfcTSQw5RpKwKAtSwQiC0TcOmk3g0/edit?usp=drivesdk</t>
  </si>
  <si>
    <t>02/06/2026 12:09:06</t>
  </si>
  <si>
    <t>Relazione - ITA - 3ALC - SAMMARITANO ANNA RITA - 2025-2026</t>
  </si>
  <si>
    <t>1Gb5Tg3qHwa3PiikXiq8bGov6ewHygN1mqhGgJkU7Nn0</t>
  </si>
  <si>
    <t>https://docs.google.com/document/d/1Gb5Tg3qHwa3PiikXiq8bGov6ewHygN1mqhGgJkU7Nn0/edit?usp=drivesdk</t>
  </si>
  <si>
    <t>02/06/2026 12:09:15</t>
  </si>
  <si>
    <t>Relazione - LAT - 3ALC - SAMMARITANO ANNA RITA - 2025-2026</t>
  </si>
  <si>
    <t>1wH6wLWCsvLyw0peqY-WLYnkGBNOgjfvA9PS9reg_jP8</t>
  </si>
  <si>
    <t>https://docs.google.com/document/d/1wH6wLWCsvLyw0peqY-WLYnkGBNOgjfvA9PS9reg_jP8/edit?usp=drivesdk</t>
  </si>
  <si>
    <t>02/06/2026 12:09:23</t>
  </si>
  <si>
    <t>Relazione - GRE - 3ALC - LIBERATI ROSSANA - 2025-2026</t>
  </si>
  <si>
    <t>1vSPnAOD7Vm3raSeO1jfImc_xlUDKBuJl4V3O6CKkiF8</t>
  </si>
  <si>
    <t>https://docs.google.com/document/d/1vSPnAOD7Vm3raSeO1jfImc_xlUDKBuJl4V3O6CKkiF8/edit?usp=drivesdk</t>
  </si>
  <si>
    <t>02/06/2026 12:09:30</t>
  </si>
  <si>
    <t>Relazione - ING - 3ALC - FRATI ENRICA - 2025-2026</t>
  </si>
  <si>
    <t>1TNopbDLPj4WepT78rc95t3HCgTqC2ZvIo3ChswA1i8g</t>
  </si>
  <si>
    <t>https://docs.google.com/document/d/1TNopbDLPj4WepT78rc95t3HCgTqC2ZvIo3ChswA1i8g/edit?usp=drivesdk</t>
  </si>
  <si>
    <t>02/06/2026 12:09:37</t>
  </si>
  <si>
    <t>Relazione - STO - 3ALC - RICCI STEFANO - 2025-2026</t>
  </si>
  <si>
    <t>1IxjzPTv01mjJ0DklnpECYcKs7Lv9Pos3VpqsIdfPXFE</t>
  </si>
  <si>
    <t>https://docs.google.com/document/d/1IxjzPTv01mjJ0DklnpECYcKs7Lv9Pos3VpqsIdfPXFE/edit?usp=drivesdk</t>
  </si>
  <si>
    <t>02/06/2026 12:09:44</t>
  </si>
  <si>
    <t>Relazione - FIL - 3ALC - RICCI STEFANO - 2025-2026</t>
  </si>
  <si>
    <t>1NNfM6dcchg9z8zgCA5k4U85oDF0_TeSRANonvxUwKh4</t>
  </si>
  <si>
    <t>https://docs.google.com/document/d/1NNfM6dcchg9z8zgCA5k4U85oDF0_TeSRANonvxUwKh4/edit?usp=drivesdk</t>
  </si>
  <si>
    <t>02/06/2026 12:09:52</t>
  </si>
  <si>
    <t>Relazione - MAT - 3ALC - D&amp;#39;ELIA GIOVANNA - 2025-2026</t>
  </si>
  <si>
    <t>1I0ToA9eF_4xQCABHtELa9Y6BA4RkvDM0VBlPVanMHNw</t>
  </si>
  <si>
    <t>https://docs.google.com/document/d/1I0ToA9eF_4xQCABHtELa9Y6BA4RkvDM0VBlPVanMHNw/edit?usp=drivesdk</t>
  </si>
  <si>
    <t>02/06/2026 12:09:59</t>
  </si>
  <si>
    <t>Relazione - FIS - 3ALC - D&amp;#39;ELIA GIOVANNA - 2025-2026</t>
  </si>
  <si>
    <t>1tjuNkHZ_ChEnTbZbtq_VP0zs692ayCEQAB-uJgIa5IE</t>
  </si>
  <si>
    <t>https://docs.google.com/document/d/1tjuNkHZ_ChEnTbZbtq_VP0zs692ayCEQAB-uJgIa5IE/edit?usp=drivesdk</t>
  </si>
  <si>
    <t>02/06/2026 12:10:07</t>
  </si>
  <si>
    <t>Relazione - SCIE - 3ALC - GALLOTTA ANTONIO - 2025-2026</t>
  </si>
  <si>
    <t>1RbiVfDnOHBXXsAsTMrZv4efjXAtsYJ6DWau4UIzNY90</t>
  </si>
  <si>
    <t>https://docs.google.com/document/d/1RbiVfDnOHBXXsAsTMrZv4efjXAtsYJ6DWau4UIzNY90/edit?usp=drivesdk</t>
  </si>
  <si>
    <t>02/06/2026 12:10:15</t>
  </si>
  <si>
    <t>Relazione - ART - 3ALC - BRIZZI ALESSIO - 2025-2026</t>
  </si>
  <si>
    <t>19q2x769wL_M6r2OiK1zcfLkm7PG7ijAiFq7wYjFj5FA</t>
  </si>
  <si>
    <t>https://docs.google.com/document/d/19q2x769wL_M6r2OiK1zcfLkm7PG7ijAiFq7wYjFj5FA/edit?usp=drivesdk</t>
  </si>
  <si>
    <t>02/06/2026 12:10:23</t>
  </si>
  <si>
    <t>Relazione - MOT - 3ALC - ROSSI STEFANIA - 2025-2026</t>
  </si>
  <si>
    <t>1v9f1xohmzUd_iPXrK9tR2e74zdOOwwEobE8qFS9qdpI</t>
  </si>
  <si>
    <t>https://docs.google.com/document/d/1v9f1xohmzUd_iPXrK9tR2e74zdOOwwEobE8qFS9qdpI/edit?usp=drivesdk</t>
  </si>
  <si>
    <t>02/06/2026 12:10:30</t>
  </si>
  <si>
    <t>Relazione - CIV - 3ALC - FOMMEI FRANCESCA - 2025-2026</t>
  </si>
  <si>
    <t>1G3WK9KPnASqjKZKs6o3-vASMG3jnho4ym5amu_XuWCY</t>
  </si>
  <si>
    <t>https://docs.google.com/document/d/1G3WK9KPnASqjKZKs6o3-vASMG3jnho4ym5amu_XuWCY/edit?usp=drivesdk</t>
  </si>
  <si>
    <t>02/06/2026 12:10:38</t>
  </si>
  <si>
    <t>Relazione - REL - 3ALC - DEL BALIO LAURA - 2025-2026</t>
  </si>
  <si>
    <t>1b-Gp38lSIG7QaEFrlAX2Slosik7MP_KkQY69muUPlrQ</t>
  </si>
  <si>
    <t>https://docs.google.com/document/d/1b-Gp38lSIG7QaEFrlAX2Slosik7MP_KkQY69muUPlrQ/edit?usp=drivesdk</t>
  </si>
  <si>
    <t>02/06/2026 12:10:45</t>
  </si>
  <si>
    <t>Relazione - ALT - 3ALC - SALVESTRONI SERENA - 2025-2026</t>
  </si>
  <si>
    <t>1amlD5AXlCeF6HsLm1Hj0HBHyvf93UjjRLFybXx0Oucc</t>
  </si>
  <si>
    <t>https://docs.google.com/document/d/1amlD5AXlCeF6HsLm1Hj0HBHyvf93UjjRLFybXx0Oucc/edit?usp=drivesdk</t>
  </si>
  <si>
    <t>02/06/2026 12:10:52</t>
  </si>
  <si>
    <t>Relazione - ITA - 3ALS - CALDARA CRISTIANA - 2025-2026</t>
  </si>
  <si>
    <t>1UptPL4hBmKIp2pWPAn2TrJHlq_fUzLHHYvMsY6Etyh0</t>
  </si>
  <si>
    <t>https://docs.google.com/document/d/1UptPL4hBmKIp2pWPAn2TrJHlq_fUzLHHYvMsY6Etyh0/edit?usp=drivesdk</t>
  </si>
  <si>
    <t>02/06/2026 12:11:00</t>
  </si>
  <si>
    <t>Relazione - LAT - 3ALS - CALDARA CRISTIANA - 2025-2026</t>
  </si>
  <si>
    <t>1Z_KUC86_Cz4T84PUSduHSxSXsfmj4mHygU9oN4fgQ2o</t>
  </si>
  <si>
    <t>https://docs.google.com/document/d/1Z_KUC86_Cz4T84PUSduHSxSXsfmj4mHygU9oN4fgQ2o/edit?usp=drivesdk</t>
  </si>
  <si>
    <t>02/06/2026 12:18:07</t>
  </si>
  <si>
    <t>Relazione - ING - 3ALS - MOSCATELLI SANDRA - 2025-2026</t>
  </si>
  <si>
    <t>13VuZjYGwfN2JWv-xjBVnlvGPLb0a_4qVXIzpOrbjLTU</t>
  </si>
  <si>
    <t>https://docs.google.com/document/d/13VuZjYGwfN2JWv-xjBVnlvGPLb0a_4qVXIzpOrbjLTU/edit?usp=drivesdk</t>
  </si>
  <si>
    <t>02/06/2026 12:18:14</t>
  </si>
  <si>
    <t>Relazione - STO - 3ALS - GUERRINI SARA - 2025-2026</t>
  </si>
  <si>
    <t>1YuvrJdFG47spkkWmZkjhmtkyeLmaMl2sNFn0z23T5Pc</t>
  </si>
  <si>
    <t>https://docs.google.com/document/d/1YuvrJdFG47spkkWmZkjhmtkyeLmaMl2sNFn0z23T5Pc/edit?usp=drivesdk</t>
  </si>
  <si>
    <t>02/06/2026 12:18:22</t>
  </si>
  <si>
    <t>Relazione - FIL - 3ALS - GUERRINI SARA - 2025-2026</t>
  </si>
  <si>
    <t>1aR8Tn3c-n1ULtihDCX3-txS3D4ovWAysV_3iBW6wS8M</t>
  </si>
  <si>
    <t>https://docs.google.com/document/d/1aR8Tn3c-n1ULtihDCX3-txS3D4ovWAysV_3iBW6wS8M/edit?usp=drivesdk</t>
  </si>
  <si>
    <t>02/06/2026 12:18:30</t>
  </si>
  <si>
    <t>Relazione - MAT - 3ALS - PICCINETTI MARINA - 2025-2026</t>
  </si>
  <si>
    <t>175tESxigHCq4FJVXOmeFYXonP62m82-duwPoKu4ImmU</t>
  </si>
  <si>
    <t>https://docs.google.com/document/d/175tESxigHCq4FJVXOmeFYXonP62m82-duwPoKu4ImmU/edit?usp=drivesdk</t>
  </si>
  <si>
    <t>02/06/2026 12:18:38</t>
  </si>
  <si>
    <t>Relazione - FIS - 3ALS - PICCINETTI MARINA - 2025-2026</t>
  </si>
  <si>
    <t>1ak0eqZYf-Ox8mYh5yd2jnWp4lw5i_KMr7veVXn44fbg</t>
  </si>
  <si>
    <t>https://docs.google.com/document/d/1ak0eqZYf-Ox8mYh5yd2jnWp4lw5i_KMr7veVXn44fbg/edit?usp=drivesdk</t>
  </si>
  <si>
    <t>02/06/2026 12:18:47</t>
  </si>
  <si>
    <t>Relazione - SCIE - 3ALS - BABINI ROBERTA - 2025-2026</t>
  </si>
  <si>
    <t>1HgAgTvICLw1dgnuPYZBnKkCVVF17mMxK5nE6dftneeA</t>
  </si>
  <si>
    <t>https://docs.google.com/document/d/1HgAgTvICLw1dgnuPYZBnKkCVVF17mMxK5nE6dftneeA/edit?usp=drivesdk</t>
  </si>
  <si>
    <t>02/06/2026 12:18:54</t>
  </si>
  <si>
    <t>Relazione - DIS - 3ALS - CASERTA FRANCESCO - 2025-2026</t>
  </si>
  <si>
    <t>1eiPLwdLHRnwXV1GppSWi942Fk8yQA0WkatDc5Ded3_0</t>
  </si>
  <si>
    <t>https://docs.google.com/document/d/1eiPLwdLHRnwXV1GppSWi942Fk8yQA0WkatDc5Ded3_0/edit?usp=drivesdk</t>
  </si>
  <si>
    <t>02/06/2026 12:19:01</t>
  </si>
  <si>
    <t>Relazione - MOT - 3ALS - MACHETTI SARA - 2025-2026</t>
  </si>
  <si>
    <t>1tyWdOWMKtt5IMyavq_ERXg1m3gtX9fcQLBb3PAHOu0U</t>
  </si>
  <si>
    <t>https://docs.google.com/document/d/1tyWdOWMKtt5IMyavq_ERXg1m3gtX9fcQLBb3PAHOu0U/edit?usp=drivesdk</t>
  </si>
  <si>
    <t>02/06/2026 12:19:09</t>
  </si>
  <si>
    <t>Relazione - CIV - 3ALS - FOMMEI FRANCESCA - 2025-2026</t>
  </si>
  <si>
    <t>1OSFk6BgzQZV3ZbU8s0nT2Q5RZ3bOSNR0bgz8-Lz-NS8</t>
  </si>
  <si>
    <t>https://docs.google.com/document/d/1OSFk6BgzQZV3ZbU8s0nT2Q5RZ3bOSNR0bgz8-Lz-NS8/edit?usp=drivesdk</t>
  </si>
  <si>
    <t>02/06/2026 12:19:16</t>
  </si>
  <si>
    <t>Relazione - REL - 3ALS - GINANNESCHI MARIA STEFANIA - 2025-2026</t>
  </si>
  <si>
    <t>1fuVc7AAOGrPtm4UAx1G8RuA4jtcHb5-vI1ZM3G2vtoE</t>
  </si>
  <si>
    <t>https://docs.google.com/document/d/1fuVc7AAOGrPtm4UAx1G8RuA4jtcHb5-vI1ZM3G2vtoE/edit?usp=drivesdk</t>
  </si>
  <si>
    <t>02/06/2026 12:19:23</t>
  </si>
  <si>
    <t>Relazione - ALT - 3ALS - SCACCIA GIULIA - 2025-2026</t>
  </si>
  <si>
    <t>1okKg-ihcBX8ehFLYkq83dOM2GZkUJ1I8M34MzWiwvgM</t>
  </si>
  <si>
    <t>https://docs.google.com/document/d/1okKg-ihcBX8ehFLYkq83dOM2GZkUJ1I8M34MzWiwvgM/edit?usp=drivesdk</t>
  </si>
  <si>
    <t>02/06/2026 12:19:30</t>
  </si>
  <si>
    <t>Relazione - ITA - 3BLC - MAGGI FRANCESCA - 2025-2026</t>
  </si>
  <si>
    <t>1p7I3Rg1dtdCqhMjy-cW9zC0ELcCeQYunrCGyk9mXyCc</t>
  </si>
  <si>
    <t>https://docs.google.com/document/d/1p7I3Rg1dtdCqhMjy-cW9zC0ELcCeQYunrCGyk9mXyCc/edit?usp=drivesdk</t>
  </si>
  <si>
    <t>02/06/2026 12:19:38</t>
  </si>
  <si>
    <t>Relazione - LAT - 3BLC - MAGGI FRANCESCA - 2025-2026</t>
  </si>
  <si>
    <t>1K3F-x2DFl8rMhs3mHskJugOQhJ07f495QDhvn52NT-E</t>
  </si>
  <si>
    <t>https://docs.google.com/document/d/1K3F-x2DFl8rMhs3mHskJugOQhJ07f495QDhvn52NT-E/edit?usp=drivesdk</t>
  </si>
  <si>
    <t>02/06/2026 12:19:44</t>
  </si>
  <si>
    <t>Relazione - GRE - 3BLC - RONCONI CLAUDIO - 2025-2026</t>
  </si>
  <si>
    <t>1m1BtFn95ldiXqoyBgaD118V62jgoJo4BkINanrC91Ug</t>
  </si>
  <si>
    <t>https://docs.google.com/document/d/1m1BtFn95ldiXqoyBgaD118V62jgoJo4BkINanrC91Ug/edit?usp=drivesdk</t>
  </si>
  <si>
    <t>02/06/2026 12:19:51</t>
  </si>
  <si>
    <t>Relazione - ING - 3BLC - NISI PIETRO - 2025-2026</t>
  </si>
  <si>
    <t>1cp3se6zRBOugjQ6XbzI23DFHrKSVCW8VLXrM_wQT3qA</t>
  </si>
  <si>
    <t>https://docs.google.com/document/d/1cp3se6zRBOugjQ6XbzI23DFHrKSVCW8VLXrM_wQT3qA/edit?usp=drivesdk</t>
  </si>
  <si>
    <t>02/06/2026 12:19:58</t>
  </si>
  <si>
    <t>Relazione - STO - 3BLC - LORENZONI WALTER - 2025-2026</t>
  </si>
  <si>
    <t>1nRit4-uttkna96Njfjv7DrMBrlf_a-BKQBi4e52EH14</t>
  </si>
  <si>
    <t>https://docs.google.com/document/d/1nRit4-uttkna96Njfjv7DrMBrlf_a-BKQBi4e52EH14/edit?usp=drivesdk</t>
  </si>
  <si>
    <t>02/06/2026 12:20:05</t>
  </si>
  <si>
    <t>Relazione - FIL - 3BLC - LORENZONI WALTER - 2025-2026</t>
  </si>
  <si>
    <t>157Z8ff1iyAPsx36P086Ga-vyBjJiDVEElLRU8v2SNko</t>
  </si>
  <si>
    <t>https://docs.google.com/document/d/157Z8ff1iyAPsx36P086Ga-vyBjJiDVEElLRU8v2SNko/edit?usp=drivesdk</t>
  </si>
  <si>
    <t>02/06/2026 12:20:14</t>
  </si>
  <si>
    <t>Relazione - MAT - 3BLC - SERPICO LUCIA - 2025-2026</t>
  </si>
  <si>
    <t>1S-2SzlMO_0PcLjl7XZbJ2UIcHzIUMVRyHonpuCVtdM8</t>
  </si>
  <si>
    <t>https://docs.google.com/document/d/1S-2SzlMO_0PcLjl7XZbJ2UIcHzIUMVRyHonpuCVtdM8/edit?usp=drivesdk</t>
  </si>
  <si>
    <t>02/06/2026 12:20:20</t>
  </si>
  <si>
    <t>Relazione - FIS - 3BLC - SERPICO LUCIA - 2025-2026</t>
  </si>
  <si>
    <t>1Y3gVVbfteIF0_RXckm19mcUnwdnfuG8EEnCFYy_bzyg</t>
  </si>
  <si>
    <t>https://docs.google.com/document/d/1Y3gVVbfteIF0_RXckm19mcUnwdnfuG8EEnCFYy_bzyg/edit?usp=drivesdk</t>
  </si>
  <si>
    <t>02/06/2026 12:20:27</t>
  </si>
  <si>
    <t>Relazione - SCIE - 3BLC - GALLOTTA ANTONIO - 2025-2026</t>
  </si>
  <si>
    <t>13QvmBBC0UJt5BgIO8xDIvsawOdNpmbl66QbbScf4U1g</t>
  </si>
  <si>
    <t>https://docs.google.com/document/d/13QvmBBC0UJt5BgIO8xDIvsawOdNpmbl66QbbScf4U1g/edit?usp=drivesdk</t>
  </si>
  <si>
    <t>02/06/2026 12:20:34</t>
  </si>
  <si>
    <t>Relazione - ART - 3BLC - BRIZZI ALESSIO - 2025-2026</t>
  </si>
  <si>
    <t>1B3ccmsFRBAg1eBdkx93oppP6zwIUpfYn1ELNXJeY_CQ</t>
  </si>
  <si>
    <t>https://docs.google.com/document/d/1B3ccmsFRBAg1eBdkx93oppP6zwIUpfYn1ELNXJeY_CQ/edit?usp=drivesdk</t>
  </si>
  <si>
    <t>02/06/2026 12:20:41</t>
  </si>
  <si>
    <t>Relazione - MOT - 3BLC - MACHETTI SARA - 2025-2026</t>
  </si>
  <si>
    <t>15mDfJLbWUcRogUJqP9EAXfqUAgQCB2R3Q2C23cooBgE</t>
  </si>
  <si>
    <t>https://docs.google.com/document/d/15mDfJLbWUcRogUJqP9EAXfqUAgQCB2R3Q2C23cooBgE/edit?usp=drivesdk</t>
  </si>
  <si>
    <t>02/06/2026 12:20:47</t>
  </si>
  <si>
    <t>Relazione - CIV - 3BLC - FOMMEI FRANCESCA - 2025-2026</t>
  </si>
  <si>
    <t>1J3JTnecEea-M_OBYHdtoLGPuyU8BfwqhE-nKGVAWwnM</t>
  </si>
  <si>
    <t>https://docs.google.com/document/d/1J3JTnecEea-M_OBYHdtoLGPuyU8BfwqhE-nKGVAWwnM/edit?usp=drivesdk</t>
  </si>
  <si>
    <t>02/06/2026 12:20:53</t>
  </si>
  <si>
    <t>Relazione - REL - 3BLC - PAPINI STEFANO - 2025-2026</t>
  </si>
  <si>
    <t>1T4BqODr8z3ZlfqK0GPztbaoFpeVVyaCBoq8wPsYlvxM</t>
  </si>
  <si>
    <t>https://docs.google.com/document/d/1T4BqODr8z3ZlfqK0GPztbaoFpeVVyaCBoq8wPsYlvxM/edit?usp=drivesdk</t>
  </si>
  <si>
    <t>02/06/2026 12:21:00</t>
  </si>
  <si>
    <t>Relazione - ALT - 3BLC - VINCENTI IMMACOLATA - 2025-2026</t>
  </si>
  <si>
    <t>1gH5lQAxeVrfTaOyIceqpNCVlxUzgOP6FRtCuFE8FkRs</t>
  </si>
  <si>
    <t>https://docs.google.com/document/d/1gH5lQAxeVrfTaOyIceqpNCVlxUzgOP6FRtCuFE8FkRs/edit?usp=drivesdk</t>
  </si>
  <si>
    <t>02/06/2026 12:21:07</t>
  </si>
  <si>
    <t>Relazione - ITA - 3BLS - CORDOVANI IRENE - 2025-2026</t>
  </si>
  <si>
    <t>1vl3bdKFaVd9tKZZewYeFCNNw7LgTiz4urUAPBOWOtTg</t>
  </si>
  <si>
    <t>https://docs.google.com/document/d/1vl3bdKFaVd9tKZZewYeFCNNw7LgTiz4urUAPBOWOtTg/edit?usp=drivesdk</t>
  </si>
  <si>
    <t>02/06/2026 12:21:16</t>
  </si>
  <si>
    <t>Relazione - LAT - 3BLS - SALVESTRONI SERENA - 2025-2026</t>
  </si>
  <si>
    <t>1yfJ9T6rRP9K__y2ga1S4Hd5v3HHFfFn4jNlBQseu-vE</t>
  </si>
  <si>
    <t>https://docs.google.com/document/d/1yfJ9T6rRP9K__y2ga1S4Hd5v3HHFfFn4jNlBQseu-vE/edit?usp=drivesdk</t>
  </si>
  <si>
    <t>02/06/2026 12:21:28</t>
  </si>
  <si>
    <t>Relazione - ING - 3BLS - BALDINI CARLA - 2025-2026</t>
  </si>
  <si>
    <t>12JTjexXU43pg8WbOcyodID3QTA3UH4VF9mwIrN5ksH0</t>
  </si>
  <si>
    <t>https://docs.google.com/document/d/12JTjexXU43pg8WbOcyodID3QTA3UH4VF9mwIrN5ksH0/edit?usp=drivesdk</t>
  </si>
  <si>
    <t>02/06/2026 12:21:37</t>
  </si>
  <si>
    <t>Relazione - STO - 3BLS - TACCIOLI ALICE - 2025-2026</t>
  </si>
  <si>
    <t>1_1sqBe4mlTk4gMcRkmvpjo3hz5LG6hyyYXKJIEUxrz8</t>
  </si>
  <si>
    <t>https://docs.google.com/document/d/1_1sqBe4mlTk4gMcRkmvpjo3hz5LG6hyyYXKJIEUxrz8/edit?usp=drivesdk</t>
  </si>
  <si>
    <t>02/06/2026 12:21:46</t>
  </si>
  <si>
    <t>Relazione - FIL - 3BLS - TACCIOLI ALICE - 2025-2026</t>
  </si>
  <si>
    <t>1ZNlmQ_FRdus2QDwiCzglEjewc5jKsJgtNRk6d5nb34g</t>
  </si>
  <si>
    <t>https://docs.google.com/document/d/1ZNlmQ_FRdus2QDwiCzglEjewc5jKsJgtNRk6d5nb34g/edit?usp=drivesdk</t>
  </si>
  <si>
    <t>02/06/2026 12:21:54</t>
  </si>
  <si>
    <t>Relazione - MAT - 3BLS - SCACCIA GIULIA - 2025-2026</t>
  </si>
  <si>
    <t>1EgGdCn2A1L7C1nDdhzmgOR8OO_oE8naO5IuqRzNtMZU</t>
  </si>
  <si>
    <t>https://docs.google.com/document/d/1EgGdCn2A1L7C1nDdhzmgOR8OO_oE8naO5IuqRzNtMZU/edit?usp=drivesdk</t>
  </si>
  <si>
    <t>02/06/2026 12:22:01</t>
  </si>
  <si>
    <t>Relazione - FIS - 3BLS - STERI STEFANO - 2025-2026</t>
  </si>
  <si>
    <t>1cR4XsEuY6Yg1NLIbB6SHeB8aphvCcb4nQ-e5l4stZBI</t>
  </si>
  <si>
    <t>https://docs.google.com/document/d/1cR4XsEuY6Yg1NLIbB6SHeB8aphvCcb4nQ-e5l4stZBI/edit?usp=drivesdk</t>
  </si>
  <si>
    <t>02/06/2026 12:22:09</t>
  </si>
  <si>
    <t>Relazione - SCIE - 3BLS - CASAGLI ALESSIO - 2025-2026</t>
  </si>
  <si>
    <t>1EEgfzqmArZ3R7LXqQ9tuetqBf4VD5WjXunKvBulHGKA</t>
  </si>
  <si>
    <t>https://docs.google.com/document/d/1EEgfzqmArZ3R7LXqQ9tuetqBf4VD5WjXunKvBulHGKA/edit?usp=drivesdk</t>
  </si>
  <si>
    <t>02/06/2026 12:22:17</t>
  </si>
  <si>
    <t>Relazione - DIS - 3BLS - SGHERRI BEATRICE - 2025-2026</t>
  </si>
  <si>
    <t>1z2MqnDqeGtx7OfCf9i8Qw4bSzoAcz-toZ8kd9iD7lbs</t>
  </si>
  <si>
    <t>https://docs.google.com/document/d/1z2MqnDqeGtx7OfCf9i8Qw4bSzoAcz-toZ8kd9iD7lbs/edit?usp=drivesdk</t>
  </si>
  <si>
    <t>02/06/2026 12:22:25</t>
  </si>
  <si>
    <t>Relazione - MOT - 3BLS - BONARI SONIA - 2025-2026</t>
  </si>
  <si>
    <t>1Ch1TCgb2V67TaygCghChK_wbRYTU2tAiY2imNJqzON8</t>
  </si>
  <si>
    <t>https://docs.google.com/document/d/1Ch1TCgb2V67TaygCghChK_wbRYTU2tAiY2imNJqzON8/edit?usp=drivesdk</t>
  </si>
  <si>
    <t>02/06/2026 12:22:32</t>
  </si>
  <si>
    <t>Relazione - CIV - 3BLS - SAVELLI ROSANNA - 2025-2026</t>
  </si>
  <si>
    <t>1UipmE1tNRp3dFaZ9QkYOoQTJFV3k9fndE-bvAwVfZZM</t>
  </si>
  <si>
    <t>https://docs.google.com/document/d/1UipmE1tNRp3dFaZ9QkYOoQTJFV3k9fndE-bvAwVfZZM/edit?usp=drivesdk</t>
  </si>
  <si>
    <t>02/06/2026 12:22:39</t>
  </si>
  <si>
    <t>Relazione - REL - 3BLS - GINANNESCHI MARIA STEFANIA - 2025-2026</t>
  </si>
  <si>
    <t>1IjVNEtwapKqOuX5gAi4dpxNXv-5BvfknI8MKtLnOjg8</t>
  </si>
  <si>
    <t>https://docs.google.com/document/d/1IjVNEtwapKqOuX5gAi4dpxNXv-5BvfknI8MKtLnOjg8/edit?usp=drivesdk</t>
  </si>
  <si>
    <t>02/06/2026 12:22:47</t>
  </si>
  <si>
    <t>Relazione - ALT - 3BLS - BABINI ROBERTA - 2025-2026</t>
  </si>
  <si>
    <t>1yiW9KkDMj7Ov4oiKl7FvGDZkjHRtHMWQaaMYBYOflo8</t>
  </si>
  <si>
    <t>https://docs.google.com/document/d/1yiW9KkDMj7Ov4oiKl7FvGDZkjHRtHMWQaaMYBYOflo8/edit?usp=drivesdk</t>
  </si>
  <si>
    <t>02/06/2026 12:22:55</t>
  </si>
  <si>
    <t>Relazione - ITA - 3C - ACHERONTE TIZIANA - 2025-2026</t>
  </si>
  <si>
    <t>1w6KcZGv4_fIAT52JeYr509QJNO8Z9Mlyt8inxHip0_g</t>
  </si>
  <si>
    <t>https://docs.google.com/document/d/1w6KcZGv4_fIAT52JeYr509QJNO8Z9Mlyt8inxHip0_g/edit?usp=drivesdk</t>
  </si>
  <si>
    <t>02/06/2026 12:23:06</t>
  </si>
  <si>
    <t>Relazione - LAT - 3C - LA MANTIA DAVID - 2025-2026</t>
  </si>
  <si>
    <t>1q_vHpDnXGChawAq8XSu_zRByhXcCd91pyBMEYqebxHc</t>
  </si>
  <si>
    <t>https://docs.google.com/document/d/1q_vHpDnXGChawAq8XSu_zRByhXcCd91pyBMEYqebxHc/edit?usp=drivesdk</t>
  </si>
  <si>
    <t>02/06/2026 12:23:13</t>
  </si>
  <si>
    <t>Relazione - ING - 3C - NEVONI ELENA - 2025-2026</t>
  </si>
  <si>
    <t>1rSW60tKRbrGEg5pxwwh6_g_2WCD9So0yqz6_s5etQTU</t>
  </si>
  <si>
    <t>https://docs.google.com/document/d/1rSW60tKRbrGEg5pxwwh6_g_2WCD9So0yqz6_s5etQTU/edit?usp=drivesdk</t>
  </si>
  <si>
    <t>02/06/2026 12:23:19</t>
  </si>
  <si>
    <t>Relazione - STO - 3C - COLLI STEFANO - 2025-2026</t>
  </si>
  <si>
    <t>16l8lezt2mscNEPRGHGUZaS-z0dek_mi4UQ-ZsTx89Es</t>
  </si>
  <si>
    <t>https://docs.google.com/document/d/16l8lezt2mscNEPRGHGUZaS-z0dek_mi4UQ-ZsTx89Es/edit?usp=drivesdk</t>
  </si>
  <si>
    <t>02/06/2026 12:23:26</t>
  </si>
  <si>
    <t>Relazione - FIL - 3C - COLLI STEFANO - 2025-2026</t>
  </si>
  <si>
    <t>1-UFEhBAexo8DPliwh8x5fCNSx5DJz6tj1nF5EvzOxLY</t>
  </si>
  <si>
    <t>https://docs.google.com/document/d/1-UFEhBAexo8DPliwh8x5fCNSx5DJz6tj1nF5EvzOxLY/edit?usp=drivesdk</t>
  </si>
  <si>
    <t>02/06/2026 12:23:33</t>
  </si>
  <si>
    <t>Relazione - MAT - 3C - CELLESI ROBERTA - 2025-2026</t>
  </si>
  <si>
    <t>1APNhrv8y865tjcJ9FN-K2dzvYXPfpc-WQVmSlKJUfZY</t>
  </si>
  <si>
    <t>https://docs.google.com/document/d/1APNhrv8y865tjcJ9FN-K2dzvYXPfpc-WQVmSlKJUfZY/edit?usp=drivesdk</t>
  </si>
  <si>
    <t>02/06/2026 12:23:39</t>
  </si>
  <si>
    <t>Relazione - FIS - 3C - STERI STEFANO - 2025-2026</t>
  </si>
  <si>
    <t>1w6pBkk5pO553nvKWK1M2qc9_ZE_Ln3yrXvT5v1oZoyc</t>
  </si>
  <si>
    <t>https://docs.google.com/document/d/1w6pBkk5pO553nvKWK1M2qc9_ZE_Ln3yrXvT5v1oZoyc/edit?usp=drivesdk</t>
  </si>
  <si>
    <t>02/06/2026 12:23:46</t>
  </si>
  <si>
    <t>Relazione - SCIE - 3C - MAGINI MARCO - 2025-2026</t>
  </si>
  <si>
    <t>1GtQHrdWfUY8ScloDbR0hCu5z5LEfaaxf-oQwduH8iWU</t>
  </si>
  <si>
    <t>https://docs.google.com/document/d/1GtQHrdWfUY8ScloDbR0hCu5z5LEfaaxf-oQwduH8iWU/edit?usp=drivesdk</t>
  </si>
  <si>
    <t>02/06/2026 12:23:53</t>
  </si>
  <si>
    <t>Relazione - DIS - 3C - BRESCA ANGELA - 2025-2026</t>
  </si>
  <si>
    <t>1OuIUyN5qX2apOB4Jve1HT2C1DnXmMBtK_ghcH_YQTsI</t>
  </si>
  <si>
    <t>https://docs.google.com/document/d/1OuIUyN5qX2apOB4Jve1HT2C1DnXmMBtK_ghcH_YQTsI/edit?usp=drivesdk</t>
  </si>
  <si>
    <t>02/06/2026 12:23:59</t>
  </si>
  <si>
    <t>Relazione - MOT - 3C - BRUNO LORENZO - 2025-2026</t>
  </si>
  <si>
    <t>1qan0PXh3-7BLYs-SoWNyynStCJWer2DUfEC-QG_aNow</t>
  </si>
  <si>
    <t>https://docs.google.com/document/d/1qan0PXh3-7BLYs-SoWNyynStCJWer2DUfEC-QG_aNow/edit?usp=drivesdk</t>
  </si>
  <si>
    <t>02/06/2026 12:24:07</t>
  </si>
  <si>
    <t>Relazione - CIV - 3C - SAVELLI ROSANNA - 2025-2026</t>
  </si>
  <si>
    <t>1Wjq2gYUHBJQTt_dTk3YNBZiZzk7hk1aSTxZennPcMkQ</t>
  </si>
  <si>
    <t>https://docs.google.com/document/d/1Wjq2gYUHBJQTt_dTk3YNBZiZzk7hk1aSTxZennPcMkQ/edit?usp=drivesdk</t>
  </si>
  <si>
    <t>02/06/2026 12:24:12</t>
  </si>
  <si>
    <t>Relazione - REL - 3C - DEL BALIO LAURA - 2025-2026</t>
  </si>
  <si>
    <t>1TSAyXIXsbyWes89uN7X0t17wXQPsH-SDgxN-dkbERK0</t>
  </si>
  <si>
    <t>https://docs.google.com/document/d/1TSAyXIXsbyWes89uN7X0t17wXQPsH-SDgxN-dkbERK0/edit?usp=drivesdk</t>
  </si>
  <si>
    <t>02/06/2026 12:24:19</t>
  </si>
  <si>
    <t>Relazione - ITA - 3D - MONTONE FRANCESCO - 2025-2026</t>
  </si>
  <si>
    <t>1OGqqhyHTij1Vd5UHeqUzps3Ws8fz3zbxIrNQtQL-0II</t>
  </si>
  <si>
    <t>https://docs.google.com/document/d/1OGqqhyHTij1Vd5UHeqUzps3Ws8fz3zbxIrNQtQL-0II/edit?usp=drivesdk</t>
  </si>
  <si>
    <t>02/06/2026 12:24:28</t>
  </si>
  <si>
    <t>Relazione - ING - 3D - GUIDI CARLA - 2025-2026</t>
  </si>
  <si>
    <t>1ou5fr3xwdhXvVviSy8Xm-rrw1DjgtqIAjlbWvOUQxAQ</t>
  </si>
  <si>
    <t>https://docs.google.com/document/d/1ou5fr3xwdhXvVviSy8Xm-rrw1DjgtqIAjlbWvOUQxAQ/edit?usp=drivesdk</t>
  </si>
  <si>
    <t>02/06/2026 12:24:36</t>
  </si>
  <si>
    <t>Relazione - STO - 3D - MAZZETTI MANUEL - 2025-2026</t>
  </si>
  <si>
    <t>1P316v_QlIPs9wFalpA0e2MV9GSdtcWCWgbCM3jVGd7w</t>
  </si>
  <si>
    <t>https://docs.google.com/document/d/1P316v_QlIPs9wFalpA0e2MV9GSdtcWCWgbCM3jVGd7w/edit?usp=drivesdk</t>
  </si>
  <si>
    <t>02/06/2026 12:24:45</t>
  </si>
  <si>
    <t>Relazione - FIL - 3D - MAZZETTI MANUEL - 2025-2026</t>
  </si>
  <si>
    <t>1eUUy0u88Xdvz5iEfjhIwwoQdx3h1fo0hynaxRIS86eQ</t>
  </si>
  <si>
    <t>https://docs.google.com/document/d/1eUUy0u88Xdvz5iEfjhIwwoQdx3h1fo0hynaxRIS86eQ/edit?usp=drivesdk</t>
  </si>
  <si>
    <t>02/06/2026 12:24:52</t>
  </si>
  <si>
    <t>Relazione - MAT - 3D - LOFFREDO GIORGIO - 2025-2026</t>
  </si>
  <si>
    <t>1OWBAAphEyXy--e0PPPVuuUDAcAl3PxPiWOjGVCFgKew</t>
  </si>
  <si>
    <t>https://docs.google.com/document/d/1OWBAAphEyXy--e0PPPVuuUDAcAl3PxPiWOjGVCFgKew/edit?usp=drivesdk</t>
  </si>
  <si>
    <t>02/06/2026 12:24:59</t>
  </si>
  <si>
    <t>Relazione - FIS - 3D - LOZZI CARLOTTA - 2025-2026</t>
  </si>
  <si>
    <t>11cQ5nC1QZQeerwPZ8fov5T-hEDXvAncY20AhhX-MKro</t>
  </si>
  <si>
    <t>https://docs.google.com/document/d/11cQ5nC1QZQeerwPZ8fov5T-hEDXvAncY20AhhX-MKro/edit?usp=drivesdk</t>
  </si>
  <si>
    <t>02/06/2026 12:25:08</t>
  </si>
  <si>
    <t>Relazione - INF - 3D - CARTOCCI GIANNI - 2025-2026</t>
  </si>
  <si>
    <t>1aKuOGTYjfek3yI85ZFa_pRP4d3v4mq64dfEQg1pPM-M</t>
  </si>
  <si>
    <t>https://docs.google.com/document/d/1aKuOGTYjfek3yI85ZFa_pRP4d3v4mq64dfEQg1pPM-M/edit?usp=drivesdk</t>
  </si>
  <si>
    <t>02/06/2026 12:25:14</t>
  </si>
  <si>
    <t>Relazione - SCIE - 3D - TERNI ALESSIO - 2025-2026</t>
  </si>
  <si>
    <t>16n-iD-IwynJbMG6Iqm-vs0nXyaz9exNOwCyM7QntJW0</t>
  </si>
  <si>
    <t>https://docs.google.com/document/d/16n-iD-IwynJbMG6Iqm-vs0nXyaz9exNOwCyM7QntJW0/edit?usp=drivesdk</t>
  </si>
  <si>
    <t>02/06/2026 12:25:22</t>
  </si>
  <si>
    <t>Relazione - DIS - 3D - BRESCA ANGELA - 2025-2026</t>
  </si>
  <si>
    <t>14tdZzvOMViITu-n08Bo-fipruV7Kbid9txal8tN7zI4</t>
  </si>
  <si>
    <t>https://docs.google.com/document/d/14tdZzvOMViITu-n08Bo-fipruV7Kbid9txal8tN7zI4/edit?usp=drivesdk</t>
  </si>
  <si>
    <t>02/06/2026 12:25:28</t>
  </si>
  <si>
    <t>Relazione - MOT - 3D - ROSSI STEFANIA - 2025-2026</t>
  </si>
  <si>
    <t>18-RK1RzsmW7J7tVqCleQdVdwQNC4wyB8nXwj7NPCl1I</t>
  </si>
  <si>
    <t>https://docs.google.com/document/d/18-RK1RzsmW7J7tVqCleQdVdwQNC4wyB8nXwj7NPCl1I/edit?usp=drivesdk</t>
  </si>
  <si>
    <t>02/06/2026 12:25:35</t>
  </si>
  <si>
    <t>Relazione - CIV - 3D - SAVELLI ROSANNA - 2025-2026</t>
  </si>
  <si>
    <t>11x6QHvMhvzgtn9qV2m-dxLXfWqxBPOAPqTVj1zWhgu8</t>
  </si>
  <si>
    <t>https://docs.google.com/document/d/11x6QHvMhvzgtn9qV2m-dxLXfWqxBPOAPqTVj1zWhgu8/edit?usp=drivesdk</t>
  </si>
  <si>
    <t>02/06/2026 12:25:42</t>
  </si>
  <si>
    <t>Relazione - REL - 3D - GINANNESCHI MARIA STEFANIA - 2025-2026</t>
  </si>
  <si>
    <t>1ndcjdWwNSUn1n7CXU8nhfgSt5Yy8vAh-vEJehXfNfq0</t>
  </si>
  <si>
    <t>https://docs.google.com/document/d/1ndcjdWwNSUn1n7CXU8nhfgSt5Yy8vAh-vEJehXfNfq0/edit?usp=drivesdk</t>
  </si>
  <si>
    <t>02/06/2026 12:25:49</t>
  </si>
  <si>
    <t>Relazione - ALT - 3D - FESTEGGIATO ELENA - 2025-2026</t>
  </si>
  <si>
    <t>1fXbWYFT0GerVyamvwVhQsaprDDiS5BflN4wcUpZ0fAI</t>
  </si>
  <si>
    <t>https://docs.google.com/document/d/1fXbWYFT0GerVyamvwVhQsaprDDiS5BflN4wcUpZ0fAI/edit?usp=drivesdk</t>
  </si>
  <si>
    <t>02/06/2026 12:25:56</t>
  </si>
  <si>
    <t>Relazione - ITA - 3E - LANZANO ROSA - 2025-2026</t>
  </si>
  <si>
    <t>10olfccqQ1yVIcCqW1HkdDOUqcE13SA2w5DLHcw8sF6o</t>
  </si>
  <si>
    <t>https://docs.google.com/document/d/10olfccqQ1yVIcCqW1HkdDOUqcE13SA2w5DLHcw8sF6o/edit?usp=drivesdk</t>
  </si>
  <si>
    <t>02/06/2026 12:26:05</t>
  </si>
  <si>
    <t>Relazione - ING - 3E - GUIDI CARLA - 2025-2026</t>
  </si>
  <si>
    <t>1urav8k7eu2i0hmCapZpEzx5MFM2GWtQOoM_fnPuJLfQ</t>
  </si>
  <si>
    <t>https://docs.google.com/document/d/1urav8k7eu2i0hmCapZpEzx5MFM2GWtQOoM_fnPuJLfQ/edit?usp=drivesdk</t>
  </si>
  <si>
    <t>02/06/2026 12:26:13</t>
  </si>
  <si>
    <t>Relazione - STO - 3E - PALMADESSA GIUSEPPE - 2025-2026</t>
  </si>
  <si>
    <t>18mIlBRQ5gdPe4RCsF4W5OwVSUjsf35vXJy3UAdqS45U</t>
  </si>
  <si>
    <t>https://docs.google.com/document/d/18mIlBRQ5gdPe4RCsF4W5OwVSUjsf35vXJy3UAdqS45U/edit?usp=drivesdk</t>
  </si>
  <si>
    <t>02/06/2026 12:26:19</t>
  </si>
  <si>
    <t>Relazione - FIL - 3E - PALMADESSA GIUSEPPE - 2025-2026</t>
  </si>
  <si>
    <t>14HmnASgGAFb536Gy87AfzCeOpuvYvdAgDjC2d95Lpwc</t>
  </si>
  <si>
    <t>https://docs.google.com/document/d/14HmnASgGAFb536Gy87AfzCeOpuvYvdAgDjC2d95Lpwc/edit?usp=drivesdk</t>
  </si>
  <si>
    <t>02/06/2026 12:26:26</t>
  </si>
  <si>
    <t>Relazione - MAT - 3E - CELLESI ROBERTA - 2025-2026</t>
  </si>
  <si>
    <t>1P37InFZMDXi2L_YowztXLKnwyd5H19m8igdtCanzWXU</t>
  </si>
  <si>
    <t>https://docs.google.com/document/d/1P37InFZMDXi2L_YowztXLKnwyd5H19m8igdtCanzWXU/edit?usp=drivesdk</t>
  </si>
  <si>
    <t>02/06/2026 12:26:33</t>
  </si>
  <si>
    <t>Relazione - FIS - 3E - STERI STEFANO - 2025-2026</t>
  </si>
  <si>
    <t>1EXTko8_sRH2S-2dXOMVWezHsS1QECE_7KD4ourAozg4</t>
  </si>
  <si>
    <t>https://docs.google.com/document/d/1EXTko8_sRH2S-2dXOMVWezHsS1QECE_7KD4ourAozg4/edit?usp=drivesdk</t>
  </si>
  <si>
    <t>02/06/2026 12:26:40</t>
  </si>
  <si>
    <t>Relazione - INF - 3E - CARTOCCI GIANNI - 2025-2026</t>
  </si>
  <si>
    <t>1pc15T9I0xkZZB0NvoF8M3F0XrRp7zMhkuvUMtyeDL24</t>
  </si>
  <si>
    <t>https://docs.google.com/document/d/1pc15T9I0xkZZB0NvoF8M3F0XrRp7zMhkuvUMtyeDL24/edit?usp=drivesdk</t>
  </si>
  <si>
    <t>02/06/2026 12:26:47</t>
  </si>
  <si>
    <t>Relazione - SCIE - 3E - FATTOROSI LUIGINA - 2025-2026</t>
  </si>
  <si>
    <t>1_ueD4ZxwBStl-FbtEqVLyPfFSMxffZsYhfItoWk8mgE</t>
  </si>
  <si>
    <t>https://docs.google.com/document/d/1_ueD4ZxwBStl-FbtEqVLyPfFSMxffZsYhfItoWk8mgE/edit?usp=drivesdk</t>
  </si>
  <si>
    <t>02/06/2026 12:26:54</t>
  </si>
  <si>
    <t>Relazione - DIS - 3E - DESIDERIO FLORIANA - 2025-2026</t>
  </si>
  <si>
    <t>1SIqveBo3i3mjDlI6ude0DK0CbyN_jaDotVmvyqH_2VM</t>
  </si>
  <si>
    <t>https://docs.google.com/document/d/1SIqveBo3i3mjDlI6ude0DK0CbyN_jaDotVmvyqH_2VM/edit?usp=drivesdk</t>
  </si>
  <si>
    <t>02/06/2026 12:27:01</t>
  </si>
  <si>
    <t>Relazione - MOT - 3E - COPPOLA CECILIA - 2025-2026</t>
  </si>
  <si>
    <t>14FUHlBZIJ4zHVNu0QMTYiKHt509UNrcKj9Fhtp9nrgo</t>
  </si>
  <si>
    <t>https://docs.google.com/document/d/14FUHlBZIJ4zHVNu0QMTYiKHt509UNrcKj9Fhtp9nrgo/edit?usp=drivesdk</t>
  </si>
  <si>
    <t>02/06/2026 12:27:08</t>
  </si>
  <si>
    <t>Relazione - CIV - 3E - SAVELLI ROSANNA - 2025-2026</t>
  </si>
  <si>
    <t>1Pf6zT84_2BBQNrOjUg9jDRHi1DOeA_cgvVulHBmeWkg</t>
  </si>
  <si>
    <t>https://docs.google.com/document/d/1Pf6zT84_2BBQNrOjUg9jDRHi1DOeA_cgvVulHBmeWkg/edit?usp=drivesdk</t>
  </si>
  <si>
    <t>02/06/2026 12:27:14</t>
  </si>
  <si>
    <t>Relazione - REL - 3E - DEL BALIO LAURA - 2025-2026</t>
  </si>
  <si>
    <t>1OHyLtUuFJYGLpQT2VhwSfMYYinJptAhndm5vfame3X0</t>
  </si>
  <si>
    <t>https://docs.google.com/document/d/1OHyLtUuFJYGLpQT2VhwSfMYYinJptAhndm5vfame3X0/edit?usp=drivesdk</t>
  </si>
  <si>
    <t>02/06/2026 12:27:21</t>
  </si>
  <si>
    <t>Relazione - ITA - 3G - LANZANO ROSA - 2025-2026</t>
  </si>
  <si>
    <t>1-qF8q3lOYnJf2dq5a1m1o9nwtDBEATgmAWQYx01mphU</t>
  </si>
  <si>
    <t>https://docs.google.com/document/d/1-qF8q3lOYnJf2dq5a1m1o9nwtDBEATgmAWQYx01mphU/edit?usp=drivesdk</t>
  </si>
  <si>
    <t>02/06/2026 12:27:52</t>
  </si>
  <si>
    <t>Relazione - ING - 3G - GOVERNI SILVIA - 2025-2026</t>
  </si>
  <si>
    <t>12ZJVEn2QLXL07GvXy7eOE66AqyVESG5SpmuiygRWvzI</t>
  </si>
  <si>
    <t>https://docs.google.com/document/d/12ZJVEn2QLXL07GvXy7eOE66AqyVESG5SpmuiygRWvzI/edit?usp=drivesdk</t>
  </si>
  <si>
    <t>02/06/2026 12:28:00</t>
  </si>
  <si>
    <t>Relazione - STO - 3G - MILLI ALBERTO - 2025-2026</t>
  </si>
  <si>
    <t>100ITLM1xsnryrRGomizu754F2-WcKR2J-lpwDGD2nso</t>
  </si>
  <si>
    <t>https://docs.google.com/document/d/100ITLM1xsnryrRGomizu754F2-WcKR2J-lpwDGD2nso/edit?usp=drivesdk</t>
  </si>
  <si>
    <t>02/06/2026 12:28:08</t>
  </si>
  <si>
    <t>Relazione - FIL - 3G - MILLI ALBERTO - 2025-2026</t>
  </si>
  <si>
    <t>1unm4mVCUWtsqqJ4uJ-zVK2m_J-8_qqwEQ1hn6KrhH9E</t>
  </si>
  <si>
    <t>https://docs.google.com/document/d/1unm4mVCUWtsqqJ4uJ-zVK2m_J-8_qqwEQ1hn6KrhH9E/edit?usp=drivesdk</t>
  </si>
  <si>
    <t>02/06/2026 12:28:15</t>
  </si>
  <si>
    <t>Relazione - MAT - 3G - CIOLFI CLAUDIA - 2025-2026</t>
  </si>
  <si>
    <t>1RrcLFBqb0Fav_MIyQ-K6_jvCmagZSSk5RmmInAp8n_g</t>
  </si>
  <si>
    <t>https://docs.google.com/document/d/1RrcLFBqb0Fav_MIyQ-K6_jvCmagZSSk5RmmInAp8n_g/edit?usp=drivesdk</t>
  </si>
  <si>
    <t>02/06/2026 12:28:21</t>
  </si>
  <si>
    <t>Relazione - FIS - 3G - BRINI LAPO - 2025-2026</t>
  </si>
  <si>
    <t>1E7ZBnwDUAtedz3st5cX9gLFh4kUW6FooQRRMD7QGlMc</t>
  </si>
  <si>
    <t>https://docs.google.com/document/d/1E7ZBnwDUAtedz3st5cX9gLFh4kUW6FooQRRMD7QGlMc/edit?usp=drivesdk</t>
  </si>
  <si>
    <t>02/06/2026 12:28:28</t>
  </si>
  <si>
    <t>Relazione - SCIE - 3G - TERNI ALESSIO - 2025-2026</t>
  </si>
  <si>
    <t>1xlwxxLdsZwd4vjirDRJh5qeCheBcz2dCbHUAUbZRcWc</t>
  </si>
  <si>
    <t>https://docs.google.com/document/d/1xlwxxLdsZwd4vjirDRJh5qeCheBcz2dCbHUAUbZRcWc/edit?usp=drivesdk</t>
  </si>
  <si>
    <t>02/06/2026 12:28:34</t>
  </si>
  <si>
    <t>Relazione - DIR - 3G - GRANATO IDELMO - 2025-2026</t>
  </si>
  <si>
    <t>1goti-dUDsZfZ99utk71IH7WROl3sDP8fyROlyWVWQV4</t>
  </si>
  <si>
    <t>https://docs.google.com/document/d/1goti-dUDsZfZ99utk71IH7WROl3sDP8fyROlyWVWQV4/edit?usp=drivesdk</t>
  </si>
  <si>
    <t>02/06/2026 12:28:41</t>
  </si>
  <si>
    <t>Relazione - MOT - 3G - MACHERINI MARCO - 2025-2026</t>
  </si>
  <si>
    <t>1S8P18UvBFnxv_2946ea6P422RCj5iPtqsBn0-jOjD_M</t>
  </si>
  <si>
    <t>https://docs.google.com/document/d/1S8P18UvBFnxv_2946ea6P422RCj5iPtqsBn0-jOjD_M/edit?usp=drivesdk</t>
  </si>
  <si>
    <t>02/06/2026 12:28:48</t>
  </si>
  <si>
    <t>Relazione - SPO - 3G - MACHERINI MARCO - 2025-2026</t>
  </si>
  <si>
    <t>1qIIKCOYE-U3iw6HGBmiunDOrbHZyiKz3fhyCC0vhBVI</t>
  </si>
  <si>
    <t>https://docs.google.com/document/d/1qIIKCOYE-U3iw6HGBmiunDOrbHZyiKz3fhyCC0vhBVI/edit?usp=drivesdk</t>
  </si>
  <si>
    <t>02/06/2026 12:28:54</t>
  </si>
  <si>
    <t>Relazione - CIV - 3G - GRANATO IDELMO - 2025-2026</t>
  </si>
  <si>
    <t>1Js6JTsgbuFBS5xYP8nMf3RrabYvdaliYZinX8eLkENA</t>
  </si>
  <si>
    <t>https://docs.google.com/document/d/1Js6JTsgbuFBS5xYP8nMf3RrabYvdaliYZinX8eLkENA/edit?usp=drivesdk</t>
  </si>
  <si>
    <t>02/06/2026 12:29:01</t>
  </si>
  <si>
    <t>Relazione - REL - 3G - DEL BALIO LAURA - 2025-2026</t>
  </si>
  <si>
    <t>1c_b6VlYCBMCt_sxiQN4Mh0d6KOMgla76gzHa00Zi7F8</t>
  </si>
  <si>
    <t>https://docs.google.com/document/d/1c_b6VlYCBMCt_sxiQN4Mh0d6KOMgla76gzHa00Zi7F8/edit?usp=drivesdk</t>
  </si>
  <si>
    <t>02/06/2026 12:29:08</t>
  </si>
  <si>
    <t>Relazione - ITA - 4ALC - SAMMARITANO ANNA RITA - 2025-2026</t>
  </si>
  <si>
    <t>18eekdBASY7ZAS0ecrCsb0XQvuRR6CwpXcLaHPueuHqY</t>
  </si>
  <si>
    <t>https://docs.google.com/document/d/18eekdBASY7ZAS0ecrCsb0XQvuRR6CwpXcLaHPueuHqY/edit?usp=drivesdk</t>
  </si>
  <si>
    <t>02/06/2026 12:29:15</t>
  </si>
  <si>
    <t>Relazione - LAT - 4ALC - LIBERATI ROSSANA - 2025-2026</t>
  </si>
  <si>
    <t>1MGWTuG-0gABmvAWFWnlnYbMkG_fn_AYYZpr8IJqsYls</t>
  </si>
  <si>
    <t>https://docs.google.com/document/d/1MGWTuG-0gABmvAWFWnlnYbMkG_fn_AYYZpr8IJqsYls/edit?usp=drivesdk</t>
  </si>
  <si>
    <t>02/06/2026 12:29:21</t>
  </si>
  <si>
    <t>Relazione - GRE - 4ALC - LIBERATI ROSSANA - 2025-2026</t>
  </si>
  <si>
    <t>1JYNtjy7QRoo-KEHyx3uZ6c3LNY5UZy3NTOHnGUqy-i4</t>
  </si>
  <si>
    <t>https://docs.google.com/document/d/1JYNtjy7QRoo-KEHyx3uZ6c3LNY5UZy3NTOHnGUqy-i4/edit?usp=drivesdk</t>
  </si>
  <si>
    <t>02/06/2026 12:29:27</t>
  </si>
  <si>
    <t>Relazione - ING - 4ALC - FRATI ENRICA - 2025-2026</t>
  </si>
  <si>
    <t>13xgPP7t2f5gh_quwkffBIc3vBcFHRCCdpj5CUDT0XlM</t>
  </si>
  <si>
    <t>https://docs.google.com/document/d/13xgPP7t2f5gh_quwkffBIc3vBcFHRCCdpj5CUDT0XlM/edit?usp=drivesdk</t>
  </si>
  <si>
    <t>02/06/2026 12:29:33</t>
  </si>
  <si>
    <t>Relazione - STO - 4ALC - RICCI STEFANO - 2025-2026</t>
  </si>
  <si>
    <t>19LxksIqtpDNugNMi6ET8I2puYMYc7Qan4vvrP3AfkgE</t>
  </si>
  <si>
    <t>https://docs.google.com/document/d/19LxksIqtpDNugNMi6ET8I2puYMYc7Qan4vvrP3AfkgE/edit?usp=drivesdk</t>
  </si>
  <si>
    <t>02/06/2026 12:29:39</t>
  </si>
  <si>
    <t>Relazione - FIL - 4ALC - RICCI STEFANO - 2025-2026</t>
  </si>
  <si>
    <t>1sY0gaOyJcruvD9Nqsf8U6ihG-9b9QRuz6HGTUwrXx80</t>
  </si>
  <si>
    <t>https://docs.google.com/document/d/1sY0gaOyJcruvD9Nqsf8U6ihG-9b9QRuz6HGTUwrXx80/edit?usp=drivesdk</t>
  </si>
  <si>
    <t>02/06/2026 12:29:45</t>
  </si>
  <si>
    <t>Relazione - MAT - 4ALC - D&amp;#39;ELIA GIOVANNA - 2025-2026</t>
  </si>
  <si>
    <t>1aPHhlulzlBvP3AL7mnqabQyrlV5_zdJmgGDAKhbtjEw</t>
  </si>
  <si>
    <t>https://docs.google.com/document/d/1aPHhlulzlBvP3AL7mnqabQyrlV5_zdJmgGDAKhbtjEw/edit?usp=drivesdk</t>
  </si>
  <si>
    <t>02/06/2026 12:29:51</t>
  </si>
  <si>
    <t>Relazione - FIS - 4ALC - D&amp;#39;ELIA GIOVANNA - 2025-2026</t>
  </si>
  <si>
    <t>15d24UmCoxlRtr3-t3RbCa_kY5pNScpKSKHuJFZ4pc7A</t>
  </si>
  <si>
    <t>https://docs.google.com/document/d/15d24UmCoxlRtr3-t3RbCa_kY5pNScpKSKHuJFZ4pc7A/edit?usp=drivesdk</t>
  </si>
  <si>
    <t>02/06/2026 12:29:57</t>
  </si>
  <si>
    <t>Relazione - SCIE - 4ALC - GALLOTTA ANTONIO - 2025-2026</t>
  </si>
  <si>
    <t>1nmPCJHMVPfrMPyWupEpysokNUmYFCo22BXAWcogEUhI</t>
  </si>
  <si>
    <t>https://docs.google.com/document/d/1nmPCJHMVPfrMPyWupEpysokNUmYFCo22BXAWcogEUhI/edit?usp=drivesdk</t>
  </si>
  <si>
    <t>02/06/2026 12:30:03</t>
  </si>
  <si>
    <t>Relazione - ART - 4ALC - BRIZZI ALESSIO - 2025-2026</t>
  </si>
  <si>
    <t>18k9BKQjp2iHCd76p09yfygN9XnejqFeVZKYhE0_yiVw</t>
  </si>
  <si>
    <t>https://docs.google.com/document/d/18k9BKQjp2iHCd76p09yfygN9XnejqFeVZKYhE0_yiVw/edit?usp=drivesdk</t>
  </si>
  <si>
    <t>02/06/2026 12:30:10</t>
  </si>
  <si>
    <t>Relazione - MOT - 4ALC - ROSSI STEFANIA - 2025-2026</t>
  </si>
  <si>
    <t>1YocnD2oabGcQJFw-be9dTvkBAmHQtw3I6xDMXxFK5PE</t>
  </si>
  <si>
    <t>https://docs.google.com/document/d/1YocnD2oabGcQJFw-be9dTvkBAmHQtw3I6xDMXxFK5PE/edit?usp=drivesdk</t>
  </si>
  <si>
    <t>02/06/2026 12:30:16</t>
  </si>
  <si>
    <t>Relazione - CIV - 4ALC - FOMMEI FRANCESCA - 2025-2026</t>
  </si>
  <si>
    <t>1RF_4pPkGuwEdn9mF8mP46ZcK5g6OsI3ezMWTThsypig</t>
  </si>
  <si>
    <t>https://docs.google.com/document/d/1RF_4pPkGuwEdn9mF8mP46ZcK5g6OsI3ezMWTThsypig/edit?usp=drivesdk</t>
  </si>
  <si>
    <t>02/06/2026 12:30:22</t>
  </si>
  <si>
    <t>Relazione - REL - 4ALC - ANTICHI MADDALENA - 2025-2026</t>
  </si>
  <si>
    <t>1okirjyS3c325M04xFIoO8lVrAE-t8dE3mqxbYZVik5I</t>
  </si>
  <si>
    <t>https://docs.google.com/document/d/1okirjyS3c325M04xFIoO8lVrAE-t8dE3mqxbYZVik5I/edit?usp=drivesdk</t>
  </si>
  <si>
    <t>02/06/2026 12:30:28</t>
  </si>
  <si>
    <t>Relazione - ALT - 4ALC - CORDOVANI IRENE - 2025-2026</t>
  </si>
  <si>
    <t>1Ig0ejBpLDazlFAFrH9WaKUl48aBuRMaDaldvBQ-GAlg</t>
  </si>
  <si>
    <t>https://docs.google.com/document/d/1Ig0ejBpLDazlFAFrH9WaKUl48aBuRMaDaldvBQ-GAlg/edit?usp=drivesdk</t>
  </si>
  <si>
    <t>02/06/2026 12:30:36</t>
  </si>
  <si>
    <t>Relazione - ITA - 4ALS - CRUCIANI CATERINA - 2025-2026</t>
  </si>
  <si>
    <t>1rQeQ9k2lD52aWTq3mhLpqWaa1fyV0skgFAIdsIJhZa4</t>
  </si>
  <si>
    <t>https://docs.google.com/document/d/1rQeQ9k2lD52aWTq3mhLpqWaa1fyV0skgFAIdsIJhZa4/edit?usp=drivesdk</t>
  </si>
  <si>
    <t>02/06/2026 12:30:45</t>
  </si>
  <si>
    <t>Relazione - LAT - 4ALS - CRUCIANI CATERINA - 2025-2026</t>
  </si>
  <si>
    <t>1gmbDugeYo8Argk8EaB0MMX72uqsaJZcVmVdpOuy2_Qo</t>
  </si>
  <si>
    <t>https://docs.google.com/document/d/1gmbDugeYo8Argk8EaB0MMX72uqsaJZcVmVdpOuy2_Qo/edit?usp=drivesdk</t>
  </si>
  <si>
    <t>02/06/2026 12:30:52</t>
  </si>
  <si>
    <t>Relazione - ING - 4ALS - MOSCATELLI SANDRA - 2025-2026</t>
  </si>
  <si>
    <t>1YOLbt8Nu1v-45qSOSXrgvnW7qlL8kh8Hde3EkUiGr5o</t>
  </si>
  <si>
    <t>https://docs.google.com/document/d/1YOLbt8Nu1v-45qSOSXrgvnW7qlL8kh8Hde3EkUiGr5o/edit?usp=drivesdk</t>
  </si>
  <si>
    <t>02/06/2026 12:30:59</t>
  </si>
  <si>
    <t>Relazione - STO - 4ALS - RADI ERIKA - 2025-2026</t>
  </si>
  <si>
    <t>1ajaBqE90QFu4oXgqKn9f8UZWUPGo9BiFnqZAcGrFQP8</t>
  </si>
  <si>
    <t>https://docs.google.com/document/d/1ajaBqE90QFu4oXgqKn9f8UZWUPGo9BiFnqZAcGrFQP8/edit?usp=drivesdk</t>
  </si>
  <si>
    <t>02/06/2026 12:31:06</t>
  </si>
  <si>
    <t>Relazione - FIL - 4ALS - RADI ERIKA - 2025-2026</t>
  </si>
  <si>
    <t>1iaVPZBCbTnqJeobDLtxF8uH927TGBtFjbpo-0wNPQKw</t>
  </si>
  <si>
    <t>https://docs.google.com/document/d/1iaVPZBCbTnqJeobDLtxF8uH927TGBtFjbpo-0wNPQKw/edit?usp=drivesdk</t>
  </si>
  <si>
    <t>02/06/2026 12:31:13</t>
  </si>
  <si>
    <t>Relazione - MAT - 4ALS - CIOLFI CLAUDIA - 2025-2026</t>
  </si>
  <si>
    <t>1qI4ZHfEDT86KPPfXRrIDQlld-ZxxGDMyeE7BLK48rKg</t>
  </si>
  <si>
    <t>https://docs.google.com/document/d/1qI4ZHfEDT86KPPfXRrIDQlld-ZxxGDMyeE7BLK48rKg/edit?usp=drivesdk</t>
  </si>
  <si>
    <t>02/06/2026 12:31:20</t>
  </si>
  <si>
    <t>Relazione - FIS - 4ALS - CIOLFI CLAUDIA - 2025-2026</t>
  </si>
  <si>
    <t>1WlqBIO54scXYEEdkvjym8oKwbVfl-R8AK3BPTWTY9Rw</t>
  </si>
  <si>
    <t>https://docs.google.com/document/d/1WlqBIO54scXYEEdkvjym8oKwbVfl-R8AK3BPTWTY9Rw/edit?usp=drivesdk</t>
  </si>
  <si>
    <t>02/06/2026 12:31:26</t>
  </si>
  <si>
    <t>Relazione - SCIE - 4ALS - FATTOROSI LUIGINA - 2025-2026</t>
  </si>
  <si>
    <t>1LsxNW81c1OvN3GAAoyhHbpYpRlSTXeZXOTLWh2XbUEk</t>
  </si>
  <si>
    <t>https://docs.google.com/document/d/1LsxNW81c1OvN3GAAoyhHbpYpRlSTXeZXOTLWh2XbUEk/edit?usp=drivesdk</t>
  </si>
  <si>
    <t>02/06/2026 12:31:33</t>
  </si>
  <si>
    <t>Relazione - DIS - 4ALS - CASERTA FRANCESCO - 2025-2026</t>
  </si>
  <si>
    <t>1jR_ROg2bogSX15MpgZ_yeJ7-6kiAYvk-oF2oFDdOFYI</t>
  </si>
  <si>
    <t>https://docs.google.com/document/d/1jR_ROg2bogSX15MpgZ_yeJ7-6kiAYvk-oF2oFDdOFYI/edit?usp=drivesdk</t>
  </si>
  <si>
    <t>02/06/2026 12:31:40</t>
  </si>
  <si>
    <t>Relazione - MOT - 4ALS - MACHETTI SARA - 2025-2026</t>
  </si>
  <si>
    <t>1c1UsxHlO0vNgUx3tzdmm5e8L2hMCsyGweW4d_qr0X3o</t>
  </si>
  <si>
    <t>https://docs.google.com/document/d/1c1UsxHlO0vNgUx3tzdmm5e8L2hMCsyGweW4d_qr0X3o/edit?usp=drivesdk</t>
  </si>
  <si>
    <t>02/06/2026 12:31:47</t>
  </si>
  <si>
    <t>Relazione - CIV - 4ALS - GRANATO IDELMO - 2025-2026</t>
  </si>
  <si>
    <t>1Mzv_jZRFkc9E0Hmk0vwTxPmXcUzk618M6a-RQq6AIqs</t>
  </si>
  <si>
    <t>https://docs.google.com/document/d/1Mzv_jZRFkc9E0Hmk0vwTxPmXcUzk618M6a-RQq6AIqs/edit?usp=drivesdk</t>
  </si>
  <si>
    <t>02/06/2026 12:31:54</t>
  </si>
  <si>
    <t>Relazione - REL - 4ALS - GINANNESCHI MARIA STEFANIA - 2025-2026</t>
  </si>
  <si>
    <t>15lIPc1qc1lHoo3ZOyk3Oclax8GhuwKAcMJYq6v_9cwk</t>
  </si>
  <si>
    <t>https://docs.google.com/document/d/15lIPc1qc1lHoo3ZOyk3Oclax8GhuwKAcMJYq6v_9cwk/edit?usp=drivesdk</t>
  </si>
  <si>
    <t>02/06/2026 12:32:01</t>
  </si>
  <si>
    <t>Relazione - ITA - 4BLC - MAGGI FRANCESCA - 2025-2026</t>
  </si>
  <si>
    <t>1GEBmeUY3FPjQ8YLeYQ7m4EaNyb4UWlffi07oENNIpJU</t>
  </si>
  <si>
    <t>https://docs.google.com/document/d/1GEBmeUY3FPjQ8YLeYQ7m4EaNyb4UWlffi07oENNIpJU/edit?usp=drivesdk</t>
  </si>
  <si>
    <t>02/06/2026 12:32:08</t>
  </si>
  <si>
    <t>Relazione - LAT - 4BLC - RONCONI CLAUDIO - 2025-2026</t>
  </si>
  <si>
    <t>17IzsPgEqmlyvckl-4HxbY_3Hjm9Vfk9Ge33SbMxEd0k</t>
  </si>
  <si>
    <t>https://docs.google.com/document/d/17IzsPgEqmlyvckl-4HxbY_3Hjm9Vfk9Ge33SbMxEd0k/edit?usp=drivesdk</t>
  </si>
  <si>
    <t>02/06/2026 12:32:14</t>
  </si>
  <si>
    <t>Relazione - GRE - 4BLC - RONCONI CLAUDIO - 2025-2026</t>
  </si>
  <si>
    <t>15KsVCqMDtkK41RYT8yWpu88s6R7cR64To4uOoK6fjS8</t>
  </si>
  <si>
    <t>https://docs.google.com/document/d/15KsVCqMDtkK41RYT8yWpu88s6R7cR64To4uOoK6fjS8/edit?usp=drivesdk</t>
  </si>
  <si>
    <t>02/06/2026 12:32:20</t>
  </si>
  <si>
    <t>Relazione - ING - 4BLC - NISI PIETRO - 2025-2026</t>
  </si>
  <si>
    <t>1CqJELr2hlJnhOjlP1-D-jakzUH39nCNh02sxX4yMozQ</t>
  </si>
  <si>
    <t>https://docs.google.com/document/d/1CqJELr2hlJnhOjlP1-D-jakzUH39nCNh02sxX4yMozQ/edit?usp=drivesdk</t>
  </si>
  <si>
    <t>02/06/2026 12:32:27</t>
  </si>
  <si>
    <t>Relazione - STO - 4BLC - LORENZONI WALTER - 2025-2026</t>
  </si>
  <si>
    <t>1Awx4D6RfDUB_5KfXkQiN7YqPBDmc-_1xOnsELvF3eik</t>
  </si>
  <si>
    <t>https://docs.google.com/document/d/1Awx4D6RfDUB_5KfXkQiN7YqPBDmc-_1xOnsELvF3eik/edit?usp=drivesdk</t>
  </si>
  <si>
    <t>02/06/2026 12:32:34</t>
  </si>
  <si>
    <t>Relazione - FIL - 4BLC - LORENZONI WALTER - 2025-2026</t>
  </si>
  <si>
    <t>17A3wk0FyaaPEWE8zLSVFwoFrtujcvAsis_O5Md9ZwoI</t>
  </si>
  <si>
    <t>https://docs.google.com/document/d/17A3wk0FyaaPEWE8zLSVFwoFrtujcvAsis_O5Md9ZwoI/edit?usp=drivesdk</t>
  </si>
  <si>
    <t>02/06/2026 12:32:40</t>
  </si>
  <si>
    <t>Relazione - MAT - 4BLC - PECCIARINI GRAZIANO - 2025-2026</t>
  </si>
  <si>
    <t>1GHz9-LfatFvoUBt8MV6pc3pkwU5ODWrVkmyuBskqNMc</t>
  </si>
  <si>
    <t>https://docs.google.com/document/d/1GHz9-LfatFvoUBt8MV6pc3pkwU5ODWrVkmyuBskqNMc/edit?usp=drivesdk</t>
  </si>
  <si>
    <t>02/06/2026 12:32:46</t>
  </si>
  <si>
    <t>Relazione - FIS - 4BLC - PECCIARINI GRAZIANO - 2025-2026</t>
  </si>
  <si>
    <t>1lvV1BiTX0uuhUMdAw5omadWMuiEW5XRvtKUvGPYDARQ</t>
  </si>
  <si>
    <t>https://docs.google.com/document/d/1lvV1BiTX0uuhUMdAw5omadWMuiEW5XRvtKUvGPYDARQ/edit?usp=drivesdk</t>
  </si>
  <si>
    <t>02/06/2026 12:32:53</t>
  </si>
  <si>
    <t>Relazione - SCIE - 4BLC - GALLOTTA ANTONIO - 2025-2026</t>
  </si>
  <si>
    <t>1HMntI-QVeOpYqfEYiMfUUvJHxUAPZ-jtv53ZSVybAug</t>
  </si>
  <si>
    <t>https://docs.google.com/document/d/1HMntI-QVeOpYqfEYiMfUUvJHxUAPZ-jtv53ZSVybAug/edit?usp=drivesdk</t>
  </si>
  <si>
    <t>02/06/2026 12:32:59</t>
  </si>
  <si>
    <t>Relazione - ART - 4BLC - BRIZZI ALESSIO - 2025-2026</t>
  </si>
  <si>
    <t>11MeogDdmrMYIV2B1E3sAMuyuA3Carx9oLIvqlP1e6lg</t>
  </si>
  <si>
    <t>https://docs.google.com/document/d/11MeogDdmrMYIV2B1E3sAMuyuA3Carx9oLIvqlP1e6lg/edit?usp=drivesdk</t>
  </si>
  <si>
    <t>02/06/2026 12:33:06</t>
  </si>
  <si>
    <t>Relazione - MOT - 4BLC - MACHETTI SARA - 2025-2026</t>
  </si>
  <si>
    <t>1JfJgK2kLRpRo09TIC3o4PBOAswgZE-vWb7HqV0Wr3EY</t>
  </si>
  <si>
    <t>https://docs.google.com/document/d/1JfJgK2kLRpRo09TIC3o4PBOAswgZE-vWb7HqV0Wr3EY/edit?usp=drivesdk</t>
  </si>
  <si>
    <t>02/06/2026 12:33:12</t>
  </si>
  <si>
    <t>Relazione - CIV - 4BLC - FOMMEI FRANCESCA - 2025-2026</t>
  </si>
  <si>
    <t>1z2Ct1349EED7nLwTAEC3iR53U5THxrpi67KYncfbMQ8</t>
  </si>
  <si>
    <t>https://docs.google.com/document/d/1z2Ct1349EED7nLwTAEC3iR53U5THxrpi67KYncfbMQ8/edit?usp=drivesdk</t>
  </si>
  <si>
    <t>02/06/2026 12:33:18</t>
  </si>
  <si>
    <t>Relazione - REL - 4BLC - PAPINI STEFANO - 2025-2026</t>
  </si>
  <si>
    <t>1-a272f8vBqa6YdwNdrcZPWmUKzfnZAcQo4eMFsepu0I</t>
  </si>
  <si>
    <t>https://docs.google.com/document/d/1-a272f8vBqa6YdwNdrcZPWmUKzfnZAcQo4eMFsepu0I/edit?usp=drivesdk</t>
  </si>
  <si>
    <t>02/06/2026 12:33:24</t>
  </si>
  <si>
    <t>Relazione - ITA - 4BLS - GENCHI MARIA ELENA - 2025-2026</t>
  </si>
  <si>
    <t>16ZHxV1A3rjIfnSLw-XM0CcODP0b04Vi5HoKwZYn7ZuU</t>
  </si>
  <si>
    <t>https://docs.google.com/document/d/16ZHxV1A3rjIfnSLw-XM0CcODP0b04Vi5HoKwZYn7ZuU/edit?usp=drivesdk</t>
  </si>
  <si>
    <t>02/06/2026 12:33:33</t>
  </si>
  <si>
    <t>Relazione - LAT - 4BLS - GENCHI MARIA ELENA - 2025-2026</t>
  </si>
  <si>
    <t>1OjCghWrdIFcXJfCBmGEL1xkDxIcOjtjanb6tBIx3wwk</t>
  </si>
  <si>
    <t>https://docs.google.com/document/d/1OjCghWrdIFcXJfCBmGEL1xkDxIcOjtjanb6tBIx3wwk/edit?usp=drivesdk</t>
  </si>
  <si>
    <t>02/06/2026 12:33:40</t>
  </si>
  <si>
    <t>Relazione - ING - 4BLS - GOVERNI SILVIA - 2025-2026</t>
  </si>
  <si>
    <t>1z4HVpTA1hx9T2o0D9h598blveY8pmraUqaXnFAuDJxE</t>
  </si>
  <si>
    <t>https://docs.google.com/document/d/1z4HVpTA1hx9T2o0D9h598blveY8pmraUqaXnFAuDJxE/edit?usp=drivesdk</t>
  </si>
  <si>
    <t>02/06/2026 12:33:48</t>
  </si>
  <si>
    <t>Relazione - STO - 4BLS - GUERRINI SARA - 2025-2026</t>
  </si>
  <si>
    <t>1lN2YUIFZcncnTFTaQ3OcLkpwTHWCqk3BPLDXeHz9orU</t>
  </si>
  <si>
    <t>https://docs.google.com/document/d/1lN2YUIFZcncnTFTaQ3OcLkpwTHWCqk3BPLDXeHz9orU/edit?usp=drivesdk</t>
  </si>
  <si>
    <t>02/06/2026 12:33:55</t>
  </si>
  <si>
    <t>Relazione - FIL - 4BLS - GUERRINI SARA - 2025-2026</t>
  </si>
  <si>
    <t>1rofpVKWQM18vCtAAgns_I79IvpapajpRjoFRJ2g1NU8</t>
  </si>
  <si>
    <t>https://docs.google.com/document/d/1rofpVKWQM18vCtAAgns_I79IvpapajpRjoFRJ2g1NU8/edit?usp=drivesdk</t>
  </si>
  <si>
    <t>02/06/2026 12:34:02</t>
  </si>
  <si>
    <t>Relazione - MAT - 4BLS - DRAGONI ROBERTO - 2025-2026</t>
  </si>
  <si>
    <t>1OdxfowfS2QBISABCrqropivgzNKvDoezJb-zR4SZ4KU</t>
  </si>
  <si>
    <t>https://docs.google.com/document/d/1OdxfowfS2QBISABCrqropivgzNKvDoezJb-zR4SZ4KU/edit?usp=drivesdk</t>
  </si>
  <si>
    <t>02/06/2026 12:34:09</t>
  </si>
  <si>
    <t>Relazione - FIS - 4BLS - DRAGONI ROBERTO - 2025-2026</t>
  </si>
  <si>
    <t>1E0tSMv-R2gRRVEQyBSRM8feHTF6aGscSFuE4xvH-aqQ</t>
  </si>
  <si>
    <t>https://docs.google.com/document/d/1E0tSMv-R2gRRVEQyBSRM8feHTF6aGscSFuE4xvH-aqQ/edit?usp=drivesdk</t>
  </si>
  <si>
    <t>02/06/2026 12:34:17</t>
  </si>
  <si>
    <t>Relazione - SCIE - 4BLS - SOZZI MARCO - 2025-2026</t>
  </si>
  <si>
    <t>1JHSAPVraBGo9dOcXYkHHzQ3rjQIz4OqN-4Ez2TQhMDc</t>
  </si>
  <si>
    <t>https://docs.google.com/document/d/1JHSAPVraBGo9dOcXYkHHzQ3rjQIz4OqN-4Ez2TQhMDc/edit?usp=drivesdk</t>
  </si>
  <si>
    <t>02/06/2026 12:34:26</t>
  </si>
  <si>
    <t>Relazione - DIS - 4BLS - SGHERRI BEATRICE - 2025-2026</t>
  </si>
  <si>
    <t>1GXJV5hX1slC_i7zs6mQk__KBJgZImbOazwUmYHCPp-c</t>
  </si>
  <si>
    <t>https://docs.google.com/document/d/1GXJV5hX1slC_i7zs6mQk__KBJgZImbOazwUmYHCPp-c/edit?usp=drivesdk</t>
  </si>
  <si>
    <t>02/06/2026 12:34:34</t>
  </si>
  <si>
    <t>Relazione - MOT - 4BLS - BONARI SONIA - 2025-2026</t>
  </si>
  <si>
    <t>1_FERSF95yNZuyhoS8zAnhVdKw4rwjJlPTRbdHhw9p1g</t>
  </si>
  <si>
    <t>https://docs.google.com/document/d/1_FERSF95yNZuyhoS8zAnhVdKw4rwjJlPTRbdHhw9p1g/edit?usp=drivesdk</t>
  </si>
  <si>
    <t>02/06/2026 12:34:41</t>
  </si>
  <si>
    <t>Relazione - CIV - 4BLS - SAVELLI ROSANNA - 2025-2026</t>
  </si>
  <si>
    <t>1krFoBvVB9iV9GY8aylze7u__3zVZFpIevexm5IxL0dk</t>
  </si>
  <si>
    <t>https://docs.google.com/document/d/1krFoBvVB9iV9GY8aylze7u__3zVZFpIevexm5IxL0dk/edit?usp=drivesdk</t>
  </si>
  <si>
    <t>02/06/2026 12:34:50</t>
  </si>
  <si>
    <t>Relazione - REL - 4BLS - GINANNESCHI MARIA STEFANIA - 2025-2026</t>
  </si>
  <si>
    <t>1QvesXF8srZh1er34bM4RsrYpglipc1EaDVrkR6IdrYY</t>
  </si>
  <si>
    <t>https://docs.google.com/document/d/1QvesXF8srZh1er34bM4RsrYpglipc1EaDVrkR6IdrYY/edit?usp=drivesdk</t>
  </si>
  <si>
    <t>02/06/2026 12:34:57</t>
  </si>
  <si>
    <t>Relazione - ITA - 4C - BASILI CATERINA - 2025-2026</t>
  </si>
  <si>
    <t>1S5V8xI3vJHyuNxvNerVTeWshcolBgZ0iIGT6ZBMSOqs</t>
  </si>
  <si>
    <t>https://docs.google.com/document/d/1S5V8xI3vJHyuNxvNerVTeWshcolBgZ0iIGT6ZBMSOqs/edit?usp=drivesdk</t>
  </si>
  <si>
    <t>02/06/2026 12:35:06</t>
  </si>
  <si>
    <t>Relazione - LAT - 4C - BASILI CATERINA - 2025-2026</t>
  </si>
  <si>
    <t>1gKrjPu3QKNeb93j02QV_a3Wv1nZB5x-3RX-dT15ZuJc</t>
  </si>
  <si>
    <t>https://docs.google.com/document/d/1gKrjPu3QKNeb93j02QV_a3Wv1nZB5x-3RX-dT15ZuJc/edit?usp=drivesdk</t>
  </si>
  <si>
    <t>02/06/2026 12:35:14</t>
  </si>
  <si>
    <t>Relazione - ING - 4C - NEVONI ELENA - 2025-2026</t>
  </si>
  <si>
    <t>1ZHL195GTvxi85rNlffa8eP-f_Cqq1WhiAAojEyCoNGc</t>
  </si>
  <si>
    <t>https://docs.google.com/document/d/1ZHL195GTvxi85rNlffa8eP-f_Cqq1WhiAAojEyCoNGc/edit?usp=drivesdk</t>
  </si>
  <si>
    <t>02/06/2026 12:35:21</t>
  </si>
  <si>
    <t>Relazione - STO - 4C - COLLI STEFANO - 2025-2026</t>
  </si>
  <si>
    <t>1leG6Sn3V8f9SifuBSGHFxXNq36BqQVuIjtDuTt73uQk</t>
  </si>
  <si>
    <t>https://docs.google.com/document/d/1leG6Sn3V8f9SifuBSGHFxXNq36BqQVuIjtDuTt73uQk/edit?usp=drivesdk</t>
  </si>
  <si>
    <t>02/06/2026 12:35:29</t>
  </si>
  <si>
    <t>Relazione - FIL - 4C - COLLI STEFANO - 2025-2026</t>
  </si>
  <si>
    <t>1xmTTRF9cOHobkZ8yxifPoTDq6mq5Ix0dNCs7foXtv1Y</t>
  </si>
  <si>
    <t>https://docs.google.com/document/d/1xmTTRF9cOHobkZ8yxifPoTDq6mq5Ix0dNCs7foXtv1Y/edit?usp=drivesdk</t>
  </si>
  <si>
    <t>02/06/2026 12:35:36</t>
  </si>
  <si>
    <t>Relazione - MAT - 4C - DINI LAPO - 2025-2026</t>
  </si>
  <si>
    <t>1fz3PP28h1TwZXnXiXlkrj4GlO81GeHJtnhR7lBZwocw</t>
  </si>
  <si>
    <t>https://docs.google.com/document/d/1fz3PP28h1TwZXnXiXlkrj4GlO81GeHJtnhR7lBZwocw/edit?usp=drivesdk</t>
  </si>
  <si>
    <t>02/06/2026 12:35:44</t>
  </si>
  <si>
    <t>Relazione - FIS - 4C - DINI LAPO - 2025-2026</t>
  </si>
  <si>
    <t>1D-Tlnq0UtJFYyB2-HXB8irpY1tmHrKh4-vt5utGpOCg</t>
  </si>
  <si>
    <t>https://docs.google.com/document/d/1D-Tlnq0UtJFYyB2-HXB8irpY1tmHrKh4-vt5utGpOCg/edit?usp=drivesdk</t>
  </si>
  <si>
    <t>02/06/2026 12:35:52</t>
  </si>
  <si>
    <t>Relazione - SCIE - 4C - MAGINI MARCO - 2025-2026</t>
  </si>
  <si>
    <t>1Vk9iuk6BEwd2X644PgEqnUqqMxRp9vICl1RIeYMslds</t>
  </si>
  <si>
    <t>https://docs.google.com/document/d/1Vk9iuk6BEwd2X644PgEqnUqqMxRp9vICl1RIeYMslds/edit?usp=drivesdk</t>
  </si>
  <si>
    <t>02/06/2026 12:36:01</t>
  </si>
  <si>
    <t>Relazione - DIS - 4C - BRESCA ANGELA - 2025-2026</t>
  </si>
  <si>
    <t>1EDRr0O_8VARpnL-gzCdxvcBkf0JKWtU3qxROMY5Z5_s</t>
  </si>
  <si>
    <t>https://docs.google.com/document/d/1EDRr0O_8VARpnL-gzCdxvcBkf0JKWtU3qxROMY5Z5_s/edit?usp=drivesdk</t>
  </si>
  <si>
    <t>02/06/2026 12:36:08</t>
  </si>
  <si>
    <t>Relazione - MOT - 4C - BRUNO LORENZO - 2025-2026</t>
  </si>
  <si>
    <t>1iXimTyi4ZXOuMoNHhBzyrDoItU-ZTTFwLmvIOr7YCiU</t>
  </si>
  <si>
    <t>https://docs.google.com/document/d/1iXimTyi4ZXOuMoNHhBzyrDoItU-ZTTFwLmvIOr7YCiU/edit?usp=drivesdk</t>
  </si>
  <si>
    <t>02/06/2026 12:36:15</t>
  </si>
  <si>
    <t>Relazione - CIV - 4C - SAVELLI ROSANNA - 2025-2026</t>
  </si>
  <si>
    <t>1Irzy-2bqewd7wtOC3I4u4CG8jhIUnLAVlp7Gk2IsdXk</t>
  </si>
  <si>
    <t>https://docs.google.com/document/d/1Irzy-2bqewd7wtOC3I4u4CG8jhIUnLAVlp7Gk2IsdXk/edit?usp=drivesdk</t>
  </si>
  <si>
    <t>02/06/2026 12:36:23</t>
  </si>
  <si>
    <t>Relazione - REL - 4C - DEL BALIO LAURA - 2025-2026</t>
  </si>
  <si>
    <t>1_2QS-kUwhQYXoP6z8mysSTV2Z4j4U_1a1FXNIalOsVc</t>
  </si>
  <si>
    <t>https://docs.google.com/document/d/1_2QS-kUwhQYXoP6z8mysSTV2Z4j4U_1a1FXNIalOsVc/edit?usp=drivesdk</t>
  </si>
  <si>
    <t>02/06/2026 12:36:32</t>
  </si>
  <si>
    <t>Relazione - ALT - 4C - CHIMENTI CHIARA - 2025-2026</t>
  </si>
  <si>
    <t>1_TuWHa2QcehsH_LI5PRSoZzzqCNMNRHczOjSF4uRjOI</t>
  </si>
  <si>
    <t>https://docs.google.com/document/d/1_TuWHa2QcehsH_LI5PRSoZzzqCNMNRHczOjSF4uRjOI/edit?usp=drivesdk</t>
  </si>
  <si>
    <t>02/06/2026 12:36:39</t>
  </si>
  <si>
    <t>Relazione - ITA - 4D - CALDARA CRISTIANA - 2025-2026</t>
  </si>
  <si>
    <t>1TraGKzuALpGG_S22qFxH4rvszm2Il7lgd0n9YTnxbXU</t>
  </si>
  <si>
    <t>https://docs.google.com/document/d/1TraGKzuALpGG_S22qFxH4rvszm2Il7lgd0n9YTnxbXU/edit?usp=drivesdk</t>
  </si>
  <si>
    <t>02/06/2026 12:36:47</t>
  </si>
  <si>
    <t>Relazione - ING - 4D - CAPPARELLI GUIDO - 2025-2026</t>
  </si>
  <si>
    <t>1UzlQhrUcW1QMR1m7wr9Z5YvHrTUx7feuBYvU-d4JoY8</t>
  </si>
  <si>
    <t>https://docs.google.com/document/d/1UzlQhrUcW1QMR1m7wr9Z5YvHrTUx7feuBYvU-d4JoY8/edit?usp=drivesdk</t>
  </si>
  <si>
    <t>02/06/2026 12:36:55</t>
  </si>
  <si>
    <t>Relazione - STO - 4D - PALMADESSA GIUSEPPE - 2025-2026</t>
  </si>
  <si>
    <t>1ORUliGi0C70nW3eNqNIgNKTMXSt_ILjXituKJAcz3f4</t>
  </si>
  <si>
    <t>https://docs.google.com/document/d/1ORUliGi0C70nW3eNqNIgNKTMXSt_ILjXituKJAcz3f4/edit?usp=drivesdk</t>
  </si>
  <si>
    <t>02/06/2026 12:37:02</t>
  </si>
  <si>
    <t>Relazione - FIL - 4D - PALMADESSA GIUSEPPE - 2025-2026</t>
  </si>
  <si>
    <t>1mdPkb-wcCXyi-sDFoX-6tQWxstH7V5M_DPPGEEJvG7s</t>
  </si>
  <si>
    <t>https://docs.google.com/document/d/1mdPkb-wcCXyi-sDFoX-6tQWxstH7V5M_DPPGEEJvG7s/edit?usp=drivesdk</t>
  </si>
  <si>
    <t>02/06/2026 12:37:10</t>
  </si>
  <si>
    <t>Relazione - MAT - 4D - PACCA NATALINO - 2025-2026</t>
  </si>
  <si>
    <t>1-P3QV9o-9b_8VFp_bwXLPUvdiZZ4W0zY04XvxqaszAY</t>
  </si>
  <si>
    <t>https://docs.google.com/document/d/1-P3QV9o-9b_8VFp_bwXLPUvdiZZ4W0zY04XvxqaszAY/edit?usp=drivesdk</t>
  </si>
  <si>
    <t>02/06/2026 12:37:17</t>
  </si>
  <si>
    <t>Relazione - FIS - 4D - PACCA NATALINO - 2025-2026</t>
  </si>
  <si>
    <t>1HpBq3f_XswlV_uz3ChkPJx4K-UJbd_Ms2RJr7pb2RR4</t>
  </si>
  <si>
    <t>https://docs.google.com/document/d/1HpBq3f_XswlV_uz3ChkPJx4K-UJbd_Ms2RJr7pb2RR4/edit?usp=drivesdk</t>
  </si>
  <si>
    <t>02/06/2026 12:37:24</t>
  </si>
  <si>
    <t>Relazione - INF - 4D - CARTOCCI GIANNI - 2025-2026</t>
  </si>
  <si>
    <t>1G-TwyhePjX6BVholH5Cg0uKCJZNGM8N7VmfmZjhQGNw</t>
  </si>
  <si>
    <t>https://docs.google.com/document/d/1G-TwyhePjX6BVholH5Cg0uKCJZNGM8N7VmfmZjhQGNw/edit?usp=drivesdk</t>
  </si>
  <si>
    <t>02/06/2026 12:37:32</t>
  </si>
  <si>
    <t>Relazione - SCIE - 4D - SOZZI MARCO - 2025-2026</t>
  </si>
  <si>
    <t>1Fa4wl6UnS3KgEGgPNPbKz87GAl1Vi482L_eGU35PbG8</t>
  </si>
  <si>
    <t>https://docs.google.com/document/d/1Fa4wl6UnS3KgEGgPNPbKz87GAl1Vi482L_eGU35PbG8/edit?usp=drivesdk</t>
  </si>
  <si>
    <t>02/06/2026 12:37:39</t>
  </si>
  <si>
    <t>Relazione - DIS - 4D - BRESCA ANGELA - 2025-2026</t>
  </si>
  <si>
    <t>1rrRHhVgRFmLFMCYcgDDTpzGs2OmyANG2WruqlShH3rM</t>
  </si>
  <si>
    <t>https://docs.google.com/document/d/1rrRHhVgRFmLFMCYcgDDTpzGs2OmyANG2WruqlShH3rM/edit?usp=drivesdk</t>
  </si>
  <si>
    <t>02/06/2026 12:37:46</t>
  </si>
  <si>
    <t>Relazione - MOT - 4D - ROSSI STEFANIA - 2025-2026</t>
  </si>
  <si>
    <t>1Uanalk5Hcn5DuInUm61W7zHYg8MzUr3HrLrBAGozBEk</t>
  </si>
  <si>
    <t>https://docs.google.com/document/d/1Uanalk5Hcn5DuInUm61W7zHYg8MzUr3HrLrBAGozBEk/edit?usp=drivesdk</t>
  </si>
  <si>
    <t>02/06/2026 12:37:53</t>
  </si>
  <si>
    <t>Relazione - CIV - 4D - SAVELLI ROSANNA - 2025-2026</t>
  </si>
  <si>
    <t>1HUHwdr0QV74qz8oJ6TI4kol6iNL5APEKG9YcGw6_o9M</t>
  </si>
  <si>
    <t>https://docs.google.com/document/d/1HUHwdr0QV74qz8oJ6TI4kol6iNL5APEKG9YcGw6_o9M/edit?usp=drivesdk</t>
  </si>
  <si>
    <t>02/06/2026 12:37:59</t>
  </si>
  <si>
    <t>Relazione - REL - 4D - GINANNESCHI MARIA STEFANIA - 2025-2026</t>
  </si>
  <si>
    <t>1K9kGqgUD9DYmyVoXEyPj8b2hl8mTXbjpvvC-7AXhNZA</t>
  </si>
  <si>
    <t>https://docs.google.com/document/d/1K9kGqgUD9DYmyVoXEyPj8b2hl8mTXbjpvvC-7AXhNZA/edit?usp=drivesdk</t>
  </si>
  <si>
    <t>02/06/2026 12:38:06</t>
  </si>
  <si>
    <t>Relazione - ALT - 4D - DELLA MONICA PAOLA - 2025-2026</t>
  </si>
  <si>
    <t>19tUa_ZvIpqnHQCFxhZTIEPa8RUIEsfHkkQS1QNFv2z8</t>
  </si>
  <si>
    <t>https://docs.google.com/document/d/19tUa_ZvIpqnHQCFxhZTIEPa8RUIEsfHkkQS1QNFv2z8/edit?usp=drivesdk</t>
  </si>
  <si>
    <t>02/06/2026 12:38:13</t>
  </si>
  <si>
    <t>Relazione - SOS - 4D - SPINA FRANCESCO - 2025-2026</t>
  </si>
  <si>
    <t>1LCrM4w-eMZeQ7T9AkONMF3TNEgv3qtlOwwa9UL8l_3Y</t>
  </si>
  <si>
    <t>https://docs.google.com/document/d/1LCrM4w-eMZeQ7T9AkONMF3TNEgv3qtlOwwa9UL8l_3Y/edit?usp=drivesdk</t>
  </si>
  <si>
    <t>02/06/2026 12:38:20</t>
  </si>
  <si>
    <t>Relazione - ITA - 4E - LA MANTIA DAVID - 2025-2026</t>
  </si>
  <si>
    <t>1zZBC3x6fAvixn_knrBdc8MXltvq6LDISY82KNuok5s0</t>
  </si>
  <si>
    <t>https://docs.google.com/document/d/1zZBC3x6fAvixn_knrBdc8MXltvq6LDISY82KNuok5s0/edit?usp=drivesdk</t>
  </si>
  <si>
    <t>02/06/2026 12:38:28</t>
  </si>
  <si>
    <t>Relazione - ING - 4E - MOSCATELLI SANDRA - 2025-2026</t>
  </si>
  <si>
    <t>1QE9g5TpGAhdPJnS7J6JxwvKlqoSzsIea9uYXkRVS1vc</t>
  </si>
  <si>
    <t>https://docs.google.com/document/d/1QE9g5TpGAhdPJnS7J6JxwvKlqoSzsIea9uYXkRVS1vc/edit?usp=drivesdk</t>
  </si>
  <si>
    <t>02/06/2026 12:38:35</t>
  </si>
  <si>
    <t>Relazione - STO - 4E - COLLI STEFANO - 2025-2026</t>
  </si>
  <si>
    <t>1dx2ixrKWBHVOyZobgk2X8KOAp1KqaDCD4kLKuqpONgk</t>
  </si>
  <si>
    <t>https://docs.google.com/document/d/1dx2ixrKWBHVOyZobgk2X8KOAp1KqaDCD4kLKuqpONgk/edit?usp=drivesdk</t>
  </si>
  <si>
    <t>02/06/2026 12:38:42</t>
  </si>
  <si>
    <t>Relazione - FIL - 4E - COLLI STEFANO - 2025-2026</t>
  </si>
  <si>
    <t>1Qu0MIkVm9Dcwr9KvmWHt3VrB1EEQoBKB8mdh2ssnKac</t>
  </si>
  <si>
    <t>https://docs.google.com/document/d/1Qu0MIkVm9Dcwr9KvmWHt3VrB1EEQoBKB8mdh2ssnKac/edit?usp=drivesdk</t>
  </si>
  <si>
    <t>02/06/2026 12:38:49</t>
  </si>
  <si>
    <t>Relazione - MAT - 4E - LOFFREDO GIORGIO - 2025-2026</t>
  </si>
  <si>
    <t>1P6BxoDSSC_yye8wAEDZmyK3csy7RsYsFBmT787JVzFs</t>
  </si>
  <si>
    <t>https://docs.google.com/document/d/1P6BxoDSSC_yye8wAEDZmyK3csy7RsYsFBmT787JVzFs/edit?usp=drivesdk</t>
  </si>
  <si>
    <t>02/06/2026 12:38:56</t>
  </si>
  <si>
    <t>Relazione - FIS - 4E - LOFFREDO GIORGIO - 2025-2026</t>
  </si>
  <si>
    <t>132zF9y39ZklGBLVUaCI5LLYriDhZ_V7ye7tian7vRFM</t>
  </si>
  <si>
    <t>https://docs.google.com/document/d/132zF9y39ZklGBLVUaCI5LLYriDhZ_V7ye7tian7vRFM/edit?usp=drivesdk</t>
  </si>
  <si>
    <t>02/06/2026 12:39:02</t>
  </si>
  <si>
    <t>Relazione - INF - 4E - CARTOCCI GIANNI - 2025-2026</t>
  </si>
  <si>
    <t>18IYLy_-WuqS1UnnpNqx17MqLsbuDUXqBmYhu32Lv51c</t>
  </si>
  <si>
    <t>https://docs.google.com/document/d/18IYLy_-WuqS1UnnpNqx17MqLsbuDUXqBmYhu32Lv51c/edit?usp=drivesdk</t>
  </si>
  <si>
    <t>02/06/2026 12:39:09</t>
  </si>
  <si>
    <t>Relazione - SCIE - 4E - BABINI ROBERTA - 2025-2026</t>
  </si>
  <si>
    <t>1NO2U6YQMwpqh6UQrQ9kPKX8_BDSymbvy0X4T1xyh4zM</t>
  </si>
  <si>
    <t>https://docs.google.com/document/d/1NO2U6YQMwpqh6UQrQ9kPKX8_BDSymbvy0X4T1xyh4zM/edit?usp=drivesdk</t>
  </si>
  <si>
    <t>02/06/2026 12:39:17</t>
  </si>
  <si>
    <t>Relazione - DIS - 4E - DESIDERIO FLORIANA - 2025-2026</t>
  </si>
  <si>
    <t>1oeMwP_OYhl-dpgf6cXYBoSt7e6kHYkT7FZjt9ROxNT0</t>
  </si>
  <si>
    <t>https://docs.google.com/document/d/1oeMwP_OYhl-dpgf6cXYBoSt7e6kHYkT7FZjt9ROxNT0/edit?usp=drivesdk</t>
  </si>
  <si>
    <t>02/06/2026 12:39:24</t>
  </si>
  <si>
    <t>Relazione - MOT - 4E - COPPOLA CECILIA - 2025-2026</t>
  </si>
  <si>
    <t>1yDMoMNxL88CmJC7YF2QNjE69tua0LHIRtV8u_m7Qqgc</t>
  </si>
  <si>
    <t>https://docs.google.com/document/d/1yDMoMNxL88CmJC7YF2QNjE69tua0LHIRtV8u_m7Qqgc/edit?usp=drivesdk</t>
  </si>
  <si>
    <t>02/06/2026 12:39:32</t>
  </si>
  <si>
    <t>Relazione - CIV - 4E - SAVELLI ROSANNA - 2025-2026</t>
  </si>
  <si>
    <t>1lzgZp2QMFkhqFVADKF0V08oQbQ3-vKAnYaXd8IQ_cYE</t>
  </si>
  <si>
    <t>https://docs.google.com/document/d/1lzgZp2QMFkhqFVADKF0V08oQbQ3-vKAnYaXd8IQ_cYE/edit?usp=drivesdk</t>
  </si>
  <si>
    <t>02/06/2026 12:39:39</t>
  </si>
  <si>
    <t>Relazione - REL - 4E - DEL BALIO LAURA - 2025-2026</t>
  </si>
  <si>
    <t>1ptVjlirGMM_9e1zKfz4lw9epCRwHNmg9XkcrT5QYMAE</t>
  </si>
  <si>
    <t>https://docs.google.com/document/d/1ptVjlirGMM_9e1zKfz4lw9epCRwHNmg9XkcrT5QYMAE/edit?usp=drivesdk</t>
  </si>
  <si>
    <t>02/06/2026 12:39:46</t>
  </si>
  <si>
    <t>Relazione - ITA - 4F - BASILI CATERINA - 2025-2026</t>
  </si>
  <si>
    <t>1RaYmDMlU-2bAmt8sEKMOfpP5ZlCPi0d2-t5sBPEs8zA</t>
  </si>
  <si>
    <t>https://docs.google.com/document/d/1RaYmDMlU-2bAmt8sEKMOfpP5ZlCPi0d2-t5sBPEs8zA/edit?usp=drivesdk</t>
  </si>
  <si>
    <t>02/06/2026 12:39:54</t>
  </si>
  <si>
    <t>Relazione - ING - 4F - GUIDI CARLA - 2025-2026</t>
  </si>
  <si>
    <t>1ZINeytVCr1yBJkA8YPc2_RL4wI2mTE0kN8mfTGuVqhs</t>
  </si>
  <si>
    <t>https://docs.google.com/document/d/1ZINeytVCr1yBJkA8YPc2_RL4wI2mTE0kN8mfTGuVqhs/edit?usp=drivesdk</t>
  </si>
  <si>
    <t>02/06/2026 12:40:01</t>
  </si>
  <si>
    <t>Relazione - STO - 4F - MAZZETTI MANUEL - 2025-2026</t>
  </si>
  <si>
    <t>1fpebFnUwgTb-S9RvKYYQlTZUCP308rRzcmL-GX1sQuE</t>
  </si>
  <si>
    <t>https://docs.google.com/document/d/1fpebFnUwgTb-S9RvKYYQlTZUCP308rRzcmL-GX1sQuE/edit?usp=drivesdk</t>
  </si>
  <si>
    <t>02/06/2026 12:40:07</t>
  </si>
  <si>
    <t>Relazione - FIL - 4F - MAZZETTI MANUEL - 2025-2026</t>
  </si>
  <si>
    <t>1e7qY-VyCzcTgtU-0RtEc4Pe0KHneqdPch4uJh2unuI0</t>
  </si>
  <si>
    <t>https://docs.google.com/document/d/1e7qY-VyCzcTgtU-0RtEc4Pe0KHneqdPch4uJh2unuI0/edit?usp=drivesdk</t>
  </si>
  <si>
    <t>02/06/2026 12:40:14</t>
  </si>
  <si>
    <t>Relazione - MAT - 4F - CHIMENTI CHIARA - 2025-2026</t>
  </si>
  <si>
    <t>1P5NqElu7C9bM991gl_5etNpoehE2bmsWfUs8QFzQl7A</t>
  </si>
  <si>
    <t>https://docs.google.com/document/d/1P5NqElu7C9bM991gl_5etNpoehE2bmsWfUs8QFzQl7A/edit?usp=drivesdk</t>
  </si>
  <si>
    <t>02/06/2026 12:40:21</t>
  </si>
  <si>
    <t>Relazione - FIS - 4F - DI MEGLIO UGO - 2025-2026</t>
  </si>
  <si>
    <t>1JGt-yD0w5zBeaHESLmV6gKG2nytjgfOxKcFanrV8Ai0</t>
  </si>
  <si>
    <t>https://docs.google.com/document/d/1JGt-yD0w5zBeaHESLmV6gKG2nytjgfOxKcFanrV8Ai0/edit?usp=drivesdk</t>
  </si>
  <si>
    <t>02/06/2026 12:40:28</t>
  </si>
  <si>
    <t>Relazione - INF - 4F - AGOSTINI LAURA - 2025-2026</t>
  </si>
  <si>
    <t>13Bb4up3pqpi3ymgi6aBDK1Sdx05wvhB-Rhst4lBJtac</t>
  </si>
  <si>
    <t>https://docs.google.com/document/d/13Bb4up3pqpi3ymgi6aBDK1Sdx05wvhB-Rhst4lBJtac/edit?usp=drivesdk</t>
  </si>
  <si>
    <t>02/06/2026 12:40:36</t>
  </si>
  <si>
    <t>Relazione - SCIE - 4F - BARRAVECCHIA PAOLA - 2025-2026</t>
  </si>
  <si>
    <t>1e44bZwGQKcPo9YCgs1exYcczGFpkUuMmDd4xTlZCu7s</t>
  </si>
  <si>
    <t>https://docs.google.com/document/d/1e44bZwGQKcPo9YCgs1exYcczGFpkUuMmDd4xTlZCu7s/edit?usp=drivesdk</t>
  </si>
  <si>
    <t>02/06/2026 12:40:43</t>
  </si>
  <si>
    <t>Relazione - DIS - 4F - CASERTA FRANCESCO - 2025-2026</t>
  </si>
  <si>
    <t>1aQ5ElDCTblaR5HNwvOBwvoiDbGKF6JF6Ka1L0vNhT2c</t>
  </si>
  <si>
    <t>https://docs.google.com/document/d/1aQ5ElDCTblaR5HNwvOBwvoiDbGKF6JF6Ka1L0vNhT2c/edit?usp=drivesdk</t>
  </si>
  <si>
    <t>02/06/2026 12:40:50</t>
  </si>
  <si>
    <t>Relazione - MOT - 4F - BRUNO LORENZO - 2025-2026</t>
  </si>
  <si>
    <t>1BhXlz7LsvmPUUuuf3rbKsOOf31uFlxIJCYOA-ECaWr4</t>
  </si>
  <si>
    <t>https://docs.google.com/document/d/1BhXlz7LsvmPUUuuf3rbKsOOf31uFlxIJCYOA-ECaWr4/edit?usp=drivesdk</t>
  </si>
  <si>
    <t>02/06/2026 12:40:56</t>
  </si>
  <si>
    <t>Relazione - CIV - 4F - GRANATO IDELMO - 2025-2026</t>
  </si>
  <si>
    <t>1fG9YNUdsj0LxM-BGk_0XuPFr0gk6TWj7OF9KCdg1T2E</t>
  </si>
  <si>
    <t>https://docs.google.com/document/d/1fG9YNUdsj0LxM-BGk_0XuPFr0gk6TWj7OF9KCdg1T2E/edit?usp=drivesdk</t>
  </si>
  <si>
    <t>02/06/2026 12:41:03</t>
  </si>
  <si>
    <t>Relazione - REL - 4F - ANTICHI MADDALENA - 2025-2026</t>
  </si>
  <si>
    <t>1gjaCbnvt1wyk4VL3AvjcR47jUNBO5--bI9xmdo20m_U</t>
  </si>
  <si>
    <t>https://docs.google.com/document/d/1gjaCbnvt1wyk4VL3AvjcR47jUNBO5--bI9xmdo20m_U/edit?usp=drivesdk</t>
  </si>
  <si>
    <t>02/06/2026 12:41:10</t>
  </si>
  <si>
    <t>Relazione - ALT - 4F - MILLI ALBERTO - 2025-2026</t>
  </si>
  <si>
    <t>1U6PPSGobRbcq2GQ3Ang0yNAWie3q8btsSMqHvxi4Crc</t>
  </si>
  <si>
    <t>https://docs.google.com/document/d/1U6PPSGobRbcq2GQ3Ang0yNAWie3q8btsSMqHvxi4Crc/edit?usp=drivesdk</t>
  </si>
  <si>
    <t>02/06/2026 12:41:17</t>
  </si>
  <si>
    <t>Relazione - ITA - 4G - CORDOVANI IRENE - 2025-2026</t>
  </si>
  <si>
    <t>1FVJjCAivkGTLoyKj2KCIQD4EOo6rZf4aoSx-v8GWXGw</t>
  </si>
  <si>
    <t>https://docs.google.com/document/d/1FVJjCAivkGTLoyKj2KCIQD4EOo6rZf4aoSx-v8GWXGw/edit?usp=drivesdk</t>
  </si>
  <si>
    <t>02/06/2026 12:41:25</t>
  </si>
  <si>
    <t>Relazione - ING - 4G - CAPPARELLI GUIDO - 2025-2026</t>
  </si>
  <si>
    <t>1FA69uGKWPg5tR6aaEflSK-AZ9E_mQBrrr4ET0qdjddM</t>
  </si>
  <si>
    <t>https://docs.google.com/document/d/1FA69uGKWPg5tR6aaEflSK-AZ9E_mQBrrr4ET0qdjddM/edit?usp=drivesdk</t>
  </si>
  <si>
    <t>02/06/2026 12:41:32</t>
  </si>
  <si>
    <t>Relazione - STO - 4G - FUCCI ANGELO - 2025-2026</t>
  </si>
  <si>
    <t>1KoT8jf_rN4Qw4la9liVa_81DsuJ_QjXVMdEcNjqn0J8</t>
  </si>
  <si>
    <t>https://docs.google.com/document/d/1KoT8jf_rN4Qw4la9liVa_81DsuJ_QjXVMdEcNjqn0J8/edit?usp=drivesdk</t>
  </si>
  <si>
    <t>02/06/2026 12:41:38</t>
  </si>
  <si>
    <t>Relazione - FIL - 4G - FUCCI ANGELO - 2025-2026</t>
  </si>
  <si>
    <t>14DmzZp1LcRDEaHmvAhVWHjbRJn02V1BwYpRSEMgRF2k</t>
  </si>
  <si>
    <t>https://docs.google.com/document/d/14DmzZp1LcRDEaHmvAhVWHjbRJn02V1BwYpRSEMgRF2k/edit?usp=drivesdk</t>
  </si>
  <si>
    <t>02/06/2026 12:41:46</t>
  </si>
  <si>
    <t>Relazione - MAT - 4G - CIOLFI CLAUDIA - 2025-2026</t>
  </si>
  <si>
    <t>196FdEMDKHkZN6r8cspMClLl9O3pLHmZfkV-1Cf19sPk</t>
  </si>
  <si>
    <t>https://docs.google.com/document/d/196FdEMDKHkZN6r8cspMClLl9O3pLHmZfkV-1Cf19sPk/edit?usp=drivesdk</t>
  </si>
  <si>
    <t>02/06/2026 12:41:52</t>
  </si>
  <si>
    <t>Relazione - FIS - 4G - CIOLFI CLAUDIA - 2025-2026</t>
  </si>
  <si>
    <t>1iBXBhNDiuTHgZ50ZmJom9zk1gSsBaBpAgm1Mg6T53A0</t>
  </si>
  <si>
    <t>https://docs.google.com/document/d/1iBXBhNDiuTHgZ50ZmJom9zk1gSsBaBpAgm1Mg6T53A0/edit?usp=drivesdk</t>
  </si>
  <si>
    <t>02/06/2026 12:41:59</t>
  </si>
  <si>
    <t>Relazione - SCIE - 4G - BARRAVECCHIA PAOLA - 2025-2026</t>
  </si>
  <si>
    <t>1393I-wDnsMTrsRll79JimuboNGCUtMrg8rP1DaCpBP8</t>
  </si>
  <si>
    <t>https://docs.google.com/document/d/1393I-wDnsMTrsRll79JimuboNGCUtMrg8rP1DaCpBP8/edit?usp=drivesdk</t>
  </si>
  <si>
    <t>02/06/2026 12:42:06</t>
  </si>
  <si>
    <t>Relazione - DIR - 4G - GRANATO IDELMO - 2025-2026</t>
  </si>
  <si>
    <t>1OSUyMx-yMAmPjmRl-QBTosKuKH-cXMoevkGssFZ0DFA</t>
  </si>
  <si>
    <t>https://docs.google.com/document/d/1OSUyMx-yMAmPjmRl-QBTosKuKH-cXMoevkGssFZ0DFA/edit?usp=drivesdk</t>
  </si>
  <si>
    <t>02/06/2026 12:42:13</t>
  </si>
  <si>
    <t>Relazione - MOT - 4G - MACHERINI MARCO - 2025-2026</t>
  </si>
  <si>
    <t>1ijuWZ_wINkkt1ck909HoLiuyFJrcl13r44CPnXKOdjQ</t>
  </si>
  <si>
    <t>https://docs.google.com/document/d/1ijuWZ_wINkkt1ck909HoLiuyFJrcl13r44CPnXKOdjQ/edit?usp=drivesdk</t>
  </si>
  <si>
    <t>02/06/2026 12:42:19</t>
  </si>
  <si>
    <t>Relazione - SPO - 4G - MACHERINI MARCO - 2025-2026</t>
  </si>
  <si>
    <t>1vOMBkizvCpWZ5iIoZiXLI9yE9A3BSxLvZMLwXtzX1UM</t>
  </si>
  <si>
    <t>https://docs.google.com/document/d/1vOMBkizvCpWZ5iIoZiXLI9yE9A3BSxLvZMLwXtzX1UM/edit?usp=drivesdk</t>
  </si>
  <si>
    <t>02/06/2026 12:42:26</t>
  </si>
  <si>
    <t>Relazione - CIV - 4G - GRANATO IDELMO - 2025-2026</t>
  </si>
  <si>
    <t>1pOEVCwR1u__HMCbVEss8Hlh88s61GPHTx-5dWVcLMBs</t>
  </si>
  <si>
    <t>https://docs.google.com/document/d/1pOEVCwR1u__HMCbVEss8Hlh88s61GPHTx-5dWVcLMBs/edit?usp=drivesdk</t>
  </si>
  <si>
    <t>02/06/2026 12:42:33</t>
  </si>
  <si>
    <t>Relazione - REL - 4G - DEL BALIO LAURA - 2025-2026</t>
  </si>
  <si>
    <t>1uNYazM63Pm9f5Ek1jBLRuvpinEw0TNf1aMUAemsVMnk</t>
  </si>
  <si>
    <t>https://docs.google.com/document/d/1uNYazM63Pm9f5Ek1jBLRuvpinEw0TNf1aMUAemsVMnk/edit?usp=drivesdk</t>
  </si>
  <si>
    <t>02/06/2026 12:42:40</t>
  </si>
  <si>
    <t>Relazione - ITA - 4H - DELLA MONICA PAOLA - 2025-2026</t>
  </si>
  <si>
    <t>1kPY1dBr19NBrEjo78yyP5RwNodNoI0qELFGjMB5ZYZk</t>
  </si>
  <si>
    <t>https://docs.google.com/document/d/1kPY1dBr19NBrEjo78yyP5RwNodNoI0qELFGjMB5ZYZk/edit?usp=drivesdk</t>
  </si>
  <si>
    <t>02/06/2026 12:42:47</t>
  </si>
  <si>
    <t>Relazione - LAT - 4H - DELLA MONICA PAOLA - 2025-2026</t>
  </si>
  <si>
    <t>17ooz2gJIoPZ8RYQ-z6-rQxYn2JPrKFFxEExvbQbNvYE</t>
  </si>
  <si>
    <t>https://docs.google.com/document/d/17ooz2gJIoPZ8RYQ-z6-rQxYn2JPrKFFxEExvbQbNvYE/edit?usp=drivesdk</t>
  </si>
  <si>
    <t>02/06/2026 12:42:54</t>
  </si>
  <si>
    <t>Relazione - ING - 4H - GUIDI CARLA - 2025-2026</t>
  </si>
  <si>
    <t>1Wfo2sT25V845s5KlwA5GL5bcJUNHmblSt59F2d6VYog</t>
  </si>
  <si>
    <t>https://docs.google.com/document/d/1Wfo2sT25V845s5KlwA5GL5bcJUNHmblSt59F2d6VYog/edit?usp=drivesdk</t>
  </si>
  <si>
    <t>02/06/2026 12:43:01</t>
  </si>
  <si>
    <t>Relazione - STO - 4H - RADI ERIKA - 2025-2026</t>
  </si>
  <si>
    <t>1C_Ja9oS4i2UKW8kWas7gBUZ_Kr3dGZEUL9WGKWMsM6A</t>
  </si>
  <si>
    <t>https://docs.google.com/document/d/1C_Ja9oS4i2UKW8kWas7gBUZ_Kr3dGZEUL9WGKWMsM6A/edit?usp=drivesdk</t>
  </si>
  <si>
    <t>02/06/2026 12:44:39</t>
  </si>
  <si>
    <t>Relazione - FIL - 4H - RADI ERIKA - 2025-2026</t>
  </si>
  <si>
    <t>1Yx2xeg9RhzirhU388POhokT1SWY_rYsdZU1rSOhm1OU</t>
  </si>
  <si>
    <t>https://docs.google.com/document/d/1Yx2xeg9RhzirhU388POhokT1SWY_rYsdZU1rSOhm1OU/edit?usp=drivesdk</t>
  </si>
  <si>
    <t>02/06/2026 12:44:47</t>
  </si>
  <si>
    <t>Relazione - MAT - 4H - OLIVIERO ANTONIO - 2025-2026</t>
  </si>
  <si>
    <t>1ZsRVPABz5oRsnUQTDmTAHmy5eBIu4TEmNPuCLW6JAtI</t>
  </si>
  <si>
    <t>https://docs.google.com/document/d/1ZsRVPABz5oRsnUQTDmTAHmy5eBIu4TEmNPuCLW6JAtI/edit?usp=drivesdk</t>
  </si>
  <si>
    <t>02/06/2026 12:44:54</t>
  </si>
  <si>
    <t>Relazione - FIS - 4H - OLIVIERO ANTONIO - 2025-2026</t>
  </si>
  <si>
    <t>1MwMdoSK4vdnmaoDAGmyu_8fIVKlscPMfasBdqTORbx8</t>
  </si>
  <si>
    <t>https://docs.google.com/document/d/1MwMdoSK4vdnmaoDAGmyu_8fIVKlscPMfasBdqTORbx8/edit?usp=drivesdk</t>
  </si>
  <si>
    <t>02/06/2026 12:45:01</t>
  </si>
  <si>
    <t>Relazione - SCIE - 4H - PORCELLONI SERENA - 2025-2026</t>
  </si>
  <si>
    <t>1k18d0vmzUSVtT8fxJR_VL2EX9pi5bDXTARvV2Wxcn5w</t>
  </si>
  <si>
    <t>https://docs.google.com/document/d/1k18d0vmzUSVtT8fxJR_VL2EX9pi5bDXTARvV2Wxcn5w/edit?usp=drivesdk</t>
  </si>
  <si>
    <t>02/06/2026 12:45:09</t>
  </si>
  <si>
    <t>Relazione - DIS - 4H - DESIDERIO FLORIANA - 2025-2026</t>
  </si>
  <si>
    <t>1lqJB2_kys7MATy5P9XNnj1XN6oPJOM7krp8RCncIo7s</t>
  </si>
  <si>
    <t>https://docs.google.com/document/d/1lqJB2_kys7MATy5P9XNnj1XN6oPJOM7krp8RCncIo7s/edit?usp=drivesdk</t>
  </si>
  <si>
    <t>02/06/2026 12:45:16</t>
  </si>
  <si>
    <t>Relazione - MOT - 4H - BONARI SONIA - 2025-2026</t>
  </si>
  <si>
    <t>1HY5QnM03kK-DOYRQRp0QesaGkXB_8IjORmY3V9dpCek</t>
  </si>
  <si>
    <t>https://docs.google.com/document/d/1HY5QnM03kK-DOYRQRp0QesaGkXB_8IjORmY3V9dpCek/edit?usp=drivesdk</t>
  </si>
  <si>
    <t>02/06/2026 12:45:23</t>
  </si>
  <si>
    <t>Relazione - CIV - 4H - GRANATO IDELMO - 2025-2026</t>
  </si>
  <si>
    <t>1ZoSnH-D8dxwVV2e_JpqFtD6PjFkFVZwS5kZYCqA8n8A</t>
  </si>
  <si>
    <t>https://docs.google.com/document/d/1ZoSnH-D8dxwVV2e_JpqFtD6PjFkFVZwS5kZYCqA8n8A/edit?usp=drivesdk</t>
  </si>
  <si>
    <t>02/06/2026 12:45:31</t>
  </si>
  <si>
    <t>Relazione - REL - 4H - DEL BALIO LAURA - 2025-2026</t>
  </si>
  <si>
    <t>1eyhAds28v6M9F1QgJvft7UGYZWuCeu0ErkBDpOgOxDg</t>
  </si>
  <si>
    <t>https://docs.google.com/document/d/1eyhAds28v6M9F1QgJvft7UGYZWuCeu0ErkBDpOgOxDg/edit?usp=drivesdk</t>
  </si>
  <si>
    <t>02/06/2026 12:45:39</t>
  </si>
  <si>
    <t>Relazione - ALT - 4H - CORDOVANI IRENE - 2025-2026</t>
  </si>
  <si>
    <t>1lfZmV5iYUoCa7G5rzuNVtIszyQfGWCWExtpl9lZ8-_4</t>
  </si>
  <si>
    <t>https://docs.google.com/document/d/1lfZmV5iYUoCa7G5rzuNVtIszyQfGWCWExtpl9lZ8-_4/edit?usp=drivesdk</t>
  </si>
  <si>
    <t>02/06/2026 12:45:45</t>
  </si>
  <si>
    <t>Relazione - ITA - 4I - ACHERONTE TIZIANA - 2025-2026</t>
  </si>
  <si>
    <t>1oxhDAM-jrZe73YgC5_tRerP667i1QmSfwP5NgMEv7RI</t>
  </si>
  <si>
    <t>https://docs.google.com/document/d/1oxhDAM-jrZe73YgC5_tRerP667i1QmSfwP5NgMEv7RI/edit?usp=drivesdk</t>
  </si>
  <si>
    <t>02/06/2026 12:45:53</t>
  </si>
  <si>
    <t>Relazione - LAT - 4I - ACHERONTE TIZIANA - 2025-2026</t>
  </si>
  <si>
    <t>1-jhkHu_vwxoQG2KfrmDyqGaS-esPEIzd1RFcV631Agk</t>
  </si>
  <si>
    <t>https://docs.google.com/document/d/1-jhkHu_vwxoQG2KfrmDyqGaS-esPEIzd1RFcV631Agk/edit?usp=drivesdk</t>
  </si>
  <si>
    <t>02/06/2026 12:46:01</t>
  </si>
  <si>
    <t>Relazione - ING - 4I - GOVERNI SILVIA - 2025-2026</t>
  </si>
  <si>
    <t>1ybRj6Z5Dql5qMALUjd1E_qDxapGZo-H8NMepKL-nAs4</t>
  </si>
  <si>
    <t>https://docs.google.com/document/d/1ybRj6Z5Dql5qMALUjd1E_qDxapGZo-H8NMepKL-nAs4/edit?usp=drivesdk</t>
  </si>
  <si>
    <t>02/06/2026 12:46:08</t>
  </si>
  <si>
    <t>Relazione - STO - 4I - MAZZETTI MANUEL - 2025-2026</t>
  </si>
  <si>
    <t>1ZYc5k4V0S6xq4diLgE6H8QJgI6flxu0VsQloc2oEBnI</t>
  </si>
  <si>
    <t>https://docs.google.com/document/d/1ZYc5k4V0S6xq4diLgE6H8QJgI6flxu0VsQloc2oEBnI/edit?usp=drivesdk</t>
  </si>
  <si>
    <t>02/06/2026 12:46:16</t>
  </si>
  <si>
    <t>Relazione - FIL - 4I - MAZZETTI MANUEL - 2025-2026</t>
  </si>
  <si>
    <t>1DMaw8lZs9ht4oP4XohICqD4ujrH9YuQaMbP_PvUejrY</t>
  </si>
  <si>
    <t>https://docs.google.com/document/d/1DMaw8lZs9ht4oP4XohICqD4ujrH9YuQaMbP_PvUejrY/edit?usp=drivesdk</t>
  </si>
  <si>
    <t>02/06/2026 12:46:24</t>
  </si>
  <si>
    <t>Relazione - MAT - 4I - LOFFREDO GIORGIO - 2025-2026</t>
  </si>
  <si>
    <t>15rPICeP1BkmvminNcVoIeFRwKHY80uIDIVArm-FnPJk</t>
  </si>
  <si>
    <t>https://docs.google.com/document/d/15rPICeP1BkmvminNcVoIeFRwKHY80uIDIVArm-FnPJk/edit?usp=drivesdk</t>
  </si>
  <si>
    <t>02/06/2026 12:46:30</t>
  </si>
  <si>
    <t>Relazione - FIS - 4I - LOFFREDO GIORGIO - 2025-2026</t>
  </si>
  <si>
    <t>1PdG-8EXIo1r4RQKJBa7aEZXKva5tuvKAcau9URTV_w4</t>
  </si>
  <si>
    <t>https://docs.google.com/document/d/1PdG-8EXIo1r4RQKJBa7aEZXKva5tuvKAcau9URTV_w4/edit?usp=drivesdk</t>
  </si>
  <si>
    <t>02/06/2026 12:46:38</t>
  </si>
  <si>
    <t>Relazione - SCIE - 4I - FATTOROSI LUIGINA - 2025-2026</t>
  </si>
  <si>
    <t>15IrGecdpSXzH4lPnMIu3047UJgKVEghEsp93IyoAYFE</t>
  </si>
  <si>
    <t>https://docs.google.com/document/d/15IrGecdpSXzH4lPnMIu3047UJgKVEghEsp93IyoAYFE/edit?usp=drivesdk</t>
  </si>
  <si>
    <t>02/06/2026 12:46:45</t>
  </si>
  <si>
    <t>Relazione - DIS - 4I - SGHERRI BEATRICE - 2025-2026</t>
  </si>
  <si>
    <t>1jn8O3hd20HSDvwBPTkINGc7UY8FkopgJXeCORvmXSHY</t>
  </si>
  <si>
    <t>https://docs.google.com/document/d/1jn8O3hd20HSDvwBPTkINGc7UY8FkopgJXeCORvmXSHY/edit?usp=drivesdk</t>
  </si>
  <si>
    <t>02/06/2026 12:46:54</t>
  </si>
  <si>
    <t>Relazione - MOT - 4I - MACHERINI MARCO - 2025-2026</t>
  </si>
  <si>
    <t>1IG0mQfsgfQN-zLjZusStlM4GAv9cHGq-8Rve1uUQ8nY</t>
  </si>
  <si>
    <t>https://docs.google.com/document/d/1IG0mQfsgfQN-zLjZusStlM4GAv9cHGq-8Rve1uUQ8nY/edit?usp=drivesdk</t>
  </si>
  <si>
    <t>02/06/2026 12:47:01</t>
  </si>
  <si>
    <t>Relazione - CIV - 4I - FOMMEI FRANCESCA - 2025-2026</t>
  </si>
  <si>
    <t>1OxfUX9WlrBa09hNhvLXREPgfqvIdNgIf15bkm5o_ROQ</t>
  </si>
  <si>
    <t>https://docs.google.com/document/d/1OxfUX9WlrBa09hNhvLXREPgfqvIdNgIf15bkm5o_ROQ/edit?usp=drivesdk</t>
  </si>
  <si>
    <t>02/06/2026 12:47:10</t>
  </si>
  <si>
    <t>Relazione - REL - 4I - ANTICHI MADDALENA - 2025-2026</t>
  </si>
  <si>
    <t>1pRRIfQyJI4oxM57aw-H8GDPZK0FxOo7c-zYQ2ItS7zQ</t>
  </si>
  <si>
    <t>https://docs.google.com/document/d/1pRRIfQyJI4oxM57aw-H8GDPZK0FxOo7c-zYQ2ItS7zQ/edit?usp=drivesdk</t>
  </si>
  <si>
    <t>02/06/2026 12:47:20</t>
  </si>
  <si>
    <t>Relazione - ITA - 5ALC - SAMMARITANO ANNA RITA - 2025-2026</t>
  </si>
  <si>
    <t>1W6R05AnO5RqctH6jDYjLztKzusnnqjHMgcd3_j1fbXs</t>
  </si>
  <si>
    <t>https://docs.google.com/document/d/1W6R05AnO5RqctH6jDYjLztKzusnnqjHMgcd3_j1fbXs/edit?usp=drivesdk</t>
  </si>
  <si>
    <t>02/06/2026 12:47:32</t>
  </si>
  <si>
    <t>Relazione - LAT - 5ALC - LIBERATI ROSSANA - 2025-2026</t>
  </si>
  <si>
    <t>11SDm-ZBS8KNFlhnzVkloyQK6tg8nDa_WpKVjOiAD3J8</t>
  </si>
  <si>
    <t>https://docs.google.com/document/d/11SDm-ZBS8KNFlhnzVkloyQK6tg8nDa_WpKVjOiAD3J8/edit?usp=drivesdk</t>
  </si>
  <si>
    <t>02/06/2026 12:47:41</t>
  </si>
  <si>
    <t>Relazione - GRE - 5ALC - LIBERATI ROSSANA - 2025-2026</t>
  </si>
  <si>
    <t>1P6BGFM6mCQ9f7I13vvOw8T6FbrFRORdh2nEq-c9WnXk</t>
  </si>
  <si>
    <t>https://docs.google.com/document/d/1P6BGFM6mCQ9f7I13vvOw8T6FbrFRORdh2nEq-c9WnXk/edit?usp=drivesdk</t>
  </si>
  <si>
    <t>02/06/2026 12:47:49</t>
  </si>
  <si>
    <t>Relazione - ING - 5ALC - FRATI ENRICA - 2025-2026</t>
  </si>
  <si>
    <t>1fuXC1sXmjSeF6Da3EwT5VThAOUYW86OvJzHYdWCuaPg</t>
  </si>
  <si>
    <t>https://docs.google.com/document/d/1fuXC1sXmjSeF6Da3EwT5VThAOUYW86OvJzHYdWCuaPg/edit?usp=drivesdk</t>
  </si>
  <si>
    <t>02/06/2026 12:47:55</t>
  </si>
  <si>
    <t>Relazione - STO - 5ALC - RICCI STEFANO - 2025-2026</t>
  </si>
  <si>
    <t>1JlFxDvJBJIwxIem-aTYfBDd1JzkjoyCi0sKq_1c1dd4</t>
  </si>
  <si>
    <t>https://docs.google.com/document/d/1JlFxDvJBJIwxIem-aTYfBDd1JzkjoyCi0sKq_1c1dd4/edit?usp=drivesdk</t>
  </si>
  <si>
    <t>02/06/2026 12:48:04</t>
  </si>
  <si>
    <t>Relazione - FIL - 5ALC - RICCI STEFANO - 2025-2026</t>
  </si>
  <si>
    <t>1H9YH7Ptc3wYBPpINwB8BBWBsIZU8XgogDEsNeMroVZw</t>
  </si>
  <si>
    <t>https://docs.google.com/document/d/1H9YH7Ptc3wYBPpINwB8BBWBsIZU8XgogDEsNeMroVZw/edit?usp=drivesdk</t>
  </si>
  <si>
    <t>02/06/2026 12:48:11</t>
  </si>
  <si>
    <t>Relazione - MAT - 5ALC - D&amp;#39;ELIA GIOVANNA - 2025-2026</t>
  </si>
  <si>
    <t>1hNjjVxKsgX3gd3piEjsZIAgsqm7g9NJ_jPpDXXQ8Mcw</t>
  </si>
  <si>
    <t>https://docs.google.com/document/d/1hNjjVxKsgX3gd3piEjsZIAgsqm7g9NJ_jPpDXXQ8Mcw/edit?usp=drivesdk</t>
  </si>
  <si>
    <t>02/06/2026 12:48:18</t>
  </si>
  <si>
    <t>Relazione - FIS - 5ALC - D&amp;#39;ELIA GIOVANNA - 2025-2026</t>
  </si>
  <si>
    <t>1VgRtZNbGInu8S_UGA-gnwZYp_S7GSp-TlhTejU1IRKY</t>
  </si>
  <si>
    <t>https://docs.google.com/document/d/1VgRtZNbGInu8S_UGA-gnwZYp_S7GSp-TlhTejU1IRKY/edit?usp=drivesdk</t>
  </si>
  <si>
    <t>02/06/2026 12:48:25</t>
  </si>
  <si>
    <t>Relazione - SCIE - 5ALC - BARRAVECCHIA PAOLA - 2025-2026</t>
  </si>
  <si>
    <t>1x5oKbHWiJXmVR_nHrvPcmJr0mXbUTkvcdW2AsdPY8Yg</t>
  </si>
  <si>
    <t>https://docs.google.com/document/d/1x5oKbHWiJXmVR_nHrvPcmJr0mXbUTkvcdW2AsdPY8Yg/edit?usp=drivesdk</t>
  </si>
  <si>
    <t>02/06/2026 12:48:32</t>
  </si>
  <si>
    <t>Relazione - ART - 5ALC - BRIZZI ALESSIO - 2025-2026</t>
  </si>
  <si>
    <t>1JC4f3Cdu1rbHSaTf8s9ZblQYXVLoPcDBUEWw3mHJNeg</t>
  </si>
  <si>
    <t>https://docs.google.com/document/d/1JC4f3Cdu1rbHSaTf8s9ZblQYXVLoPcDBUEWw3mHJNeg/edit?usp=drivesdk</t>
  </si>
  <si>
    <t>02/06/2026 12:48:40</t>
  </si>
  <si>
    <t>Relazione - MOT - 5ALC - ROSSI STEFANIA - 2025-2026</t>
  </si>
  <si>
    <t>1V7_Ez9Q7BM7Zc5RmXE9PaDTbAx7Vnf4dPjizFrRDbUI</t>
  </si>
  <si>
    <t>https://docs.google.com/document/d/1V7_Ez9Q7BM7Zc5RmXE9PaDTbAx7Vnf4dPjizFrRDbUI/edit?usp=drivesdk</t>
  </si>
  <si>
    <t>02/06/2026 12:48:48</t>
  </si>
  <si>
    <t>Relazione - CIV - 5ALC - FOMMEI FRANCESCA - 2025-2026</t>
  </si>
  <si>
    <t>1m4PsSjS-sdIcqd6ADRvHkidyg7dSBMbp-ueXDPoAWWU</t>
  </si>
  <si>
    <t>https://docs.google.com/document/d/1m4PsSjS-sdIcqd6ADRvHkidyg7dSBMbp-ueXDPoAWWU/edit?usp=drivesdk</t>
  </si>
  <si>
    <t>02/06/2026 12:48:55</t>
  </si>
  <si>
    <t>Relazione - REL - 5ALC - ANTICHI MADDALENA - 2025-2026</t>
  </si>
  <si>
    <t>1wkAM9imrRLB8nkODsjKSVIb1Mkm1XPXpUlv98k1dwnQ</t>
  </si>
  <si>
    <t>https://docs.google.com/document/d/1wkAM9imrRLB8nkODsjKSVIb1Mkm1XPXpUlv98k1dwnQ/edit?usp=drivesdk</t>
  </si>
  <si>
    <t>02/06/2026 12:49:02</t>
  </si>
  <si>
    <t>Relazione - ITA - 5ALS - ROTELLI CLELIA - 2025-2026</t>
  </si>
  <si>
    <t>1vlaFBvR7dYR_NGaFlgbfS6GZmRbZOLgaO3J9NjXi7F0</t>
  </si>
  <si>
    <t>https://docs.google.com/document/d/1vlaFBvR7dYR_NGaFlgbfS6GZmRbZOLgaO3J9NjXi7F0/edit?usp=drivesdk</t>
  </si>
  <si>
    <t>02/06/2026 12:49:12</t>
  </si>
  <si>
    <t>Relazione - LAT - 5ALS - ROTELLI CLELIA - 2025-2026</t>
  </si>
  <si>
    <t>191WbhxC8IDqL8het9mq9B-6dP318nMmgxf6NGi48cYc</t>
  </si>
  <si>
    <t>https://docs.google.com/document/d/191WbhxC8IDqL8het9mq9B-6dP318nMmgxf6NGi48cYc/edit?usp=drivesdk</t>
  </si>
  <si>
    <t>02/06/2026 12:49:20</t>
  </si>
  <si>
    <t>Relazione - ING - 5ALS - MATALONI ALESSANDRO - 2025-2026</t>
  </si>
  <si>
    <t>1oqH1XjH0PJLUzm-bAjL-YOt2805B6cDeRz4A5WxkmLo</t>
  </si>
  <si>
    <t>https://docs.google.com/document/d/1oqH1XjH0PJLUzm-bAjL-YOt2805B6cDeRz4A5WxkmLo/edit?usp=drivesdk</t>
  </si>
  <si>
    <t>02/06/2026 12:49:26</t>
  </si>
  <si>
    <t>Relazione - STO - 5ALS - PALMADESSA GIUSEPPE - 2025-2026</t>
  </si>
  <si>
    <t>1IgnmIJH5VZYOGFkKX3fxRBBtO32WxsfYmXttGBzy7vw</t>
  </si>
  <si>
    <t>https://docs.google.com/document/d/1IgnmIJH5VZYOGFkKX3fxRBBtO32WxsfYmXttGBzy7vw/edit?usp=drivesdk</t>
  </si>
  <si>
    <t>02/06/2026 12:49:35</t>
  </si>
  <si>
    <t>Relazione - FIL - 5ALS - PALMADESSA GIUSEPPE - 2025-2026</t>
  </si>
  <si>
    <t>1kzrixTOjZleN8Azb5rWhlAjK6xLh2V21cLWZxsI6z2Q</t>
  </si>
  <si>
    <t>https://docs.google.com/document/d/1kzrixTOjZleN8Azb5rWhlAjK6xLh2V21cLWZxsI6z2Q/edit?usp=drivesdk</t>
  </si>
  <si>
    <t>02/06/2026 12:49:42</t>
  </si>
  <si>
    <t>Relazione - MAT - 5ALS - PACCA NATALINO - 2025-2026</t>
  </si>
  <si>
    <t>1nguPvZjejXTZoWUsb04H8_nAXHMtp69pJVH8VluD7I0</t>
  </si>
  <si>
    <t>https://docs.google.com/document/d/1nguPvZjejXTZoWUsb04H8_nAXHMtp69pJVH8VluD7I0/edit?usp=drivesdk</t>
  </si>
  <si>
    <t>02/06/2026 12:49:50</t>
  </si>
  <si>
    <t>Relazione - FIS - 5ALS - PACCA NATALINO - 2025-2026</t>
  </si>
  <si>
    <t>1odrdRPGXEc1CLK0EPY8a7MlFErd5oO-GPlXNGmcLU1U</t>
  </si>
  <si>
    <t>https://docs.google.com/document/d/1odrdRPGXEc1CLK0EPY8a7MlFErd5oO-GPlXNGmcLU1U/edit?usp=drivesdk</t>
  </si>
  <si>
    <t>02/06/2026 12:49:58</t>
  </si>
  <si>
    <t>Relazione - SCIE - 5ALS - BABINI ROBERTA - 2025-2026</t>
  </si>
  <si>
    <t>1qrXSCVAkeQqB1Pd0tJr6UjpIskQcVlzX0f07YfXkTF4</t>
  </si>
  <si>
    <t>https://docs.google.com/document/d/1qrXSCVAkeQqB1Pd0tJr6UjpIskQcVlzX0f07YfXkTF4/edit?usp=drivesdk</t>
  </si>
  <si>
    <t>02/06/2026 12:50:05</t>
  </si>
  <si>
    <t>Relazione - DIS - 5ALS - CASERTA FRANCESCO - 2025-2026</t>
  </si>
  <si>
    <t>11JuAoQC3wIhdJW3n1MXbSClHSlbfNTM8yZIC3Zpw3zo</t>
  </si>
  <si>
    <t>https://docs.google.com/document/d/11JuAoQC3wIhdJW3n1MXbSClHSlbfNTM8yZIC3Zpw3zo/edit?usp=drivesdk</t>
  </si>
  <si>
    <t>02/06/2026 12:50:13</t>
  </si>
  <si>
    <t>Relazione - MOT - 5ALS - MACHETTI SARA - 2025-2026</t>
  </si>
  <si>
    <t>15YHhiMS92luTK8qqabY6rlSYcpNNL54GztfH3hluYBE</t>
  </si>
  <si>
    <t>https://docs.google.com/document/d/15YHhiMS92luTK8qqabY6rlSYcpNNL54GztfH3hluYBE/edit?usp=drivesdk</t>
  </si>
  <si>
    <t>02/06/2026 12:50:20</t>
  </si>
  <si>
    <t>Relazione - CIV - 5ALS - GRANATO IDELMO - 2025-2026</t>
  </si>
  <si>
    <t>1ycylUEQeAsbaOc5oWGQspKTBidjTzRrhW3f_iJj1cQs</t>
  </si>
  <si>
    <t>https://docs.google.com/document/d/1ycylUEQeAsbaOc5oWGQspKTBidjTzRrhW3f_iJj1cQs/edit?usp=drivesdk</t>
  </si>
  <si>
    <t>02/06/2026 12:50:28</t>
  </si>
  <si>
    <t>Relazione - REL - 5ALS - GINANNESCHI MARIA STEFANIA - 2025-2026</t>
  </si>
  <si>
    <t>1OTVnsOXxFkuViF9ie8nW-7v_HShQmaHmSmbq64iTUxE</t>
  </si>
  <si>
    <t>https://docs.google.com/document/d/1OTVnsOXxFkuViF9ie8nW-7v_HShQmaHmSmbq64iTUxE/edit?usp=drivesdk</t>
  </si>
  <si>
    <t>02/06/2026 12:50:35</t>
  </si>
  <si>
    <t>Relazione - ITA - 5BLC - MAGGI FRANCESCA - 2025-2026</t>
  </si>
  <si>
    <t>1Y4KkD3_2KnHj_twoT2jH2mcp28JvQxcCA9EJPywxspU</t>
  </si>
  <si>
    <t>https://docs.google.com/document/d/1Y4KkD3_2KnHj_twoT2jH2mcp28JvQxcCA9EJPywxspU/edit?usp=drivesdk</t>
  </si>
  <si>
    <t>02/06/2026 12:50:42</t>
  </si>
  <si>
    <t>Relazione - LAT - 5BLC - RONCONI CLAUDIO - 2025-2026</t>
  </si>
  <si>
    <t>1wi7jFykfztezYmoxTStVjMIzUwtf-QyuTtvQ6jGY_KA</t>
  </si>
  <si>
    <t>https://docs.google.com/document/d/1wi7jFykfztezYmoxTStVjMIzUwtf-QyuTtvQ6jGY_KA/edit?usp=drivesdk</t>
  </si>
  <si>
    <t>02/06/2026 12:50:49</t>
  </si>
  <si>
    <t>Relazione - GRE - 5BLC - RONCONI CLAUDIO - 2025-2026</t>
  </si>
  <si>
    <t>16lR_jTi79RGC-2Ic_OYqHp2OMLU2-V_Ox1AllC_OfA4</t>
  </si>
  <si>
    <t>https://docs.google.com/document/d/16lR_jTi79RGC-2Ic_OYqHp2OMLU2-V_Ox1AllC_OfA4/edit?usp=drivesdk</t>
  </si>
  <si>
    <t>02/06/2026 12:50:58</t>
  </si>
  <si>
    <t>Relazione - ING - 5BLC - NISI PIETRO - 2025-2026</t>
  </si>
  <si>
    <t>1oz7i1wovDQvgj4z2yQfQPy_jzQlSJXUCq2lqwb8PPIM</t>
  </si>
  <si>
    <t>https://docs.google.com/document/d/1oz7i1wovDQvgj4z2yQfQPy_jzQlSJXUCq2lqwb8PPIM/edit?usp=drivesdk</t>
  </si>
  <si>
    <t>02/06/2026 12:51:05</t>
  </si>
  <si>
    <t>Relazione - STO - 5BLC - LORENZONI WALTER - 2025-2026</t>
  </si>
  <si>
    <t>1haTiAgEkByj3vkJ1hq1f6qPeKsb1Hjxrc3p_jZg674g</t>
  </si>
  <si>
    <t>https://docs.google.com/document/d/1haTiAgEkByj3vkJ1hq1f6qPeKsb1Hjxrc3p_jZg674g/edit?usp=drivesdk</t>
  </si>
  <si>
    <t>02/06/2026 12:51:13</t>
  </si>
  <si>
    <t>Relazione - FIL - 5BLC - LORENZONI WALTER - 2025-2026</t>
  </si>
  <si>
    <t>1PfOEv8Kv8WFhzbgxmXzKAqrp4HqZkwU5oJeNxNj3HYc</t>
  </si>
  <si>
    <t>https://docs.google.com/document/d/1PfOEv8Kv8WFhzbgxmXzKAqrp4HqZkwU5oJeNxNj3HYc/edit?usp=drivesdk</t>
  </si>
  <si>
    <t>02/06/2026 12:51:20</t>
  </si>
  <si>
    <t>Relazione - MAT - 5BLC - SERPICO LUCIA - 2025-2026</t>
  </si>
  <si>
    <t>1pFrps10Sj5MLB-u1DJBefMuDAfQE8R-_JvEP7QjC-Jc</t>
  </si>
  <si>
    <t>https://docs.google.com/document/d/1pFrps10Sj5MLB-u1DJBefMuDAfQE8R-_JvEP7QjC-Jc/edit?usp=drivesdk</t>
  </si>
  <si>
    <t>02/06/2026 12:51:27</t>
  </si>
  <si>
    <t>Relazione - FIS - 5BLC - SERPICO LUCIA - 2025-2026</t>
  </si>
  <si>
    <t>1CS0wa3UyTfEbc9ZH-gWkSLKVL_sUCUh33-VkkunwtsQ</t>
  </si>
  <si>
    <t>https://docs.google.com/document/d/1CS0wa3UyTfEbc9ZH-gWkSLKVL_sUCUh33-VkkunwtsQ/edit?usp=drivesdk</t>
  </si>
  <si>
    <t>02/06/2026 12:51:34</t>
  </si>
  <si>
    <t>Relazione - SCIE - 5BLC - GALLOTTA ANTONIO - 2025-2026</t>
  </si>
  <si>
    <t>1LyzS6aDRU-Ud9DkK6Y5BwmKSLaWDJr9bYMi3yjY-lJY</t>
  </si>
  <si>
    <t>https://docs.google.com/document/d/1LyzS6aDRU-Ud9DkK6Y5BwmKSLaWDJr9bYMi3yjY-lJY/edit?usp=drivesdk</t>
  </si>
  <si>
    <t>02/06/2026 12:51:41</t>
  </si>
  <si>
    <t>Relazione - ART - 5BLC - BRIZZI ALESSIO - 2025-2026</t>
  </si>
  <si>
    <t>1ISiULpI3OObHYeCMmoKJ425EKj3xjqDSTbeCyxuYUUA</t>
  </si>
  <si>
    <t>https://docs.google.com/document/d/1ISiULpI3OObHYeCMmoKJ425EKj3xjqDSTbeCyxuYUUA/edit?usp=drivesdk</t>
  </si>
  <si>
    <t>02/06/2026 12:51:50</t>
  </si>
  <si>
    <t>Relazione - MOT - 5BLC - MACHETTI SARA - 2025-2026</t>
  </si>
  <si>
    <t>1Zm3IiijjVIjMOVOIdIUdPf57i_uK_Rbw3rUE7YGo1ZQ</t>
  </si>
  <si>
    <t>https://docs.google.com/document/d/1Zm3IiijjVIjMOVOIdIUdPf57i_uK_Rbw3rUE7YGo1ZQ/edit?usp=drivesdk</t>
  </si>
  <si>
    <t>02/06/2026 12:51:57</t>
  </si>
  <si>
    <t>Relazione - CIV - 5BLC - FOMMEI FRANCESCA - 2025-2026</t>
  </si>
  <si>
    <t>12rv5JJcu5QzYl69Rqyw-uHJKwExQOSnx-8HpHOxKNY4</t>
  </si>
  <si>
    <t>https://docs.google.com/document/d/12rv5JJcu5QzYl69Rqyw-uHJKwExQOSnx-8HpHOxKNY4/edit?usp=drivesdk</t>
  </si>
  <si>
    <t>02/06/2026 12:52:03</t>
  </si>
  <si>
    <t>Relazione - REL - 5BLC - PAPINI STEFANO - 2025-2026</t>
  </si>
  <si>
    <t>1PuNFni9A-d372kJnfkg_ek0AtgC546_eeib8qvkQGmc</t>
  </si>
  <si>
    <t>https://docs.google.com/document/d/1PuNFni9A-d372kJnfkg_ek0AtgC546_eeib8qvkQGmc/edit?usp=drivesdk</t>
  </si>
  <si>
    <t>02/06/2026 12:52:11</t>
  </si>
  <si>
    <t>Relazione - ITA - 5BLS - GENCHI MARIA ELENA - 2025-2026</t>
  </si>
  <si>
    <t>1HGh9NUgQIkX-Gm4qvfltmioNKzxM-bUf5qNLF0GS4X4</t>
  </si>
  <si>
    <t>https://docs.google.com/document/d/1HGh9NUgQIkX-Gm4qvfltmioNKzxM-bUf5qNLF0GS4X4/edit?usp=drivesdk</t>
  </si>
  <si>
    <t>02/06/2026 12:52:18</t>
  </si>
  <si>
    <t>Relazione - LAT - 5BLS - GENCHI MARIA ELENA - 2025-2026</t>
  </si>
  <si>
    <t>1jhNTneQCdLxaprR34ZCbDgPAFVF1JlX6aWq-AVATajk</t>
  </si>
  <si>
    <t>https://docs.google.com/document/d/1jhNTneQCdLxaprR34ZCbDgPAFVF1JlX6aWq-AVATajk/edit?usp=drivesdk</t>
  </si>
  <si>
    <t>02/06/2026 12:52:26</t>
  </si>
  <si>
    <t>Relazione - ING - 5BLS - MOSCATELLI SANDRA - 2025-2026</t>
  </si>
  <si>
    <t>1tGpDKOuZGDFbwNASXGH-vGs6SkhWnvKUz30YeUExF34</t>
  </si>
  <si>
    <t>https://docs.google.com/document/d/1tGpDKOuZGDFbwNASXGH-vGs6SkhWnvKUz30YeUExF34/edit?usp=drivesdk</t>
  </si>
  <si>
    <t>02/06/2026 12:52:36</t>
  </si>
  <si>
    <t>Relazione - STO - 5BLS - FUCCI ANGELO - 2025-2026</t>
  </si>
  <si>
    <t>1t7NdLtDzap1fqOpZbOGiNKv3GeoqR3I43akW7A0pUSA</t>
  </si>
  <si>
    <t>https://docs.google.com/document/d/1t7NdLtDzap1fqOpZbOGiNKv3GeoqR3I43akW7A0pUSA/edit?usp=drivesdk</t>
  </si>
  <si>
    <t>02/06/2026 12:52:45</t>
  </si>
  <si>
    <t>Relazione - FIL - 5BLS - FUCCI ANGELO - 2025-2026</t>
  </si>
  <si>
    <t>18H4lPqW6C4-G8ttUGvFPVrHe8tXtPj4aOBLB7eay1dE</t>
  </si>
  <si>
    <t>https://docs.google.com/document/d/18H4lPqW6C4-G8ttUGvFPVrHe8tXtPj4aOBLB7eay1dE/edit?usp=drivesdk</t>
  </si>
  <si>
    <t>02/06/2026 12:52:53</t>
  </si>
  <si>
    <t>Relazione - MAT - 5BLS - CHIMENTI CHIARA - 2025-2026</t>
  </si>
  <si>
    <t>1708u02o2psI0W3WncZCOxHqT95xsZ14zKxg-fEUyXCY</t>
  </si>
  <si>
    <t>https://docs.google.com/document/d/1708u02o2psI0W3WncZCOxHqT95xsZ14zKxg-fEUyXCY/edit?usp=drivesdk</t>
  </si>
  <si>
    <t>02/06/2026 12:53:00</t>
  </si>
  <si>
    <t>Relazione - FIS - 5BLS - CHIMENTI CHIARA - 2025-2026</t>
  </si>
  <si>
    <t>1A56nebBJYNdHGfpbJPoArQc0prF33_jJhYWpnaUk7Uc</t>
  </si>
  <si>
    <t>https://docs.google.com/document/d/1A56nebBJYNdHGfpbJPoArQc0prF33_jJhYWpnaUk7Uc/edit?usp=drivesdk</t>
  </si>
  <si>
    <t>02/06/2026 12:53:09</t>
  </si>
  <si>
    <t>Relazione - SCIE - 5BLS - PORCELLONI SERENA - 2025-2026</t>
  </si>
  <si>
    <t>1l_IgEkC9vIiNzH2r66U5cY9imJpmItvkpo3FhVH0P0g</t>
  </si>
  <si>
    <t>https://docs.google.com/document/d/1l_IgEkC9vIiNzH2r66U5cY9imJpmItvkpo3FhVH0P0g/edit?usp=drivesdk</t>
  </si>
  <si>
    <t>02/06/2026 12:53:17</t>
  </si>
  <si>
    <t>Relazione - DIS - 5BLS - SGHERRI BEATRICE - 2025-2026</t>
  </si>
  <si>
    <t>1SpZq7r8dpTnS0-QnXZg3aGeHTd_MztTnVq7rGcmHmuE</t>
  </si>
  <si>
    <t>https://docs.google.com/document/d/1SpZq7r8dpTnS0-QnXZg3aGeHTd_MztTnVq7rGcmHmuE/edit?usp=drivesdk</t>
  </si>
  <si>
    <t>02/06/2026 12:53:25</t>
  </si>
  <si>
    <t>Relazione - MOT - 5BLS - BONARI SONIA - 2025-2026</t>
  </si>
  <si>
    <t>1ImwWR3T-tugf5TvaEcT_l3e9pwuaVCMHJVSfMo6wfx0</t>
  </si>
  <si>
    <t>https://docs.google.com/document/d/1ImwWR3T-tugf5TvaEcT_l3e9pwuaVCMHJVSfMo6wfx0/edit?usp=drivesdk</t>
  </si>
  <si>
    <t>02/06/2026 12:53:33</t>
  </si>
  <si>
    <t>Relazione - CIV - 5BLS - SAVELLI ROSANNA - 2025-2026</t>
  </si>
  <si>
    <t>1si147wHSaS7P4I2s8IPj2H0E9gItV6XZCbZmiDW9OBc</t>
  </si>
  <si>
    <t>https://docs.google.com/document/d/1si147wHSaS7P4I2s8IPj2H0E9gItV6XZCbZmiDW9OBc/edit?usp=drivesdk</t>
  </si>
  <si>
    <t>02/06/2026 12:53:41</t>
  </si>
  <si>
    <t>Relazione - REL - 5BLS - GINANNESCHI MARIA STEFANIA - 2025-2026</t>
  </si>
  <si>
    <t>11MyMcfvrp6ERnvzbUTXv-6P_rTkwW5j1_D9ohHwFtbg</t>
  </si>
  <si>
    <t>https://docs.google.com/document/d/11MyMcfvrp6ERnvzbUTXv-6P_rTkwW5j1_D9ohHwFtbg/edit?usp=drivesdk</t>
  </si>
  <si>
    <t>02/06/2026 12:53:50</t>
  </si>
  <si>
    <t>Relazione - ITA - 5C - MONTONE FRANCESCO - 2025-2026</t>
  </si>
  <si>
    <t>1JCqEgyFOB4c47GhZyFWwmOoJkfcGpnlRXwsv8FxXybQ</t>
  </si>
  <si>
    <t>https://docs.google.com/document/d/1JCqEgyFOB4c47GhZyFWwmOoJkfcGpnlRXwsv8FxXybQ/edit?usp=drivesdk</t>
  </si>
  <si>
    <t>02/06/2026 12:53:58</t>
  </si>
  <si>
    <t>Relazione - LAT - 5C - MONTONE FRANCESCO - 2025-2026</t>
  </si>
  <si>
    <t>10YP3e9YdsuvpuQK0vYADGDaE5BDTUGSFVtTa7ka_t4s</t>
  </si>
  <si>
    <t>https://docs.google.com/document/d/10YP3e9YdsuvpuQK0vYADGDaE5BDTUGSFVtTa7ka_t4s/edit?usp=drivesdk</t>
  </si>
  <si>
    <t>02/06/2026 12:54:06</t>
  </si>
  <si>
    <t>Relazione - ING - 5C - NEVONI ELENA - 2025-2026</t>
  </si>
  <si>
    <t>1IHsgkCkT6ZjznniXBrfor-PVbNOFZDbtZpRh23nAkmo</t>
  </si>
  <si>
    <t>https://docs.google.com/document/d/1IHsgkCkT6ZjznniXBrfor-PVbNOFZDbtZpRh23nAkmo/edit?usp=drivesdk</t>
  </si>
  <si>
    <t>02/06/2026 12:54:13</t>
  </si>
  <si>
    <t>Relazione - STO - 5C - MAZZETTI MANUEL - 2025-2026</t>
  </si>
  <si>
    <t>17ry2sGVTQjXVqRZkcoJTPXIDBin880EdcJgM6mO4JLU</t>
  </si>
  <si>
    <t>https://docs.google.com/document/d/17ry2sGVTQjXVqRZkcoJTPXIDBin880EdcJgM6mO4JLU/edit?usp=drivesdk</t>
  </si>
  <si>
    <t>02/06/2026 12:54:20</t>
  </si>
  <si>
    <t>Relazione - FIL - 5C - MAZZETTI MANUEL - 2025-2026</t>
  </si>
  <si>
    <t>1BUEbT_oWyQIOhylAVr4FqNdIw4Tt2fcRKGZaUap0Nj0</t>
  </si>
  <si>
    <t>https://docs.google.com/document/d/1BUEbT_oWyQIOhylAVr4FqNdIw4Tt2fcRKGZaUap0Nj0/edit?usp=drivesdk</t>
  </si>
  <si>
    <t>02/06/2026 12:54:27</t>
  </si>
  <si>
    <t>Relazione - MAT - 5C - PECCIARINI GRAZIANO - 2025-2026</t>
  </si>
  <si>
    <t>1KyPPyo89ENcEVDtlz3jRU5Y58Ugycpeoj_Ua8dtWAXI</t>
  </si>
  <si>
    <t>https://docs.google.com/document/d/1KyPPyo89ENcEVDtlz3jRU5Y58Ugycpeoj_Ua8dtWAXI/edit?usp=drivesdk</t>
  </si>
  <si>
    <t>02/06/2026 12:54:33</t>
  </si>
  <si>
    <t>Relazione - FIS - 5C - PECCIARINI GRAZIANO - 2025-2026</t>
  </si>
  <si>
    <t>1HLMATW1WartsRXf6HTWeDfM2HYrSWjXOiNTgKiVfo-E</t>
  </si>
  <si>
    <t>https://docs.google.com/document/d/1HLMATW1WartsRXf6HTWeDfM2HYrSWjXOiNTgKiVfo-E/edit?usp=drivesdk</t>
  </si>
  <si>
    <t>02/06/2026 12:54:41</t>
  </si>
  <si>
    <t>Relazione - SCIE - 5C - BARRAVECCHIA PAOLA - 2025-2026</t>
  </si>
  <si>
    <t>1TROAX1ccGhUnz_8_5jcPYAQbveeU3NgwufvIou1gzWQ</t>
  </si>
  <si>
    <t>https://docs.google.com/document/d/1TROAX1ccGhUnz_8_5jcPYAQbveeU3NgwufvIou1gzWQ/edit?usp=drivesdk</t>
  </si>
  <si>
    <t>02/06/2026 12:54:49</t>
  </si>
  <si>
    <t>Relazione - DIS - 5C - BRESCA ANGELA - 2025-2026</t>
  </si>
  <si>
    <t>1xqIavyPkJW-cywKY7RCTwQRcTdIzeG4ELF4iqjWenT8</t>
  </si>
  <si>
    <t>https://docs.google.com/document/d/1xqIavyPkJW-cywKY7RCTwQRcTdIzeG4ELF4iqjWenT8/edit?usp=drivesdk</t>
  </si>
  <si>
    <t>02/06/2026 12:54:56</t>
  </si>
  <si>
    <t>Relazione - MOT - 5C - BRUNO LORENZO - 2025-2026</t>
  </si>
  <si>
    <t>19AJQhfJX385SFYlz78ZYESgXS0lqYWswyB5ajzj7jJs</t>
  </si>
  <si>
    <t>https://docs.google.com/document/d/19AJQhfJX385SFYlz78ZYESgXS0lqYWswyB5ajzj7jJs/edit?usp=drivesdk</t>
  </si>
  <si>
    <t>02/06/2026 12:55:03</t>
  </si>
  <si>
    <t>Relazione - CIV - 5C - SAVELLI ROSANNA - 2025-2026</t>
  </si>
  <si>
    <t>16bbAO1GldycU_HESJanfQ5hzAkwf3WgdOEk713tF5eA</t>
  </si>
  <si>
    <t>https://docs.google.com/document/d/16bbAO1GldycU_HESJanfQ5hzAkwf3WgdOEk713tF5eA/edit?usp=drivesdk</t>
  </si>
  <si>
    <t>02/06/2026 12:55:10</t>
  </si>
  <si>
    <t>Relazione - REL - 5C - DEL BALIO LAURA - 2025-2026</t>
  </si>
  <si>
    <t>1eYRWtVUsUrEghDGgOpFyTbYABkhk8sUbIew_6s8w3N0</t>
  </si>
  <si>
    <t>https://docs.google.com/document/d/1eYRWtVUsUrEghDGgOpFyTbYABkhk8sUbIew_6s8w3N0/edit?usp=drivesdk</t>
  </si>
  <si>
    <t>02/06/2026 12:55:17</t>
  </si>
  <si>
    <t>Relazione - ITA - 5D - LA MANTIA DAVID - 2025-2026</t>
  </si>
  <si>
    <t>1Qw_1UEwROJ1yGpIMYrLebKYm5txmH1lJi_lbgkWmX34</t>
  </si>
  <si>
    <t>https://docs.google.com/document/d/1Qw_1UEwROJ1yGpIMYrLebKYm5txmH1lJi_lbgkWmX34/edit?usp=drivesdk</t>
  </si>
  <si>
    <t>02/06/2026 12:55:25</t>
  </si>
  <si>
    <t>Relazione - ING - 5D - GOVERNI SILVIA - 2025-2026</t>
  </si>
  <si>
    <t>1rQAvpQT2inAbCQ8o8KHy5UPtdjPQwU4X0TntQvswIKQ</t>
  </si>
  <si>
    <t>https://docs.google.com/document/d/1rQAvpQT2inAbCQ8o8KHy5UPtdjPQwU4X0TntQvswIKQ/edit?usp=drivesdk</t>
  </si>
  <si>
    <t>02/06/2026 12:55:35</t>
  </si>
  <si>
    <t>Relazione - STO - 5D - RADI ERIKA - 2025-2026</t>
  </si>
  <si>
    <t>1tBz2dvYFTVLew1SDNq_duyvY8BJRcEqvktXWr0cYHOI</t>
  </si>
  <si>
    <t>https://docs.google.com/document/d/1tBz2dvYFTVLew1SDNq_duyvY8BJRcEqvktXWr0cYHOI/edit?usp=drivesdk</t>
  </si>
  <si>
    <t>02/06/2026 12:55:43</t>
  </si>
  <si>
    <t>Relazione - FIL - 5D - RADI ERIKA - 2025-2026</t>
  </si>
  <si>
    <t>1uKZS9gzgE4TY1I1H6cuNpdvmlVXuV-Y28hwDNTh9H7k</t>
  </si>
  <si>
    <t>https://docs.google.com/document/d/1uKZS9gzgE4TY1I1H6cuNpdvmlVXuV-Y28hwDNTh9H7k/edit?usp=drivesdk</t>
  </si>
  <si>
    <t>02/06/2026 12:55:50</t>
  </si>
  <si>
    <t>Relazione - MAT - 5D - LEUCI GIULIO - 2025-2026</t>
  </si>
  <si>
    <t>1WuvZKfZBmXuwSIpBWCKXKeOEqrP6RQs0xgjUciwYRFg</t>
  </si>
  <si>
    <t>https://docs.google.com/document/d/1WuvZKfZBmXuwSIpBWCKXKeOEqrP6RQs0xgjUciwYRFg/edit?usp=drivesdk</t>
  </si>
  <si>
    <t>02/06/2026 12:55:58</t>
  </si>
  <si>
    <t>Relazione - FIS - 5D - LEUCI GIULIO - 2025-2026</t>
  </si>
  <si>
    <t>14vRqsAXncyPhVdpFGgzK8j2p1vMRoHmGQL70PgKjLIc</t>
  </si>
  <si>
    <t>https://docs.google.com/document/d/14vRqsAXncyPhVdpFGgzK8j2p1vMRoHmGQL70PgKjLIc/edit?usp=drivesdk</t>
  </si>
  <si>
    <t>02/06/2026 12:56:05</t>
  </si>
  <si>
    <t>Relazione - INF - 5D - CARTOCCI GIANNI - 2025-2026</t>
  </si>
  <si>
    <t>1OrxARBHzRjpECrLUze6_xPYbHN_4Pf-OvvlvtBkXG-M</t>
  </si>
  <si>
    <t>https://docs.google.com/document/d/1OrxARBHzRjpECrLUze6_xPYbHN_4Pf-OvvlvtBkXG-M/edit?usp=drivesdk</t>
  </si>
  <si>
    <t>02/06/2026 12:56:13</t>
  </si>
  <si>
    <t>Relazione - SCIE - 5D - BALESTRI NATALIA - 2025-2026</t>
  </si>
  <si>
    <t>1NUiW1HV4HWLJFaOmVO7NHq7cqVFW7i-itDs7gTbeHlI</t>
  </si>
  <si>
    <t>https://docs.google.com/document/d/1NUiW1HV4HWLJFaOmVO7NHq7cqVFW7i-itDs7gTbeHlI/edit?usp=drivesdk</t>
  </si>
  <si>
    <t>02/06/2026 12:56:21</t>
  </si>
  <si>
    <t>Relazione - DIS - 5D - BRESCA ANGELA - 2025-2026</t>
  </si>
  <si>
    <t>1XTgDCRW7O1qWcfW4UulOmX3YuTDyoN5kY4PxmW9Z_hc</t>
  </si>
  <si>
    <t>https://docs.google.com/document/d/1XTgDCRW7O1qWcfW4UulOmX3YuTDyoN5kY4PxmW9Z_hc/edit?usp=drivesdk</t>
  </si>
  <si>
    <t>02/06/2026 12:56:27</t>
  </si>
  <si>
    <t>Relazione - MOT - 5D - ROSSI STEFANIA - 2025-2026</t>
  </si>
  <si>
    <t>1ftOC4vQn5LnmmWepo7-1AFw03jeJlTAYDGXkORZeCd8</t>
  </si>
  <si>
    <t>https://docs.google.com/document/d/1ftOC4vQn5LnmmWepo7-1AFw03jeJlTAYDGXkORZeCd8/edit?usp=drivesdk</t>
  </si>
  <si>
    <t>02/06/2026 12:56:38</t>
  </si>
  <si>
    <t>Relazione - CIV - 5D - SAVELLI ROSANNA - 2025-2026</t>
  </si>
  <si>
    <t>1FtkLIlimY39pYONz9_U524_ib08Vwp3e0A8jarxKEco</t>
  </si>
  <si>
    <t>https://docs.google.com/document/d/1FtkLIlimY39pYONz9_U524_ib08Vwp3e0A8jarxKEco/edit?usp=drivesdk</t>
  </si>
  <si>
    <t>02/06/2026 12:56:49</t>
  </si>
  <si>
    <t>Relazione - REL - 5D - GINANNESCHI MARIA STEFANIA - 2025-2026</t>
  </si>
  <si>
    <t>1fzAA1zqqOK6xY83DpWnguf7TA2KMzG-t_eq_JBV2MJ8</t>
  </si>
  <si>
    <t>https://docs.google.com/document/d/1fzAA1zqqOK6xY83DpWnguf7TA2KMzG-t_eq_JBV2MJ8/edit?usp=drivesdk</t>
  </si>
  <si>
    <t>02/06/2026 12:56:57</t>
  </si>
  <si>
    <t>Relazione - ALT - 5D - MONTONE FRANCESCO - 2025-2026</t>
  </si>
  <si>
    <t>1QA0HkMw2tIKdAQzURjVXSZ_dDYaE_yHSF_VBDwvTT-I</t>
  </si>
  <si>
    <t>https://docs.google.com/document/d/1QA0HkMw2tIKdAQzURjVXSZ_dDYaE_yHSF_VBDwvTT-I/edit?usp=drivesdk</t>
  </si>
  <si>
    <t>02/06/2026 12:57:04</t>
  </si>
  <si>
    <t>Relazione - ITA - 5E - BASILI CATERINA - 2025-2026</t>
  </si>
  <si>
    <t>1LgxUzfskgLVB2VGf0l5mqXS2BPXcRFtMq_gTkGCK-Y4</t>
  </si>
  <si>
    <t>https://docs.google.com/document/d/1LgxUzfskgLVB2VGf0l5mqXS2BPXcRFtMq_gTkGCK-Y4/edit?usp=drivesdk</t>
  </si>
  <si>
    <t>02/06/2026 12:57:11</t>
  </si>
  <si>
    <t>Relazione - ING - 5E - NEVONI ELENA - 2025-2026</t>
  </si>
  <si>
    <t>18ifskRMuOYlTqjGaBA41AijplhT6SPCATJv96kAF0ro</t>
  </si>
  <si>
    <t>https://docs.google.com/document/d/18ifskRMuOYlTqjGaBA41AijplhT6SPCATJv96kAF0ro/edit?usp=drivesdk</t>
  </si>
  <si>
    <t>02/06/2026 12:57:19</t>
  </si>
  <si>
    <t>Relazione - STO - 5E - COLLI STEFANO - 2025-2026</t>
  </si>
  <si>
    <t>1W6oWDljycRNOGqXdPaQ74GCNaugd0S4kANktTmbC21w</t>
  </si>
  <si>
    <t>https://docs.google.com/document/d/1W6oWDljycRNOGqXdPaQ74GCNaugd0S4kANktTmbC21w/edit?usp=drivesdk</t>
  </si>
  <si>
    <t>02/06/2026 12:57:26</t>
  </si>
  <si>
    <t>Relazione - FIL - 5E - COLLI STEFANO - 2025-2026</t>
  </si>
  <si>
    <t>1DRhxGpwyBrbtJq-PHAa30hs9qRsDeflnJShs4mA2vgM</t>
  </si>
  <si>
    <t>https://docs.google.com/document/d/1DRhxGpwyBrbtJq-PHAa30hs9qRsDeflnJShs4mA2vgM/edit?usp=drivesdk</t>
  </si>
  <si>
    <t>02/06/2026 12:57:33</t>
  </si>
  <si>
    <t>Relazione - MAT - 5E - DE LUCIA DOMENICO - 2025-2026</t>
  </si>
  <si>
    <t>1hFHbJrjhYEU9VjXtkl4uLwnJBq12580fMsb9nuZ_z3g</t>
  </si>
  <si>
    <t>https://docs.google.com/document/d/1hFHbJrjhYEU9VjXtkl4uLwnJBq12580fMsb9nuZ_z3g/edit?usp=drivesdk</t>
  </si>
  <si>
    <t>02/06/2026 12:57:40</t>
  </si>
  <si>
    <t>Relazione - FIS - 5E - DE LUCIA DOMENICO - 2025-2026</t>
  </si>
  <si>
    <t>1q4nYXhIrJM_2Tp5oKGar9yPcZWOCejzm81mMhnWUEqs</t>
  </si>
  <si>
    <t>https://docs.google.com/document/d/1q4nYXhIrJM_2Tp5oKGar9yPcZWOCejzm81mMhnWUEqs/edit?usp=drivesdk</t>
  </si>
  <si>
    <t>02/06/2026 12:57:48</t>
  </si>
  <si>
    <t>Relazione - INF - 5E - CARTOCCI GIANNI - 2025-2026</t>
  </si>
  <si>
    <t>1jztOKfrOMvmADQEnOQ1WiSKKJ396G_SK62JsXm_MR-4</t>
  </si>
  <si>
    <t>https://docs.google.com/document/d/1jztOKfrOMvmADQEnOQ1WiSKKJ396G_SK62JsXm_MR-4/edit?usp=drivesdk</t>
  </si>
  <si>
    <t>02/06/2026 12:57:56</t>
  </si>
  <si>
    <t>Relazione - SCIE - 5E - SOZZI MARCO - 2025-2026</t>
  </si>
  <si>
    <t>1utbitNAj0E3aAGl3TT5A-WkarLhwwRtc8zMsHbCvTeY</t>
  </si>
  <si>
    <t>https://docs.google.com/document/d/1utbitNAj0E3aAGl3TT5A-WkarLhwwRtc8zMsHbCvTeY/edit?usp=drivesdk</t>
  </si>
  <si>
    <t>02/06/2026 12:58:04</t>
  </si>
  <si>
    <t>Relazione - DIS - 5E - SGHERRI BEATRICE - 2025-2026</t>
  </si>
  <si>
    <t>1SwaEHj3cfmxnckgixf_r_OwbsupAm28tjmamEKsHNy8</t>
  </si>
  <si>
    <t>https://docs.google.com/document/d/1SwaEHj3cfmxnckgixf_r_OwbsupAm28tjmamEKsHNy8/edit?usp=drivesdk</t>
  </si>
  <si>
    <t>02/06/2026 12:58:11</t>
  </si>
  <si>
    <t>Relazione - MOT - 5E - COPPOLA CECILIA - 2025-2026</t>
  </si>
  <si>
    <t>1ASQG1jGwy0gp0nLnutbnfv0_bNlDONLFqoNUheCQRiE</t>
  </si>
  <si>
    <t>https://docs.google.com/document/d/1ASQG1jGwy0gp0nLnutbnfv0_bNlDONLFqoNUheCQRiE/edit?usp=drivesdk</t>
  </si>
  <si>
    <t>02/06/2026 12:58:18</t>
  </si>
  <si>
    <t>Relazione - CIV - 5E - SAVELLI ROSANNA - 2025-2026</t>
  </si>
  <si>
    <t>1vYqhgAFbMuCF8jL200lvJAvDcrLAdy-6mZSi6g8qZmA</t>
  </si>
  <si>
    <t>https://docs.google.com/document/d/1vYqhgAFbMuCF8jL200lvJAvDcrLAdy-6mZSi6g8qZmA/edit?usp=drivesdk</t>
  </si>
  <si>
    <t>02/06/2026 12:58:25</t>
  </si>
  <si>
    <t>Relazione - REL - 5E - DEL BALIO LAURA - 2025-2026</t>
  </si>
  <si>
    <t>1AkODIbRclEWfq-2Y14ik3qH6DQH2OzUOVPtuqOOHW80</t>
  </si>
  <si>
    <t>https://docs.google.com/document/d/1AkODIbRclEWfq-2Y14ik3qH6DQH2OzUOVPtuqOOHW80/edit?usp=drivesdk</t>
  </si>
  <si>
    <t>02/06/2026 12:58:33</t>
  </si>
  <si>
    <t>Relazione - ITA - 5F - SALVESTRONI SERENA - 2025-2026</t>
  </si>
  <si>
    <t>1stfKn0GPr5UZ9psekMGuzqJROZv1r2vJ1gNmhtTWdEk</t>
  </si>
  <si>
    <t>https://docs.google.com/document/d/1stfKn0GPr5UZ9psekMGuzqJROZv1r2vJ1gNmhtTWdEk/edit?usp=drivesdk</t>
  </si>
  <si>
    <t>02/06/2026 12:58:42</t>
  </si>
  <si>
    <t>Relazione - ING - 5F - GUIDI CARLA - 2025-2026</t>
  </si>
  <si>
    <t>1XMovgWT4by-cFgge_OB4Y3Zgd0V9fPzPdP83zHiEafo</t>
  </si>
  <si>
    <t>https://docs.google.com/document/d/1XMovgWT4by-cFgge_OB4Y3Zgd0V9fPzPdP83zHiEafo/edit?usp=drivesdk</t>
  </si>
  <si>
    <t>02/06/2026 12:58:50</t>
  </si>
  <si>
    <t>Relazione - STO - 5F - RADI ERIKA - 2025-2026</t>
  </si>
  <si>
    <t>1kUXgog1VqZoLbI6wp4BtDwjq5EQ_2lJLKnP9t3U6QJg</t>
  </si>
  <si>
    <t>https://docs.google.com/document/d/1kUXgog1VqZoLbI6wp4BtDwjq5EQ_2lJLKnP9t3U6QJg/edit?usp=drivesdk</t>
  </si>
  <si>
    <t>02/06/2026 12:58:57</t>
  </si>
  <si>
    <t>Relazione - FIL - 5F - RADI ERIKA - 2025-2026</t>
  </si>
  <si>
    <t>1aVF5_kHXN3cKkDrq-t4vfjg44-X3wILo-Vkv-arZ_tE</t>
  </si>
  <si>
    <t>https://docs.google.com/document/d/1aVF5_kHXN3cKkDrq-t4vfjg44-X3wILo-Vkv-arZ_tE/edit?usp=drivesdk</t>
  </si>
  <si>
    <t>02/06/2026 12:59:04</t>
  </si>
  <si>
    <t>Relazione - MAT - 5F - DRAGONI ROBERTO - 2025-2026</t>
  </si>
  <si>
    <t>1WbLa_zqgXKtIYD5L0k6iqMVBVYG4DZj-Ak2unXJ5QQs</t>
  </si>
  <si>
    <t>https://docs.google.com/document/d/1WbLa_zqgXKtIYD5L0k6iqMVBVYG4DZj-Ak2unXJ5QQs/edit?usp=drivesdk</t>
  </si>
  <si>
    <t>02/06/2026 12:59:11</t>
  </si>
  <si>
    <t>Relazione - FIS - 5F - DRAGONI ROBERTO - 2025-2026</t>
  </si>
  <si>
    <t>1Le69ML6cHZBKqQnwwLh-Qw96qqZMto2CSxymFmFkEjU</t>
  </si>
  <si>
    <t>https://docs.google.com/document/d/1Le69ML6cHZBKqQnwwLh-Qw96qqZMto2CSxymFmFkEjU/edit?usp=drivesdk</t>
  </si>
  <si>
    <t>02/06/2026 12:59:18</t>
  </si>
  <si>
    <t>Relazione - INF - 5F - AGOSTINI LAURA - 2025-2026</t>
  </si>
  <si>
    <t>1mrlORh6y2yrBoDcv98koapzxsxYsaRdYcPPamdp99i8</t>
  </si>
  <si>
    <t>https://docs.google.com/document/d/1mrlORh6y2yrBoDcv98koapzxsxYsaRdYcPPamdp99i8/edit?usp=drivesdk</t>
  </si>
  <si>
    <t>02/06/2026 12:59:24</t>
  </si>
  <si>
    <t>Relazione - SCIE - 5F - TERNI ALESSIO - 2025-2026</t>
  </si>
  <si>
    <t>1yOuE2af9NsD8PvS4uLnaTAMCkRFz42mshLwsFIKNHko</t>
  </si>
  <si>
    <t>https://docs.google.com/document/d/1yOuE2af9NsD8PvS4uLnaTAMCkRFz42mshLwsFIKNHko/edit?usp=drivesdk</t>
  </si>
  <si>
    <t>02/06/2026 12:59:31</t>
  </si>
  <si>
    <t>Relazione - DIS - 5F - CASERTA FRANCESCO - 2025-2026</t>
  </si>
  <si>
    <t>1D2HPAhVQi1S4dVjx3_ZAh7tG1aOHyP01L-lvBQKIynU</t>
  </si>
  <si>
    <t>https://docs.google.com/document/d/1D2HPAhVQi1S4dVjx3_ZAh7tG1aOHyP01L-lvBQKIynU/edit?usp=drivesdk</t>
  </si>
  <si>
    <t>02/06/2026 12:59:38</t>
  </si>
  <si>
    <t>Relazione - MOT - 5F - BONARI SONIA - 2025-2026</t>
  </si>
  <si>
    <t>13rNyrZCD12L6G61pMeM7ZD7kZhPE8GORsPUWgbzVde0</t>
  </si>
  <si>
    <t>https://docs.google.com/document/d/13rNyrZCD12L6G61pMeM7ZD7kZhPE8GORsPUWgbzVde0/edit?usp=drivesdk</t>
  </si>
  <si>
    <t>02/06/2026 12:59:45</t>
  </si>
  <si>
    <t>Relazione - CIV - 5F - GRANATO IDELMO - 2025-2026</t>
  </si>
  <si>
    <t>1VLm1WHfEA5spSRdGD2UiV6q8G7YT46UvEO9DzDzoOUA</t>
  </si>
  <si>
    <t>https://docs.google.com/document/d/1VLm1WHfEA5spSRdGD2UiV6q8G7YT46UvEO9DzDzoOUA/edit?usp=drivesdk</t>
  </si>
  <si>
    <t>02/06/2026 12:59:53</t>
  </si>
  <si>
    <t>Relazione - REL - 5F - ANTICHI MADDALENA - 2025-2026</t>
  </si>
  <si>
    <t>1JOtptIvaADHl22VRvq2Jn7aJbpwx6suV0YRM6tEJRHE</t>
  </si>
  <si>
    <t>https://docs.google.com/document/d/1JOtptIvaADHl22VRvq2Jn7aJbpwx6suV0YRM6tEJRHE/edit?usp=drivesdk</t>
  </si>
  <si>
    <t>02/06/2026 13:00:02</t>
  </si>
  <si>
    <t>Relazione - ITA - 5G - PETRUCCI ILARIA - 2025-2026</t>
  </si>
  <si>
    <t>1vP3uMUGpzZX5_vWpULJ0dJY1SO97OCZRUhO-Nj_kpc0</t>
  </si>
  <si>
    <t>https://docs.google.com/document/d/1vP3uMUGpzZX5_vWpULJ0dJY1SO97OCZRUhO-Nj_kpc0/edit?usp=drivesdk</t>
  </si>
  <si>
    <t>02/06/2026 13:00:11</t>
  </si>
  <si>
    <t>Relazione - ING - 5G - GOVERNI SILVIA - 2025-2026</t>
  </si>
  <si>
    <t>1cZhj8mOhaQ4KW7xkp-nPjsBqXIIHEHsAh6dIaGsJi0Y</t>
  </si>
  <si>
    <t>https://docs.google.com/document/d/1cZhj8mOhaQ4KW7xkp-nPjsBqXIIHEHsAh6dIaGsJi0Y/edit?usp=drivesdk</t>
  </si>
  <si>
    <t>02/06/2026 13:00:20</t>
  </si>
  <si>
    <t>Relazione - STO - 5G - MILLI ALBERTO - 2025-2026</t>
  </si>
  <si>
    <t>14_prigwxgpVTRRztZmQrBZNWmvxzjZfqy30aodvCQ1w</t>
  </si>
  <si>
    <t>https://docs.google.com/document/d/14_prigwxgpVTRRztZmQrBZNWmvxzjZfqy30aodvCQ1w/edit?usp=drivesdk</t>
  </si>
  <si>
    <t>02/06/2026 13:00:28</t>
  </si>
  <si>
    <t>Relazione - FIL - 5G - MILLI ALBERTO - 2025-2026</t>
  </si>
  <si>
    <t>1veUa_neajj76l84PkaAjDYLQOdcwPes4Fa6n8f27ECU</t>
  </si>
  <si>
    <t>https://docs.google.com/document/d/1veUa_neajj76l84PkaAjDYLQOdcwPes4Fa6n8f27ECU/edit?usp=drivesdk</t>
  </si>
  <si>
    <t>02/06/2026 13:00:36</t>
  </si>
  <si>
    <t>Relazione - MAT - 5G - CHIMENTI CHIARA - 2025-2026</t>
  </si>
  <si>
    <t>1xoRetKd_OZdP2dXdbL1iABvXB5WiYosFknfqgNhfU8w</t>
  </si>
  <si>
    <t>https://docs.google.com/document/d/1xoRetKd_OZdP2dXdbL1iABvXB5WiYosFknfqgNhfU8w/edit?usp=drivesdk</t>
  </si>
  <si>
    <t>02/06/2026 13:00:43</t>
  </si>
  <si>
    <t>Relazione - FIS - 5G - CHIMENTI CHIARA - 2025-2026</t>
  </si>
  <si>
    <t>1Y7Ug-uJrOuStBGaRgGU7DdoZ_l0gE6ge_ERPk5_vH18</t>
  </si>
  <si>
    <t>https://docs.google.com/document/d/1Y7Ug-uJrOuStBGaRgGU7DdoZ_l0gE6ge_ERPk5_vH18/edit?usp=drivesdk</t>
  </si>
  <si>
    <t>02/06/2026 13:00:50</t>
  </si>
  <si>
    <t>Relazione - SCIE - 5G - CASAGLI ALESSIO - 2025-2026</t>
  </si>
  <si>
    <t>1iqSPISS2ufjmTWL4xtcBkhM8W82_vmF0lUhv8lMQSgY</t>
  </si>
  <si>
    <t>https://docs.google.com/document/d/1iqSPISS2ufjmTWL4xtcBkhM8W82_vmF0lUhv8lMQSgY/edit?usp=drivesdk</t>
  </si>
  <si>
    <t>02/06/2026 13:00:58</t>
  </si>
  <si>
    <t>Relazione - DIR - 5G - SAVELLI ROSANNA - 2025-2026</t>
  </si>
  <si>
    <t>1oG2cdnFtbjDDDQOdoAw6f_B2PsJFsCtSa2m5D9Ucy7k</t>
  </si>
  <si>
    <t>https://docs.google.com/document/d/1oG2cdnFtbjDDDQOdoAw6f_B2PsJFsCtSa2m5D9Ucy7k/edit?usp=drivesdk</t>
  </si>
  <si>
    <t>02/06/2026 13:01:05</t>
  </si>
  <si>
    <t>Relazione - MOT - 5G - MACHERINI MARCO - 2025-2026</t>
  </si>
  <si>
    <t>1UlfY17FN-Wu5mYOSenSkIumefkSzJBhcmHP2_Nf6mrU</t>
  </si>
  <si>
    <t>https://docs.google.com/document/d/1UlfY17FN-Wu5mYOSenSkIumefkSzJBhcmHP2_Nf6mrU/edit?usp=drivesdk</t>
  </si>
  <si>
    <t>02/06/2026 13:01:13</t>
  </si>
  <si>
    <t>Relazione - SPO - 5G - MACHERINI MARCO - 2025-2026</t>
  </si>
  <si>
    <t>1xorxRSdoglTLshyO0vzgV3xFXTB_O7FbD6Wyu2jJ-vM</t>
  </si>
  <si>
    <t>https://docs.google.com/document/d/1xorxRSdoglTLshyO0vzgV3xFXTB_O7FbD6Wyu2jJ-vM/edit?usp=drivesdk</t>
  </si>
  <si>
    <t>02/06/2026 13:01:20</t>
  </si>
  <si>
    <t>Relazione - CIV - 5G - SAVELLI ROSANNA - 2025-2026</t>
  </si>
  <si>
    <t>1COwBPUYFYzPF9CTPVW5JZT5eaIpVEiT_R3qD1uK8AF8</t>
  </si>
  <si>
    <t>https://docs.google.com/document/d/1COwBPUYFYzPF9CTPVW5JZT5eaIpVEiT_R3qD1uK8AF8/edit?usp=drivesdk</t>
  </si>
  <si>
    <t>02/06/2026 13:01:29</t>
  </si>
  <si>
    <t>Relazione - REL - 5G - DEL BALIO LAURA - 2025-2026</t>
  </si>
  <si>
    <t>1OWe55nI9nz5_Zzb420rEncF7rUZSkKuo-paosnX8DK4</t>
  </si>
  <si>
    <t>https://docs.google.com/document/d/1OWe55nI9nz5_Zzb420rEncF7rUZSkKuo-paosnX8DK4/edit?usp=drivesdk</t>
  </si>
  <si>
    <t>02/06/2026 13:01:36</t>
  </si>
  <si>
    <t>Relazione - ITA - 5H - LA MANTIA DAVID - 2025-2026</t>
  </si>
  <si>
    <t>1gPYfIvLd21Q1ZMW77ApmHo4QGWZ4VmX-98TeDg1V-70</t>
  </si>
  <si>
    <t>https://docs.google.com/document/d/1gPYfIvLd21Q1ZMW77ApmHo4QGWZ4VmX-98TeDg1V-70/edit?usp=drivesdk</t>
  </si>
  <si>
    <t>02/06/2026 13:01:44</t>
  </si>
  <si>
    <t>Relazione - LAT - 5H - LA MANTIA DAVID - 2025-2026</t>
  </si>
  <si>
    <t>1AHbu61nm50JtslBoPrn5v9z2FDXc70oq_gpnrEjqZ3Q</t>
  </si>
  <si>
    <t>https://docs.google.com/document/d/1AHbu61nm50JtslBoPrn5v9z2FDXc70oq_gpnrEjqZ3Q/edit?usp=drivesdk</t>
  </si>
  <si>
    <t>02/06/2026 13:01:51</t>
  </si>
  <si>
    <t>Relazione - ING - 5H - CAPPARELLI GUIDO - 2025-2026</t>
  </si>
  <si>
    <t>1eHe8xi1Dmh7KhDiD9bk2AqB4PCca7lQosqgXkZSHexM</t>
  </si>
  <si>
    <t>https://docs.google.com/document/d/1eHe8xi1Dmh7KhDiD9bk2AqB4PCca7lQosqgXkZSHexM/edit?usp=drivesdk</t>
  </si>
  <si>
    <t>02/06/2026 13:01:57</t>
  </si>
  <si>
    <t>Relazione - STO - 5H - PALMADESSA GIUSEPPE - 2025-2026</t>
  </si>
  <si>
    <t>13HQgTgv0baygKZ30Kl4Wdv1UlElBA9V1j-4zUI0SIGU</t>
  </si>
  <si>
    <t>https://docs.google.com/document/d/13HQgTgv0baygKZ30Kl4Wdv1UlElBA9V1j-4zUI0SIGU/edit?usp=drivesdk</t>
  </si>
  <si>
    <t>02/06/2026 13:02:05</t>
  </si>
  <si>
    <t>Relazione - FIL - 5H - PALMADESSA GIUSEPPE - 2025-2026</t>
  </si>
  <si>
    <t>17_AIkDxfBsF0cjy5B6j15iZp5hukN0vkR6XojWmBYFE</t>
  </si>
  <si>
    <t>https://docs.google.com/document/d/17_AIkDxfBsF0cjy5B6j15iZp5hukN0vkR6XojWmBYFE/edit?usp=drivesdk</t>
  </si>
  <si>
    <t>02/06/2026 13:02:16</t>
  </si>
  <si>
    <t>Relazione - MAT - 5H - DI MEGLIO UGO - 2025-2026</t>
  </si>
  <si>
    <t>1Qsex7aGX5feXVcXAFhYL9PFyd6CzEkADig9E3X2wCik</t>
  </si>
  <si>
    <t>https://docs.google.com/document/d/1Qsex7aGX5feXVcXAFhYL9PFyd6CzEkADig9E3X2wCik/edit?usp=drivesdk</t>
  </si>
  <si>
    <t>02/06/2026 13:02:23</t>
  </si>
  <si>
    <t>Relazione - FIS - 5H - DI MEGLIO UGO - 2025-2026</t>
  </si>
  <si>
    <t>1VLBHIaVD1mHpuVBpGHYPHKtouIiDZquVyzQWz5jiLZk</t>
  </si>
  <si>
    <t>https://docs.google.com/document/d/1VLBHIaVD1mHpuVBpGHYPHKtouIiDZquVyzQWz5jiLZk/edit?usp=drivesdk</t>
  </si>
  <si>
    <t>02/06/2026 13:02:29</t>
  </si>
  <si>
    <t>Relazione - SCIE - 5H - MAGINI MARCO - 2025-2026</t>
  </si>
  <si>
    <t>1m1VnpKQOGnXP5rwhHbK4qxMjh0x1nAEi904iodHD0Mo</t>
  </si>
  <si>
    <t>https://docs.google.com/document/d/1m1VnpKQOGnXP5rwhHbK4qxMjh0x1nAEi904iodHD0Mo/edit?usp=drivesdk</t>
  </si>
  <si>
    <t>02/06/2026 13:02:36</t>
  </si>
  <si>
    <t>Relazione - DIS - 5H - DESIDERIO FLORIANA - 2025-2026</t>
  </si>
  <si>
    <t>16pcE7YBdHfwWZDnqCXMf_bUjZFMt1YP9C8cHef5ommo</t>
  </si>
  <si>
    <t>https://docs.google.com/document/d/16pcE7YBdHfwWZDnqCXMf_bUjZFMt1YP9C8cHef5ommo/edit?usp=drivesdk</t>
  </si>
  <si>
    <t>02/06/2026 13:02:43</t>
  </si>
  <si>
    <t>Relazione - MOT - 5H - BONARI SONIA - 2025-2026</t>
  </si>
  <si>
    <t>1rDDtQd2DHppvBrsezOxzBG_ZSA70-ucTb07Pbu7eP-w</t>
  </si>
  <si>
    <t>https://docs.google.com/document/d/1rDDtQd2DHppvBrsezOxzBG_ZSA70-ucTb07Pbu7eP-w/edit?usp=drivesdk</t>
  </si>
  <si>
    <t>02/06/2026 13:02:51</t>
  </si>
  <si>
    <t>Relazione - CIV - 5H - GRANATO IDELMO - 2025-2026</t>
  </si>
  <si>
    <t>1gT54y1Wl3DKp987jBTW-vQx2j4b6vEaBFSaL8d4q_9Q</t>
  </si>
  <si>
    <t>https://docs.google.com/document/d/1gT54y1Wl3DKp987jBTW-vQx2j4b6vEaBFSaL8d4q_9Q/edit?usp=drivesdk</t>
  </si>
  <si>
    <t>02/06/2026 13:02:59</t>
  </si>
  <si>
    <t>Relazione - REL - 5H - DEL BALIO LAURA - 2025-2026</t>
  </si>
  <si>
    <t>1qoUL9-_FnjU3wHJwDBzw0v24Q82Q0PHOajhSU005CtU</t>
  </si>
  <si>
    <t>https://docs.google.com/document/d/1qoUL9-_FnjU3wHJwDBzw0v24Q82Q0PHOajhSU005CtU/edit?usp=drivesdk</t>
  </si>
  <si>
    <t>02/06/2026 13:03:11</t>
  </si>
  <si>
    <t>Programma - ITA - 1ALC - 2025-2026</t>
  </si>
  <si>
    <t>1xk7obU8vVQio6hO3AbA5jc0YOgd0FnXhp_Li27SyzFA</t>
  </si>
  <si>
    <t>https://docs.google.com/document/d/1xk7obU8vVQio6hO3AbA5jc0YOgd0FnXhp_Li27SyzFA/edit?usp=drivesdk</t>
  </si>
  <si>
    <t>02/06/2026 13:45:45</t>
  </si>
  <si>
    <t>Programma - LAT - 1ALC - 2025-2026</t>
  </si>
  <si>
    <t>1-m_t81EbdXmuo1bUcDyJ_cncKLwqukduLxYSSN9YPoI</t>
  </si>
  <si>
    <t>https://docs.google.com/document/d/1-m_t81EbdXmuo1bUcDyJ_cncKLwqukduLxYSSN9YPoI/edit?usp=drivesdk</t>
  </si>
  <si>
    <t>02/06/2026 13:45:58</t>
  </si>
  <si>
    <t>Programma - GRE - 1ALC - 2025-2026</t>
  </si>
  <si>
    <t>1_IBOzXfZiz3GJYMUq33GZ_svhwocUESqiZB7n_meMqM</t>
  </si>
  <si>
    <t>https://docs.google.com/document/d/1_IBOzXfZiz3GJYMUq33GZ_svhwocUESqiZB7n_meMqM/edit?usp=drivesdk</t>
  </si>
  <si>
    <t>02/06/2026 13:46:05</t>
  </si>
  <si>
    <t>Programma - ING - 1ALC - 2025-2026</t>
  </si>
  <si>
    <t>1dhy8g8MEJcLoSIPSEE3-Gpi2nKJVJA1eeoDlVB1nRxg</t>
  </si>
  <si>
    <t>https://docs.google.com/document/d/1dhy8g8MEJcLoSIPSEE3-Gpi2nKJVJA1eeoDlVB1nRxg/edit?usp=drivesdk</t>
  </si>
  <si>
    <t>02/06/2026 13:46:12</t>
  </si>
  <si>
    <t>Programma - GEO - 1ALC - 2025-2026</t>
  </si>
  <si>
    <t>1K5r9QeX40uCRUc5hVTv8HiJSx1scnc1xnQ8RAWcqBrc</t>
  </si>
  <si>
    <t>https://docs.google.com/document/d/1K5r9QeX40uCRUc5hVTv8HiJSx1scnc1xnQ8RAWcqBrc/edit?usp=drivesdk</t>
  </si>
  <si>
    <t>02/06/2026 13:46:17</t>
  </si>
  <si>
    <t>Programma - STO - 1ALC - 2025-2026</t>
  </si>
  <si>
    <t>1SrGQKlTYxz1ADCdWVqZr-G3bNWKFGtK5df9EKnrc5Oc</t>
  </si>
  <si>
    <t>https://docs.google.com/document/d/1SrGQKlTYxz1ADCdWVqZr-G3bNWKFGtK5df9EKnrc5Oc/edit?usp=drivesdk</t>
  </si>
  <si>
    <t>02/06/2026 13:46:23</t>
  </si>
  <si>
    <t>Programma - MAT - 1ALC - 2025-2026</t>
  </si>
  <si>
    <t>16u9helTmZONlgoOusj0YMQJgnC--ejlfVPafXPlaRUQ</t>
  </si>
  <si>
    <t>https://docs.google.com/document/d/16u9helTmZONlgoOusj0YMQJgnC--ejlfVPafXPlaRUQ/edit?usp=drivesdk</t>
  </si>
  <si>
    <t>02/06/2026 13:46:30</t>
  </si>
  <si>
    <t>Programma - SCIE - 1ALC - 2025-2026</t>
  </si>
  <si>
    <t>10i62fDfhvQ2Hojf2fVQ3SLKPpLM1I5r6kH_zmvERy4Q</t>
  </si>
  <si>
    <t>https://docs.google.com/document/d/10i62fDfhvQ2Hojf2fVQ3SLKPpLM1I5r6kH_zmvERy4Q/edit?usp=drivesdk</t>
  </si>
  <si>
    <t>02/06/2026 13:46:36</t>
  </si>
  <si>
    <t>Programma - MOT - 1ALC - 2025-2026</t>
  </si>
  <si>
    <t>1_LpersHuAD_Cy3bC6f_IdbX5uHQir3MQga-EzTL93O4</t>
  </si>
  <si>
    <t>https://docs.google.com/document/d/1_LpersHuAD_Cy3bC6f_IdbX5uHQir3MQga-EzTL93O4/edit?usp=drivesdk</t>
  </si>
  <si>
    <t>02/06/2026 13:46:43</t>
  </si>
  <si>
    <t>Programma - REL - 1ALC - 2025-2026</t>
  </si>
  <si>
    <t>1LxiH4VDE2vIgdgz5jXOf06e8lH32AqgkV2C8Ui9UAI4</t>
  </si>
  <si>
    <t>https://docs.google.com/document/d/1LxiH4VDE2vIgdgz5jXOf06e8lH32AqgkV2C8Ui9UAI4/edit?usp=drivesdk</t>
  </si>
  <si>
    <t>02/06/2026 13:46:49</t>
  </si>
  <si>
    <t>Programma - ALT - 1ALC - 2025-2026</t>
  </si>
  <si>
    <t>1SpLUmuAhD21Zy8vQ7DfXNpylOSV15GHIGkPORA7M6pI</t>
  </si>
  <si>
    <t>https://docs.google.com/document/d/1SpLUmuAhD21Zy8vQ7DfXNpylOSV15GHIGkPORA7M6pI/edit?usp=drivesdk</t>
  </si>
  <si>
    <t>02/06/2026 13:46:55</t>
  </si>
  <si>
    <t>Programma - ITA - 1ALS - 2025-2026</t>
  </si>
  <si>
    <t>17XVTv2yX5OtVPTI3QtSa5bLOVn_zvcUWIZyrZ37Nbvo</t>
  </si>
  <si>
    <t>https://docs.google.com/document/d/17XVTv2yX5OtVPTI3QtSa5bLOVn_zvcUWIZyrZ37Nbvo/edit?usp=drivesdk</t>
  </si>
  <si>
    <t>02/06/2026 13:47:03</t>
  </si>
  <si>
    <t>Programma - LAT - 1ALS - 2025-2026</t>
  </si>
  <si>
    <t>1rq1uDTPkjFRsVRb5RT6nbvWP3awn_Ss8kfCfrnPXUig</t>
  </si>
  <si>
    <t>https://docs.google.com/document/d/1rq1uDTPkjFRsVRb5RT6nbvWP3awn_Ss8kfCfrnPXUig/edit?usp=drivesdk</t>
  </si>
  <si>
    <t>02/06/2026 13:47:10</t>
  </si>
  <si>
    <t>Programma - ING - 1ALS - 2025-2026</t>
  </si>
  <si>
    <t>1unM1kQeI8nkFurJyqasPM75aVKKrqjHeH-Gtnyt1MbU</t>
  </si>
  <si>
    <t>https://docs.google.com/document/d/1unM1kQeI8nkFurJyqasPM75aVKKrqjHeH-Gtnyt1MbU/edit?usp=drivesdk</t>
  </si>
  <si>
    <t>02/06/2026 13:47:16</t>
  </si>
  <si>
    <t>Programma - GST - 1ALS - 2025-2026</t>
  </si>
  <si>
    <t>1exSowB5cCOvlxRdtFFvQkUB1Lb1KaesiEAwZ9_s4Kng</t>
  </si>
  <si>
    <t>https://docs.google.com/document/d/1exSowB5cCOvlxRdtFFvQkUB1Lb1KaesiEAwZ9_s4Kng/edit?usp=drivesdk</t>
  </si>
  <si>
    <t>02/06/2026 13:47:24</t>
  </si>
  <si>
    <t>Programma - MAT - 1ALS - 2025-2026</t>
  </si>
  <si>
    <t>1QREQvbkrbKxl0aud23CEQSi-Qc7nMR0s1K2nXn5U4GY</t>
  </si>
  <si>
    <t>https://docs.google.com/document/d/1QREQvbkrbKxl0aud23CEQSi-Qc7nMR0s1K2nXn5U4GY/edit?usp=drivesdk</t>
  </si>
  <si>
    <t>02/06/2026 13:47:31</t>
  </si>
  <si>
    <t>Programma - FIS - 1ALS - 2025-2026</t>
  </si>
  <si>
    <t>1PAnSY69YDVovpWSBhpCeVW6I89_kYD4w0B8M2JUuAmg</t>
  </si>
  <si>
    <t>https://docs.google.com/document/d/1PAnSY69YDVovpWSBhpCeVW6I89_kYD4w0B8M2JUuAmg/edit?usp=drivesdk</t>
  </si>
  <si>
    <t>02/06/2026 13:47:37</t>
  </si>
  <si>
    <t>Programma - SCIE - 1ALS - 2025-2026</t>
  </si>
  <si>
    <t>1p4BLsgHJbqt2TeS0RNhDQeO90kG_M6qv0zB0SROEHaw</t>
  </si>
  <si>
    <t>https://docs.google.com/document/d/1p4BLsgHJbqt2TeS0RNhDQeO90kG_M6qv0zB0SROEHaw/edit?usp=drivesdk</t>
  </si>
  <si>
    <t>02/06/2026 13:47:44</t>
  </si>
  <si>
    <t>Programma - DIS - 1ALS - 2025-2026</t>
  </si>
  <si>
    <t>1O2XR6cRuCFGKefS4r5pLDlD4yQADzCbuzgcF6Tm3Aik</t>
  </si>
  <si>
    <t>https://docs.google.com/document/d/1O2XR6cRuCFGKefS4r5pLDlD4yQADzCbuzgcF6Tm3Aik/edit?usp=drivesdk</t>
  </si>
  <si>
    <t>02/06/2026 13:47:51</t>
  </si>
  <si>
    <t>Programma - MOT - 1ALS - 2025-2026</t>
  </si>
  <si>
    <t>1KfhDs0ue9K5XWq3m7Qu3A7EVYhw2LAT049bjulW9RXU</t>
  </si>
  <si>
    <t>https://docs.google.com/document/d/1KfhDs0ue9K5XWq3m7Qu3A7EVYhw2LAT049bjulW9RXU/edit?usp=drivesdk</t>
  </si>
  <si>
    <t>02/06/2026 13:47:57</t>
  </si>
  <si>
    <t>Programma - REL - 1ALS - 2025-2026</t>
  </si>
  <si>
    <t>1ObC5yXyxxfRH20XSM-4ZWquRQguVJ5ITmKt94U3lEeY</t>
  </si>
  <si>
    <t>https://docs.google.com/document/d/1ObC5yXyxxfRH20XSM-4ZWquRQguVJ5ITmKt94U3lEeY/edit?usp=drivesdk</t>
  </si>
  <si>
    <t>02/06/2026 13:48:03</t>
  </si>
  <si>
    <t>Programma - ALT - 1ALS - 2025-2026</t>
  </si>
  <si>
    <t>1b4e8wiseq9rm95--MI2wtWMBF72edFG-B5MKOyBoTac</t>
  </si>
  <si>
    <t>https://docs.google.com/document/d/1b4e8wiseq9rm95--MI2wtWMBF72edFG-B5MKOyBoTac/edit?usp=drivesdk</t>
  </si>
  <si>
    <t>02/06/2026 13:48:10</t>
  </si>
  <si>
    <t>Programma - ITA - 1BLC - 2025-2026</t>
  </si>
  <si>
    <t>1aUl4UWuYpUUterVhBKYt9O1c-Nift9f3_Ke1PMFZNq4</t>
  </si>
  <si>
    <t>https://docs.google.com/document/d/1aUl4UWuYpUUterVhBKYt9O1c-Nift9f3_Ke1PMFZNq4/edit?usp=drivesdk</t>
  </si>
  <si>
    <t>02/06/2026 13:48:18</t>
  </si>
  <si>
    <t>Programma - LAT - 1BLC - 2025-2026</t>
  </si>
  <si>
    <t>1acWQGT53kcYJtSj3Lc1saK5WfjZLVCZ59wMm-VXiH8c</t>
  </si>
  <si>
    <t>https://docs.google.com/document/d/1acWQGT53kcYJtSj3Lc1saK5WfjZLVCZ59wMm-VXiH8c/edit?usp=drivesdk</t>
  </si>
  <si>
    <t>02/06/2026 13:48:28</t>
  </si>
  <si>
    <t>Programma - GRE - 1BLC - 2025-2026</t>
  </si>
  <si>
    <t>1Wori8dI364GsKVKc-AjYSBMdisPcUgGX_BNlI1RWMoU</t>
  </si>
  <si>
    <t>https://docs.google.com/document/d/1Wori8dI364GsKVKc-AjYSBMdisPcUgGX_BNlI1RWMoU/edit?usp=drivesdk</t>
  </si>
  <si>
    <t>02/06/2026 13:48:34</t>
  </si>
  <si>
    <t>Programma - ING - 1BLC - 2025-2026</t>
  </si>
  <si>
    <t>1Ers4mje0MFrV4qUrtgIgvhNWqxSpmfv2JsFXToLt0To</t>
  </si>
  <si>
    <t>https://docs.google.com/document/d/1Ers4mje0MFrV4qUrtgIgvhNWqxSpmfv2JsFXToLt0To/edit?usp=drivesdk</t>
  </si>
  <si>
    <t>02/06/2026 13:48:40</t>
  </si>
  <si>
    <t>Programma - GEO - 1BLC - 2025-2026</t>
  </si>
  <si>
    <t>1e-3j4-R02PRDIMtnYWBB9wJYUYmVDOWbhz5cNYOwWlY</t>
  </si>
  <si>
    <t>https://docs.google.com/document/d/1e-3j4-R02PRDIMtnYWBB9wJYUYmVDOWbhz5cNYOwWlY/edit?usp=drivesdk</t>
  </si>
  <si>
    <t>02/06/2026 13:48:47</t>
  </si>
  <si>
    <t>Programma - STO - 1BLC - 2025-2026</t>
  </si>
  <si>
    <t>1ZObb7KTu7tJAqdBco0_6-1-Hpzm0HUTQs0hmuWTWJZU</t>
  </si>
  <si>
    <t>https://docs.google.com/document/d/1ZObb7KTu7tJAqdBco0_6-1-Hpzm0HUTQs0hmuWTWJZU/edit?usp=drivesdk</t>
  </si>
  <si>
    <t>02/06/2026 13:48:53</t>
  </si>
  <si>
    <t>Programma - MAT - 1BLC - 2025-2026</t>
  </si>
  <si>
    <t>1hofQotyisDjcBV53CFWS07mBOcPDpS59oOxcFRGxAss</t>
  </si>
  <si>
    <t>https://docs.google.com/document/d/1hofQotyisDjcBV53CFWS07mBOcPDpS59oOxcFRGxAss/edit?usp=drivesdk</t>
  </si>
  <si>
    <t>02/06/2026 13:48:59</t>
  </si>
  <si>
    <t>Programma - SCIE - 1BLC - 2025-2026</t>
  </si>
  <si>
    <t>1wdMmLTdl8o5aNwuX2G1gHLxcH_jjADBTmq65AHQ7xzs</t>
  </si>
  <si>
    <t>https://docs.google.com/document/d/1wdMmLTdl8o5aNwuX2G1gHLxcH_jjADBTmq65AHQ7xzs/edit?usp=drivesdk</t>
  </si>
  <si>
    <t>02/06/2026 13:49:05</t>
  </si>
  <si>
    <t>Programma - MOT - 1BLC - 2025-2026</t>
  </si>
  <si>
    <t>1wAfnTTScpZ1vLvwW4peL8fslgJJzTuYCNh3yUy4uCsQ</t>
  </si>
  <si>
    <t>https://docs.google.com/document/d/1wAfnTTScpZ1vLvwW4peL8fslgJJzTuYCNh3yUy4uCsQ/edit?usp=drivesdk</t>
  </si>
  <si>
    <t>02/06/2026 13:49:10</t>
  </si>
  <si>
    <t>Programma - REL - 1BLC - 2025-2026</t>
  </si>
  <si>
    <t>1ABmkYtrG8Cvg3XL_pZSNR5j5355AYwvPy_Lyw12SWv4</t>
  </si>
  <si>
    <t>https://docs.google.com/document/d/1ABmkYtrG8Cvg3XL_pZSNR5j5355AYwvPy_Lyw12SWv4/edit?usp=drivesdk</t>
  </si>
  <si>
    <t>02/06/2026 13:49:16</t>
  </si>
  <si>
    <t>Programma - ALT - 1BLC - 2025-2026</t>
  </si>
  <si>
    <t>1_xQdZe3qsV5E8LDa616eoIo1ExPIgXnUfmOrvl4m5u0</t>
  </si>
  <si>
    <t>https://docs.google.com/document/d/1_xQdZe3qsV5E8LDa616eoIo1ExPIgXnUfmOrvl4m5u0/edit?usp=drivesdk</t>
  </si>
  <si>
    <t>02/06/2026 13:49:23</t>
  </si>
  <si>
    <t>Programma - ITA - 1BLS - 2025-2026</t>
  </si>
  <si>
    <t>1Ev2k_EKOg21FXi0ENoWZLtdoUOrI_vcwOyBwPBYzhng</t>
  </si>
  <si>
    <t>https://docs.google.com/document/d/1Ev2k_EKOg21FXi0ENoWZLtdoUOrI_vcwOyBwPBYzhng/edit?usp=drivesdk</t>
  </si>
  <si>
    <t>02/06/2026 13:49:30</t>
  </si>
  <si>
    <t>Programma - LAT - 1BLS - 2025-2026</t>
  </si>
  <si>
    <t>1k0cRkyO9hKU2_Q_N2qJ7o2QcqMIRYWCRAnz-f5ZP-lE</t>
  </si>
  <si>
    <t>https://docs.google.com/document/d/1k0cRkyO9hKU2_Q_N2qJ7o2QcqMIRYWCRAnz-f5ZP-lE/edit?usp=drivesdk</t>
  </si>
  <si>
    <t>02/06/2026 13:49:37</t>
  </si>
  <si>
    <t>Programma - ING - 1BLS - 2025-2026</t>
  </si>
  <si>
    <t>1r2IxIL-u3nEdnPEJeAcWNuMpBg431EQ7RmItpr4epK4</t>
  </si>
  <si>
    <t>https://docs.google.com/document/d/1r2IxIL-u3nEdnPEJeAcWNuMpBg431EQ7RmItpr4epK4/edit?usp=drivesdk</t>
  </si>
  <si>
    <t>02/06/2026 13:49:43</t>
  </si>
  <si>
    <t>Programma - GST - 1BLS - 2025-2026</t>
  </si>
  <si>
    <t>1ZEcAO2a0o8OQLrNVdQH2hHBybEfTTKdDUdH4QQU6-Us</t>
  </si>
  <si>
    <t>https://docs.google.com/document/d/1ZEcAO2a0o8OQLrNVdQH2hHBybEfTTKdDUdH4QQU6-Us/edit?usp=drivesdk</t>
  </si>
  <si>
    <t>02/06/2026 13:49:50</t>
  </si>
  <si>
    <t>Programma - MAT - 1BLS - 2025-2026</t>
  </si>
  <si>
    <t>1XF2sHElef2nbIKm6uVx78LOx50FgrRNAlUGUcbf-Tkc</t>
  </si>
  <si>
    <t>https://docs.google.com/document/d/1XF2sHElef2nbIKm6uVx78LOx50FgrRNAlUGUcbf-Tkc/edit?usp=drivesdk</t>
  </si>
  <si>
    <t>02/06/2026 13:49:57</t>
  </si>
  <si>
    <t>Programma - FIS - 1BLS - 2025-2026</t>
  </si>
  <si>
    <t>1DeqpdnYlxXkpmIoFNVfSo6UJk0tKJoRwI-bdVfhDbys</t>
  </si>
  <si>
    <t>https://docs.google.com/document/d/1DeqpdnYlxXkpmIoFNVfSo6UJk0tKJoRwI-bdVfhDbys/edit?usp=drivesdk</t>
  </si>
  <si>
    <t>02/06/2026 13:50:05</t>
  </si>
  <si>
    <t>Programma - SCIE - 1BLS - 2025-2026</t>
  </si>
  <si>
    <t>1-a7Zc25wx2un1BdNbAESGtoPZVFbewMp3UKBYSQPwUE</t>
  </si>
  <si>
    <t>https://docs.google.com/document/d/1-a7Zc25wx2un1BdNbAESGtoPZVFbewMp3UKBYSQPwUE/edit?usp=drivesdk</t>
  </si>
  <si>
    <t>02/06/2026 13:50:11</t>
  </si>
  <si>
    <t>Programma - DIS - 1BLS - 2025-2026</t>
  </si>
  <si>
    <t>11ghJGXEieM6plp-Vgqu6tE9qCluDTmCymt2yt_kXw90</t>
  </si>
  <si>
    <t>https://docs.google.com/document/d/11ghJGXEieM6plp-Vgqu6tE9qCluDTmCymt2yt_kXw90/edit?usp=drivesdk</t>
  </si>
  <si>
    <t>02/06/2026 13:50:17</t>
  </si>
  <si>
    <t>Programma - MOT - 1BLS - 2025-2026</t>
  </si>
  <si>
    <t>1GNWAt-MG5TB85XAst5B71NKrrqpafxBGVyuxRCH-GZg</t>
  </si>
  <si>
    <t>https://docs.google.com/document/d/1GNWAt-MG5TB85XAst5B71NKrrqpafxBGVyuxRCH-GZg/edit?usp=drivesdk</t>
  </si>
  <si>
    <t>02/06/2026 13:50:24</t>
  </si>
  <si>
    <t>Programma - REL - 1BLS - 2025-2026</t>
  </si>
  <si>
    <t>1iqxYWWJptxYkOmW_4bTIOcrelSs6NHi3AHl4WZOE_iQ</t>
  </si>
  <si>
    <t>https://docs.google.com/document/d/1iqxYWWJptxYkOmW_4bTIOcrelSs6NHi3AHl4WZOE_iQ/edit?usp=drivesdk</t>
  </si>
  <si>
    <t>02/06/2026 13:50:30</t>
  </si>
  <si>
    <t>Programma - ALT - 1BLS - 2025-2026</t>
  </si>
  <si>
    <t>1VAYITHemsLre1WhNBsQoRCkkzKQMiXrEgRltSiQrfjA</t>
  </si>
  <si>
    <t>https://docs.google.com/document/d/1VAYITHemsLre1WhNBsQoRCkkzKQMiXrEgRltSiQrfjA/edit?usp=drivesdk</t>
  </si>
  <si>
    <t>02/06/2026 13:50:36</t>
  </si>
  <si>
    <t>Programma - ITA - 1D - 2025-2026</t>
  </si>
  <si>
    <t>16AevXxizJLWDhFgqySKvePfEiR4i7Jby2IP4l9zsUBE</t>
  </si>
  <si>
    <t>https://docs.google.com/document/d/16AevXxizJLWDhFgqySKvePfEiR4i7Jby2IP4l9zsUBE/edit?usp=drivesdk</t>
  </si>
  <si>
    <t>02/06/2026 13:50:44</t>
  </si>
  <si>
    <t>Programma - ING - 1D - 2025-2026</t>
  </si>
  <si>
    <t>1BBsaTkiFFC7veNbAS34C_MvGtJ9cg9Esm_y2Z8Z-01E</t>
  </si>
  <si>
    <t>https://docs.google.com/document/d/1BBsaTkiFFC7veNbAS34C_MvGtJ9cg9Esm_y2Z8Z-01E/edit?usp=drivesdk</t>
  </si>
  <si>
    <t>02/06/2026 13:50:51</t>
  </si>
  <si>
    <t>Programma - GEO - 1D - 2025-2026</t>
  </si>
  <si>
    <t>1s6oEWOgs6a2dEY-OICOKikS6uMFlzRcPUH9ESQMm9RI</t>
  </si>
  <si>
    <t>https://docs.google.com/document/d/1s6oEWOgs6a2dEY-OICOKikS6uMFlzRcPUH9ESQMm9RI/edit?usp=drivesdk</t>
  </si>
  <si>
    <t>02/06/2026 13:50:57</t>
  </si>
  <si>
    <t>Programma - STO - 1D - 2025-2026</t>
  </si>
  <si>
    <t>1vvTEz5SgdYDt9yC8Tbeq085KQsdYQkIOKNaegd9I0TA</t>
  </si>
  <si>
    <t>https://docs.google.com/document/d/1vvTEz5SgdYDt9yC8Tbeq085KQsdYQkIOKNaegd9I0TA/edit?usp=drivesdk</t>
  </si>
  <si>
    <t>02/06/2026 13:51:04</t>
  </si>
  <si>
    <t>Programma - MAT - 1D - 2025-2026</t>
  </si>
  <si>
    <t>1bQsv3-7gqV3OcktNbTfnNvrGhFbHpFBUh5a7PlUqPJc</t>
  </si>
  <si>
    <t>https://docs.google.com/document/d/1bQsv3-7gqV3OcktNbTfnNvrGhFbHpFBUh5a7PlUqPJc/edit?usp=drivesdk</t>
  </si>
  <si>
    <t>02/06/2026 13:51:11</t>
  </si>
  <si>
    <t>Programma - FIS - 1D - 2025-2026</t>
  </si>
  <si>
    <t>16cuA7KQZblVb8OJfDG_rwE0Tv9-qHnY3zsuWlDe7NCg</t>
  </si>
  <si>
    <t>https://docs.google.com/document/d/16cuA7KQZblVb8OJfDG_rwE0Tv9-qHnY3zsuWlDe7NCg/edit?usp=drivesdk</t>
  </si>
  <si>
    <t>02/06/2026 13:51:18</t>
  </si>
  <si>
    <t>Programma - INF - 1D - 2025-2026</t>
  </si>
  <si>
    <t>1w_CEwH-JgI_Lcnn0Rj4kfgw0tFIhM1l2DKPN4BYtwq4</t>
  </si>
  <si>
    <t>https://docs.google.com/document/d/1w_CEwH-JgI_Lcnn0Rj4kfgw0tFIhM1l2DKPN4BYtwq4/edit?usp=drivesdk</t>
  </si>
  <si>
    <t>02/06/2026 13:51:25</t>
  </si>
  <si>
    <t>Programma - SCIE - 1D - 2025-2026</t>
  </si>
  <si>
    <t>11o06DJNNFElkhfInPBTMaKvaTNkFN-ZhzovXaA6dpwo</t>
  </si>
  <si>
    <t>https://docs.google.com/document/d/11o06DJNNFElkhfInPBTMaKvaTNkFN-ZhzovXaA6dpwo/edit?usp=drivesdk</t>
  </si>
  <si>
    <t>02/06/2026 13:51:33</t>
  </si>
  <si>
    <t>Programma - DIS - 1D - 2025-2026</t>
  </si>
  <si>
    <t>1YPh3jRFb0IgQq7IrTir1ErVj87s5aWTbdwYiiHYynxY</t>
  </si>
  <si>
    <t>https://docs.google.com/document/d/1YPh3jRFb0IgQq7IrTir1ErVj87s5aWTbdwYiiHYynxY/edit?usp=drivesdk</t>
  </si>
  <si>
    <t>02/06/2026 13:51:42</t>
  </si>
  <si>
    <t>Programma - MOT - 1D - 2025-2026</t>
  </si>
  <si>
    <t>1Tsw9UvT6r9-XwdRzmfqRTOUJkcG8Xilo5ILOUlPRxnQ</t>
  </si>
  <si>
    <t>https://docs.google.com/document/d/1Tsw9UvT6r9-XwdRzmfqRTOUJkcG8Xilo5ILOUlPRxnQ/edit?usp=drivesdk</t>
  </si>
  <si>
    <t>02/06/2026 13:51:50</t>
  </si>
  <si>
    <t>Programma - REL - 1D - 2025-2026</t>
  </si>
  <si>
    <t>1TnhMb9uAg8bSIi0IPNNeybjaXZ3JLMA0BXDpJ1lXSSc</t>
  </si>
  <si>
    <t>https://docs.google.com/document/d/1TnhMb9uAg8bSIi0IPNNeybjaXZ3JLMA0BXDpJ1lXSSc/edit?usp=drivesdk</t>
  </si>
  <si>
    <t>02/06/2026 13:52:00</t>
  </si>
  <si>
    <t>Programma - SOS - 1D - 2025-2026</t>
  </si>
  <si>
    <t>1PsIT7V_HDYmGDEHPEJI8iGm1nOm65wrNdQ9oOpc4ziM</t>
  </si>
  <si>
    <t>https://docs.google.com/document/d/1PsIT7V_HDYmGDEHPEJI8iGm1nOm65wrNdQ9oOpc4ziM/edit?usp=drivesdk</t>
  </si>
  <si>
    <t>02/06/2026 13:52:09</t>
  </si>
  <si>
    <t>Programma - ITA - 1E - 2025-2026</t>
  </si>
  <si>
    <t>1_yEgUPD9x1WpPykw6TH_8jXux8YtHKjuY-vEPvsElqc</t>
  </si>
  <si>
    <t>https://docs.google.com/document/d/1_yEgUPD9x1WpPykw6TH_8jXux8YtHKjuY-vEPvsElqc/edit?usp=drivesdk</t>
  </si>
  <si>
    <t>02/06/2026 13:52:18</t>
  </si>
  <si>
    <t>Programma - ING - 1E - 2025-2026</t>
  </si>
  <si>
    <t>1H9yal0Z2_2kcbDrzIN_hEKeDq5sB-E0OVk2vuSRFWRs</t>
  </si>
  <si>
    <t>https://docs.google.com/document/d/1H9yal0Z2_2kcbDrzIN_hEKeDq5sB-E0OVk2vuSRFWRs/edit?usp=drivesdk</t>
  </si>
  <si>
    <t>02/06/2026 13:52:25</t>
  </si>
  <si>
    <t>Programma - GEO - 1E - 2025-2026</t>
  </si>
  <si>
    <t>1ckC5IXsgvjXU8qTSf-dKO8dDxklA49pIiiy4whp-VWQ</t>
  </si>
  <si>
    <t>https://docs.google.com/document/d/1ckC5IXsgvjXU8qTSf-dKO8dDxklA49pIiiy4whp-VWQ/edit?usp=drivesdk</t>
  </si>
  <si>
    <t>02/06/2026 13:52:31</t>
  </si>
  <si>
    <t>Programma - STO - 1E - 2025-2026</t>
  </si>
  <si>
    <t>1YUe5W2AcnPKxCEWQTsVf0t5WYbFDMkHi7Yuoam_7o8M</t>
  </si>
  <si>
    <t>https://docs.google.com/document/d/1YUe5W2AcnPKxCEWQTsVf0t5WYbFDMkHi7Yuoam_7o8M/edit?usp=drivesdk</t>
  </si>
  <si>
    <t>02/06/2026 13:52:37</t>
  </si>
  <si>
    <t>Programma - MAT - 1E - 2025-2026</t>
  </si>
  <si>
    <t>1idKyICsrOYDODFeKExvjsPe1Cqi59yWN6CschaHEDd0</t>
  </si>
  <si>
    <t>https://docs.google.com/document/d/1idKyICsrOYDODFeKExvjsPe1Cqi59yWN6CschaHEDd0/edit?usp=drivesdk</t>
  </si>
  <si>
    <t>02/06/2026 13:52:43</t>
  </si>
  <si>
    <t>Programma - FIS - 1E - 2025-2026</t>
  </si>
  <si>
    <t>1F5d5l0D0qd-crMAWqoZouz2CiOxRkybdRoXeixAkuJ8</t>
  </si>
  <si>
    <t>https://docs.google.com/document/d/1F5d5l0D0qd-crMAWqoZouz2CiOxRkybdRoXeixAkuJ8/edit?usp=drivesdk</t>
  </si>
  <si>
    <t>02/06/2026 13:52:49</t>
  </si>
  <si>
    <t>Programma - INF - 1E - 2025-2026</t>
  </si>
  <si>
    <t>1vsPliskrEUWtmqVZN9IdpDv0ZbSptRgGvdOu8oc1jjM</t>
  </si>
  <si>
    <t>https://docs.google.com/document/d/1vsPliskrEUWtmqVZN9IdpDv0ZbSptRgGvdOu8oc1jjM/edit?usp=drivesdk</t>
  </si>
  <si>
    <t>02/06/2026 13:52:55</t>
  </si>
  <si>
    <t>Programma - SCIE - 1E - 2025-2026</t>
  </si>
  <si>
    <t>1Ov28xt6EubBtbOgKz6lU6dYB_PiSs_rd0BsjHHYdTRI</t>
  </si>
  <si>
    <t>https://docs.google.com/document/d/1Ov28xt6EubBtbOgKz6lU6dYB_PiSs_rd0BsjHHYdTRI/edit?usp=drivesdk</t>
  </si>
  <si>
    <t>02/06/2026 13:53:01</t>
  </si>
  <si>
    <t>Programma - DIS - 1E - 2025-2026</t>
  </si>
  <si>
    <t>1SonzDuDIJkJ700txBGTJwjcO39g0lu1BVOevGzSzRkU</t>
  </si>
  <si>
    <t>https://docs.google.com/document/d/1SonzDuDIJkJ700txBGTJwjcO39g0lu1BVOevGzSzRkU/edit?usp=drivesdk</t>
  </si>
  <si>
    <t>02/06/2026 13:53:06</t>
  </si>
  <si>
    <t>Programma - MOT - 1E - 2025-2026</t>
  </si>
  <si>
    <t>1m0MYK9fjA4SOZ7FBKSukhZUDF6VApwy8hz2x_GmETao</t>
  </si>
  <si>
    <t>https://docs.google.com/document/d/1m0MYK9fjA4SOZ7FBKSukhZUDF6VApwy8hz2x_GmETao/edit?usp=drivesdk</t>
  </si>
  <si>
    <t>02/06/2026 13:53:12</t>
  </si>
  <si>
    <t>Programma - REL - 1E - 2025-2026</t>
  </si>
  <si>
    <t>11hmmq-jp_I850GVF_l5avsdJmpns9XsQ38Rn14miQCg</t>
  </si>
  <si>
    <t>https://docs.google.com/document/d/11hmmq-jp_I850GVF_l5avsdJmpns9XsQ38Rn14miQCg/edit?usp=drivesdk</t>
  </si>
  <si>
    <t>02/06/2026 13:53:18</t>
  </si>
  <si>
    <t>Programma - ALT - 1E - 2025-2026</t>
  </si>
  <si>
    <t>13PtSBKHmrOUyuvttZwaRl_FxrCDIt_hqsT8nKyd8ZUU</t>
  </si>
  <si>
    <t>https://docs.google.com/document/d/13PtSBKHmrOUyuvttZwaRl_FxrCDIt_hqsT8nKyd8ZUU/edit?usp=drivesdk</t>
  </si>
  <si>
    <t>02/06/2026 13:53:24</t>
  </si>
  <si>
    <t>Programma - ITA - 1F - 2025-2026</t>
  </si>
  <si>
    <t>1rE1Z_tZMJZ8gnzkD8SEvsjvt681byy6BfH_Rf6fR5so</t>
  </si>
  <si>
    <t>https://docs.google.com/document/d/1rE1Z_tZMJZ8gnzkD8SEvsjvt681byy6BfH_Rf6fR5so/edit?usp=drivesdk</t>
  </si>
  <si>
    <t>02/06/2026 13:53:31</t>
  </si>
  <si>
    <t>Programma - ING - 1F - 2025-2026</t>
  </si>
  <si>
    <t>13scv8igeS1GRyPZVo6-ObT-Rwv7u8awL-syaj6bVsIQ</t>
  </si>
  <si>
    <t>https://docs.google.com/document/d/13scv8igeS1GRyPZVo6-ObT-Rwv7u8awL-syaj6bVsIQ/edit?usp=drivesdk</t>
  </si>
  <si>
    <t>02/06/2026 13:53:38</t>
  </si>
  <si>
    <t>Programma - GST - 1F - 2025-2026</t>
  </si>
  <si>
    <t>1mOtX2Gx0O4kpYHdf8zr_kpY2vAk-g668mXIJKvCIqCA</t>
  </si>
  <si>
    <t>https://docs.google.com/document/d/1mOtX2Gx0O4kpYHdf8zr_kpY2vAk-g668mXIJKvCIqCA/edit?usp=drivesdk</t>
  </si>
  <si>
    <t>02/06/2026 13:53:44</t>
  </si>
  <si>
    <t>Programma - MAT - 1F - 2025-2026</t>
  </si>
  <si>
    <t>1_TxRbwp1-ZsYj-OTBSog2qKYOMDq6o6_XzE8BFqiKK4</t>
  </si>
  <si>
    <t>https://docs.google.com/document/d/1_TxRbwp1-ZsYj-OTBSog2qKYOMDq6o6_XzE8BFqiKK4/edit?usp=drivesdk</t>
  </si>
  <si>
    <t>02/06/2026 13:53:50</t>
  </si>
  <si>
    <t>Programma - FIS - 1F - 2025-2026</t>
  </si>
  <si>
    <t>1oS7QT-wxyjUhrzQX0pRly13jX4jkK-gq93upIYQPZyg</t>
  </si>
  <si>
    <t>https://docs.google.com/document/d/1oS7QT-wxyjUhrzQX0pRly13jX4jkK-gq93upIYQPZyg/edit?usp=drivesdk</t>
  </si>
  <si>
    <t>02/06/2026 13:53:57</t>
  </si>
  <si>
    <t>Programma - INF - 1F - 2025-2026</t>
  </si>
  <si>
    <t>1m2PUZeG67I787xAM4915Ow5OCFrjfqwn24qesQoajNM</t>
  </si>
  <si>
    <t>https://docs.google.com/document/d/1m2PUZeG67I787xAM4915Ow5OCFrjfqwn24qesQoajNM/edit?usp=drivesdk</t>
  </si>
  <si>
    <t>02/06/2026 13:54:04</t>
  </si>
  <si>
    <t>Programma - SCIE - 1F - 2025-2026</t>
  </si>
  <si>
    <t>1n6YTIsyLL8qpYa7a1NYRzomduFbbdmQ9qz4A-iC7Nv8</t>
  </si>
  <si>
    <t>https://docs.google.com/document/d/1n6YTIsyLL8qpYa7a1NYRzomduFbbdmQ9qz4A-iC7Nv8/edit?usp=drivesdk</t>
  </si>
  <si>
    <t>02/06/2026 13:54:09</t>
  </si>
  <si>
    <t>Programma - DIS - 1F - 2025-2026</t>
  </si>
  <si>
    <t>1VKKZptYYbfFTRzeKPgv0FHiCZPgKFCZ-Gzksmh_6M1U</t>
  </si>
  <si>
    <t>https://docs.google.com/document/d/1VKKZptYYbfFTRzeKPgv0FHiCZPgKFCZ-Gzksmh_6M1U/edit?usp=drivesdk</t>
  </si>
  <si>
    <t>02/06/2026 13:54:16</t>
  </si>
  <si>
    <t>Programma - MOT - 1F - 2025-2026</t>
  </si>
  <si>
    <t>1kKvbW-sl3Fk1asWot4n22UKot1XR91v7rkUK5LLKO4Y</t>
  </si>
  <si>
    <t>https://docs.google.com/document/d/1kKvbW-sl3Fk1asWot4n22UKot1XR91v7rkUK5LLKO4Y/edit?usp=drivesdk</t>
  </si>
  <si>
    <t>02/06/2026 13:54:22</t>
  </si>
  <si>
    <t>Programma - REL - 1F - 2025-2026</t>
  </si>
  <si>
    <t>1rgzWXK5nPWzN1MSDt1zivmbRC_fX1OE6wazo7ZsUXIU</t>
  </si>
  <si>
    <t>https://docs.google.com/document/d/1rgzWXK5nPWzN1MSDt1zivmbRC_fX1OE6wazo7ZsUXIU/edit?usp=drivesdk</t>
  </si>
  <si>
    <t>02/06/2026 13:54:29</t>
  </si>
  <si>
    <t>Programma - ITA - 1G - 2025-2026</t>
  </si>
  <si>
    <t>1rLNTkRucXc-SZWhm5VC5ABOa4RnqzASmoAhhJo2dewQ</t>
  </si>
  <si>
    <t>https://docs.google.com/document/d/1rLNTkRucXc-SZWhm5VC5ABOa4RnqzASmoAhhJo2dewQ/edit?usp=drivesdk</t>
  </si>
  <si>
    <t>02/06/2026 13:54:36</t>
  </si>
  <si>
    <t>Programma - ING - 1G - 2025-2026</t>
  </si>
  <si>
    <t>1b-EZsfIPqC92_4GNdfYre02YKmybCRlVpDKXbVEvwUs</t>
  </si>
  <si>
    <t>https://docs.google.com/document/d/1b-EZsfIPqC92_4GNdfYre02YKmybCRlVpDKXbVEvwUs/edit?usp=drivesdk</t>
  </si>
  <si>
    <t>02/06/2026 13:54:45</t>
  </si>
  <si>
    <t>Programma - GST - 1G - 2025-2026</t>
  </si>
  <si>
    <t>1YzIlLmAGT5bMcp8H5Kj6LcJCCd96zREfW_SCqeOnm0o</t>
  </si>
  <si>
    <t>https://docs.google.com/document/d/1YzIlLmAGT5bMcp8H5Kj6LcJCCd96zREfW_SCqeOnm0o/edit?usp=drivesdk</t>
  </si>
  <si>
    <t>02/06/2026 13:54:51</t>
  </si>
  <si>
    <t>Programma - MAT - 1G - 2025-2026</t>
  </si>
  <si>
    <t>1C5lL5-K0Y5WncQuVzHCLojXmAHwtWMb7qE_cQwP6wHs</t>
  </si>
  <si>
    <t>https://docs.google.com/document/d/1C5lL5-K0Y5WncQuVzHCLojXmAHwtWMb7qE_cQwP6wHs/edit?usp=drivesdk</t>
  </si>
  <si>
    <t>02/06/2026 13:54:58</t>
  </si>
  <si>
    <t>Programma - FIS - 1G - 2025-2026</t>
  </si>
  <si>
    <t>1zS3Pu7sIu2h7SGG45jNj4ZOH8gfWsCxypSRjSUf8eVI</t>
  </si>
  <si>
    <t>https://docs.google.com/document/d/1zS3Pu7sIu2h7SGG45jNj4ZOH8gfWsCxypSRjSUf8eVI/edit?usp=drivesdk</t>
  </si>
  <si>
    <t>02/06/2026 13:55:05</t>
  </si>
  <si>
    <t>Programma - SCIE - 1G - 2025-2026</t>
  </si>
  <si>
    <t>11NdNY0h8IcOorcCe40sNQyR3RFHEcmnJakQX4qQ5AbU</t>
  </si>
  <si>
    <t>https://docs.google.com/document/d/11NdNY0h8IcOorcCe40sNQyR3RFHEcmnJakQX4qQ5AbU/edit?usp=drivesdk</t>
  </si>
  <si>
    <t>02/06/2026 13:55:12</t>
  </si>
  <si>
    <t>Programma - MOT - 1G - 2025-2026</t>
  </si>
  <si>
    <t>1SUghZLyWsj-jQ3XuCHKbgtZ9XjDGJQHKgtwmHiAPYoA</t>
  </si>
  <si>
    <t>https://docs.google.com/document/d/1SUghZLyWsj-jQ3XuCHKbgtZ9XjDGJQHKgtwmHiAPYoA/edit?usp=drivesdk</t>
  </si>
  <si>
    <t>02/06/2026 13:55:18</t>
  </si>
  <si>
    <t>Programma - SPO - 1G - 2025-2026</t>
  </si>
  <si>
    <t>1WC59NFH6VYesrVFAqXa3qeClIPrZdLA3TZtd81DTIdw</t>
  </si>
  <si>
    <t>https://docs.google.com/document/d/1WC59NFH6VYesrVFAqXa3qeClIPrZdLA3TZtd81DTIdw/edit?usp=drivesdk</t>
  </si>
  <si>
    <t>02/06/2026 13:55:25</t>
  </si>
  <si>
    <t>Programma - REL - 1G - 2025-2026</t>
  </si>
  <si>
    <t>1RK88Ps9a7xX59Sc0taNt3I007CEIwN7AT0DJSXjrpH8</t>
  </si>
  <si>
    <t>https://docs.google.com/document/d/1RK88Ps9a7xX59Sc0taNt3I007CEIwN7AT0DJSXjrpH8/edit?usp=drivesdk</t>
  </si>
  <si>
    <t>02/06/2026 13:55:37</t>
  </si>
  <si>
    <t>Programma - ALT - 1G - 2025-2026</t>
  </si>
  <si>
    <t>1ruIm722va0JAhUkrMfMWuw21F69KbkNJwLSqZ8ILSTQ</t>
  </si>
  <si>
    <t>https://docs.google.com/document/d/1ruIm722va0JAhUkrMfMWuw21F69KbkNJwLSqZ8ILSTQ/edit?usp=drivesdk</t>
  </si>
  <si>
    <t>02/06/2026 13:55:43</t>
  </si>
  <si>
    <t>Programma - ITA - 1L - 2025-2026</t>
  </si>
  <si>
    <t>1HYjqBcjJamsm1bbnluqWGjO3Cmbi8Q9JwGcZoVw7ESA</t>
  </si>
  <si>
    <t>https://docs.google.com/document/d/1HYjqBcjJamsm1bbnluqWGjO3Cmbi8Q9JwGcZoVw7ESA/edit?usp=drivesdk</t>
  </si>
  <si>
    <t>02/06/2026 13:55:55</t>
  </si>
  <si>
    <t>Programma - ING - 1L - 2025-2026</t>
  </si>
  <si>
    <t>1m1zH9IXpoIKOb9lYsDFwnx3EQP_o7MY4CUM5lS425S8</t>
  </si>
  <si>
    <t>https://docs.google.com/document/d/1m1zH9IXpoIKOb9lYsDFwnx3EQP_o7MY4CUM5lS425S8/edit?usp=drivesdk</t>
  </si>
  <si>
    <t>02/06/2026 13:56:02</t>
  </si>
  <si>
    <t>Programma - GEO - 1L - 2025-2026</t>
  </si>
  <si>
    <t>1rOb-63Kopa1_4tv-3Br89ZGLHSAOzdvMUevAmJM5XTQ</t>
  </si>
  <si>
    <t>https://docs.google.com/document/d/1rOb-63Kopa1_4tv-3Br89ZGLHSAOzdvMUevAmJM5XTQ/edit?usp=drivesdk</t>
  </si>
  <si>
    <t>02/06/2026 13:56:09</t>
  </si>
  <si>
    <t>Programma - STO - 1L - 2025-2026</t>
  </si>
  <si>
    <t>1JYK5zJm4Mwdh2j3RUwQPTWHvdd2XAW8ZvT2akmNSSX0</t>
  </si>
  <si>
    <t>https://docs.google.com/document/d/1JYK5zJm4Mwdh2j3RUwQPTWHvdd2XAW8ZvT2akmNSSX0/edit?usp=drivesdk</t>
  </si>
  <si>
    <t>02/06/2026 13:56:15</t>
  </si>
  <si>
    <t>Programma - MAT - 1L - 2025-2026</t>
  </si>
  <si>
    <t>10epqJrTHpkPE2pOB42UnzOMU4hC2MiHyg_6fxcDum8Y</t>
  </si>
  <si>
    <t>https://docs.google.com/document/d/10epqJrTHpkPE2pOB42UnzOMU4hC2MiHyg_6fxcDum8Y/edit?usp=drivesdk</t>
  </si>
  <si>
    <t>02/06/2026 13:56:21</t>
  </si>
  <si>
    <t>Programma - FIS - 1L - 2025-2026</t>
  </si>
  <si>
    <t>1pAoNxfn2LTexLleTdOvt7raDMIhOVElw8lUXVM7geWA</t>
  </si>
  <si>
    <t>https://docs.google.com/document/d/1pAoNxfn2LTexLleTdOvt7raDMIhOVElw8lUXVM7geWA/edit?usp=drivesdk</t>
  </si>
  <si>
    <t>02/06/2026 13:56:28</t>
  </si>
  <si>
    <t>Programma - INF - 1L - 2025-2026</t>
  </si>
  <si>
    <t>1j6yyYRqcDBBqtaF8t0bisPLyNcRvunArxe6TWlVBdik</t>
  </si>
  <si>
    <t>https://docs.google.com/document/d/1j6yyYRqcDBBqtaF8t0bisPLyNcRvunArxe6TWlVBdik/edit?usp=drivesdk</t>
  </si>
  <si>
    <t>02/06/2026 13:56:35</t>
  </si>
  <si>
    <t>Programma - SCIE - 1L - 2025-2026</t>
  </si>
  <si>
    <t>1hUhP5h9UhQF-8GAxibZGRL86KJ4_U31vA4YnTcVwMSg</t>
  </si>
  <si>
    <t>https://docs.google.com/document/d/1hUhP5h9UhQF-8GAxibZGRL86KJ4_U31vA4YnTcVwMSg/edit?usp=drivesdk</t>
  </si>
  <si>
    <t>02/06/2026 13:56:40</t>
  </si>
  <si>
    <t>Programma - DIS - 1L - 2025-2026</t>
  </si>
  <si>
    <t>1TyoNA92frJv-lNiPd4lw0aYttZGjLcOMqHnbP2nF5yE</t>
  </si>
  <si>
    <t>https://docs.google.com/document/d/1TyoNA92frJv-lNiPd4lw0aYttZGjLcOMqHnbP2nF5yE/edit?usp=drivesdk</t>
  </si>
  <si>
    <t>02/06/2026 13:56:46</t>
  </si>
  <si>
    <t>Programma - MOT - 1L - 2025-2026</t>
  </si>
  <si>
    <t>1rPKTyvzvxCdboXzj0c-Jau1lrPtLR484JovRu3laaHc</t>
  </si>
  <si>
    <t>https://docs.google.com/document/d/1rPKTyvzvxCdboXzj0c-Jau1lrPtLR484JovRu3laaHc/edit?usp=drivesdk</t>
  </si>
  <si>
    <t>02/06/2026 13:56:53</t>
  </si>
  <si>
    <t>Programma - REL - 1L - 2025-2026</t>
  </si>
  <si>
    <t>1cyHUl_G3IZCwuV1SEcweTjXwaYjfgctzHH0GAnTJqpM</t>
  </si>
  <si>
    <t>https://docs.google.com/document/d/1cyHUl_G3IZCwuV1SEcweTjXwaYjfgctzHH0GAnTJqpM/edit?usp=drivesdk</t>
  </si>
  <si>
    <t>02/06/2026 13:57:01</t>
  </si>
  <si>
    <t>Programma - ALT - 1L - 2025-2026</t>
  </si>
  <si>
    <t>1Eh_aQ-KhZ4DK62QoAQciI3lXCX2t1SEOmZtOreqdGC0</t>
  </si>
  <si>
    <t>https://docs.google.com/document/d/1Eh_aQ-KhZ4DK62QoAQciI3lXCX2t1SEOmZtOreqdGC0/edit?usp=drivesdk</t>
  </si>
  <si>
    <t>02/06/2026 13:57:08</t>
  </si>
  <si>
    <t>Programma - ITA - 2ALC - 2025-2026</t>
  </si>
  <si>
    <t>1uGwTeLnW09Ke67ZO1-V4wZv854xDoam4gOceLp2kyKo</t>
  </si>
  <si>
    <t>https://docs.google.com/document/d/1uGwTeLnW09Ke67ZO1-V4wZv854xDoam4gOceLp2kyKo/edit?usp=drivesdk</t>
  </si>
  <si>
    <t>02/06/2026 13:57:16</t>
  </si>
  <si>
    <t>Programma - LAT - 2ALC - 2025-2026</t>
  </si>
  <si>
    <t>1TB9yuL9jsuPO5HAe0oD-7dcdWIm0sVooguWP1rT6-7k</t>
  </si>
  <si>
    <t>https://docs.google.com/document/d/1TB9yuL9jsuPO5HAe0oD-7dcdWIm0sVooguWP1rT6-7k/edit?usp=drivesdk</t>
  </si>
  <si>
    <t>02/06/2026 13:57:23</t>
  </si>
  <si>
    <t>Programma - GRE - 2ALC - 2025-2026</t>
  </si>
  <si>
    <t>1TuZ4WN1rB2gWXTfhFANbPw5lgMlzKYmujLsVK0fdvNw</t>
  </si>
  <si>
    <t>https://docs.google.com/document/d/1TuZ4WN1rB2gWXTfhFANbPw5lgMlzKYmujLsVK0fdvNw/edit?usp=drivesdk</t>
  </si>
  <si>
    <t>02/06/2026 13:57:29</t>
  </si>
  <si>
    <t>Programma - ING - 2ALC - 2025-2026</t>
  </si>
  <si>
    <t>1aA-ciBVw73R2zCIn3AmRRQ8v2jbkpt84qNCPhdSoOII</t>
  </si>
  <si>
    <t>https://docs.google.com/document/d/1aA-ciBVw73R2zCIn3AmRRQ8v2jbkpt84qNCPhdSoOII/edit?usp=drivesdk</t>
  </si>
  <si>
    <t>02/06/2026 13:57:37</t>
  </si>
  <si>
    <t>Programma - GST - 2ALC - 2025-2026</t>
  </si>
  <si>
    <t>1VdR9y6i_e5mYCYZ-mxt1azjI2wCaa_PRPlM6VupThNU</t>
  </si>
  <si>
    <t>https://docs.google.com/document/d/1VdR9y6i_e5mYCYZ-mxt1azjI2wCaa_PRPlM6VupThNU/edit?usp=drivesdk</t>
  </si>
  <si>
    <t>02/06/2026 13:57:44</t>
  </si>
  <si>
    <t>Programma - MAT - 2ALC - 2025-2026</t>
  </si>
  <si>
    <t>1pUIBrYVcF9sFrNn-HQhspZh5w-ocLc4Ghe8x15yzDOY</t>
  </si>
  <si>
    <t>https://docs.google.com/document/d/1pUIBrYVcF9sFrNn-HQhspZh5w-ocLc4Ghe8x15yzDOY/edit?usp=drivesdk</t>
  </si>
  <si>
    <t>02/06/2026 13:57:50</t>
  </si>
  <si>
    <t>Programma - SCIE - 2ALC - 2025-2026</t>
  </si>
  <si>
    <t>1Ku9hv17ZTcKtmNGlCwZaHXGPwU9coqf9du1QLpqCsXc</t>
  </si>
  <si>
    <t>https://docs.google.com/document/d/1Ku9hv17ZTcKtmNGlCwZaHXGPwU9coqf9du1QLpqCsXc/edit?usp=drivesdk</t>
  </si>
  <si>
    <t>02/06/2026 13:57:57</t>
  </si>
  <si>
    <t>Programma - MOT - 2ALC - 2025-2026</t>
  </si>
  <si>
    <t>1diLdSHn8lCdn7T_JP6GwEiKd_cXGe1hsHLWPgQ6UKaU</t>
  </si>
  <si>
    <t>https://docs.google.com/document/d/1diLdSHn8lCdn7T_JP6GwEiKd_cXGe1hsHLWPgQ6UKaU/edit?usp=drivesdk</t>
  </si>
  <si>
    <t>02/06/2026 13:58:04</t>
  </si>
  <si>
    <t>Programma - REL - 2ALC - 2025-2026</t>
  </si>
  <si>
    <t>13lUWjdrODKCRv2Ea96j3b2FUGj0kc-qkyJWmh0AdECA</t>
  </si>
  <si>
    <t>https://docs.google.com/document/d/13lUWjdrODKCRv2Ea96j3b2FUGj0kc-qkyJWmh0AdECA/edit?usp=drivesdk</t>
  </si>
  <si>
    <t>02/06/2026 13:58:10</t>
  </si>
  <si>
    <t>Programma - ALT - 2ALC - 2025-2026</t>
  </si>
  <si>
    <t>1_pxSIZAHeXuWgAewoKoZFCO0g-_IpX0DlCCXuaxlyhI</t>
  </si>
  <si>
    <t>https://docs.google.com/document/d/1_pxSIZAHeXuWgAewoKoZFCO0g-_IpX0DlCCXuaxlyhI/edit?usp=drivesdk</t>
  </si>
  <si>
    <t>02/06/2026 13:58:17</t>
  </si>
  <si>
    <t>Programma - ITA - 2ALS - 2025-2026</t>
  </si>
  <si>
    <t>1HFmzh7sg5XE1dmK381Ir8t7IN8cQNIsqL5cMybg-ou8</t>
  </si>
  <si>
    <t>https://docs.google.com/document/d/1HFmzh7sg5XE1dmK381Ir8t7IN8cQNIsqL5cMybg-ou8/edit?usp=drivesdk</t>
  </si>
  <si>
    <t>02/06/2026 13:58:26</t>
  </si>
  <si>
    <t>Programma - LAT - 2ALS - 2025-2026</t>
  </si>
  <si>
    <t>1vI-rgtiOpw802e68jZuGVUCf_jzrMOfqZEhI8tcbBAo</t>
  </si>
  <si>
    <t>https://docs.google.com/document/d/1vI-rgtiOpw802e68jZuGVUCf_jzrMOfqZEhI8tcbBAo/edit?usp=drivesdk</t>
  </si>
  <si>
    <t>02/06/2026 13:58:33</t>
  </si>
  <si>
    <t>Programma - ING - 2ALS - 2025-2026</t>
  </si>
  <si>
    <t>1yWInTWoOMIAZaJ8IgnZUGLeOOQ9-dva-U5Vfrk5JAvA</t>
  </si>
  <si>
    <t>https://docs.google.com/document/d/1yWInTWoOMIAZaJ8IgnZUGLeOOQ9-dva-U5Vfrk5JAvA/edit?usp=drivesdk</t>
  </si>
  <si>
    <t>02/06/2026 13:58:40</t>
  </si>
  <si>
    <t>Programma - GST - 2ALS - 2025-2026</t>
  </si>
  <si>
    <t>1_VbslW_t3Qm8BO_P85VVdkRc7bA-292ejh-fO2Sg7Sc</t>
  </si>
  <si>
    <t>https://docs.google.com/document/d/1_VbslW_t3Qm8BO_P85VVdkRc7bA-292ejh-fO2Sg7Sc/edit?usp=drivesdk</t>
  </si>
  <si>
    <t>02/06/2026 13:58:46</t>
  </si>
  <si>
    <t>Programma - MAT - 2ALS - 2025-2026</t>
  </si>
  <si>
    <t>1jXeUfNO_w5VWVE7x9NJx4Yerjp_IzZSpUaD9gY4zQkg</t>
  </si>
  <si>
    <t>https://docs.google.com/document/d/1jXeUfNO_w5VWVE7x9NJx4Yerjp_IzZSpUaD9gY4zQkg/edit?usp=drivesdk</t>
  </si>
  <si>
    <t>02/06/2026 13:58:53</t>
  </si>
  <si>
    <t>Programma - FIS - 2ALS - 2025-2026</t>
  </si>
  <si>
    <t>1PMk1f27vGRA0jUWXs4wJdFOXS65WzjAo2nJAm79gbY0</t>
  </si>
  <si>
    <t>https://docs.google.com/document/d/1PMk1f27vGRA0jUWXs4wJdFOXS65WzjAo2nJAm79gbY0/edit?usp=drivesdk</t>
  </si>
  <si>
    <t>02/06/2026 13:58:59</t>
  </si>
  <si>
    <t>Programma - SCIE - 2ALS - 2025-2026</t>
  </si>
  <si>
    <t>1uuV5B8-uepDcCMZhBLHUZPNBmKJsf3CrnapyAhoNf8M</t>
  </si>
  <si>
    <t>https://docs.google.com/document/d/1uuV5B8-uepDcCMZhBLHUZPNBmKJsf3CrnapyAhoNf8M/edit?usp=drivesdk</t>
  </si>
  <si>
    <t>02/06/2026 13:59:07</t>
  </si>
  <si>
    <t>Programma - DIS - 2ALS - 2025-2026</t>
  </si>
  <si>
    <t>1Uv9UWbTHD_kwnltT_e7O3dntqYt6NYXO59my32C_ZFM</t>
  </si>
  <si>
    <t>https://docs.google.com/document/d/1Uv9UWbTHD_kwnltT_e7O3dntqYt6NYXO59my32C_ZFM/edit?usp=drivesdk</t>
  </si>
  <si>
    <t>02/06/2026 13:59:13</t>
  </si>
  <si>
    <t>Programma - MOT - 2ALS - 2025-2026</t>
  </si>
  <si>
    <t>1ZrGL-zL7DJulmRo4TmBLQbHJ824dGIlej2102jkIIb0</t>
  </si>
  <si>
    <t>https://docs.google.com/document/d/1ZrGL-zL7DJulmRo4TmBLQbHJ824dGIlej2102jkIIb0/edit?usp=drivesdk</t>
  </si>
  <si>
    <t>02/06/2026 13:59:20</t>
  </si>
  <si>
    <t>Programma - REL - 2ALS - 2025-2026</t>
  </si>
  <si>
    <t>1zefi-F941AKYpHhawAA-V0AwkD2A9V2jnafzt1PXjRA</t>
  </si>
  <si>
    <t>https://docs.google.com/document/d/1zefi-F941AKYpHhawAA-V0AwkD2A9V2jnafzt1PXjRA/edit?usp=drivesdk</t>
  </si>
  <si>
    <t>02/06/2026 13:59:27</t>
  </si>
  <si>
    <t>Programma - ITA - 2BLC - 2025-2026</t>
  </si>
  <si>
    <t>1EJtA4OplYuK9QN0uTHUoFuwFPu5CDQawjTLTsDjAhdo</t>
  </si>
  <si>
    <t>https://docs.google.com/document/d/1EJtA4OplYuK9QN0uTHUoFuwFPu5CDQawjTLTsDjAhdo/edit?usp=drivesdk</t>
  </si>
  <si>
    <t>02/06/2026 13:59:35</t>
  </si>
  <si>
    <t>Programma - LAT - 2BLC - 2025-2026</t>
  </si>
  <si>
    <t>1UsLkb6iMPfcW0ct7LP4ybkj6DQ9GkFVHkn7fFf78DMo</t>
  </si>
  <si>
    <t>https://docs.google.com/document/d/1UsLkb6iMPfcW0ct7LP4ybkj6DQ9GkFVHkn7fFf78DMo/edit?usp=drivesdk</t>
  </si>
  <si>
    <t>02/06/2026 13:59:41</t>
  </si>
  <si>
    <t>Programma - GRE - 2BLC - 2025-2026</t>
  </si>
  <si>
    <t>11IFIY_tjfK7p8d5p2HsedCEIyqh2mTihibsmurEA1bE</t>
  </si>
  <si>
    <t>https://docs.google.com/document/d/11IFIY_tjfK7p8d5p2HsedCEIyqh2mTihibsmurEA1bE/edit?usp=drivesdk</t>
  </si>
  <si>
    <t>02/06/2026 13:59:47</t>
  </si>
  <si>
    <t>Programma - ING - 2BLC - 2025-2026</t>
  </si>
  <si>
    <t>1GbSf74lWXgoJ_Y4VK8BRjkSQis443t3HbcZf40fg3i0</t>
  </si>
  <si>
    <t>https://docs.google.com/document/d/1GbSf74lWXgoJ_Y4VK8BRjkSQis443t3HbcZf40fg3i0/edit?usp=drivesdk</t>
  </si>
  <si>
    <t>02/06/2026 13:59:53</t>
  </si>
  <si>
    <t>Programma - GEO - 2BLC - 2025-2026</t>
  </si>
  <si>
    <t>1rUyTg7JYzVZqDIaYEl4E-XWD0Q8rw5QTPE8BBfIAX4M</t>
  </si>
  <si>
    <t>https://docs.google.com/document/d/1rUyTg7JYzVZqDIaYEl4E-XWD0Q8rw5QTPE8BBfIAX4M/edit?usp=drivesdk</t>
  </si>
  <si>
    <t>02/06/2026 13:59:59</t>
  </si>
  <si>
    <t>Programma - STO - 2BLC - 2025-2026</t>
  </si>
  <si>
    <t>1pYtqH6ht_uJ6MQir53-Cy5K4dSFwnSYhrfNhL4PY15s</t>
  </si>
  <si>
    <t>https://docs.google.com/document/d/1pYtqH6ht_uJ6MQir53-Cy5K4dSFwnSYhrfNhL4PY15s/edit?usp=drivesdk</t>
  </si>
  <si>
    <t>02/06/2026 14:00:05</t>
  </si>
  <si>
    <t>Programma - MAT - 2BLC - 2025-2026</t>
  </si>
  <si>
    <t>1FYyaJBMcxjRRgl9xJH2Wye2ObOzR92qPErlky9zAFUc</t>
  </si>
  <si>
    <t>https://docs.google.com/document/d/1FYyaJBMcxjRRgl9xJH2Wye2ObOzR92qPErlky9zAFUc/edit?usp=drivesdk</t>
  </si>
  <si>
    <t>02/06/2026 14:00:12</t>
  </si>
  <si>
    <t>Programma - SCIE - 2BLC - 2025-2026</t>
  </si>
  <si>
    <t>1a5dS21a0KZ84anRef537NGV1o9pzlgXh4Q49MLVu5Bc</t>
  </si>
  <si>
    <t>https://docs.google.com/document/d/1a5dS21a0KZ84anRef537NGV1o9pzlgXh4Q49MLVu5Bc/edit?usp=drivesdk</t>
  </si>
  <si>
    <t>02/06/2026 14:00:20</t>
  </si>
  <si>
    <t>Programma - MOT - 2BLC - 2025-2026</t>
  </si>
  <si>
    <t>19rFd06qU5Wkyms3ej24dGLONLnXMsXHltp2bxipwWbE</t>
  </si>
  <si>
    <t>https://docs.google.com/document/d/19rFd06qU5Wkyms3ej24dGLONLnXMsXHltp2bxipwWbE/edit?usp=drivesdk</t>
  </si>
  <si>
    <t>02/06/2026 14:00:27</t>
  </si>
  <si>
    <t>Programma - REL - 2BLC - 2025-2026</t>
  </si>
  <si>
    <t>1WFhvBj_RPDyklM09V6_qHo0S5l7ecnrjnq1GlZt-hfk</t>
  </si>
  <si>
    <t>https://docs.google.com/document/d/1WFhvBj_RPDyklM09V6_qHo0S5l7ecnrjnq1GlZt-hfk/edit?usp=drivesdk</t>
  </si>
  <si>
    <t>02/06/2026 14:00:34</t>
  </si>
  <si>
    <t>Programma - ITA - 2BLS - 2025-2026</t>
  </si>
  <si>
    <t>1n2vg0ga_1AhomFGK8REq74JLTg7bWMdPJgsDvU2gK_c</t>
  </si>
  <si>
    <t>https://docs.google.com/document/d/1n2vg0ga_1AhomFGK8REq74JLTg7bWMdPJgsDvU2gK_c/edit?usp=drivesdk</t>
  </si>
  <si>
    <t>02/06/2026 14:00:41</t>
  </si>
  <si>
    <t>Programma - LAT - 2BLS - 2025-2026</t>
  </si>
  <si>
    <t>1XyC6v7GmFkTSj8jfN5ztOPHB14Cy2KoT8dmRnyl7eto</t>
  </si>
  <si>
    <t>https://docs.google.com/document/d/1XyC6v7GmFkTSj8jfN5ztOPHB14Cy2KoT8dmRnyl7eto/edit?usp=drivesdk</t>
  </si>
  <si>
    <t>02/06/2026 14:01:01</t>
  </si>
  <si>
    <t>Programma - ING - 2BLS - 2025-2026</t>
  </si>
  <si>
    <t>1N8UmNdO5nKWTN9u9jQynyCeiMVkfpGGv3Q88bHuzViM</t>
  </si>
  <si>
    <t>https://docs.google.com/document/d/1N8UmNdO5nKWTN9u9jQynyCeiMVkfpGGv3Q88bHuzViM/edit?usp=drivesdk</t>
  </si>
  <si>
    <t>02/06/2026 14:01:09</t>
  </si>
  <si>
    <t>Programma - GST - 2BLS - 2025-2026</t>
  </si>
  <si>
    <t>1INAbVD9CnAXFfo9fbZxGfJkRLA2_SRQE-R1tHxSznwo</t>
  </si>
  <si>
    <t>https://docs.google.com/document/d/1INAbVD9CnAXFfo9fbZxGfJkRLA2_SRQE-R1tHxSznwo/edit?usp=drivesdk</t>
  </si>
  <si>
    <t>02/06/2026 14:01:15</t>
  </si>
  <si>
    <t>Programma - MAT - 2BLS - 2025-2026</t>
  </si>
  <si>
    <t>1UaymsvPfZHRStZJ4X6fRJ8ZEEI0-g3T7HG_bMAMKtRg</t>
  </si>
  <si>
    <t>https://docs.google.com/document/d/1UaymsvPfZHRStZJ4X6fRJ8ZEEI0-g3T7HG_bMAMKtRg/edit?usp=drivesdk</t>
  </si>
  <si>
    <t>02/06/2026 14:01:24</t>
  </si>
  <si>
    <t>Programma - FIS - 2BLS - 2025-2026</t>
  </si>
  <si>
    <t>1W73DQUYU8ic6dsdwK0zV6lZKvh7wsJdxgE8eKweSv_w</t>
  </si>
  <si>
    <t>https://docs.google.com/document/d/1W73DQUYU8ic6dsdwK0zV6lZKvh7wsJdxgE8eKweSv_w/edit?usp=drivesdk</t>
  </si>
  <si>
    <t>02/06/2026 14:01:32</t>
  </si>
  <si>
    <t>Programma - SCIE - 2BLS - 2025-2026</t>
  </si>
  <si>
    <t>1buFUGcAbmZ19LP2wiqygwi5-dfOx-DVzvQdH5T2Gdwo</t>
  </si>
  <si>
    <t>https://docs.google.com/document/d/1buFUGcAbmZ19LP2wiqygwi5-dfOx-DVzvQdH5T2Gdwo/edit?usp=drivesdk</t>
  </si>
  <si>
    <t>02/06/2026 14:01:40</t>
  </si>
  <si>
    <t>Programma - DIS - 2BLS - 2025-2026</t>
  </si>
  <si>
    <t>1tX11Tlw4ESFekGfQdDQjvn0EeKztXH8_EfEhoIHMCI8</t>
  </si>
  <si>
    <t>https://docs.google.com/document/d/1tX11Tlw4ESFekGfQdDQjvn0EeKztXH8_EfEhoIHMCI8/edit?usp=drivesdk</t>
  </si>
  <si>
    <t>02/06/2026 14:01:47</t>
  </si>
  <si>
    <t>Programma - MOT - 2BLS - 2025-2026</t>
  </si>
  <si>
    <t>1HLDOvAsuqPvYGCJW0mWoEyN2I8zX4gImMESjKsyC_gc</t>
  </si>
  <si>
    <t>https://docs.google.com/document/d/1HLDOvAsuqPvYGCJW0mWoEyN2I8zX4gImMESjKsyC_gc/edit?usp=drivesdk</t>
  </si>
  <si>
    <t>02/06/2026 14:01:55</t>
  </si>
  <si>
    <t>Programma - REL - 2BLS - 2025-2026</t>
  </si>
  <si>
    <t>1R-uAzjtwe4-ppKW92aj9vosSXrNSjoXewAK1bts6hro</t>
  </si>
  <si>
    <t>https://docs.google.com/document/d/1R-uAzjtwe4-ppKW92aj9vosSXrNSjoXewAK1bts6hro/edit?usp=drivesdk</t>
  </si>
  <si>
    <t>02/06/2026 14:02:03</t>
  </si>
  <si>
    <t>Programma - SOS - 2BLS - 2025-2026</t>
  </si>
  <si>
    <t>14ARLNauSMVKgWHMP3dlEOM7a2eK1_ofnVGa5DtmbLdw</t>
  </si>
  <si>
    <t>https://docs.google.com/document/d/14ARLNauSMVKgWHMP3dlEOM7a2eK1_ofnVGa5DtmbLdw/edit?usp=drivesdk</t>
  </si>
  <si>
    <t>02/06/2026 14:02:10</t>
  </si>
  <si>
    <t>Programma - ITA - 2C - 2025-2026</t>
  </si>
  <si>
    <t>1tKdHVieRMussiHzgqNPGcpf1WC52OpNeAotqWb_DC7s</t>
  </si>
  <si>
    <t>https://docs.google.com/document/d/1tKdHVieRMussiHzgqNPGcpf1WC52OpNeAotqWb_DC7s/edit?usp=drivesdk</t>
  </si>
  <si>
    <t>02/06/2026 14:02:18</t>
  </si>
  <si>
    <t>Programma - LAT - 2C - 2025-2026</t>
  </si>
  <si>
    <t>1XJTCTro7896CxRNwsYUxScFBheR01KJK72zh7ffP9FE</t>
  </si>
  <si>
    <t>https://docs.google.com/document/d/1XJTCTro7896CxRNwsYUxScFBheR01KJK72zh7ffP9FE/edit?usp=drivesdk</t>
  </si>
  <si>
    <t>02/06/2026 14:02:24</t>
  </si>
  <si>
    <t>Programma - ING - 2C - 2025-2026</t>
  </si>
  <si>
    <t>1YGAUW1wN_IrUCyAeyEsrAHDsaIND2McOhTHcSRLVmAM</t>
  </si>
  <si>
    <t>https://docs.google.com/document/d/1YGAUW1wN_IrUCyAeyEsrAHDsaIND2McOhTHcSRLVmAM/edit?usp=drivesdk</t>
  </si>
  <si>
    <t>02/06/2026 14:02:31</t>
  </si>
  <si>
    <t>Programma - GST - 2C - 2025-2026</t>
  </si>
  <si>
    <t>1_GCm2uiFYq9v7pLcP9YzdnPVT3oqbjdkAPQEkoN1AXI</t>
  </si>
  <si>
    <t>https://docs.google.com/document/d/1_GCm2uiFYq9v7pLcP9YzdnPVT3oqbjdkAPQEkoN1AXI/edit?usp=drivesdk</t>
  </si>
  <si>
    <t>02/06/2026 14:02:36</t>
  </si>
  <si>
    <t>Programma - MAT - 2C - 2025-2026</t>
  </si>
  <si>
    <t>1k8qRHOXAJyIiFOU7sKg3BZ-_0rhKkLIlFSJENfOYrvk</t>
  </si>
  <si>
    <t>https://docs.google.com/document/d/1k8qRHOXAJyIiFOU7sKg3BZ-_0rhKkLIlFSJENfOYrvk/edit?usp=drivesdk</t>
  </si>
  <si>
    <t>02/06/2026 14:02:42</t>
  </si>
  <si>
    <t>Programma - FIS - 2C - 2025-2026</t>
  </si>
  <si>
    <t>1_cyYkeypb7cseD6lEbO0p4yn2wLfagTTxr3CcGuzaFw</t>
  </si>
  <si>
    <t>https://docs.google.com/document/d/1_cyYkeypb7cseD6lEbO0p4yn2wLfagTTxr3CcGuzaFw/edit?usp=drivesdk</t>
  </si>
  <si>
    <t>02/06/2026 14:02:48</t>
  </si>
  <si>
    <t>Programma - SCIE - 2C - 2025-2026</t>
  </si>
  <si>
    <t>1prcZcPNSE3uNliXmwrZGZtfOgAHw-HULpeDryUZAErk</t>
  </si>
  <si>
    <t>https://docs.google.com/document/d/1prcZcPNSE3uNliXmwrZGZtfOgAHw-HULpeDryUZAErk/edit?usp=drivesdk</t>
  </si>
  <si>
    <t>02/06/2026 14:03:01</t>
  </si>
  <si>
    <t>Programma - DIS - 2C - 2025-2026</t>
  </si>
  <si>
    <t>1g3zHi7Epv5t0ca-6N4zdkr7SNOfkv2HpopH_Ft2ZPd8</t>
  </si>
  <si>
    <t>https://docs.google.com/document/d/1g3zHi7Epv5t0ca-6N4zdkr7SNOfkv2HpopH_Ft2ZPd8/edit?usp=drivesdk</t>
  </si>
  <si>
    <t>02/06/2026 14:03:06</t>
  </si>
  <si>
    <t>Programma - MOT - 2C - 2025-2026</t>
  </si>
  <si>
    <t>1TT4Nboz1CsL2Ye_PlBwEFtuoSnD9FftW7sPSQg5Vclo</t>
  </si>
  <si>
    <t>https://docs.google.com/document/d/1TT4Nboz1CsL2Ye_PlBwEFtuoSnD9FftW7sPSQg5Vclo/edit?usp=drivesdk</t>
  </si>
  <si>
    <t>02/06/2026 14:03:13</t>
  </si>
  <si>
    <t>Programma - REL - 2C - 2025-2026</t>
  </si>
  <si>
    <t>1IOxbLE3jUp7j1fydbYzXNPQuruMRjZBS1e19LMaDlxY</t>
  </si>
  <si>
    <t>https://docs.google.com/document/d/1IOxbLE3jUp7j1fydbYzXNPQuruMRjZBS1e19LMaDlxY/edit?usp=drivesdk</t>
  </si>
  <si>
    <t>02/06/2026 14:03:20</t>
  </si>
  <si>
    <t>Programma - SOS - 2C - 2025-2026</t>
  </si>
  <si>
    <t>14XwGw__d2RdXzp7tltpq4YFWzcU2h-nV0lgwz5RQQQg</t>
  </si>
  <si>
    <t>https://docs.google.com/document/d/14XwGw__d2RdXzp7tltpq4YFWzcU2h-nV0lgwz5RQQQg/edit?usp=drivesdk</t>
  </si>
  <si>
    <t>02/06/2026 14:03:28</t>
  </si>
  <si>
    <t>Programma - ITA - 2D - 2025-2026</t>
  </si>
  <si>
    <t>1nu5SQhtOW44tPgqmSdaXYwN1vTZcVbUGgWPaJPJscD4</t>
  </si>
  <si>
    <t>https://docs.google.com/document/d/1nu5SQhtOW44tPgqmSdaXYwN1vTZcVbUGgWPaJPJscD4/edit?usp=drivesdk</t>
  </si>
  <si>
    <t>02/06/2026 14:03:36</t>
  </si>
  <si>
    <t>Programma - ING - 2D - 2025-2026</t>
  </si>
  <si>
    <t>1YWUbD8ii4Geb45OCOUsVgC85y_A9r7Ey3WRyxtl_zxo</t>
  </si>
  <si>
    <t>https://docs.google.com/document/d/1YWUbD8ii4Geb45OCOUsVgC85y_A9r7Ey3WRyxtl_zxo/edit?usp=drivesdk</t>
  </si>
  <si>
    <t>02/06/2026 14:03:42</t>
  </si>
  <si>
    <t>Programma - GST - 2D - 2025-2026</t>
  </si>
  <si>
    <t>1lHG5TbJbEZiQD6EibccUbXQW6N_H17pLpBz2OMrC3Q8</t>
  </si>
  <si>
    <t>https://docs.google.com/document/d/1lHG5TbJbEZiQD6EibccUbXQW6N_H17pLpBz2OMrC3Q8/edit?usp=drivesdk</t>
  </si>
  <si>
    <t>02/06/2026 14:03:56</t>
  </si>
  <si>
    <t>Programma - MAT - 2D - 2025-2026</t>
  </si>
  <si>
    <t>1y0EuTFyQsRVA0zg0SLuExgJtwL0BHvuNXjWCBQW4mXI</t>
  </si>
  <si>
    <t>https://docs.google.com/document/d/1y0EuTFyQsRVA0zg0SLuExgJtwL0BHvuNXjWCBQW4mXI/edit?usp=drivesdk</t>
  </si>
  <si>
    <t>02/06/2026 14:04:03</t>
  </si>
  <si>
    <t>Programma - FIS - 2D - 2025-2026</t>
  </si>
  <si>
    <t>1HBubLRz_rY-SjBnbOtvt-dUzucrn-zfLbJ5kZtBv3gs</t>
  </si>
  <si>
    <t>https://docs.google.com/document/d/1HBubLRz_rY-SjBnbOtvt-dUzucrn-zfLbJ5kZtBv3gs/edit?usp=drivesdk</t>
  </si>
  <si>
    <t>02/06/2026 14:04:10</t>
  </si>
  <si>
    <t>Programma - INF - 2D - 2025-2026</t>
  </si>
  <si>
    <t>1uaVy8vztoKKiIufTbjaXDxtO0vUjP3n4vGkgnuWikow</t>
  </si>
  <si>
    <t>https://docs.google.com/document/d/1uaVy8vztoKKiIufTbjaXDxtO0vUjP3n4vGkgnuWikow/edit?usp=drivesdk</t>
  </si>
  <si>
    <t>02/06/2026 14:04:18</t>
  </si>
  <si>
    <t>Programma - SCIE - 2D - 2025-2026</t>
  </si>
  <si>
    <t>1BJ7bfwdTmgZcHgB5WJuicfN-A6zNgjNJPTOLknQDVLo</t>
  </si>
  <si>
    <t>https://docs.google.com/document/d/1BJ7bfwdTmgZcHgB5WJuicfN-A6zNgjNJPTOLknQDVLo/edit?usp=drivesdk</t>
  </si>
  <si>
    <t>02/06/2026 14:04:25</t>
  </si>
  <si>
    <t>Programma - DIS - 2D - 2025-2026</t>
  </si>
  <si>
    <t>1fJrzT7pQg9HrnsRvUtL-sen3hclcRR4-erlbPb5MG_g</t>
  </si>
  <si>
    <t>https://docs.google.com/document/d/1fJrzT7pQg9HrnsRvUtL-sen3hclcRR4-erlbPb5MG_g/edit?usp=drivesdk</t>
  </si>
  <si>
    <t>02/06/2026 14:04:32</t>
  </si>
  <si>
    <t>Programma - MOT - 2D - 2025-2026</t>
  </si>
  <si>
    <t>1orAqtF059JvGMwI0KMyNTSgHbulafRwyqus2bljTNbE</t>
  </si>
  <si>
    <t>https://docs.google.com/document/d/1orAqtF059JvGMwI0KMyNTSgHbulafRwyqus2bljTNbE/edit?usp=drivesdk</t>
  </si>
  <si>
    <t>02/06/2026 14:04:40</t>
  </si>
  <si>
    <t>Programma - REL - 2D - 2025-2026</t>
  </si>
  <si>
    <t>17bRXls7UQffoNYMzpC9dJTwkPLUP3DkcV9aGQ4AjiLU</t>
  </si>
  <si>
    <t>https://docs.google.com/document/d/17bRXls7UQffoNYMzpC9dJTwkPLUP3DkcV9aGQ4AjiLU/edit?usp=drivesdk</t>
  </si>
  <si>
    <t>02/06/2026 14:04:47</t>
  </si>
  <si>
    <t>Programma - ITA - 2E - 2025-2026</t>
  </si>
  <si>
    <t>1WodbO10MiyqmEe7gY1hMowSFlLgrtM4QZcbOQI9VMF4</t>
  </si>
  <si>
    <t>https://docs.google.com/document/d/1WodbO10MiyqmEe7gY1hMowSFlLgrtM4QZcbOQI9VMF4/edit?usp=drivesdk</t>
  </si>
  <si>
    <t>02/06/2026 14:04:55</t>
  </si>
  <si>
    <t>Programma - ING - 2E - 2025-2026</t>
  </si>
  <si>
    <t>1_opQBnEECzVI7wrzy0CckB6pEc923hU8V6c_5SC1WTc</t>
  </si>
  <si>
    <t>https://docs.google.com/document/d/1_opQBnEECzVI7wrzy0CckB6pEc923hU8V6c_5SC1WTc/edit?usp=drivesdk</t>
  </si>
  <si>
    <t>02/06/2026 14:05:03</t>
  </si>
  <si>
    <t>Programma - GEO - 2E - 2025-2026</t>
  </si>
  <si>
    <t>10vOzAR42gnj_-3Dq85VK9zcBVmXWlial4B-juO5kw_s</t>
  </si>
  <si>
    <t>https://docs.google.com/document/d/10vOzAR42gnj_-3Dq85VK9zcBVmXWlial4B-juO5kw_s/edit?usp=drivesdk</t>
  </si>
  <si>
    <t>02/06/2026 14:05:12</t>
  </si>
  <si>
    <t>Programma - STO - 2E - 2025-2026</t>
  </si>
  <si>
    <t>1I1LlN8VdvqMMaNdBMWkYbG064v4N7ITGfV33bXcdnvE</t>
  </si>
  <si>
    <t>https://docs.google.com/document/d/1I1LlN8VdvqMMaNdBMWkYbG064v4N7ITGfV33bXcdnvE/edit?usp=drivesdk</t>
  </si>
  <si>
    <t>02/06/2026 14:05:19</t>
  </si>
  <si>
    <t>Programma - MAT - 2E - 2025-2026</t>
  </si>
  <si>
    <t>1lC_1E7HKqG61dCZ4_E15lb7AOCpPQ42eNQJKRKmJXnI</t>
  </si>
  <si>
    <t>https://docs.google.com/document/d/1lC_1E7HKqG61dCZ4_E15lb7AOCpPQ42eNQJKRKmJXnI/edit?usp=drivesdk</t>
  </si>
  <si>
    <t>02/06/2026 14:05:26</t>
  </si>
  <si>
    <t>Programma - FIS - 2E - 2025-2026</t>
  </si>
  <si>
    <t>1RHprZKHEKiu3J7q3Rms8oqEKC14EeV_CTx_Mc2lvCU4</t>
  </si>
  <si>
    <t>https://docs.google.com/document/d/1RHprZKHEKiu3J7q3Rms8oqEKC14EeV_CTx_Mc2lvCU4/edit?usp=drivesdk</t>
  </si>
  <si>
    <t>02/06/2026 14:05:33</t>
  </si>
  <si>
    <t>Programma - INF - 2E - 2025-2026</t>
  </si>
  <si>
    <t>1y8S8eMGa8vixc4o9wHOKEWPGwjTX4f-EG-ji3hRF9G0</t>
  </si>
  <si>
    <t>https://docs.google.com/document/d/1y8S8eMGa8vixc4o9wHOKEWPGwjTX4f-EG-ji3hRF9G0/edit?usp=drivesdk</t>
  </si>
  <si>
    <t>02/06/2026 14:05:40</t>
  </si>
  <si>
    <t>Programma - SCIE - 2E - 2025-2026</t>
  </si>
  <si>
    <t>1lbxfDsSYQP_bajD18QmRz2vHOAwGVVtWwwi8S9Qz3tY</t>
  </si>
  <si>
    <t>https://docs.google.com/document/d/1lbxfDsSYQP_bajD18QmRz2vHOAwGVVtWwwi8S9Qz3tY/edit?usp=drivesdk</t>
  </si>
  <si>
    <t>02/06/2026 14:05:53</t>
  </si>
  <si>
    <t>Programma - DIS - 2E - 2025-2026</t>
  </si>
  <si>
    <t>1TCfvRPLVXtDk7lVNesMy2jrWJKfhMz67hYdcpSeaV2o</t>
  </si>
  <si>
    <t>https://docs.google.com/document/d/1TCfvRPLVXtDk7lVNesMy2jrWJKfhMz67hYdcpSeaV2o/edit?usp=drivesdk</t>
  </si>
  <si>
    <t>02/06/2026 14:06:01</t>
  </si>
  <si>
    <t>Programma - MOT - 2E - 2025-2026</t>
  </si>
  <si>
    <t>1KtAk0uP4R7Ztq_V3s8M6y-ZxMPc7_bjVqAAreAy2iac</t>
  </si>
  <si>
    <t>https://docs.google.com/document/d/1KtAk0uP4R7Ztq_V3s8M6y-ZxMPc7_bjVqAAreAy2iac/edit?usp=drivesdk</t>
  </si>
  <si>
    <t>02/06/2026 14:06:08</t>
  </si>
  <si>
    <t>Programma - REL - 2E - 2025-2026</t>
  </si>
  <si>
    <t>1TtklWT4ngdCzXp5tOD7sDGrRW3GXD5EBMv_xbuaEglg</t>
  </si>
  <si>
    <t>https://docs.google.com/document/d/1TtklWT4ngdCzXp5tOD7sDGrRW3GXD5EBMv_xbuaEglg/edit?usp=drivesdk</t>
  </si>
  <si>
    <t>02/06/2026 14:06:14</t>
  </si>
  <si>
    <t>Programma - ALT - 2E - 2025-2026</t>
  </si>
  <si>
    <t>1ZODPcpDRq8VBxIhGbtWH96l2fRor1WddT94f_sgyU5Y</t>
  </si>
  <si>
    <t>https://docs.google.com/document/d/1ZODPcpDRq8VBxIhGbtWH96l2fRor1WddT94f_sgyU5Y/edit?usp=drivesdk</t>
  </si>
  <si>
    <t>02/06/2026 14:06:22</t>
  </si>
  <si>
    <t>Programma - ITA - 2F - 2025-2026</t>
  </si>
  <si>
    <t>1NTSDwzlwWJRzM-cOnLRGqCmMVJtq6Tx1G0OOsvJeJ9k</t>
  </si>
  <si>
    <t>https://docs.google.com/document/d/1NTSDwzlwWJRzM-cOnLRGqCmMVJtq6Tx1G0OOsvJeJ9k/edit?usp=drivesdk</t>
  </si>
  <si>
    <t>02/06/2026 14:06:41</t>
  </si>
  <si>
    <t>Programma - ING - 2F - 2025-2026</t>
  </si>
  <si>
    <t>1-Xm_CIzFDOBsGsoXNL6Mk9k--44A4VHohK-pJWujdiA</t>
  </si>
  <si>
    <t>https://docs.google.com/document/d/1-Xm_CIzFDOBsGsoXNL6Mk9k--44A4VHohK-pJWujdiA/edit?usp=drivesdk</t>
  </si>
  <si>
    <t>02/06/2026 14:06:48</t>
  </si>
  <si>
    <t>Programma - GST - 2F - 2025-2026</t>
  </si>
  <si>
    <t>1ANpmm4ZZV-YMuSTO9Yr_9CzPJiaJuDbz_65sO59xVxQ</t>
  </si>
  <si>
    <t>https://docs.google.com/document/d/1ANpmm4ZZV-YMuSTO9Yr_9CzPJiaJuDbz_65sO59xVxQ/edit?usp=drivesdk</t>
  </si>
  <si>
    <t>02/06/2026 14:06:55</t>
  </si>
  <si>
    <t>Programma - MAT - 2F - 2025-2026</t>
  </si>
  <si>
    <t>13SvK14EYZFe8qPBL0D1SoMoBIdtkDcUUHXjWYsYetu4</t>
  </si>
  <si>
    <t>https://docs.google.com/document/d/13SvK14EYZFe8qPBL0D1SoMoBIdtkDcUUHXjWYsYetu4/edit?usp=drivesdk</t>
  </si>
  <si>
    <t>02/06/2026 14:07:03</t>
  </si>
  <si>
    <t>Programma - FIS - 2F - 2025-2026</t>
  </si>
  <si>
    <t>1ziB7nJXXNU5bLpwXUaYv65qTO9jngzo_KCARwX8reMc</t>
  </si>
  <si>
    <t>https://docs.google.com/document/d/1ziB7nJXXNU5bLpwXUaYv65qTO9jngzo_KCARwX8reMc/edit?usp=drivesdk</t>
  </si>
  <si>
    <t>02/06/2026 14:07:11</t>
  </si>
  <si>
    <t>Programma - INF - 2F - 2025-2026</t>
  </si>
  <si>
    <t>14thvcmfnzntJWI88UdNZdn9jz4xsaKbvhWtAX8Bl1pc</t>
  </si>
  <si>
    <t>https://docs.google.com/document/d/14thvcmfnzntJWI88UdNZdn9jz4xsaKbvhWtAX8Bl1pc/edit?usp=drivesdk</t>
  </si>
  <si>
    <t>02/06/2026 14:07:18</t>
  </si>
  <si>
    <t>Programma - SCIE - 2F - 2025-2026</t>
  </si>
  <si>
    <t>1nsd2_ztBnDbiCea-lyjJQott8PJAQHQXEQhbVRwERDA</t>
  </si>
  <si>
    <t>https://docs.google.com/document/d/1nsd2_ztBnDbiCea-lyjJQott8PJAQHQXEQhbVRwERDA/edit?usp=drivesdk</t>
  </si>
  <si>
    <t>02/06/2026 14:07:24</t>
  </si>
  <si>
    <t>Programma - DIS - 2F - 2025-2026</t>
  </si>
  <si>
    <t>13gmGp4IKbOSvattbKg9UxDwrw2ojlKg1IhMT7ss-Qig</t>
  </si>
  <si>
    <t>https://docs.google.com/document/d/13gmGp4IKbOSvattbKg9UxDwrw2ojlKg1IhMT7ss-Qig/edit?usp=drivesdk</t>
  </si>
  <si>
    <t>02/06/2026 14:07:31</t>
  </si>
  <si>
    <t>Programma - MOT - 2F - 2025-2026</t>
  </si>
  <si>
    <t>1X2iWaWNXs5ZeKzEzzhD7_V7lG3JXZ4UpuDeBIooLxeI</t>
  </si>
  <si>
    <t>https://docs.google.com/document/d/1X2iWaWNXs5ZeKzEzzhD7_V7lG3JXZ4UpuDeBIooLxeI/edit?usp=drivesdk</t>
  </si>
  <si>
    <t>02/06/2026 14:07:45</t>
  </si>
  <si>
    <t>Programma - REL - 2F - 2025-2026</t>
  </si>
  <si>
    <t>16e_2KgLXkeOUiZ_vfwDl_Ruu5yCP6TtcZrs7JHsx7A8</t>
  </si>
  <si>
    <t>https://docs.google.com/document/d/16e_2KgLXkeOUiZ_vfwDl_Ruu5yCP6TtcZrs7JHsx7A8/edit?usp=drivesdk</t>
  </si>
  <si>
    <t>02/06/2026 14:07:53</t>
  </si>
  <si>
    <t>Programma - ITA - 2G - 2025-2026</t>
  </si>
  <si>
    <t>10_NjufN_Bsn6cY5FBJxxRwV6KtEPqg6qjHG-HAZAFu8</t>
  </si>
  <si>
    <t>https://docs.google.com/document/d/10_NjufN_Bsn6cY5FBJxxRwV6KtEPqg6qjHG-HAZAFu8/edit?usp=drivesdk</t>
  </si>
  <si>
    <t>02/06/2026 14:08:09</t>
  </si>
  <si>
    <t>Programma - ING - 2G - 2025-2026</t>
  </si>
  <si>
    <t>1aOBTGAZnQK1vdw9lA-W3JTb6tkJ9ZkfGCN11ouUURMY</t>
  </si>
  <si>
    <t>https://docs.google.com/document/d/1aOBTGAZnQK1vdw9lA-W3JTb6tkJ9ZkfGCN11ouUURMY/edit?usp=drivesdk</t>
  </si>
  <si>
    <t>02/06/2026 14:08:25</t>
  </si>
  <si>
    <t>Programma - GST - 2G - 2025-2026</t>
  </si>
  <si>
    <t>13_pPFoIgy8cjAVhkM4nMYX8MeK3uXOGzxYoBPTVtiAA</t>
  </si>
  <si>
    <t>https://docs.google.com/document/d/13_pPFoIgy8cjAVhkM4nMYX8MeK3uXOGzxYoBPTVtiAA/edit?usp=drivesdk</t>
  </si>
  <si>
    <t>02/06/2026 14:08:31</t>
  </si>
  <si>
    <t>Programma - MAT - 2G - 2025-2026</t>
  </si>
  <si>
    <t>1Cq1sCJRyNErtyKht3EdMkCn3nhvtzLfDbLmazjcJlaU</t>
  </si>
  <si>
    <t>https://docs.google.com/document/d/1Cq1sCJRyNErtyKht3EdMkCn3nhvtzLfDbLmazjcJlaU/edit?usp=drivesdk</t>
  </si>
  <si>
    <t>02/06/2026 14:08:38</t>
  </si>
  <si>
    <t>Programma - FIS - 2G - 2025-2026</t>
  </si>
  <si>
    <t>1DMtRd7LQOm1NmBftNCnWWrMYYtb5KBdm1qqenF0a_FI</t>
  </si>
  <si>
    <t>https://docs.google.com/document/d/1DMtRd7LQOm1NmBftNCnWWrMYYtb5KBdm1qqenF0a_FI/edit?usp=drivesdk</t>
  </si>
  <si>
    <t>02/06/2026 14:08:44</t>
  </si>
  <si>
    <t>Programma - SCIE - 2G - 2025-2026</t>
  </si>
  <si>
    <t>1JIyW1xtPHhaa9xX_Vy88TSvARQYOm-uAGRi2PdC3-WY</t>
  </si>
  <si>
    <t>https://docs.google.com/document/d/1JIyW1xtPHhaa9xX_Vy88TSvARQYOm-uAGRi2PdC3-WY/edit?usp=drivesdk</t>
  </si>
  <si>
    <t>02/06/2026 14:08:51</t>
  </si>
  <si>
    <t>Programma - MOT - 2G - 2025-2026</t>
  </si>
  <si>
    <t>1bygnnNtslF7l4AqCu_xAzPfBdA5A6mz91l9ARfgVpO4</t>
  </si>
  <si>
    <t>https://docs.google.com/document/d/1bygnnNtslF7l4AqCu_xAzPfBdA5A6mz91l9ARfgVpO4/edit?usp=drivesdk</t>
  </si>
  <si>
    <t>02/06/2026 14:09:00</t>
  </si>
  <si>
    <t>Programma - REL - 2G - 2025-2026</t>
  </si>
  <si>
    <t>1e5_pHZN54PlRkfzhN3phQ7VPb-qYpROKAUDFPNhkFXk</t>
  </si>
  <si>
    <t>https://docs.google.com/document/d/1e5_pHZN54PlRkfzhN3phQ7VPb-qYpROKAUDFPNhkFXk/edit?usp=drivesdk</t>
  </si>
  <si>
    <t>02/06/2026 14:09:11</t>
  </si>
  <si>
    <t>Programma - ITA - 2H - 2025-2026</t>
  </si>
  <si>
    <t>1mM3OwjwpSbgjO_b6By_rdA0eiQssRZcGdI03C3EZdzE</t>
  </si>
  <si>
    <t>https://docs.google.com/document/d/1mM3OwjwpSbgjO_b6By_rdA0eiQssRZcGdI03C3EZdzE/edit?usp=drivesdk</t>
  </si>
  <si>
    <t>02/06/2026 14:09:19</t>
  </si>
  <si>
    <t>Programma - LAT - 2H - 2025-2026</t>
  </si>
  <si>
    <t>1YK069VDXJ3CbEb-s8ZBK7XEmgtiz55lXCqmiymU5Jag</t>
  </si>
  <si>
    <t>https://docs.google.com/document/d/1YK069VDXJ3CbEb-s8ZBK7XEmgtiz55lXCqmiymU5Jag/edit?usp=drivesdk</t>
  </si>
  <si>
    <t>02/06/2026 14:09:25</t>
  </si>
  <si>
    <t>Programma - ING - 2H - 2025-2026</t>
  </si>
  <si>
    <t>1BQiZPdbl8eOzLw2yX5R9ljtNy3eo7pOzCTylbXdc5JQ</t>
  </si>
  <si>
    <t>https://docs.google.com/document/d/1BQiZPdbl8eOzLw2yX5R9ljtNy3eo7pOzCTylbXdc5JQ/edit?usp=drivesdk</t>
  </si>
  <si>
    <t>02/06/2026 14:09:32</t>
  </si>
  <si>
    <t>Programma - GST - 2H - 2025-2026</t>
  </si>
  <si>
    <t>1hUPnF2Z3xnlIbWxWrF75KiQSafYKc2GVi_eajvgCgfM</t>
  </si>
  <si>
    <t>https://docs.google.com/document/d/1hUPnF2Z3xnlIbWxWrF75KiQSafYKc2GVi_eajvgCgfM/edit?usp=drivesdk</t>
  </si>
  <si>
    <t>02/06/2026 14:09:40</t>
  </si>
  <si>
    <t>Programma - MAT - 2H - 2025-2026</t>
  </si>
  <si>
    <t>1bsRWsUz02vvkAAhBzyEllkAMfistn9jCNCsenn1-b3Y</t>
  </si>
  <si>
    <t>https://docs.google.com/document/d/1bsRWsUz02vvkAAhBzyEllkAMfistn9jCNCsenn1-b3Y/edit?usp=drivesdk</t>
  </si>
  <si>
    <t>02/06/2026 14:09:46</t>
  </si>
  <si>
    <t>Programma - FIS - 2H - 2025-2026</t>
  </si>
  <si>
    <t>13b3q6AiXDLc0O0FL4Ei25C14ZjpXE7fPt2BEultTCvY</t>
  </si>
  <si>
    <t>https://docs.google.com/document/d/13b3q6AiXDLc0O0FL4Ei25C14ZjpXE7fPt2BEultTCvY/edit?usp=drivesdk</t>
  </si>
  <si>
    <t>02/06/2026 14:09:53</t>
  </si>
  <si>
    <t>Programma - SCIE - 2H - 2025-2026</t>
  </si>
  <si>
    <t>1Ax4CTcLop24kcNiWUwvaFbagFtBDrjNAbs3TagI7jdM</t>
  </si>
  <si>
    <t>https://docs.google.com/document/d/1Ax4CTcLop24kcNiWUwvaFbagFtBDrjNAbs3TagI7jdM/edit?usp=drivesdk</t>
  </si>
  <si>
    <t>02/06/2026 14:09:59</t>
  </si>
  <si>
    <t>Programma - DIS - 2H - 2025-2026</t>
  </si>
  <si>
    <t>1VKyo-Zz3AlcpjAjr8ja0m8g5aAWXawwH4MaEDAac4SY</t>
  </si>
  <si>
    <t>https://docs.google.com/document/d/1VKyo-Zz3AlcpjAjr8ja0m8g5aAWXawwH4MaEDAac4SY/edit?usp=drivesdk</t>
  </si>
  <si>
    <t>02/06/2026 14:10:11</t>
  </si>
  <si>
    <t>Programma - MOT - 2H - 2025-2026</t>
  </si>
  <si>
    <t>1JFhgRtQxYjM59QzM6XuZc6rZ2TkYF3u3_l340Jz4pHs</t>
  </si>
  <si>
    <t>https://docs.google.com/document/d/1JFhgRtQxYjM59QzM6XuZc6rZ2TkYF3u3_l340Jz4pHs/edit?usp=drivesdk</t>
  </si>
  <si>
    <t>02/06/2026 14:10:17</t>
  </si>
  <si>
    <t>Programma - REL - 2H - 2025-2026</t>
  </si>
  <si>
    <t>1xk9atS-Hl8aldVrz6HH1-22CoR_RQp_Tfwx-rgEKSqY</t>
  </si>
  <si>
    <t>https://docs.google.com/document/d/1xk9atS-Hl8aldVrz6HH1-22CoR_RQp_Tfwx-rgEKSqY/edit?usp=drivesdk</t>
  </si>
  <si>
    <t>02/06/2026 14:10:24</t>
  </si>
  <si>
    <t>Programma - ITA - 3ALC - 2025-2026</t>
  </si>
  <si>
    <t>1aCSE0a2MjdYlsLB1hiwFOOSH5kZWDvRHD5jR-QQvxJk</t>
  </si>
  <si>
    <t>https://docs.google.com/document/d/1aCSE0a2MjdYlsLB1hiwFOOSH5kZWDvRHD5jR-QQvxJk/edit?usp=drivesdk</t>
  </si>
  <si>
    <t>02/06/2026 14:10:36</t>
  </si>
  <si>
    <t>Programma - LAT - 3ALC - 2025-2026</t>
  </si>
  <si>
    <t>1XJ66Xo6HYKnhQCqwBIJUvf2-r1tZgd9nuWvH1z8DwTs</t>
  </si>
  <si>
    <t>https://docs.google.com/document/d/1XJ66Xo6HYKnhQCqwBIJUvf2-r1tZgd9nuWvH1z8DwTs/edit?usp=drivesdk</t>
  </si>
  <si>
    <t>02/06/2026 14:10:48</t>
  </si>
  <si>
    <t>Programma - GRE - 3ALC - 2025-2026</t>
  </si>
  <si>
    <t>1n1e0zCdwPcpDJlTNd-ELCF7YuVwHo0DJCn0a-D4iIH4</t>
  </si>
  <si>
    <t>https://docs.google.com/document/d/1n1e0zCdwPcpDJlTNd-ELCF7YuVwHo0DJCn0a-D4iIH4/edit?usp=drivesdk</t>
  </si>
  <si>
    <t>02/06/2026 15:34:16</t>
  </si>
  <si>
    <t>Programma - ING - 3ALC - 2025-2026</t>
  </si>
  <si>
    <t>1Yuro055V7g7l-wWvy7lUqQFqyoscPnLs1r9KLwxt3qU</t>
  </si>
  <si>
    <t>https://docs.google.com/document/d/1Yuro055V7g7l-wWvy7lUqQFqyoscPnLs1r9KLwxt3qU/edit?usp=drivesdk</t>
  </si>
  <si>
    <t>02/06/2026 15:34:24</t>
  </si>
  <si>
    <t>Programma - STO - 3ALC - 2025-2026</t>
  </si>
  <si>
    <t>1cqvDxex9v_R8mlohtgUgyoeDf-qOCZquir6qOXW7uVs</t>
  </si>
  <si>
    <t>https://docs.google.com/document/d/1cqvDxex9v_R8mlohtgUgyoeDf-qOCZquir6qOXW7uVs/edit?usp=drivesdk</t>
  </si>
  <si>
    <t>02/06/2026 15:34:34</t>
  </si>
  <si>
    <t>Programma - FIL - 3ALC - 2025-2026</t>
  </si>
  <si>
    <t>1GbNU9BG7qtrTZ5h25gmRSluKoVO3_WRctoWTSzx6yEw</t>
  </si>
  <si>
    <t>https://docs.google.com/document/d/1GbNU9BG7qtrTZ5h25gmRSluKoVO3_WRctoWTSzx6yEw/edit?usp=drivesdk</t>
  </si>
  <si>
    <t>02/06/2026 15:34:42</t>
  </si>
  <si>
    <t>Programma - MAT - 3ALC - 2025-2026</t>
  </si>
  <si>
    <t>1YH-ZNq9ll1bUFopxIYG0C7IeI9xFIi6F8v7MlHa9ktE</t>
  </si>
  <si>
    <t>https://docs.google.com/document/d/1YH-ZNq9ll1bUFopxIYG0C7IeI9xFIi6F8v7MlHa9ktE/edit?usp=drivesdk</t>
  </si>
  <si>
    <t>02/06/2026 15:34:49</t>
  </si>
  <si>
    <t>Programma - FIS - 3ALC - 2025-2026</t>
  </si>
  <si>
    <t>1ZJQ46r3DW9ztvPR7RJLVgLLGw0-SyIC4SP8xnentiAc</t>
  </si>
  <si>
    <t>https://docs.google.com/document/d/1ZJQ46r3DW9ztvPR7RJLVgLLGw0-SyIC4SP8xnentiAc/edit?usp=drivesdk</t>
  </si>
  <si>
    <t>02/06/2026 15:34:57</t>
  </si>
  <si>
    <t>Programma - SCIE - 3ALC - 2025-2026</t>
  </si>
  <si>
    <t>1CRWLlonaz43dNiu5021I_AiBxMPIlSqfSBxWcEnQIUQ</t>
  </si>
  <si>
    <t>https://docs.google.com/document/d/1CRWLlonaz43dNiu5021I_AiBxMPIlSqfSBxWcEnQIUQ/edit?usp=drivesdk</t>
  </si>
  <si>
    <t>02/06/2026 15:35:04</t>
  </si>
  <si>
    <t>Programma - ART - 3ALC - 2025-2026</t>
  </si>
  <si>
    <t>15h20YneW8qlQaXuIfczMFG7zw4Ogq8tfKvMvbAHncJs</t>
  </si>
  <si>
    <t>https://docs.google.com/document/d/15h20YneW8qlQaXuIfczMFG7zw4Ogq8tfKvMvbAHncJs/edit?usp=drivesdk</t>
  </si>
  <si>
    <t>02/06/2026 15:35:13</t>
  </si>
  <si>
    <t>Programma - MOT - 3ALC - 2025-2026</t>
  </si>
  <si>
    <t>1aeFnqkbTP1wG8SNCHTbXJAN2e3N0-EPcw79guIIZOG4</t>
  </si>
  <si>
    <t>https://docs.google.com/document/d/1aeFnqkbTP1wG8SNCHTbXJAN2e3N0-EPcw79guIIZOG4/edit?usp=drivesdk</t>
  </si>
  <si>
    <t>02/06/2026 15:35:24</t>
  </si>
  <si>
    <t>Programma - CIV - 3ALC - 2025-2026</t>
  </si>
  <si>
    <t>1Ltg_tqxJyN1mX8YDaYFcSNV9m9n1oJYBY4-OwQlYC30</t>
  </si>
  <si>
    <t>https://docs.google.com/document/d/1Ltg_tqxJyN1mX8YDaYFcSNV9m9n1oJYBY4-OwQlYC30/edit?usp=drivesdk</t>
  </si>
  <si>
    <t>02/06/2026 15:35:40</t>
  </si>
  <si>
    <t>Programma - REL - 3ALC - 2025-2026</t>
  </si>
  <si>
    <t>1czQFmEMVFs3a3IPayXtx92zUIZte8VYpwlZ_wpWd9e0</t>
  </si>
  <si>
    <t>https://docs.google.com/document/d/1czQFmEMVFs3a3IPayXtx92zUIZte8VYpwlZ_wpWd9e0/edit?usp=drivesdk</t>
  </si>
  <si>
    <t>02/06/2026 15:35:48</t>
  </si>
  <si>
    <t>Programma - ALT - 3ALC - 2025-2026</t>
  </si>
  <si>
    <t>168uVka9ACM5N684yn50Apt2fpuMYmdHgG8iBxvtR7kE</t>
  </si>
  <si>
    <t>https://docs.google.com/document/d/168uVka9ACM5N684yn50Apt2fpuMYmdHgG8iBxvtR7kE/edit?usp=drivesdk</t>
  </si>
  <si>
    <t>02/06/2026 15:35:56</t>
  </si>
  <si>
    <t>Programma - ITA - 3ALS - 2025-2026</t>
  </si>
  <si>
    <t>1m55CKfDF5HsczW7TEFSpCgztn-8eihQjYE3pNIOtQ2Y</t>
  </si>
  <si>
    <t>https://docs.google.com/document/d/1m55CKfDF5HsczW7TEFSpCgztn-8eihQjYE3pNIOtQ2Y/edit?usp=drivesdk</t>
  </si>
  <si>
    <t>02/06/2026 15:36:05</t>
  </si>
  <si>
    <t>Programma - LAT - 3ALS - 2025-2026</t>
  </si>
  <si>
    <t>1RADmUo8TzZebNafx8iXKgC95d4_I2ESMB1CAFYKY5hg</t>
  </si>
  <si>
    <t>https://docs.google.com/document/d/1RADmUo8TzZebNafx8iXKgC95d4_I2ESMB1CAFYKY5hg/edit?usp=drivesdk</t>
  </si>
  <si>
    <t>02/06/2026 15:36:13</t>
  </si>
  <si>
    <t>Programma - ING - 3ALS - 2025-2026</t>
  </si>
  <si>
    <t>1H9Sj4aNow5Pafi2TfXSNV6Bz_i5_reM_ZiP5RGms5NM</t>
  </si>
  <si>
    <t>https://docs.google.com/document/d/1H9Sj4aNow5Pafi2TfXSNV6Bz_i5_reM_ZiP5RGms5NM/edit?usp=drivesdk</t>
  </si>
  <si>
    <t>02/06/2026 15:36:20</t>
  </si>
  <si>
    <t>Programma - STO - 3ALS - 2025-2026</t>
  </si>
  <si>
    <t>1HhgQVKRC2P70QNBSboyoQ-TJe7rvX3_bnR5vEAqt6DM</t>
  </si>
  <si>
    <t>https://docs.google.com/document/d/1HhgQVKRC2P70QNBSboyoQ-TJe7rvX3_bnR5vEAqt6DM/edit?usp=drivesdk</t>
  </si>
  <si>
    <t>02/06/2026 15:36:28</t>
  </si>
  <si>
    <t>Programma - FIL - 3ALS - 2025-2026</t>
  </si>
  <si>
    <t>1sEVSgKVh5NZV1D3U1WkJGUKBDbeDeYe2RQNuS-u8OM4</t>
  </si>
  <si>
    <t>https://docs.google.com/document/d/1sEVSgKVh5NZV1D3U1WkJGUKBDbeDeYe2RQNuS-u8OM4/edit?usp=drivesdk</t>
  </si>
  <si>
    <t>02/06/2026 15:36:36</t>
  </si>
  <si>
    <t>Programma - MAT - 3ALS - 2025-2026</t>
  </si>
  <si>
    <t>1ogJBVIesIhg-5K05w53Zj52Qq-NwHvegPAEv2izICAI</t>
  </si>
  <si>
    <t>https://docs.google.com/document/d/1ogJBVIesIhg-5K05w53Zj52Qq-NwHvegPAEv2izICAI/edit?usp=drivesdk</t>
  </si>
  <si>
    <t>02/06/2026 15:36:43</t>
  </si>
  <si>
    <t>Programma - FIS - 3ALS - 2025-2026</t>
  </si>
  <si>
    <t>1u7ka9h-hRBG_7Hlo0FgpHuqdKcqo5GuuUXpF06QoRu0</t>
  </si>
  <si>
    <t>https://docs.google.com/document/d/1u7ka9h-hRBG_7Hlo0FgpHuqdKcqo5GuuUXpF06QoRu0/edit?usp=drivesdk</t>
  </si>
  <si>
    <t>02/06/2026 15:36:51</t>
  </si>
  <si>
    <t>Programma - SCIE - 3ALS - 2025-2026</t>
  </si>
  <si>
    <t>1lDZvqa7CvdU1G_8pfJqUAB80y9pGDMh_JUp2Pn2uYtg</t>
  </si>
  <si>
    <t>https://docs.google.com/document/d/1lDZvqa7CvdU1G_8pfJqUAB80y9pGDMh_JUp2Pn2uYtg/edit?usp=drivesdk</t>
  </si>
  <si>
    <t>02/06/2026 15:36:58</t>
  </si>
  <si>
    <t>Programma - DIS - 3ALS - 2025-2026</t>
  </si>
  <si>
    <t>1YdhIdmGXxPVmX2vjGv6LdNcx6X127CxwwkH1o9l2UaQ</t>
  </si>
  <si>
    <t>https://docs.google.com/document/d/1YdhIdmGXxPVmX2vjGv6LdNcx6X127CxwwkH1o9l2UaQ/edit?usp=drivesdk</t>
  </si>
  <si>
    <t>02/06/2026 15:37:06</t>
  </si>
  <si>
    <t>Programma - MOT - 3ALS - 2025-2026</t>
  </si>
  <si>
    <t>17RvxgK-6kFYP12w_OF3dG6PN5DCen5sgmu-NBYcQK3I</t>
  </si>
  <si>
    <t>https://docs.google.com/document/d/17RvxgK-6kFYP12w_OF3dG6PN5DCen5sgmu-NBYcQK3I/edit?usp=drivesdk</t>
  </si>
  <si>
    <t>02/06/2026 15:37:14</t>
  </si>
  <si>
    <t>Programma - CIV - 3ALS - 2025-2026</t>
  </si>
  <si>
    <t>1wEoENOxQVoBY2JiZpc-kaRhEjSi-267Ckz6WvWVIvJY</t>
  </si>
  <si>
    <t>https://docs.google.com/document/d/1wEoENOxQVoBY2JiZpc-kaRhEjSi-267Ckz6WvWVIvJY/edit?usp=drivesdk</t>
  </si>
  <si>
    <t>02/06/2026 15:37:22</t>
  </si>
  <si>
    <t>Programma - REL - 3ALS - 2025-2026</t>
  </si>
  <si>
    <t>1CiqaVoPs7NdXYAUavz8Ws-mfeIzni6mDyXny_HG0afg</t>
  </si>
  <si>
    <t>https://docs.google.com/document/d/1CiqaVoPs7NdXYAUavz8Ws-mfeIzni6mDyXny_HG0afg/edit?usp=drivesdk</t>
  </si>
  <si>
    <t>02/06/2026 15:37:29</t>
  </si>
  <si>
    <t>Programma - ALT - 3ALS - 2025-2026</t>
  </si>
  <si>
    <t>1X8Pe5WoAoKYejx5UZluL_1aZ1KOTF2q1o22QKVApQpM</t>
  </si>
  <si>
    <t>https://docs.google.com/document/d/1X8Pe5WoAoKYejx5UZluL_1aZ1KOTF2q1o22QKVApQpM/edit?usp=drivesdk</t>
  </si>
  <si>
    <t>02/06/2026 15:37:37</t>
  </si>
  <si>
    <t>Programma - ITA - 3BLC - 2025-2026</t>
  </si>
  <si>
    <t>1CtJ9OneBDZNodJXEDqPTRSe3QinnNlONTwkm2UrDNus</t>
  </si>
  <si>
    <t>https://docs.google.com/document/d/1CtJ9OneBDZNodJXEDqPTRSe3QinnNlONTwkm2UrDNus/edit?usp=drivesdk</t>
  </si>
  <si>
    <t>02/06/2026 15:37:53</t>
  </si>
  <si>
    <t>Programma - LAT - 3BLC - 2025-2026</t>
  </si>
  <si>
    <t>1KS1_8S4N_nFGcb_4O4E81u1OZfn_a3sHd6h3iurgqzQ</t>
  </si>
  <si>
    <t>https://docs.google.com/document/d/1KS1_8S4N_nFGcb_4O4E81u1OZfn_a3sHd6h3iurgqzQ/edit?usp=drivesdk</t>
  </si>
  <si>
    <t>02/06/2026 15:38:01</t>
  </si>
  <si>
    <t>Programma - GRE - 3BLC - 2025-2026</t>
  </si>
  <si>
    <t>1s30cCypOn85ZdS4xET0qDhSTGBjGgSdTj3YNwN3_rZA</t>
  </si>
  <si>
    <t>https://docs.google.com/document/d/1s30cCypOn85ZdS4xET0qDhSTGBjGgSdTj3YNwN3_rZA/edit?usp=drivesdk</t>
  </si>
  <si>
    <t>02/06/2026 15:38:09</t>
  </si>
  <si>
    <t>Programma - ING - 3BLC - 2025-2026</t>
  </si>
  <si>
    <t>11xoNZOppaaEv0HSy791gqnP5UONkRFQ5kE6XgqeVLdM</t>
  </si>
  <si>
    <t>https://docs.google.com/document/d/11xoNZOppaaEv0HSy791gqnP5UONkRFQ5kE6XgqeVLdM/edit?usp=drivesdk</t>
  </si>
  <si>
    <t>02/06/2026 15:38:16</t>
  </si>
  <si>
    <t>Programma - STO - 3BLC - 2025-2026</t>
  </si>
  <si>
    <t>1eAyOS-h-jC8E4ZQJ97VwCOFtHKkDXOeoUJib2_upHe8</t>
  </si>
  <si>
    <t>https://docs.google.com/document/d/1eAyOS-h-jC8E4ZQJ97VwCOFtHKkDXOeoUJib2_upHe8/edit?usp=drivesdk</t>
  </si>
  <si>
    <t>02/06/2026 15:38:23</t>
  </si>
  <si>
    <t>Programma - FIL - 3BLC - 2025-2026</t>
  </si>
  <si>
    <t>1qoaaI9fYBJ_4isuYUhUTzRDk3ShwWm2E2Wddq8RidZ8</t>
  </si>
  <si>
    <t>https://docs.google.com/document/d/1qoaaI9fYBJ_4isuYUhUTzRDk3ShwWm2E2Wddq8RidZ8/edit?usp=drivesdk</t>
  </si>
  <si>
    <t>02/06/2026 15:38:29</t>
  </si>
  <si>
    <t>Programma - MAT - 3BLC - 2025-2026</t>
  </si>
  <si>
    <t>1m-F36Ox5aidPKEgApJ97RO1BPPOym9ofcar3sw5Rx1s</t>
  </si>
  <si>
    <t>https://docs.google.com/document/d/1m-F36Ox5aidPKEgApJ97RO1BPPOym9ofcar3sw5Rx1s/edit?usp=drivesdk</t>
  </si>
  <si>
    <t>02/06/2026 15:38:36</t>
  </si>
  <si>
    <t>Programma - FIS - 3BLC - 2025-2026</t>
  </si>
  <si>
    <t>182M00HSFoOvX8cLY1_vhLwVRM-A2pEay-0ZeGLYIGy4</t>
  </si>
  <si>
    <t>https://docs.google.com/document/d/182M00HSFoOvX8cLY1_vhLwVRM-A2pEay-0ZeGLYIGy4/edit?usp=drivesdk</t>
  </si>
  <si>
    <t>02/06/2026 15:38:42</t>
  </si>
  <si>
    <t>Programma - SCIE - 3BLC - 2025-2026</t>
  </si>
  <si>
    <t>1kWF_IKHcnmt5aRToI29BVeUiHIkXKNf2NzyJwH6S844</t>
  </si>
  <si>
    <t>https://docs.google.com/document/d/1kWF_IKHcnmt5aRToI29BVeUiHIkXKNf2NzyJwH6S844/edit?usp=drivesdk</t>
  </si>
  <si>
    <t>02/06/2026 15:38:49</t>
  </si>
  <si>
    <t>Programma - ART - 3BLC - 2025-2026</t>
  </si>
  <si>
    <t>1qnuT7i8ZWI3unuA31GZWOfZCkygDHVSo9yIcxxG_Dfo</t>
  </si>
  <si>
    <t>https://docs.google.com/document/d/1qnuT7i8ZWI3unuA31GZWOfZCkygDHVSo9yIcxxG_Dfo/edit?usp=drivesdk</t>
  </si>
  <si>
    <t>02/06/2026 15:38:57</t>
  </si>
  <si>
    <t>Programma - MOT - 3BLC - 2025-2026</t>
  </si>
  <si>
    <t>1jXWRi61ZeD6HSdp3eoWJ8D9j4QHqZ87M4oe_CXnj9wU</t>
  </si>
  <si>
    <t>https://docs.google.com/document/d/1jXWRi61ZeD6HSdp3eoWJ8D9j4QHqZ87M4oe_CXnj9wU/edit?usp=drivesdk</t>
  </si>
  <si>
    <t>02/06/2026 15:39:03</t>
  </si>
  <si>
    <t>Programma - CIV - 3BLC - 2025-2026</t>
  </si>
  <si>
    <t>1OsDu6-67B-cet0IVJ_H-nSn3nICnqUwRJmtuoMjGdLk</t>
  </si>
  <si>
    <t>https://docs.google.com/document/d/1OsDu6-67B-cet0IVJ_H-nSn3nICnqUwRJmtuoMjGdLk/edit?usp=drivesdk</t>
  </si>
  <si>
    <t>02/06/2026 15:39:11</t>
  </si>
  <si>
    <t>Programma - REL - 3BLC - 2025-2026</t>
  </si>
  <si>
    <t>1vUnD-2IP2D2Hn2JoNSfwuPkgWHQqbfMN6R0FYV2pP88</t>
  </si>
  <si>
    <t>https://docs.google.com/document/d/1vUnD-2IP2D2Hn2JoNSfwuPkgWHQqbfMN6R0FYV2pP88/edit?usp=drivesdk</t>
  </si>
  <si>
    <t>02/06/2026 15:39:19</t>
  </si>
  <si>
    <t>Programma - ALT - 3BLC - 2025-2026</t>
  </si>
  <si>
    <t>1vXK16d6HD1mKsU1UQ6Nr79ygEzvBegb_9-C8TY8aKUY</t>
  </si>
  <si>
    <t>https://docs.google.com/document/d/1vXK16d6HD1mKsU1UQ6Nr79ygEzvBegb_9-C8TY8aKUY/edit?usp=drivesdk</t>
  </si>
  <si>
    <t>02/06/2026 15:39:27</t>
  </si>
  <si>
    <t>Programma - ITA - 3BLS - 2025-2026</t>
  </si>
  <si>
    <t>1k-_8aYmHKn0blCywxI48g3Xv3w0LvbZowt1lKcY0m1Q</t>
  </si>
  <si>
    <t>https://docs.google.com/document/d/1k-_8aYmHKn0blCywxI48g3Xv3w0LvbZowt1lKcY0m1Q/edit?usp=drivesdk</t>
  </si>
  <si>
    <t>02/06/2026 15:39:36</t>
  </si>
  <si>
    <t>Programma - LAT - 3BLS - 2025-2026</t>
  </si>
  <si>
    <t>1jMHMuNJMRNw5ImLYC2HJUY-FWdt_W29QMLtSqG82ULg</t>
  </si>
  <si>
    <t>https://docs.google.com/document/d/1jMHMuNJMRNw5ImLYC2HJUY-FWdt_W29QMLtSqG82ULg/edit?usp=drivesdk</t>
  </si>
  <si>
    <t>02/06/2026 15:39:43</t>
  </si>
  <si>
    <t>Programma - ING - 3BLS - 2025-2026</t>
  </si>
  <si>
    <t>1l3yhHm2OAAS3X3R7wH4YLWUpEldIProyZhiyd7qhxp0</t>
  </si>
  <si>
    <t>https://docs.google.com/document/d/1l3yhHm2OAAS3X3R7wH4YLWUpEldIProyZhiyd7qhxp0/edit?usp=drivesdk</t>
  </si>
  <si>
    <t>02/06/2026 15:39:52</t>
  </si>
  <si>
    <t>Programma - STO - 3BLS - 2025-2026</t>
  </si>
  <si>
    <t>179EPpOR0j6U3jsRfhOF_kkUJEsBqogHBswOjk-GFLHI</t>
  </si>
  <si>
    <t>https://docs.google.com/document/d/179EPpOR0j6U3jsRfhOF_kkUJEsBqogHBswOjk-GFLHI/edit?usp=drivesdk</t>
  </si>
  <si>
    <t>02/06/2026 15:40:00</t>
  </si>
  <si>
    <t>Programma - FIL - 3BLS - 2025-2026</t>
  </si>
  <si>
    <t>1KKbMQRDddck-EW0Agd_zCMwP4CBkrVX7wdRbEYccO-I</t>
  </si>
  <si>
    <t>https://docs.google.com/document/d/1KKbMQRDddck-EW0Agd_zCMwP4CBkrVX7wdRbEYccO-I/edit?usp=drivesdk</t>
  </si>
  <si>
    <t>02/06/2026 15:40:07</t>
  </si>
  <si>
    <t>Programma - MAT - 3BLS - 2025-2026</t>
  </si>
  <si>
    <t>1gP0feQqol6Is1173xcbybpoNtwnpah3e4IqR3LqizGs</t>
  </si>
  <si>
    <t>https://docs.google.com/document/d/1gP0feQqol6Is1173xcbybpoNtwnpah3e4IqR3LqizGs/edit?usp=drivesdk</t>
  </si>
  <si>
    <t>02/06/2026 15:40:14</t>
  </si>
  <si>
    <t>Programma - FIS - 3BLS - 2025-2026</t>
  </si>
  <si>
    <t>12IYApyYASJaC5509RsyI-ztNx2YC8JsTtP1aVm7-UjI</t>
  </si>
  <si>
    <t>https://docs.google.com/document/d/12IYApyYASJaC5509RsyI-ztNx2YC8JsTtP1aVm7-UjI/edit?usp=drivesdk</t>
  </si>
  <si>
    <t>02/06/2026 15:40:21</t>
  </si>
  <si>
    <t>Programma - SCIE - 3BLS - 2025-2026</t>
  </si>
  <si>
    <t>1JfwSSMJQZQW-4SRRpD3KQ8d6isH2WrABFzCADYLEnRU</t>
  </si>
  <si>
    <t>https://docs.google.com/document/d/1JfwSSMJQZQW-4SRRpD3KQ8d6isH2WrABFzCADYLEnRU/edit?usp=drivesdk</t>
  </si>
  <si>
    <t>02/06/2026 15:40:29</t>
  </si>
  <si>
    <t>Programma - DIS - 3BLS - 2025-2026</t>
  </si>
  <si>
    <t>18p-JA3fGu-nQav51uJw6AeoVbfL1FbTMJSHXsS0ZjO4</t>
  </si>
  <si>
    <t>https://docs.google.com/document/d/18p-JA3fGu-nQav51uJw6AeoVbfL1FbTMJSHXsS0ZjO4/edit?usp=drivesdk</t>
  </si>
  <si>
    <t>02/06/2026 15:40:36</t>
  </si>
  <si>
    <t>Programma - MOT - 3BLS - 2025-2026</t>
  </si>
  <si>
    <t>1SypBwAyhtPtueNbxXv8nM0jZfjvyojgHPYmnGRqvey0</t>
  </si>
  <si>
    <t>https://docs.google.com/document/d/1SypBwAyhtPtueNbxXv8nM0jZfjvyojgHPYmnGRqvey0/edit?usp=drivesdk</t>
  </si>
  <si>
    <t>02/06/2026 15:40:44</t>
  </si>
  <si>
    <t>Programma - CIV - 3BLS - 2025-2026</t>
  </si>
  <si>
    <t>1VXRmE0gmrprQoRYVVkOpZYGkmZg2YawR-zjLVPAdFRw</t>
  </si>
  <si>
    <t>https://docs.google.com/document/d/1VXRmE0gmrprQoRYVVkOpZYGkmZg2YawR-zjLVPAdFRw/edit?usp=drivesdk</t>
  </si>
  <si>
    <t>02/06/2026 15:40:51</t>
  </si>
  <si>
    <t>Programma - REL - 3BLS - 2025-2026</t>
  </si>
  <si>
    <t>1NAXReYrWFiquvhsQe1NAeu7hZHE9dqNqeV-_nmACr0U</t>
  </si>
  <si>
    <t>https://docs.google.com/document/d/1NAXReYrWFiquvhsQe1NAeu7hZHE9dqNqeV-_nmACr0U/edit?usp=drivesdk</t>
  </si>
  <si>
    <t>02/06/2026 15:40:58</t>
  </si>
  <si>
    <t>Programma - ALT - 3BLS - 2025-2026</t>
  </si>
  <si>
    <t>1-aL23nsCTVdjctRWaKxEu56MfUpPzV1nBcZx6FCdez8</t>
  </si>
  <si>
    <t>https://docs.google.com/document/d/1-aL23nsCTVdjctRWaKxEu56MfUpPzV1nBcZx6FCdez8/edit?usp=drivesdk</t>
  </si>
  <si>
    <t>02/06/2026 15:41:05</t>
  </si>
  <si>
    <t>Programma - ITA - 3C - 2025-2026</t>
  </si>
  <si>
    <t>1CwubQzEf8RHdeCPq0xmjfSHlSaLIxKc9BvEHL_aQeT4</t>
  </si>
  <si>
    <t>https://docs.google.com/document/d/1CwubQzEf8RHdeCPq0xmjfSHlSaLIxKc9BvEHL_aQeT4/edit?usp=drivesdk</t>
  </si>
  <si>
    <t>02/06/2026 15:41:14</t>
  </si>
  <si>
    <t>Programma - LAT - 3C - 2025-2026</t>
  </si>
  <si>
    <t>1tJmyr5jrAEuBEXW3POUj1p3mUFeKpWjvzJ56Hs2NV_E</t>
  </si>
  <si>
    <t>https://docs.google.com/document/d/1tJmyr5jrAEuBEXW3POUj1p3mUFeKpWjvzJ56Hs2NV_E/edit?usp=drivesdk</t>
  </si>
  <si>
    <t>02/06/2026 15:41:26</t>
  </si>
  <si>
    <t>Programma - ING - 3C - 2025-2026</t>
  </si>
  <si>
    <t>1VyiK8S5hcJQRsGQAC33f-TEBUMCPVuKIMZq0_ajV_u8</t>
  </si>
  <si>
    <t>https://docs.google.com/document/d/1VyiK8S5hcJQRsGQAC33f-TEBUMCPVuKIMZq0_ajV_u8/edit?usp=drivesdk</t>
  </si>
  <si>
    <t>02/06/2026 15:41:33</t>
  </si>
  <si>
    <t>Programma - STO - 3C - 2025-2026</t>
  </si>
  <si>
    <t>1I6UyV8mndBkTyE183t55z4rm-CoHb1vZJUyGftaHWGk</t>
  </si>
  <si>
    <t>https://docs.google.com/document/d/1I6UyV8mndBkTyE183t55z4rm-CoHb1vZJUyGftaHWGk/edit?usp=drivesdk</t>
  </si>
  <si>
    <t>02/06/2026 15:41:39</t>
  </si>
  <si>
    <t>Programma - FIL - 3C - 2025-2026</t>
  </si>
  <si>
    <t>1t4DMopfl3kFmq9yzTU4SA_cxSbA4DY746OHQunFT5wc</t>
  </si>
  <si>
    <t>https://docs.google.com/document/d/1t4DMopfl3kFmq9yzTU4SA_cxSbA4DY746OHQunFT5wc/edit?usp=drivesdk</t>
  </si>
  <si>
    <t>02/06/2026 15:41:46</t>
  </si>
  <si>
    <t>Programma - MAT - 3C - 2025-2026</t>
  </si>
  <si>
    <t>1OwFqWYPTv30DoAfRAfMcHRFqtxsThDWQY19wVz35-7U</t>
  </si>
  <si>
    <t>https://docs.google.com/document/d/1OwFqWYPTv30DoAfRAfMcHRFqtxsThDWQY19wVz35-7U/edit?usp=drivesdk</t>
  </si>
  <si>
    <t>02/06/2026 15:41:52</t>
  </si>
  <si>
    <t>Programma - FIS - 3C - 2025-2026</t>
  </si>
  <si>
    <t>1TnE6FEmd1xRTFjpTKfLBim8mRdidpL8qHalynL2DPuE</t>
  </si>
  <si>
    <t>https://docs.google.com/document/d/1TnE6FEmd1xRTFjpTKfLBim8mRdidpL8qHalynL2DPuE/edit?usp=drivesdk</t>
  </si>
  <si>
    <t>02/06/2026 15:41:59</t>
  </si>
  <si>
    <t>Programma - SCIE - 3C - 2025-2026</t>
  </si>
  <si>
    <t>19qkJootnmjgaVd46vzNskkzE7p8pRSHEfMV4ecMi1Uw</t>
  </si>
  <si>
    <t>https://docs.google.com/document/d/19qkJootnmjgaVd46vzNskkzE7p8pRSHEfMV4ecMi1Uw/edit?usp=drivesdk</t>
  </si>
  <si>
    <t>02/06/2026 15:42:06</t>
  </si>
  <si>
    <t>Programma - DIS - 3C - 2025-2026</t>
  </si>
  <si>
    <t>1ZfQh1k-c2kym0NyEhYNICpmi8PmTDk8rqhzYGGFM38Q</t>
  </si>
  <si>
    <t>https://docs.google.com/document/d/1ZfQh1k-c2kym0NyEhYNICpmi8PmTDk8rqhzYGGFM38Q/edit?usp=drivesdk</t>
  </si>
  <si>
    <t>02/06/2026 15:42:13</t>
  </si>
  <si>
    <t>Programma - MOT - 3C - 2025-2026</t>
  </si>
  <si>
    <t>1FbXSVNMEPxn_1WrdUyYfpkmeiqCjGDBTWAtY8cnCt0Q</t>
  </si>
  <si>
    <t>https://docs.google.com/document/d/1FbXSVNMEPxn_1WrdUyYfpkmeiqCjGDBTWAtY8cnCt0Q/edit?usp=drivesdk</t>
  </si>
  <si>
    <t>02/06/2026 15:42:20</t>
  </si>
  <si>
    <t>Programma - CIV - 3C - 2025-2026</t>
  </si>
  <si>
    <t>13OJlRnPF9TS-RJyItBPvyX-rTWxNE_X-z_e2KP6xysc</t>
  </si>
  <si>
    <t>https://docs.google.com/document/d/13OJlRnPF9TS-RJyItBPvyX-rTWxNE_X-z_e2KP6xysc/edit?usp=drivesdk</t>
  </si>
  <si>
    <t>02/06/2026 15:42:26</t>
  </si>
  <si>
    <t>Programma - REL - 3C - 2025-2026</t>
  </si>
  <si>
    <t>1pj01b8r4xSSrCk-jAUUlyAAJGCDWrzkO-PZDuyxAbbA</t>
  </si>
  <si>
    <t>https://docs.google.com/document/d/1pj01b8r4xSSrCk-jAUUlyAAJGCDWrzkO-PZDuyxAbbA/edit?usp=drivesdk</t>
  </si>
  <si>
    <t>02/06/2026 15:42:35</t>
  </si>
  <si>
    <t>Programma - ITA - 3D - 2025-2026</t>
  </si>
  <si>
    <t>1Z34mqlVaE-My-WdfZf0y8Fz5UIj6z3z8qgpsvoemt3I</t>
  </si>
  <si>
    <t>https://docs.google.com/document/d/1Z34mqlVaE-My-WdfZf0y8Fz5UIj6z3z8qgpsvoemt3I/edit?usp=drivesdk</t>
  </si>
  <si>
    <t>02/06/2026 15:42:44</t>
  </si>
  <si>
    <t>Programma - ING - 3D - 2025-2026</t>
  </si>
  <si>
    <t>1iAAGXWPNW-knjNCGMkvRERsi9AFT5PGUQcRBkgu9Ieo</t>
  </si>
  <si>
    <t>https://docs.google.com/document/d/1iAAGXWPNW-knjNCGMkvRERsi9AFT5PGUQcRBkgu9Ieo/edit?usp=drivesdk</t>
  </si>
  <si>
    <t>02/06/2026 15:43:01</t>
  </si>
  <si>
    <t>Programma - STO - 3D - 2025-2026</t>
  </si>
  <si>
    <t>15HGGo0tyWsdkQDKExkll_5DdVD2Ofg_1HiClVQfhC5k</t>
  </si>
  <si>
    <t>https://docs.google.com/document/d/15HGGo0tyWsdkQDKExkll_5DdVD2Ofg_1HiClVQfhC5k/edit?usp=drivesdk</t>
  </si>
  <si>
    <t>02/06/2026 15:43:09</t>
  </si>
  <si>
    <t>Programma - FIL - 3D - 2025-2026</t>
  </si>
  <si>
    <t>1oJcS2CajOTIVgRTxmgiTiNcO8Ug0-5V6ETsagcCmyHU</t>
  </si>
  <si>
    <t>https://docs.google.com/document/d/1oJcS2CajOTIVgRTxmgiTiNcO8Ug0-5V6ETsagcCmyHU/edit?usp=drivesdk</t>
  </si>
  <si>
    <t>02/06/2026 15:43:16</t>
  </si>
  <si>
    <t>Programma - MAT - 3D - 2025-2026</t>
  </si>
  <si>
    <t>1hjtga7CYdR3PKlgSaIPdBnxMCRtVW3vWzv_UkTehPGo</t>
  </si>
  <si>
    <t>https://docs.google.com/document/d/1hjtga7CYdR3PKlgSaIPdBnxMCRtVW3vWzv_UkTehPGo/edit?usp=drivesdk</t>
  </si>
  <si>
    <t>02/06/2026 15:43:23</t>
  </si>
  <si>
    <t>Programma - FIS - 3D - 2025-2026</t>
  </si>
  <si>
    <t>1EKkWO-oC1-e0qOdWZUvfq3ESziZ_bvOJew-WdFnLdiw</t>
  </si>
  <si>
    <t>https://docs.google.com/document/d/1EKkWO-oC1-e0qOdWZUvfq3ESziZ_bvOJew-WdFnLdiw/edit?usp=drivesdk</t>
  </si>
  <si>
    <t>02/06/2026 15:43:34</t>
  </si>
  <si>
    <t>Programma - INF - 3D - 2025-2026</t>
  </si>
  <si>
    <t>1Ujmbz2j-4GW7AuYfevx9GHwRkmc5BVuie6RiVhXZ_9U</t>
  </si>
  <si>
    <t>https://docs.google.com/document/d/1Ujmbz2j-4GW7AuYfevx9GHwRkmc5BVuie6RiVhXZ_9U/edit?usp=drivesdk</t>
  </si>
  <si>
    <t>02/06/2026 15:43:41</t>
  </si>
  <si>
    <t>Programma - SCIE - 3D - 2025-2026</t>
  </si>
  <si>
    <t>1Jxx9ty-9ZVh7auYXt5vinDszfBFGXkmsn_c5-cUsef8</t>
  </si>
  <si>
    <t>https://docs.google.com/document/d/1Jxx9ty-9ZVh7auYXt5vinDszfBFGXkmsn_c5-cUsef8/edit?usp=drivesdk</t>
  </si>
  <si>
    <t>02/06/2026 15:43:49</t>
  </si>
  <si>
    <t>Programma - DIS - 3D - 2025-2026</t>
  </si>
  <si>
    <t>1Ef8anhw6CJzhBqii1bo7sL_b2g3U6KuPzOjYzFFp5PE</t>
  </si>
  <si>
    <t>https://docs.google.com/document/d/1Ef8anhw6CJzhBqii1bo7sL_b2g3U6KuPzOjYzFFp5PE/edit?usp=drivesdk</t>
  </si>
  <si>
    <t>02/06/2026 15:44:07</t>
  </si>
  <si>
    <t>Programma - MOT - 3D - 2025-2026</t>
  </si>
  <si>
    <t>14XvntOSOezV4IG_550X7Lmgdj4Lo1XGcVJoNY4mrwpo</t>
  </si>
  <si>
    <t>https://docs.google.com/document/d/14XvntOSOezV4IG_550X7Lmgdj4Lo1XGcVJoNY4mrwpo/edit?usp=drivesdk</t>
  </si>
  <si>
    <t>02/06/2026 15:44:15</t>
  </si>
  <si>
    <t>Programma - CIV - 3D - 2025-2026</t>
  </si>
  <si>
    <t>1U6V2H3Nr06AA1k7Efxt5R8qTkHkD08JGxkDfF6b0WfU</t>
  </si>
  <si>
    <t>https://docs.google.com/document/d/1U6V2H3Nr06AA1k7Efxt5R8qTkHkD08JGxkDfF6b0WfU/edit?usp=drivesdk</t>
  </si>
  <si>
    <t>02/06/2026 15:44:23</t>
  </si>
  <si>
    <t>Programma - REL - 3D - 2025-2026</t>
  </si>
  <si>
    <t>1gVcaN9sriOYdrwXi2Umf2HRE2gnJ4se2ssNFMKLLvuM</t>
  </si>
  <si>
    <t>https://docs.google.com/document/d/1gVcaN9sriOYdrwXi2Umf2HRE2gnJ4se2ssNFMKLLvuM/edit?usp=drivesdk</t>
  </si>
  <si>
    <t>02/06/2026 15:44:30</t>
  </si>
  <si>
    <t>Programma - ALT - 3D - 2025-2026</t>
  </si>
  <si>
    <t>1X8pZ994AN_DWEdilsdsdyimZnFQwi3vYqKgRTHcHphs</t>
  </si>
  <si>
    <t>https://docs.google.com/document/d/1X8pZ994AN_DWEdilsdsdyimZnFQwi3vYqKgRTHcHphs/edit?usp=drivesdk</t>
  </si>
  <si>
    <t>02/06/2026 15:44:38</t>
  </si>
  <si>
    <t>Programma - ITA - 3E - 2025-2026</t>
  </si>
  <si>
    <t>1Q3cl2uTMr9l6DSi2PA1DES1SmexW6qcI_004x8yXu7w</t>
  </si>
  <si>
    <t>https://docs.google.com/document/d/1Q3cl2uTMr9l6DSi2PA1DES1SmexW6qcI_004x8yXu7w/edit?usp=drivesdk</t>
  </si>
  <si>
    <t>02/06/2026 15:44:46</t>
  </si>
  <si>
    <t>Programma - ING - 3E - 2025-2026</t>
  </si>
  <si>
    <t>1LuQw_incCFLhfut28WcTNDynVd7EBJ8CxPkYCDTiQMg</t>
  </si>
  <si>
    <t>https://docs.google.com/document/d/1LuQw_incCFLhfut28WcTNDynVd7EBJ8CxPkYCDTiQMg/edit?usp=drivesdk</t>
  </si>
  <si>
    <t>02/06/2026 15:44:54</t>
  </si>
  <si>
    <t>Programma - STO - 3E - 2025-2026</t>
  </si>
  <si>
    <t>1YJGwBYd2_rEwNzL1NYGkmqxS78r-UYq097LKmtg__ao</t>
  </si>
  <si>
    <t>https://docs.google.com/document/d/1YJGwBYd2_rEwNzL1NYGkmqxS78r-UYq097LKmtg__ao/edit?usp=drivesdk</t>
  </si>
  <si>
    <t>02/06/2026 15:45:01</t>
  </si>
  <si>
    <t>Programma - FIL - 3E - 2025-2026</t>
  </si>
  <si>
    <t>13wd3LmlJ5h5P5F_ZmCCx2UtJvcXn725mFwf-4CdPYBo</t>
  </si>
  <si>
    <t>https://docs.google.com/document/d/13wd3LmlJ5h5P5F_ZmCCx2UtJvcXn725mFwf-4CdPYBo/edit?usp=drivesdk</t>
  </si>
  <si>
    <t>02/06/2026 15:45:11</t>
  </si>
  <si>
    <t>Programma - MAT - 3E - 2025-2026</t>
  </si>
  <si>
    <t>16y7ycNrLaN6ARE-00ugAbjtOAV-Dhkp8ykCM1rdhyOk</t>
  </si>
  <si>
    <t>https://docs.google.com/document/d/16y7ycNrLaN6ARE-00ugAbjtOAV-Dhkp8ykCM1rdhyOk/edit?usp=drivesdk</t>
  </si>
  <si>
    <t>02/06/2026 15:45:19</t>
  </si>
  <si>
    <t>Programma - FIS - 3E - 2025-2026</t>
  </si>
  <si>
    <t>1F9hLby9dg0eIPGRo-2iuuRQJGXmpQhMFo28P5e6KX7c</t>
  </si>
  <si>
    <t>https://docs.google.com/document/d/1F9hLby9dg0eIPGRo-2iuuRQJGXmpQhMFo28P5e6KX7c/edit?usp=drivesdk</t>
  </si>
  <si>
    <t>02/06/2026 15:45:26</t>
  </si>
  <si>
    <t>Programma - INF - 3E - 2025-2026</t>
  </si>
  <si>
    <t>1hHreOfR12Ec-_l0gCLyibC4dePS9kK6jYLUfH6iaElo</t>
  </si>
  <si>
    <t>https://docs.google.com/document/d/1hHreOfR12Ec-_l0gCLyibC4dePS9kK6jYLUfH6iaElo/edit?usp=drivesdk</t>
  </si>
  <si>
    <t>02/06/2026 15:45:33</t>
  </si>
  <si>
    <t>Programma - SCIE - 3E - 2025-2026</t>
  </si>
  <si>
    <t>1qveCXU6gCeCJoB3yrD_NS3nm3-ceAyZOJHpMg64ivVE</t>
  </si>
  <si>
    <t>https://docs.google.com/document/d/1qveCXU6gCeCJoB3yrD_NS3nm3-ceAyZOJHpMg64ivVE/edit?usp=drivesdk</t>
  </si>
  <si>
    <t>02/06/2026 15:45:41</t>
  </si>
  <si>
    <t>Programma - DIS - 3E - 2025-2026</t>
  </si>
  <si>
    <t>1utWXLwV7et-2IqG8SwFX9GjtDoBEKMuDa1x-qcQsPvQ</t>
  </si>
  <si>
    <t>https://docs.google.com/document/d/1utWXLwV7et-2IqG8SwFX9GjtDoBEKMuDa1x-qcQsPvQ/edit?usp=drivesdk</t>
  </si>
  <si>
    <t>02/06/2026 15:45:49</t>
  </si>
  <si>
    <t>Programma - MOT - 3E - 2025-2026</t>
  </si>
  <si>
    <t>1ZJjDlashhEpgcHjrPANhMz_fAIvmu0zyyb4zEu6_0Q0</t>
  </si>
  <si>
    <t>https://docs.google.com/document/d/1ZJjDlashhEpgcHjrPANhMz_fAIvmu0zyyb4zEu6_0Q0/edit?usp=drivesdk</t>
  </si>
  <si>
    <t>02/06/2026 15:45:58</t>
  </si>
  <si>
    <t>Programma - CIV - 3E - 2025-2026</t>
  </si>
  <si>
    <t>1pbs41mWKhiUbKnWbqXGfHNMZUWSuc2N6o8qbxo5j27U</t>
  </si>
  <si>
    <t>https://docs.google.com/document/d/1pbs41mWKhiUbKnWbqXGfHNMZUWSuc2N6o8qbxo5j27U/edit?usp=drivesdk</t>
  </si>
  <si>
    <t>02/06/2026 15:46:05</t>
  </si>
  <si>
    <t>Programma - REL - 3E - 2025-2026</t>
  </si>
  <si>
    <t>1sjNd3t3TT-xFMKVr7RMditeccJkimd4cEPAoagCkBXE</t>
  </si>
  <si>
    <t>https://docs.google.com/document/d/1sjNd3t3TT-xFMKVr7RMditeccJkimd4cEPAoagCkBXE/edit?usp=drivesdk</t>
  </si>
  <si>
    <t>02/06/2026 15:46:12</t>
  </si>
  <si>
    <t>Programma - ITA - 3F - 2025-2026</t>
  </si>
  <si>
    <t>1tCts0PHVcrYmH_ULBG3UarwneU4d3uzsOfokefsVvj0</t>
  </si>
  <si>
    <t>https://docs.google.com/document/d/1tCts0PHVcrYmH_ULBG3UarwneU4d3uzsOfokefsVvj0/edit?usp=drivesdk</t>
  </si>
  <si>
    <t>02/06/2026 15:46:23</t>
  </si>
  <si>
    <t>Programma - ING - 3F - 2025-2026</t>
  </si>
  <si>
    <t>1wNsj_VtRtNV25L5JkdvuVTN146F70I07n4e83hVBPo4</t>
  </si>
  <si>
    <t>https://docs.google.com/document/d/1wNsj_VtRtNV25L5JkdvuVTN146F70I07n4e83hVBPo4/edit?usp=drivesdk</t>
  </si>
  <si>
    <t>02/06/2026 15:46:34</t>
  </si>
  <si>
    <t>Programma - STO - 3F - 2025-2026</t>
  </si>
  <si>
    <t>1NEXiEHIie_MbzI7PZVadWtPN7wX-GIxpX-ul8-czyGg</t>
  </si>
  <si>
    <t>https://docs.google.com/document/d/1NEXiEHIie_MbzI7PZVadWtPN7wX-GIxpX-ul8-czyGg/edit?usp=drivesdk</t>
  </si>
  <si>
    <t>02/06/2026 15:46:47</t>
  </si>
  <si>
    <t>Programma - FIL - 3F - 2025-2026</t>
  </si>
  <si>
    <t>1a6Q35Io5QeG6oAOCo_i_UXs8Piv6-YZsQuom1NYGDZ0</t>
  </si>
  <si>
    <t>https://docs.google.com/document/d/1a6Q35Io5QeG6oAOCo_i_UXs8Piv6-YZsQuom1NYGDZ0/edit?usp=drivesdk</t>
  </si>
  <si>
    <t>02/06/2026 15:46:55</t>
  </si>
  <si>
    <t>Programma - MAT - 3F - 2025-2026</t>
  </si>
  <si>
    <t>1q4c7Kns0IbXN_JXbTB1IYrS9jxJyw0wZb6IZT7qNGac</t>
  </si>
  <si>
    <t>https://docs.google.com/document/d/1q4c7Kns0IbXN_JXbTB1IYrS9jxJyw0wZb6IZT7qNGac/edit?usp=drivesdk</t>
  </si>
  <si>
    <t>02/06/2026 15:47:03</t>
  </si>
  <si>
    <t>Programma - FIS - 3F - 2025-2026</t>
  </si>
  <si>
    <t>1_425Ao9AvVfvbq9pQNu69mVSooANXlK48NOtyyHv2EI</t>
  </si>
  <si>
    <t>https://docs.google.com/document/d/1_425Ao9AvVfvbq9pQNu69mVSooANXlK48NOtyyHv2EI/edit?usp=drivesdk</t>
  </si>
  <si>
    <t>02/06/2026 15:47:12</t>
  </si>
  <si>
    <t>Programma - INF - 3F - 2025-2026</t>
  </si>
  <si>
    <t>13v95CNiL4iSaYamDVP-749arE5WFsSCowSjqjOsw6Ig</t>
  </si>
  <si>
    <t>https://docs.google.com/document/d/13v95CNiL4iSaYamDVP-749arE5WFsSCowSjqjOsw6Ig/edit?usp=drivesdk</t>
  </si>
  <si>
    <t>02/06/2026 15:47:20</t>
  </si>
  <si>
    <t>Programma - SCIE - 3F - 2025-2026</t>
  </si>
  <si>
    <t>1eifZSlrG3zpyEipku_oCtWA8-Lz42rxS99MAhldfhno</t>
  </si>
  <si>
    <t>https://docs.google.com/document/d/1eifZSlrG3zpyEipku_oCtWA8-Lz42rxS99MAhldfhno/edit?usp=drivesdk</t>
  </si>
  <si>
    <t>02/06/2026 15:47:27</t>
  </si>
  <si>
    <t>Programma - DIS - 3F - 2025-2026</t>
  </si>
  <si>
    <t>1occ1cJkU3lFC8UXmwOgUdupajJV5xbZO83C6nSa_LUs</t>
  </si>
  <si>
    <t>https://docs.google.com/document/d/1occ1cJkU3lFC8UXmwOgUdupajJV5xbZO83C6nSa_LUs/edit?usp=drivesdk</t>
  </si>
  <si>
    <t>02/06/2026 15:47:34</t>
  </si>
  <si>
    <t>Programma - MOT - 3F - 2025-2026</t>
  </si>
  <si>
    <t>1EoUCR0B0R4JNofn-iSmrefO-Q7noPNostVi6FllZ5SQ</t>
  </si>
  <si>
    <t>https://docs.google.com/document/d/1EoUCR0B0R4JNofn-iSmrefO-Q7noPNostVi6FllZ5SQ/edit?usp=drivesdk</t>
  </si>
  <si>
    <t>02/06/2026 15:47:43</t>
  </si>
  <si>
    <t>Programma - CIV - 3F - 2025-2026</t>
  </si>
  <si>
    <t>17YVPFqfvCYDcu8eUuXIvTk_VQLTGCI98ZwaywzyHxYk</t>
  </si>
  <si>
    <t>https://docs.google.com/document/d/17YVPFqfvCYDcu8eUuXIvTk_VQLTGCI98ZwaywzyHxYk/edit?usp=drivesdk</t>
  </si>
  <si>
    <t>02/06/2026 15:47:50</t>
  </si>
  <si>
    <t>Programma - REL - 3F - 2025-2026</t>
  </si>
  <si>
    <t>11o9tfQXtYq8G9l3X847j0PD4W9UTvWT2BAnAPgHeQE0</t>
  </si>
  <si>
    <t>https://docs.google.com/document/d/11o9tfQXtYq8G9l3X847j0PD4W9UTvWT2BAnAPgHeQE0/edit?usp=drivesdk</t>
  </si>
  <si>
    <t>02/06/2026 15:47:57</t>
  </si>
  <si>
    <t>Programma - ITA - 3G - 2025-2026</t>
  </si>
  <si>
    <t>1iKt6UBxeBQ-p-MCOM3JaBFb_HbLosie273-Kg5PIdTc</t>
  </si>
  <si>
    <t>https://docs.google.com/document/d/1iKt6UBxeBQ-p-MCOM3JaBFb_HbLosie273-Kg5PIdTc/edit?usp=drivesdk</t>
  </si>
  <si>
    <t>02/06/2026 15:48:11</t>
  </si>
  <si>
    <t>Programma - ING - 3G - 2025-2026</t>
  </si>
  <si>
    <t>12ms5qNu50rcrktU088czPk8wH4adMCiabX5KvCODli0</t>
  </si>
  <si>
    <t>https://docs.google.com/document/d/12ms5qNu50rcrktU088czPk8wH4adMCiabX5KvCODli0/edit?usp=drivesdk</t>
  </si>
  <si>
    <t>02/06/2026 15:48:18</t>
  </si>
  <si>
    <t>Programma - STO - 3G - 2025-2026</t>
  </si>
  <si>
    <t>1sYL8fWft28KJHgVUY6mFQE6GCCLinIa-DPYZyOA_sJM</t>
  </si>
  <si>
    <t>https://docs.google.com/document/d/1sYL8fWft28KJHgVUY6mFQE6GCCLinIa-DPYZyOA_sJM/edit?usp=drivesdk</t>
  </si>
  <si>
    <t>02/06/2026 15:48:26</t>
  </si>
  <si>
    <t>Programma - FIL - 3G - 2025-2026</t>
  </si>
  <si>
    <t>1f_68G0XCkQJb5FJmh8kZYpe_YK5fakAczeCOT-K2GnU</t>
  </si>
  <si>
    <t>https://docs.google.com/document/d/1f_68G0XCkQJb5FJmh8kZYpe_YK5fakAczeCOT-K2GnU/edit?usp=drivesdk</t>
  </si>
  <si>
    <t>02/06/2026 15:48:33</t>
  </si>
  <si>
    <t>Programma - MAT - 3G - 2025-2026</t>
  </si>
  <si>
    <t>1mNvVIpiG3gtjkEPHY_lR4jTU9LU40aKSuLJo9Lq-l6c</t>
  </si>
  <si>
    <t>https://docs.google.com/document/d/1mNvVIpiG3gtjkEPHY_lR4jTU9LU40aKSuLJo9Lq-l6c/edit?usp=drivesdk</t>
  </si>
  <si>
    <t>02/06/2026 15:48:42</t>
  </si>
  <si>
    <t>Programma - FIS - 3G - 2025-2026</t>
  </si>
  <si>
    <t>192jFWzGuJl1iad6-JuzeWgdT-ml9JzZr8Vk9u9B8ZHA</t>
  </si>
  <si>
    <t>https://docs.google.com/document/d/192jFWzGuJl1iad6-JuzeWgdT-ml9JzZr8Vk9u9B8ZHA/edit?usp=drivesdk</t>
  </si>
  <si>
    <t>02/06/2026 15:48:49</t>
  </si>
  <si>
    <t>Programma - SCIE - 3G - 2025-2026</t>
  </si>
  <si>
    <t>1pz9e2uGVJnmOf-KzQsU_YQol2jU7fT0AZHjvuAduaEg</t>
  </si>
  <si>
    <t>https://docs.google.com/document/d/1pz9e2uGVJnmOf-KzQsU_YQol2jU7fT0AZHjvuAduaEg/edit?usp=drivesdk</t>
  </si>
  <si>
    <t>02/06/2026 15:48:57</t>
  </si>
  <si>
    <t>Programma - DIR - 3G - 2025-2026</t>
  </si>
  <si>
    <t>16x4ifJOgsTstUgECjraI56Xf2eXaphLSguNHqXc6RiM</t>
  </si>
  <si>
    <t>https://docs.google.com/document/d/16x4ifJOgsTstUgECjraI56Xf2eXaphLSguNHqXc6RiM/edit?usp=drivesdk</t>
  </si>
  <si>
    <t>02/06/2026 15:49:05</t>
  </si>
  <si>
    <t>Programma - MOT - 3G - 2025-2026</t>
  </si>
  <si>
    <t>1AX9sr3OytwWftwCVYk1P8VxX1TIyAolP52DOOUeux-4</t>
  </si>
  <si>
    <t>https://docs.google.com/document/d/1AX9sr3OytwWftwCVYk1P8VxX1TIyAolP52DOOUeux-4/edit?usp=drivesdk</t>
  </si>
  <si>
    <t>02/06/2026 15:49:12</t>
  </si>
  <si>
    <t>Programma - SPO - 3G - 2025-2026</t>
  </si>
  <si>
    <t>15gXnmukwV5MGn6m2IIl7uV580w6deCQGF46bLr1N8fc</t>
  </si>
  <si>
    <t>https://docs.google.com/document/d/15gXnmukwV5MGn6m2IIl7uV580w6deCQGF46bLr1N8fc/edit?usp=drivesdk</t>
  </si>
  <si>
    <t>02/06/2026 15:49:20</t>
  </si>
  <si>
    <t>Programma - CIV - 3G - 2025-2026</t>
  </si>
  <si>
    <t>12pe42W4EBjOxcsNfCR_bJQmMcx48V6s9Js6xZbrwYtE</t>
  </si>
  <si>
    <t>https://docs.google.com/document/d/12pe42W4EBjOxcsNfCR_bJQmMcx48V6s9Js6xZbrwYtE/edit?usp=drivesdk</t>
  </si>
  <si>
    <t>02/06/2026 15:49:28</t>
  </si>
  <si>
    <t>Programma - REL - 3G - 2025-2026</t>
  </si>
  <si>
    <t>1QLLe6enyxShkfIZvWDpHjOXVIszTq2VQVXE9mQcPSVU</t>
  </si>
  <si>
    <t>https://docs.google.com/document/d/1QLLe6enyxShkfIZvWDpHjOXVIszTq2VQVXE9mQcPSVU/edit?usp=drivesdk</t>
  </si>
  <si>
    <t>02/06/2026 15:49:36</t>
  </si>
  <si>
    <t>Programma - ITA - 4ALC - 2025-2026</t>
  </si>
  <si>
    <t>13gGPTA3_okqG-vhpH2oFSPjz71aBRe9morgUnVe4ofg</t>
  </si>
  <si>
    <t>https://docs.google.com/document/d/13gGPTA3_okqG-vhpH2oFSPjz71aBRe9morgUnVe4ofg/edit?usp=drivesdk</t>
  </si>
  <si>
    <t>02/06/2026 15:49:44</t>
  </si>
  <si>
    <t>Programma - LAT - 4ALC - 2025-2026</t>
  </si>
  <si>
    <t>15pAYUACS1msoWI0D6VxZV-krmDay3b5dMJIWC-kXRmI</t>
  </si>
  <si>
    <t>https://docs.google.com/document/d/15pAYUACS1msoWI0D6VxZV-krmDay3b5dMJIWC-kXRmI/edit?usp=drivesdk</t>
  </si>
  <si>
    <t>02/06/2026 15:49:51</t>
  </si>
  <si>
    <t>Programma - GRE - 4ALC - 2025-2026</t>
  </si>
  <si>
    <t>1HmeByycBnbZx2lNC5bUUoaLIEDIuU6_2K4nz_XVVMAU</t>
  </si>
  <si>
    <t>https://docs.google.com/document/d/1HmeByycBnbZx2lNC5bUUoaLIEDIuU6_2K4nz_XVVMAU/edit?usp=drivesdk</t>
  </si>
  <si>
    <t>02/06/2026 15:49:58</t>
  </si>
  <si>
    <t>Programma - ING - 4ALC - 2025-2026</t>
  </si>
  <si>
    <t>15HrIesgsBafAJeq6c21j0Zcv8d986iredueK8DMfZCk</t>
  </si>
  <si>
    <t>https://docs.google.com/document/d/15HrIesgsBafAJeq6c21j0Zcv8d986iredueK8DMfZCk/edit?usp=drivesdk</t>
  </si>
  <si>
    <t>02/06/2026 15:50:04</t>
  </si>
  <si>
    <t>Programma - STO - 4ALC - 2025-2026</t>
  </si>
  <si>
    <t>1v9ZydJqkj_Yh9b9v8T2HJemFgpJl7w7wrkD3jY2h1Nk</t>
  </si>
  <si>
    <t>https://docs.google.com/document/d/1v9ZydJqkj_Yh9b9v8T2HJemFgpJl7w7wrkD3jY2h1Nk/edit?usp=drivesdk</t>
  </si>
  <si>
    <t>02/06/2026 15:50:11</t>
  </si>
  <si>
    <t>Programma - FIL - 4ALC - 2025-2026</t>
  </si>
  <si>
    <t>1y9KNtJfUP0AuGPcYg0wpIewbQyCLIyzkkZ2nAz0S3gw</t>
  </si>
  <si>
    <t>https://docs.google.com/document/d/1y9KNtJfUP0AuGPcYg0wpIewbQyCLIyzkkZ2nAz0S3gw/edit?usp=drivesdk</t>
  </si>
  <si>
    <t>02/06/2026 15:50:18</t>
  </si>
  <si>
    <t>Programma - MAT - 4ALC - 2025-2026</t>
  </si>
  <si>
    <t>1urvzLCTXillEXJ8AOpvIgyFNLtOo2ZwqPcZMvad6B2M</t>
  </si>
  <si>
    <t>https://docs.google.com/document/d/1urvzLCTXillEXJ8AOpvIgyFNLtOo2ZwqPcZMvad6B2M/edit?usp=drivesdk</t>
  </si>
  <si>
    <t>02/06/2026 15:50:25</t>
  </si>
  <si>
    <t>Programma - FIS - 4ALC - 2025-2026</t>
  </si>
  <si>
    <t>1-qchy_ji2vAbxxloaRORirb8sPqsGD_N-Ojxtf9gQic</t>
  </si>
  <si>
    <t>https://docs.google.com/document/d/1-qchy_ji2vAbxxloaRORirb8sPqsGD_N-Ojxtf9gQic/edit?usp=drivesdk</t>
  </si>
  <si>
    <t>02/06/2026 15:50:32</t>
  </si>
  <si>
    <t>Programma - SCIE - 4ALC - 2025-2026</t>
  </si>
  <si>
    <t>152TuZJjbqHVGsLV00wYNXh_ghAQUdXqB6xplQWAdqqA</t>
  </si>
  <si>
    <t>https://docs.google.com/document/d/152TuZJjbqHVGsLV00wYNXh_ghAQUdXqB6xplQWAdqqA/edit?usp=drivesdk</t>
  </si>
  <si>
    <t>02/06/2026 15:50:38</t>
  </si>
  <si>
    <t>Programma - ART - 4ALC - 2025-2026</t>
  </si>
  <si>
    <t>1Kb5qSKkRLgAuUjF3ca6ACufQzK1xCuEv2lUGf9dCzEQ</t>
  </si>
  <si>
    <t>https://docs.google.com/document/d/1Kb5qSKkRLgAuUjF3ca6ACufQzK1xCuEv2lUGf9dCzEQ/edit?usp=drivesdk</t>
  </si>
  <si>
    <t>02/06/2026 15:50:45</t>
  </si>
  <si>
    <t>Programma - MOT - 4ALC - 2025-2026</t>
  </si>
  <si>
    <t>1D1lNurYfmlomuqH76VwiNadWltqQqOeq0Dky3p9DDw0</t>
  </si>
  <si>
    <t>https://docs.google.com/document/d/1D1lNurYfmlomuqH76VwiNadWltqQqOeq0Dky3p9DDw0/edit?usp=drivesdk</t>
  </si>
  <si>
    <t>02/06/2026 15:50:53</t>
  </si>
  <si>
    <t>Programma - CIV - 4ALC - 2025-2026</t>
  </si>
  <si>
    <t>1EI1fWP_3tloCY69uLksiH2OfWw0TxPYBozoVq0slVIg</t>
  </si>
  <si>
    <t>https://docs.google.com/document/d/1EI1fWP_3tloCY69uLksiH2OfWw0TxPYBozoVq0slVIg/edit?usp=drivesdk</t>
  </si>
  <si>
    <t>02/06/2026 15:51:01</t>
  </si>
  <si>
    <t>Programma - REL - 4ALC - 2025-2026</t>
  </si>
  <si>
    <t>1posJ9dSL-Tt04guRDy2X4ZfKhhOhqpxZxHX1TNZ-N7I</t>
  </si>
  <si>
    <t>https://docs.google.com/document/d/1posJ9dSL-Tt04guRDy2X4ZfKhhOhqpxZxHX1TNZ-N7I/edit?usp=drivesdk</t>
  </si>
  <si>
    <t>02/06/2026 15:51:08</t>
  </si>
  <si>
    <t>Programma - ALT - 4ALC - 2025-2026</t>
  </si>
  <si>
    <t>17zajtsJhqChLO_vNQfDfK_jEhvph_oTdDdmBKHnzQEk</t>
  </si>
  <si>
    <t>https://docs.google.com/document/d/17zajtsJhqChLO_vNQfDfK_jEhvph_oTdDdmBKHnzQEk/edit?usp=drivesdk</t>
  </si>
  <si>
    <t>02/06/2026 15:51:15</t>
  </si>
  <si>
    <t>Programma - ITA - 4ALS - 2025-2026</t>
  </si>
  <si>
    <t>1CHrYYEUIAIGfHyPz_xRpLV6Vc_69XNx76ohOUxVNx5E</t>
  </si>
  <si>
    <t>https://docs.google.com/document/d/1CHrYYEUIAIGfHyPz_xRpLV6Vc_69XNx76ohOUxVNx5E/edit?usp=drivesdk</t>
  </si>
  <si>
    <t>02/06/2026 15:51:24</t>
  </si>
  <si>
    <t>Programma - LAT - 4ALS - 2025-2026</t>
  </si>
  <si>
    <t>1Uh4ltG1A1cgB9X80ZCM-In12S2c8hGkpLmG_ggCD7jY</t>
  </si>
  <si>
    <t>https://docs.google.com/document/d/1Uh4ltG1A1cgB9X80ZCM-In12S2c8hGkpLmG_ggCD7jY/edit?usp=drivesdk</t>
  </si>
  <si>
    <t>02/06/2026 15:51:32</t>
  </si>
  <si>
    <t>Programma - ING - 4ALS - 2025-2026</t>
  </si>
  <si>
    <t>1Zq9PJeEipAWUkUkzKmyTM0wjBTFogkFYWscNTtDEbr8</t>
  </si>
  <si>
    <t>https://docs.google.com/document/d/1Zq9PJeEipAWUkUkzKmyTM0wjBTFogkFYWscNTtDEbr8/edit?usp=drivesdk</t>
  </si>
  <si>
    <t>02/06/2026 15:51:44</t>
  </si>
  <si>
    <t>Programma - STO - 4ALS - 2025-2026</t>
  </si>
  <si>
    <t>1zFmmSHeMrBfdWxgJFxpCXyZ-P0GY4-ZvuI3-N70paJY</t>
  </si>
  <si>
    <t>https://docs.google.com/document/d/1zFmmSHeMrBfdWxgJFxpCXyZ-P0GY4-ZvuI3-N70paJY/edit?usp=drivesdk</t>
  </si>
  <si>
    <t>02/06/2026 15:51:51</t>
  </si>
  <si>
    <t>Programma - FIL - 4ALS - 2025-2026</t>
  </si>
  <si>
    <t>1xH23nktSAyBgrE6776-o5dWSy4UI8g0Uc3mxjm8Zvqc</t>
  </si>
  <si>
    <t>https://docs.google.com/document/d/1xH23nktSAyBgrE6776-o5dWSy4UI8g0Uc3mxjm8Zvqc/edit?usp=drivesdk</t>
  </si>
  <si>
    <t>02/06/2026 15:51:59</t>
  </si>
  <si>
    <t>Programma - MAT - 4ALS - 2025-2026</t>
  </si>
  <si>
    <t>1t4gg3gV2hTWQyH__sIgAizY01UifqrVUMiTZNnV8rV4</t>
  </si>
  <si>
    <t>https://docs.google.com/document/d/1t4gg3gV2hTWQyH__sIgAizY01UifqrVUMiTZNnV8rV4/edit?usp=drivesdk</t>
  </si>
  <si>
    <t>02/06/2026 15:52:05</t>
  </si>
  <si>
    <t>Programma - FIS - 4ALS - 2025-2026</t>
  </si>
  <si>
    <t>1UdNuNBlO4ZZJYxVuOMR9hBOO9R0XWAYr3lGw0i_457Q</t>
  </si>
  <si>
    <t>https://docs.google.com/document/d/1UdNuNBlO4ZZJYxVuOMR9hBOO9R0XWAYr3lGw0i_457Q/edit?usp=drivesdk</t>
  </si>
  <si>
    <t>02/06/2026 15:52:13</t>
  </si>
  <si>
    <t>Programma - SCIE - 4ALS - 2025-2026</t>
  </si>
  <si>
    <t>10oNImikUL6082n3ZQWTAATacGdfPCNe2TO1g7RT273Q</t>
  </si>
  <si>
    <t>https://docs.google.com/document/d/10oNImikUL6082n3ZQWTAATacGdfPCNe2TO1g7RT273Q/edit?usp=drivesdk</t>
  </si>
  <si>
    <t>02/06/2026 15:52:20</t>
  </si>
  <si>
    <t>Programma - DIS - 4ALS - 2025-2026</t>
  </si>
  <si>
    <t>1cZYp0GpmhwVdsiMkq8deouZ-ie-oOxhWze7xxbjKwzM</t>
  </si>
  <si>
    <t>https://docs.google.com/document/d/1cZYp0GpmhwVdsiMkq8deouZ-ie-oOxhWze7xxbjKwzM/edit?usp=drivesdk</t>
  </si>
  <si>
    <t>02/06/2026 15:52:27</t>
  </si>
  <si>
    <t>Programma - MOT - 4ALS - 2025-2026</t>
  </si>
  <si>
    <t>12M4fs1dlyKEojmWU53Bo8irTEsUlDdJYGUQfjyn8hIg</t>
  </si>
  <si>
    <t>https://docs.google.com/document/d/12M4fs1dlyKEojmWU53Bo8irTEsUlDdJYGUQfjyn8hIg/edit?usp=drivesdk</t>
  </si>
  <si>
    <t>02/06/2026 15:52:35</t>
  </si>
  <si>
    <t>Programma - CIV - 4ALS - 2025-2026</t>
  </si>
  <si>
    <t>1FN4JndU3YZ7pw8Di7u_g6E7RbSsFqbPscHmsKz3ESUo</t>
  </si>
  <si>
    <t>https://docs.google.com/document/d/1FN4JndU3YZ7pw8Di7u_g6E7RbSsFqbPscHmsKz3ESUo/edit?usp=drivesdk</t>
  </si>
  <si>
    <t>02/06/2026 15:52:42</t>
  </si>
  <si>
    <t>Programma - REL - 4ALS - 2025-2026</t>
  </si>
  <si>
    <t>1PfM9BQC7uWpF_RdEyMnvcyCpqYb3y5lGp0BEWiacRmI</t>
  </si>
  <si>
    <t>https://docs.google.com/document/d/1PfM9BQC7uWpF_RdEyMnvcyCpqYb3y5lGp0BEWiacRmI/edit?usp=drivesdk</t>
  </si>
  <si>
    <t>02/06/2026 15:52:49</t>
  </si>
  <si>
    <t>Programma - ITA - 4BLC - 2025-2026</t>
  </si>
  <si>
    <t>1GDb1cjBGldDca7GfLApAEZ254Ktjp5KaWCmQ56WSlC4</t>
  </si>
  <si>
    <t>https://docs.google.com/document/d/1GDb1cjBGldDca7GfLApAEZ254Ktjp5KaWCmQ56WSlC4/edit?usp=drivesdk</t>
  </si>
  <si>
    <t>02/06/2026 15:52:58</t>
  </si>
  <si>
    <t>Programma - LAT - 4BLC - 2025-2026</t>
  </si>
  <si>
    <t>1bE1HaojIyPq_mprDq5y8wQIV7MegGFqBlRUBa0tkIYk</t>
  </si>
  <si>
    <t>https://docs.google.com/document/d/1bE1HaojIyPq_mprDq5y8wQIV7MegGFqBlRUBa0tkIYk/edit?usp=drivesdk</t>
  </si>
  <si>
    <t>02/06/2026 15:53:06</t>
  </si>
  <si>
    <t>Programma - GRE - 4BLC - 2025-2026</t>
  </si>
  <si>
    <t>1JYSMMu9oZCX5XCXd2zUeiOIgJmhjURaqsu27sDcAPxA</t>
  </si>
  <si>
    <t>https://docs.google.com/document/d/1JYSMMu9oZCX5XCXd2zUeiOIgJmhjURaqsu27sDcAPxA/edit?usp=drivesdk</t>
  </si>
  <si>
    <t>02/06/2026 15:53:13</t>
  </si>
  <si>
    <t>Programma - ING - 4BLC - 2025-2026</t>
  </si>
  <si>
    <t>1Axl3NlC6UFoZ35QjUH0jZaN-tpidEt-ppKSPs-26b1s</t>
  </si>
  <si>
    <t>https://docs.google.com/document/d/1Axl3NlC6UFoZ35QjUH0jZaN-tpidEt-ppKSPs-26b1s/edit?usp=drivesdk</t>
  </si>
  <si>
    <t>02/06/2026 15:53:21</t>
  </si>
  <si>
    <t>Programma - STO - 4BLC - 2025-2026</t>
  </si>
  <si>
    <t>1MvWWjqa6DBaarInl77H5RJpLNzX5vgZh_D-7cvVRoss</t>
  </si>
  <si>
    <t>https://docs.google.com/document/d/1MvWWjqa6DBaarInl77H5RJpLNzX5vgZh_D-7cvVRoss/edit?usp=drivesdk</t>
  </si>
  <si>
    <t>02/06/2026 15:53:28</t>
  </si>
  <si>
    <t>Programma - FIL - 4BLC - 2025-2026</t>
  </si>
  <si>
    <t>1Wkm8NyrfJi9e2_MUITe0DWVzR7Ds-FNK74e7pXBV6PM</t>
  </si>
  <si>
    <t>https://docs.google.com/document/d/1Wkm8NyrfJi9e2_MUITe0DWVzR7Ds-FNK74e7pXBV6PM/edit?usp=drivesdk</t>
  </si>
  <si>
    <t>02/06/2026 15:53:35</t>
  </si>
  <si>
    <t>Programma - MAT - 4BLC - 2025-2026</t>
  </si>
  <si>
    <t>1BCZP1WUgDoaSnAAnD3_KPaKHNOiMo8qc3lXzO5Q-Qd4</t>
  </si>
  <si>
    <t>https://docs.google.com/document/d/1BCZP1WUgDoaSnAAnD3_KPaKHNOiMo8qc3lXzO5Q-Qd4/edit?usp=drivesdk</t>
  </si>
  <si>
    <t>02/06/2026 15:53:43</t>
  </si>
  <si>
    <t>Programma - FIS - 4BLC - 2025-2026</t>
  </si>
  <si>
    <t>17hdpDMbZmNnIePL4od9DIlMl-2NBAK_j4WNrKXr6oO0</t>
  </si>
  <si>
    <t>https://docs.google.com/document/d/17hdpDMbZmNnIePL4od9DIlMl-2NBAK_j4WNrKXr6oO0/edit?usp=drivesdk</t>
  </si>
  <si>
    <t>02/06/2026 15:53:51</t>
  </si>
  <si>
    <t>Programma - SCIE - 4BLC - 2025-2026</t>
  </si>
  <si>
    <t>171cW0dqCUoPAiNQCw24xrwnZjbKV8QK97PgQzPjaG-I</t>
  </si>
  <si>
    <t>https://docs.google.com/document/d/171cW0dqCUoPAiNQCw24xrwnZjbKV8QK97PgQzPjaG-I/edit?usp=drivesdk</t>
  </si>
  <si>
    <t>02/06/2026 15:53:57</t>
  </si>
  <si>
    <t>Programma - ART - 4BLC - 2025-2026</t>
  </si>
  <si>
    <t>10JsbIuyFs_DUCCcoFVza4M0QatF3eZbfh9xNmyPsByE</t>
  </si>
  <si>
    <t>https://docs.google.com/document/d/10JsbIuyFs_DUCCcoFVza4M0QatF3eZbfh9xNmyPsByE/edit?usp=drivesdk</t>
  </si>
  <si>
    <t>02/06/2026 15:54:04</t>
  </si>
  <si>
    <t>Programma - MOT - 4BLC - 2025-2026</t>
  </si>
  <si>
    <t>1s-GFegnoNTK02WZAeuoRxlEU9qKT3WJiZF6yxye8JqI</t>
  </si>
  <si>
    <t>https://docs.google.com/document/d/1s-GFegnoNTK02WZAeuoRxlEU9qKT3WJiZF6yxye8JqI/edit?usp=drivesdk</t>
  </si>
  <si>
    <t>02/06/2026 15:54:20</t>
  </si>
  <si>
    <t>Programma - CIV - 4BLC - 2025-2026</t>
  </si>
  <si>
    <t>1qiFwR2Xd6GR2eIEISeKPx5e8hTjSlw1bD0CxByojJCw</t>
  </si>
  <si>
    <t>https://docs.google.com/document/d/1qiFwR2Xd6GR2eIEISeKPx5e8hTjSlw1bD0CxByojJCw/edit?usp=drivesdk</t>
  </si>
  <si>
    <t>02/06/2026 15:54:27</t>
  </si>
  <si>
    <t>Programma - REL - 4BLC - 2025-2026</t>
  </si>
  <si>
    <t>1g8CGEhQsnZRyNrKgsv4Zc0PMXWl3YhMpnMAeQKT8tdM</t>
  </si>
  <si>
    <t>https://docs.google.com/document/d/1g8CGEhQsnZRyNrKgsv4Zc0PMXWl3YhMpnMAeQKT8tdM/edit?usp=drivesdk</t>
  </si>
  <si>
    <t>02/06/2026 15:54:34</t>
  </si>
  <si>
    <t>Programma - ITA - 4BLS - 2025-2026</t>
  </si>
  <si>
    <t>1cV8-xlT33AAZYRmUvY7D3aP03F3rz-CF2k0M-TA5VxM</t>
  </si>
  <si>
    <t>https://docs.google.com/document/d/1cV8-xlT33AAZYRmUvY7D3aP03F3rz-CF2k0M-TA5VxM/edit?usp=drivesdk</t>
  </si>
  <si>
    <t>02/06/2026 15:54:43</t>
  </si>
  <si>
    <t>Programma - LAT - 4BLS - 2025-2026</t>
  </si>
  <si>
    <t>1fjzY7MaS8urFMydblW19ktt1OBjskrv70JUeV0ql8Pc</t>
  </si>
  <si>
    <t>https://docs.google.com/document/d/1fjzY7MaS8urFMydblW19ktt1OBjskrv70JUeV0ql8Pc/edit?usp=drivesdk</t>
  </si>
  <si>
    <t>02/06/2026 15:54:50</t>
  </si>
  <si>
    <t>Programma - ING - 4BLS - 2025-2026</t>
  </si>
  <si>
    <t>1qJY2G7IhZPTcif2q88nY_TIViq2xQLMM4-FIPYVoTAY</t>
  </si>
  <si>
    <t>https://docs.google.com/document/d/1qJY2G7IhZPTcif2q88nY_TIViq2xQLMM4-FIPYVoTAY/edit?usp=drivesdk</t>
  </si>
  <si>
    <t>02/06/2026 15:54:58</t>
  </si>
  <si>
    <t>Programma - STO - 4BLS - 2025-2026</t>
  </si>
  <si>
    <t>1d3CJf8yXrodZG1Y2nA8wXZ7CWImCFagK7EL2nrZlVFQ</t>
  </si>
  <si>
    <t>https://docs.google.com/document/d/1d3CJf8yXrodZG1Y2nA8wXZ7CWImCFagK7EL2nrZlVFQ/edit?usp=drivesdk</t>
  </si>
  <si>
    <t>02/06/2026 15:55:05</t>
  </si>
  <si>
    <t>Programma - FIL - 4BLS - 2025-2026</t>
  </si>
  <si>
    <t>16CSUHkdHpTqb7UlL45q-yHv7hlDe4I6NHWFrC0d_fV4</t>
  </si>
  <si>
    <t>https://docs.google.com/document/d/16CSUHkdHpTqb7UlL45q-yHv7hlDe4I6NHWFrC0d_fV4/edit?usp=drivesdk</t>
  </si>
  <si>
    <t>02/06/2026 15:55:13</t>
  </si>
  <si>
    <t>Programma - MAT - 4BLS - 2025-2026</t>
  </si>
  <si>
    <t>1RJYPXJydZjSkL0XDNdzpLr5301m6xx8Yf9VI8ffHPwQ</t>
  </si>
  <si>
    <t>https://docs.google.com/document/d/1RJYPXJydZjSkL0XDNdzpLr5301m6xx8Yf9VI8ffHPwQ/edit?usp=drivesdk</t>
  </si>
  <si>
    <t>02/06/2026 15:55:21</t>
  </si>
  <si>
    <t>Programma - FIS - 4BLS - 2025-2026</t>
  </si>
  <si>
    <t>1sbPMan37tZb25FvF0Jee-CDgKDZYlSt9Yb2olKX6KgY</t>
  </si>
  <si>
    <t>https://docs.google.com/document/d/1sbPMan37tZb25FvF0Jee-CDgKDZYlSt9Yb2olKX6KgY/edit?usp=drivesdk</t>
  </si>
  <si>
    <t>02/06/2026 15:55:28</t>
  </si>
  <si>
    <t>Programma - SCIE - 4BLS - 2025-2026</t>
  </si>
  <si>
    <t>1EelIO7Vdy66a4hWYgjmdVqcAqMjYxEdOlTPqrwzaDHc</t>
  </si>
  <si>
    <t>https://docs.google.com/document/d/1EelIO7Vdy66a4hWYgjmdVqcAqMjYxEdOlTPqrwzaDHc/edit?usp=drivesdk</t>
  </si>
  <si>
    <t>02/06/2026 15:55:36</t>
  </si>
  <si>
    <t>Programma - DIS - 4BLS - 2025-2026</t>
  </si>
  <si>
    <t>1HG9_wM8i7RzJrOqmhGAOY-968zyTYfP-t-SlnVCq04w</t>
  </si>
  <si>
    <t>https://docs.google.com/document/d/1HG9_wM8i7RzJrOqmhGAOY-968zyTYfP-t-SlnVCq04w/edit?usp=drivesdk</t>
  </si>
  <si>
    <t>02/06/2026 15:55:43</t>
  </si>
  <si>
    <t>Programma - MOT - 4BLS - 2025-2026</t>
  </si>
  <si>
    <t>15xHGbSMF1koHsQSld1lC6GLuS17BUSRAuv-Dlc7xtUQ</t>
  </si>
  <si>
    <t>https://docs.google.com/document/d/15xHGbSMF1koHsQSld1lC6GLuS17BUSRAuv-Dlc7xtUQ/edit?usp=drivesdk</t>
  </si>
  <si>
    <t>02/06/2026 15:55:50</t>
  </si>
  <si>
    <t>Programma - CIV - 4BLS - 2025-2026</t>
  </si>
  <si>
    <t>1ajWgffBo3dgjD-cxVqUWnM00DBbugg8p4ChvMzWR9kU</t>
  </si>
  <si>
    <t>https://docs.google.com/document/d/1ajWgffBo3dgjD-cxVqUWnM00DBbugg8p4ChvMzWR9kU/edit?usp=drivesdk</t>
  </si>
  <si>
    <t>02/06/2026 15:56:11</t>
  </si>
  <si>
    <t>Programma - REL - 4BLS - 2025-2026</t>
  </si>
  <si>
    <t>1JCu0cKR1jTOhOhi7ieH_5T66QeVisGc9sQKvGivimUs</t>
  </si>
  <si>
    <t>https://docs.google.com/document/d/1JCu0cKR1jTOhOhi7ieH_5T66QeVisGc9sQKvGivimUs/edit?usp=drivesdk</t>
  </si>
  <si>
    <t>02/06/2026 15:56:20</t>
  </si>
  <si>
    <t>Programma - ITA - 4C - 2025-2026</t>
  </si>
  <si>
    <t>1E7ZYhkEkwVzUl0nBR-cA2V68m6t7uPVqefGcbu4bB9I</t>
  </si>
  <si>
    <t>https://docs.google.com/document/d/1E7ZYhkEkwVzUl0nBR-cA2V68m6t7uPVqefGcbu4bB9I/edit?usp=drivesdk</t>
  </si>
  <si>
    <t>02/06/2026 15:56:28</t>
  </si>
  <si>
    <t>Programma - LAT - 4C - 2025-2026</t>
  </si>
  <si>
    <t>1ma5XedRl-3iBfVnatAykDJMYI5rsgD877Erjab-UUFE</t>
  </si>
  <si>
    <t>https://docs.google.com/document/d/1ma5XedRl-3iBfVnatAykDJMYI5rsgD877Erjab-UUFE/edit?usp=drivesdk</t>
  </si>
  <si>
    <t>02/06/2026 15:56:37</t>
  </si>
  <si>
    <t>Programma - ING - 4C - 2025-2026</t>
  </si>
  <si>
    <t>1wfrBMRGI7_07VQe6m7Hq0rLAnWnUGxnh6GdDDkf7NVc</t>
  </si>
  <si>
    <t>https://docs.google.com/document/d/1wfrBMRGI7_07VQe6m7Hq0rLAnWnUGxnh6GdDDkf7NVc/edit?usp=drivesdk</t>
  </si>
  <si>
    <t>02/06/2026 15:56:47</t>
  </si>
  <si>
    <t>Programma - STO - 4C - 2025-2026</t>
  </si>
  <si>
    <t>1RR6sPgXFQmPImkg1gdwuFwIRlm7qL9TOP63k8t6L1Cc</t>
  </si>
  <si>
    <t>https://docs.google.com/document/d/1RR6sPgXFQmPImkg1gdwuFwIRlm7qL9TOP63k8t6L1Cc/edit?usp=drivesdk</t>
  </si>
  <si>
    <t>02/06/2026 15:56:54</t>
  </si>
  <si>
    <t>Programma - FIL - 4C - 2025-2026</t>
  </si>
  <si>
    <t>14LypOjpuxzk_O1jFAwKhFzxk6gyKNIz0spIt1kpFydk</t>
  </si>
  <si>
    <t>https://docs.google.com/document/d/14LypOjpuxzk_O1jFAwKhFzxk6gyKNIz0spIt1kpFydk/edit?usp=drivesdk</t>
  </si>
  <si>
    <t>02/06/2026 15:57:07</t>
  </si>
  <si>
    <t>Programma - MAT - 4C - 2025-2026</t>
  </si>
  <si>
    <t>1W4znjKtNmqdYdGJOZgZJOnkHAt0cEDSXVKIYqCWCgUY</t>
  </si>
  <si>
    <t>https://docs.google.com/document/d/1W4znjKtNmqdYdGJOZgZJOnkHAt0cEDSXVKIYqCWCgUY/edit?usp=drivesdk</t>
  </si>
  <si>
    <t>02/06/2026 15:57:15</t>
  </si>
  <si>
    <t>Programma - FIS - 4C - 2025-2026</t>
  </si>
  <si>
    <t>1lv8Aj9Gd6FfM0lGeSqiXS-XXL07VHwHYml4VsBiL7eg</t>
  </si>
  <si>
    <t>https://docs.google.com/document/d/1lv8Aj9Gd6FfM0lGeSqiXS-XXL07VHwHYml4VsBiL7eg/edit?usp=drivesdk</t>
  </si>
  <si>
    <t>02/06/2026 15:57:26</t>
  </si>
  <si>
    <t>Programma - SCIE - 4C - 2025-2026</t>
  </si>
  <si>
    <t>15PHvNCw0Oe_GRPgeH4EQfg_tQoLdXAeE8DsmsSSie6M</t>
  </si>
  <si>
    <t>https://docs.google.com/document/d/15PHvNCw0Oe_GRPgeH4EQfg_tQoLdXAeE8DsmsSSie6M/edit?usp=drivesdk</t>
  </si>
  <si>
    <t>02/06/2026 15:57:33</t>
  </si>
  <si>
    <t>Programma - DIS - 4C - 2025-2026</t>
  </si>
  <si>
    <t>1Qmt0dOBJQJ-zJ83zrt4FBuzlYiXKcsjnJ7hJ0baiLuU</t>
  </si>
  <si>
    <t>https://docs.google.com/document/d/1Qmt0dOBJQJ-zJ83zrt4FBuzlYiXKcsjnJ7hJ0baiLuU/edit?usp=drivesdk</t>
  </si>
  <si>
    <t>02/06/2026 15:57:41</t>
  </si>
  <si>
    <t>Programma - MOT - 4C - 2025-2026</t>
  </si>
  <si>
    <t>1pE2i5jL_3cJ9FIgGe0n37PMadNXpLCp69OqMqOhjvLU</t>
  </si>
  <si>
    <t>https://docs.google.com/document/d/1pE2i5jL_3cJ9FIgGe0n37PMadNXpLCp69OqMqOhjvLU/edit?usp=drivesdk</t>
  </si>
  <si>
    <t>02/06/2026 15:57:49</t>
  </si>
  <si>
    <t>Programma - CIV - 4C - 2025-2026</t>
  </si>
  <si>
    <t>1c8uUEeKZO9-5-eih44y3TPGef_OMJjc6iDIY6i-NWns</t>
  </si>
  <si>
    <t>https://docs.google.com/document/d/1c8uUEeKZO9-5-eih44y3TPGef_OMJjc6iDIY6i-NWns/edit?usp=drivesdk</t>
  </si>
  <si>
    <t>02/06/2026 15:57:57</t>
  </si>
  <si>
    <t>Programma - REL - 4C - 2025-2026</t>
  </si>
  <si>
    <t>1DC7uBdguqhtBMYfLmwpCariSfWAah6iJxggZVjlKOD4</t>
  </si>
  <si>
    <t>https://docs.google.com/document/d/1DC7uBdguqhtBMYfLmwpCariSfWAah6iJxggZVjlKOD4/edit?usp=drivesdk</t>
  </si>
  <si>
    <t>02/06/2026 15:58:05</t>
  </si>
  <si>
    <t>Programma - ALT - 4C - 2025-2026</t>
  </si>
  <si>
    <t>1DjVZcRU3tiszOUdvQO9ozWG-52EjEWm4No9gMjAnAnM</t>
  </si>
  <si>
    <t>https://docs.google.com/document/d/1DjVZcRU3tiszOUdvQO9ozWG-52EjEWm4No9gMjAnAnM/edit?usp=drivesdk</t>
  </si>
  <si>
    <t>02/06/2026 15:58:16</t>
  </si>
  <si>
    <t>Programma - ITA - 4D - 2025-2026</t>
  </si>
  <si>
    <t>1PKZxF-i7l2X1asEuvxiDBxwlOyBaPSWvHLi7JKSo8Z4</t>
  </si>
  <si>
    <t>https://docs.google.com/document/d/1PKZxF-i7l2X1asEuvxiDBxwlOyBaPSWvHLi7JKSo8Z4/edit?usp=drivesdk</t>
  </si>
  <si>
    <t>02/06/2026 15:58:25</t>
  </si>
  <si>
    <t>Programma - ING - 4D - 2025-2026</t>
  </si>
  <si>
    <t>1emBOe6dSE51zDc7JuteyI1d7eI4iAFcifJE-ld6xZKY</t>
  </si>
  <si>
    <t>https://docs.google.com/document/d/1emBOe6dSE51zDc7JuteyI1d7eI4iAFcifJE-ld6xZKY/edit?usp=drivesdk</t>
  </si>
  <si>
    <t>02/06/2026 15:58:35</t>
  </si>
  <si>
    <t>Programma - STO - 4D - 2025-2026</t>
  </si>
  <si>
    <t>13i6Y3lIhwFEqelv5-C09ymsFS8LRP-H8dA1fAwZHy_A</t>
  </si>
  <si>
    <t>https://docs.google.com/document/d/13i6Y3lIhwFEqelv5-C09ymsFS8LRP-H8dA1fAwZHy_A/edit?usp=drivesdk</t>
  </si>
  <si>
    <t>02/06/2026 15:58:43</t>
  </si>
  <si>
    <t>Programma - FIL - 4D - 2025-2026</t>
  </si>
  <si>
    <t>1me7hsDeyqF2W-mTeQn6r7QbCEm9WYdujsmTgDTmOaxk</t>
  </si>
  <si>
    <t>https://docs.google.com/document/d/1me7hsDeyqF2W-mTeQn6r7QbCEm9WYdujsmTgDTmOaxk/edit?usp=drivesdk</t>
  </si>
  <si>
    <t>02/06/2026 15:58:51</t>
  </si>
  <si>
    <t>Programma - MAT - 4D - 2025-2026</t>
  </si>
  <si>
    <t>1H9P-O0kmuZcVfs6FzBP9Y-cWU25bgnyqTMbwEzdKzsM</t>
  </si>
  <si>
    <t>https://docs.google.com/document/d/1H9P-O0kmuZcVfs6FzBP9Y-cWU25bgnyqTMbwEzdKzsM/edit?usp=drivesdk</t>
  </si>
  <si>
    <t>02/06/2026 15:58:59</t>
  </si>
  <si>
    <t>Programma - FIS - 4D - 2025-2026</t>
  </si>
  <si>
    <t>1-syXMOGm4bNSrHxQeKdkfKYOcFStqNCbNXtU7W6T4Pw</t>
  </si>
  <si>
    <t>https://docs.google.com/document/d/1-syXMOGm4bNSrHxQeKdkfKYOcFStqNCbNXtU7W6T4Pw/edit?usp=drivesdk</t>
  </si>
  <si>
    <t>02/06/2026 15:59:06</t>
  </si>
  <si>
    <t>Programma - INF - 4D - 2025-2026</t>
  </si>
  <si>
    <t>1AdnrA6dwlFHVxa3D_UGMCJy4zF4pQz9KHsBQEPO_5H8</t>
  </si>
  <si>
    <t>https://docs.google.com/document/d/1AdnrA6dwlFHVxa3D_UGMCJy4zF4pQz9KHsBQEPO_5H8/edit?usp=drivesdk</t>
  </si>
  <si>
    <t>02/06/2026 16:19:59</t>
  </si>
  <si>
    <t>Programma - SCIE - 4D - 2025-2026</t>
  </si>
  <si>
    <t>15lMC2Mg2vZKwnCYs8Bav1n0gtKM0dTNOSVA_MALPaxA</t>
  </si>
  <si>
    <t>https://docs.google.com/document/d/15lMC2Mg2vZKwnCYs8Bav1n0gtKM0dTNOSVA_MALPaxA/edit?usp=drivesdk</t>
  </si>
  <si>
    <t>02/06/2026 16:20:07</t>
  </si>
  <si>
    <t>Programma - DIS - 4D - 2025-2026</t>
  </si>
  <si>
    <t>1CqYQl6PLL7vKiHPR3ZOwWn7DvBSwsNe31z0wQUY0N48</t>
  </si>
  <si>
    <t>https://docs.google.com/document/d/1CqYQl6PLL7vKiHPR3ZOwWn7DvBSwsNe31z0wQUY0N48/edit?usp=drivesdk</t>
  </si>
  <si>
    <t>02/06/2026 16:20:15</t>
  </si>
  <si>
    <t>Programma - MOT - 4D - 2025-2026</t>
  </si>
  <si>
    <t>1iEX7PJKjCu4mVJS2wcrU22kghgkoOCrpBfWlgv87iCU</t>
  </si>
  <si>
    <t>https://docs.google.com/document/d/1iEX7PJKjCu4mVJS2wcrU22kghgkoOCrpBfWlgv87iCU/edit?usp=drivesdk</t>
  </si>
  <si>
    <t>02/06/2026 16:20:23</t>
  </si>
  <si>
    <t>Programma - CIV - 4D - 2025-2026</t>
  </si>
  <si>
    <t>1Z_nu_113ZeSLnaQzUV-p4rBLuZX2uXTFv7oFFbi_TAY</t>
  </si>
  <si>
    <t>https://docs.google.com/document/d/1Z_nu_113ZeSLnaQzUV-p4rBLuZX2uXTFv7oFFbi_TAY/edit?usp=drivesdk</t>
  </si>
  <si>
    <t>02/06/2026 16:20:31</t>
  </si>
  <si>
    <t>Programma - REL - 4D - 2025-2026</t>
  </si>
  <si>
    <t>1RfcNPE1cDXNApiWUswh1QOFnCGvDFXY3MP-KtFO_Lso</t>
  </si>
  <si>
    <t>https://docs.google.com/document/d/1RfcNPE1cDXNApiWUswh1QOFnCGvDFXY3MP-KtFO_Lso/edit?usp=drivesdk</t>
  </si>
  <si>
    <t>02/06/2026 16:20:39</t>
  </si>
  <si>
    <t>Programma - ALT - 4D - 2025-2026</t>
  </si>
  <si>
    <t>10rovD_zGDrU60NfQqc0Mn1OJmAs7DRuhwA0LOCRNJOI</t>
  </si>
  <si>
    <t>https://docs.google.com/document/d/10rovD_zGDrU60NfQqc0Mn1OJmAs7DRuhwA0LOCRNJOI/edit?usp=drivesdk</t>
  </si>
  <si>
    <t>02/06/2026 16:20:46</t>
  </si>
  <si>
    <t>Programma - SOS - 4D - 2025-2026</t>
  </si>
  <si>
    <t>1PcYztaQx3sKtEe1U3j6ZkXcQEKzruK_JUYPrifg5svA</t>
  </si>
  <si>
    <t>https://docs.google.com/document/d/1PcYztaQx3sKtEe1U3j6ZkXcQEKzruK_JUYPrifg5svA/edit?usp=drivesdk</t>
  </si>
  <si>
    <t>02/06/2026 16:20:54</t>
  </si>
  <si>
    <t>Programma - ITA - 4E - 2025-2026</t>
  </si>
  <si>
    <t>1RD12hxMcMusrHuzMoXeVIQzz-h7umx5WmgHgvNGbv7k</t>
  </si>
  <si>
    <t>https://docs.google.com/document/d/1RD12hxMcMusrHuzMoXeVIQzz-h7umx5WmgHgvNGbv7k/edit?usp=drivesdk</t>
  </si>
  <si>
    <t>02/06/2026 16:21:03</t>
  </si>
  <si>
    <t>Programma - ING - 4E - 2025-2026</t>
  </si>
  <si>
    <t>198GsaV7DqOEixHJt7Y7hzoCki1XZzommEBOfsA-onEc</t>
  </si>
  <si>
    <t>https://docs.google.com/document/d/198GsaV7DqOEixHJt7Y7hzoCki1XZzommEBOfsA-onEc/edit?usp=drivesdk</t>
  </si>
  <si>
    <t>02/06/2026 16:21:12</t>
  </si>
  <si>
    <t>Programma - STO - 4E - 2025-2026</t>
  </si>
  <si>
    <t>1gI2VJUis9GUjUXaRMGz31rdnBPfonXqrnqsv4v8JEew</t>
  </si>
  <si>
    <t>https://docs.google.com/document/d/1gI2VJUis9GUjUXaRMGz31rdnBPfonXqrnqsv4v8JEew/edit?usp=drivesdk</t>
  </si>
  <si>
    <t>02/06/2026 16:21:20</t>
  </si>
  <si>
    <t>Programma - FIL - 4E - 2025-2026</t>
  </si>
  <si>
    <t>1tedAYbMdKyCnmJasdJ6txpfQYIWsWA8GOxA3WS1X6As</t>
  </si>
  <si>
    <t>https://docs.google.com/document/d/1tedAYbMdKyCnmJasdJ6txpfQYIWsWA8GOxA3WS1X6As/edit?usp=drivesdk</t>
  </si>
  <si>
    <t>02/06/2026 16:21:27</t>
  </si>
  <si>
    <t>Programma - MAT - 4E - 2025-2026</t>
  </si>
  <si>
    <t>1u8NM34tDVDbNvnh7n77svRdda-e9USmSMQw_CP62BsE</t>
  </si>
  <si>
    <t>https://docs.google.com/document/d/1u8NM34tDVDbNvnh7n77svRdda-e9USmSMQw_CP62BsE/edit?usp=drivesdk</t>
  </si>
  <si>
    <t>02/06/2026 16:21:35</t>
  </si>
  <si>
    <t>Programma - FIS - 4E - 2025-2026</t>
  </si>
  <si>
    <t>1P_2W1sOSUgAoumuRZVobToeg-np82NpjLY12UFc_F1A</t>
  </si>
  <si>
    <t>https://docs.google.com/document/d/1P_2W1sOSUgAoumuRZVobToeg-np82NpjLY12UFc_F1A/edit?usp=drivesdk</t>
  </si>
  <si>
    <t>02/06/2026 16:21:43</t>
  </si>
  <si>
    <t>Programma - INF - 4E - 2025-2026</t>
  </si>
  <si>
    <t>1VcuoxIhPn402tn7i-uEAtG5P8yMfIT8cj9mD4cTrlQE</t>
  </si>
  <si>
    <t>https://docs.google.com/document/d/1VcuoxIhPn402tn7i-uEAtG5P8yMfIT8cj9mD4cTrlQE/edit?usp=drivesdk</t>
  </si>
  <si>
    <t>02/06/2026 16:21:50</t>
  </si>
  <si>
    <t>Programma - SCIE - 4E - 2025-2026</t>
  </si>
  <si>
    <t>100AAG1SqOQBxfzraFQJRFsm8KhJe-xjxqieA8j3IJP0</t>
  </si>
  <si>
    <t>https://docs.google.com/document/d/100AAG1SqOQBxfzraFQJRFsm8KhJe-xjxqieA8j3IJP0/edit?usp=drivesdk</t>
  </si>
  <si>
    <t>02/06/2026 16:21:58</t>
  </si>
  <si>
    <t>Programma - DIS - 4E - 2025-2026</t>
  </si>
  <si>
    <t>1_6DEx8Lutv5ZEPnXAXO-_A47RAy_LTTyt6RsRVEXIhY</t>
  </si>
  <si>
    <t>https://docs.google.com/document/d/1_6DEx8Lutv5ZEPnXAXO-_A47RAy_LTTyt6RsRVEXIhY/edit?usp=drivesdk</t>
  </si>
  <si>
    <t>02/06/2026 16:22:05</t>
  </si>
  <si>
    <t>Programma - MOT - 4E - 2025-2026</t>
  </si>
  <si>
    <t>1GG7CAecvQKlxys10wwwLVy7QpIeieLp6P-qULh-QFWQ</t>
  </si>
  <si>
    <t>https://docs.google.com/document/d/1GG7CAecvQKlxys10wwwLVy7QpIeieLp6P-qULh-QFWQ/edit?usp=drivesdk</t>
  </si>
  <si>
    <t>02/06/2026 16:22:13</t>
  </si>
  <si>
    <t>Programma - CIV - 4E - 2025-2026</t>
  </si>
  <si>
    <t>1YV-4yDwnmomg-2BASsk4cK9BExJ1bPQcSUSX15IKhTM</t>
  </si>
  <si>
    <t>https://docs.google.com/document/d/1YV-4yDwnmomg-2BASsk4cK9BExJ1bPQcSUSX15IKhTM/edit?usp=drivesdk</t>
  </si>
  <si>
    <t>02/06/2026 16:22:21</t>
  </si>
  <si>
    <t>Programma - REL - 4E - 2025-2026</t>
  </si>
  <si>
    <t>1dl6vw-ln6K1DKg_XtX2E7yibpMmqEbevjWBbFsGhrRI</t>
  </si>
  <si>
    <t>https://docs.google.com/document/d/1dl6vw-ln6K1DKg_XtX2E7yibpMmqEbevjWBbFsGhrRI/edit?usp=drivesdk</t>
  </si>
  <si>
    <t>02/06/2026 16:22:34</t>
  </si>
  <si>
    <t>Programma - ITA - 4F - 2025-2026</t>
  </si>
  <si>
    <t>1j5jj1OZgAIcqSUXxW3YfWdOx4Du6r60cwKoGdOSWE6I</t>
  </si>
  <si>
    <t>https://docs.google.com/document/d/1j5jj1OZgAIcqSUXxW3YfWdOx4Du6r60cwKoGdOSWE6I/edit?usp=drivesdk</t>
  </si>
  <si>
    <t>02/06/2026 16:22:43</t>
  </si>
  <si>
    <t>Programma - ING - 4F - 2025-2026</t>
  </si>
  <si>
    <t>1RInmjF5e9ir70YhzVufXcyHxPkEE9sz-TxN4VDSCvTE</t>
  </si>
  <si>
    <t>https://docs.google.com/document/d/1RInmjF5e9ir70YhzVufXcyHxPkEE9sz-TxN4VDSCvTE/edit?usp=drivesdk</t>
  </si>
  <si>
    <t>02/06/2026 16:22:51</t>
  </si>
  <si>
    <t>Programma - STO - 4F - 2025-2026</t>
  </si>
  <si>
    <t>1cI11nVUGgPClugNYOiVJjuP31N79GPDwH9tEa3qzcDM</t>
  </si>
  <si>
    <t>https://docs.google.com/document/d/1cI11nVUGgPClugNYOiVJjuP31N79GPDwH9tEa3qzcDM/edit?usp=drivesdk</t>
  </si>
  <si>
    <t>02/06/2026 16:22:59</t>
  </si>
  <si>
    <t>Programma - FIL - 4F - 2025-2026</t>
  </si>
  <si>
    <t>147Fr29YFYHlHZxq8Vy_i6DZmzaOK6AK6dDqQS1S0FF0</t>
  </si>
  <si>
    <t>https://docs.google.com/document/d/147Fr29YFYHlHZxq8Vy_i6DZmzaOK6AK6dDqQS1S0FF0/edit?usp=drivesdk</t>
  </si>
  <si>
    <t>02/06/2026 16:23:07</t>
  </si>
  <si>
    <t>Programma - MAT - 4F - 2025-2026</t>
  </si>
  <si>
    <t>12od_Xwucwp1TD68LfyNPDue9SbfIpwjoYJ5iT6e-x5I</t>
  </si>
  <si>
    <t>https://docs.google.com/document/d/12od_Xwucwp1TD68LfyNPDue9SbfIpwjoYJ5iT6e-x5I/edit?usp=drivesdk</t>
  </si>
  <si>
    <t>02/06/2026 16:23:15</t>
  </si>
  <si>
    <t>Programma - FIS - 4F - 2025-2026</t>
  </si>
  <si>
    <t>1jLX2DpamhdBRmNsksQFqXgpwwM4fJIL5pRGcXrxyiCM</t>
  </si>
  <si>
    <t>https://docs.google.com/document/d/1jLX2DpamhdBRmNsksQFqXgpwwM4fJIL5pRGcXrxyiCM/edit?usp=drivesdk</t>
  </si>
  <si>
    <t>02/06/2026 16:23:23</t>
  </si>
  <si>
    <t>Programma - INF - 4F - 2025-2026</t>
  </si>
  <si>
    <t>1scA9Od-pPQ8uooA9c5IWbI4KzlI5k-F2uKgadW-EtTs</t>
  </si>
  <si>
    <t>https://docs.google.com/document/d/1scA9Od-pPQ8uooA9c5IWbI4KzlI5k-F2uKgadW-EtTs/edit?usp=drivesdk</t>
  </si>
  <si>
    <t>02/06/2026 16:23:30</t>
  </si>
  <si>
    <t>Programma - SCIE - 4F - 2025-2026</t>
  </si>
  <si>
    <t>13d4ppICBTwIz3w074HHl_s8WP_F9f7emw_c70dOPfdE</t>
  </si>
  <si>
    <t>https://docs.google.com/document/d/13d4ppICBTwIz3w074HHl_s8WP_F9f7emw_c70dOPfdE/edit?usp=drivesdk</t>
  </si>
  <si>
    <t>02/06/2026 16:23:38</t>
  </si>
  <si>
    <t>Programma - DIS - 4F - 2025-2026</t>
  </si>
  <si>
    <t>14fowN327SJWqviwOudbQ3z3c4iLJFII_gPPZVtnkPo0</t>
  </si>
  <si>
    <t>https://docs.google.com/document/d/14fowN327SJWqviwOudbQ3z3c4iLJFII_gPPZVtnkPo0/edit?usp=drivesdk</t>
  </si>
  <si>
    <t>02/06/2026 16:23:46</t>
  </si>
  <si>
    <t>Programma - MOT - 4F - 2025-2026</t>
  </si>
  <si>
    <t>1Li1IHAs5LMGeFGuzeLX6cDnPdqwV9oswzbcqNtTEn3s</t>
  </si>
  <si>
    <t>https://docs.google.com/document/d/1Li1IHAs5LMGeFGuzeLX6cDnPdqwV9oswzbcqNtTEn3s/edit?usp=drivesdk</t>
  </si>
  <si>
    <t>02/06/2026 16:23:54</t>
  </si>
  <si>
    <t>Programma - CIV - 4F - 2025-2026</t>
  </si>
  <si>
    <t>12A2jpxp9AUpwquWQQk_BV5oUk1ZVsgjy-Ky7pH67exw</t>
  </si>
  <si>
    <t>https://docs.google.com/document/d/12A2jpxp9AUpwquWQQk_BV5oUk1ZVsgjy-Ky7pH67exw/edit?usp=drivesdk</t>
  </si>
  <si>
    <t>02/06/2026 16:24:03</t>
  </si>
  <si>
    <t>Programma - REL - 4F - 2025-2026</t>
  </si>
  <si>
    <t>1NRTJNXLKwb-KnMDXKFuNhT5x1FyMNq4gk2myilXgHg4</t>
  </si>
  <si>
    <t>https://docs.google.com/document/d/1NRTJNXLKwb-KnMDXKFuNhT5x1FyMNq4gk2myilXgHg4/edit?usp=drivesdk</t>
  </si>
  <si>
    <t>02/06/2026 16:24:11</t>
  </si>
  <si>
    <t>Programma - ALT - 4F - 2025-2026</t>
  </si>
  <si>
    <t>1gx8eXaR6bsYy0gWkm3rXWsvldwR8rUnGaALHjZz8I3U</t>
  </si>
  <si>
    <t>https://docs.google.com/document/d/1gx8eXaR6bsYy0gWkm3rXWsvldwR8rUnGaALHjZz8I3U/edit?usp=drivesdk</t>
  </si>
  <si>
    <t>02/06/2026 16:24:20</t>
  </si>
  <si>
    <t>Programma - ITA - 4G - 2025-2026</t>
  </si>
  <si>
    <t>1WorogonnGONYm4VpBmX92rehceJ7PhkQbjqITPjZUbw</t>
  </si>
  <si>
    <t>https://docs.google.com/document/d/1WorogonnGONYm4VpBmX92rehceJ7PhkQbjqITPjZUbw/edit?usp=drivesdk</t>
  </si>
  <si>
    <t>02/06/2026 16:24:29</t>
  </si>
  <si>
    <t>Programma - ING - 4G - 2025-2026</t>
  </si>
  <si>
    <t>1eIm4ipFf00xsz_tn37S7KcvUE8zkuSpE88zRxX70iXI</t>
  </si>
  <si>
    <t>https://docs.google.com/document/d/1eIm4ipFf00xsz_tn37S7KcvUE8zkuSpE88zRxX70iXI/edit?usp=drivesdk</t>
  </si>
  <si>
    <t>02/06/2026 16:24:37</t>
  </si>
  <si>
    <t>Programma - STO - 4G - 2025-2026</t>
  </si>
  <si>
    <t>1WsGkxJHWeqkMGlJgouv7eGO65slcyCGZCKtAsPd9OlE</t>
  </si>
  <si>
    <t>https://docs.google.com/document/d/1WsGkxJHWeqkMGlJgouv7eGO65slcyCGZCKtAsPd9OlE/edit?usp=drivesdk</t>
  </si>
  <si>
    <t>02/06/2026 16:24:45</t>
  </si>
  <si>
    <t>Programma - FIL - 4G - 2025-2026</t>
  </si>
  <si>
    <t>1O_MzX1UtEFromUyOtTT5b6hFb_rtxnLdD6FKUIKpz98</t>
  </si>
  <si>
    <t>https://docs.google.com/document/d/1O_MzX1UtEFromUyOtTT5b6hFb_rtxnLdD6FKUIKpz98/edit?usp=drivesdk</t>
  </si>
  <si>
    <t>02/06/2026 16:24:53</t>
  </si>
  <si>
    <t>Programma - MAT - 4G - 2025-2026</t>
  </si>
  <si>
    <t>1X49mIFiFSvBkeDykM3irPzNxeFyd_-CyprWfuUf0OfI</t>
  </si>
  <si>
    <t>https://docs.google.com/document/d/1X49mIFiFSvBkeDykM3irPzNxeFyd_-CyprWfuUf0OfI/edit?usp=drivesdk</t>
  </si>
  <si>
    <t>02/06/2026 16:25:03</t>
  </si>
  <si>
    <t>Programma - FIS - 4G - 2025-2026</t>
  </si>
  <si>
    <t>1N28B-U8BCqYzQ6QuhU6yMQqfLZsRAFl7Lbn00dHvLyw</t>
  </si>
  <si>
    <t>https://docs.google.com/document/d/1N28B-U8BCqYzQ6QuhU6yMQqfLZsRAFl7Lbn00dHvLyw/edit?usp=drivesdk</t>
  </si>
  <si>
    <t>02/06/2026 16:25:10</t>
  </si>
  <si>
    <t>Programma - SCIE - 4G - 2025-2026</t>
  </si>
  <si>
    <t>10BRsfViIS613GhIJuaZYViiiF8UPZXPR5ztiyN7qOHk</t>
  </si>
  <si>
    <t>https://docs.google.com/document/d/10BRsfViIS613GhIJuaZYViiiF8UPZXPR5ztiyN7qOHk/edit?usp=drivesdk</t>
  </si>
  <si>
    <t>02/06/2026 16:25:18</t>
  </si>
  <si>
    <t>Programma - DIR - 4G - 2025-2026</t>
  </si>
  <si>
    <t>1Ty9f0Kfu63Po-dBO8192FCev0gMa0Zr_N1jEIWbkUPE</t>
  </si>
  <si>
    <t>https://docs.google.com/document/d/1Ty9f0Kfu63Po-dBO8192FCev0gMa0Zr_N1jEIWbkUPE/edit?usp=drivesdk</t>
  </si>
  <si>
    <t>02/06/2026 16:25:26</t>
  </si>
  <si>
    <t>Programma - MOT - 4G - 2025-2026</t>
  </si>
  <si>
    <t>1ssNkxPX6YmKnjSLwDttcKpcCRAmV0UtzrZTy66kYOGo</t>
  </si>
  <si>
    <t>https://docs.google.com/document/d/1ssNkxPX6YmKnjSLwDttcKpcCRAmV0UtzrZTy66kYOGo/edit?usp=drivesdk</t>
  </si>
  <si>
    <t>02/06/2026 16:25:34</t>
  </si>
  <si>
    <t>Programma - SPO - 4G - 2025-2026</t>
  </si>
  <si>
    <t>1_dLN4FXE4W2Wtc8KeTnOn6wL5gd0VT5KUiL3Ni8aM80</t>
  </si>
  <si>
    <t>https://docs.google.com/document/d/1_dLN4FXE4W2Wtc8KeTnOn6wL5gd0VT5KUiL3Ni8aM80/edit?usp=drivesdk</t>
  </si>
  <si>
    <t>02/06/2026 16:25:44</t>
  </si>
  <si>
    <t>Programma - CIV - 4G - 2025-2026</t>
  </si>
  <si>
    <t>1Yw6zI3ura3WPNmZbluyxAeYloP48lpKRFpFK4eBZ-Go</t>
  </si>
  <si>
    <t>https://docs.google.com/document/d/1Yw6zI3ura3WPNmZbluyxAeYloP48lpKRFpFK4eBZ-Go/edit?usp=drivesdk</t>
  </si>
  <si>
    <t>02/06/2026 16:25:56</t>
  </si>
  <si>
    <t>Programma - REL - 4G - 2025-2026</t>
  </si>
  <si>
    <t>1kE_VOSGeYxTHU_GZKhhYXaFQi9DW9JJfvBdK09dXjJo</t>
  </si>
  <si>
    <t>https://docs.google.com/document/d/1kE_VOSGeYxTHU_GZKhhYXaFQi9DW9JJfvBdK09dXjJo/edit?usp=drivesdk</t>
  </si>
  <si>
    <t>02/06/2026 16:26:04</t>
  </si>
  <si>
    <t>Programma - ITA - 4H - 2025-2026</t>
  </si>
  <si>
    <t>1Rj37y4RxqwcodMoTf-lvQUt0CjDkzXC_ytV9vapYkkI</t>
  </si>
  <si>
    <t>https://docs.google.com/document/d/1Rj37y4RxqwcodMoTf-lvQUt0CjDkzXC_ytV9vapYkkI/edit?usp=drivesdk</t>
  </si>
  <si>
    <t>02/06/2026 16:26:17</t>
  </si>
  <si>
    <t>Programma - LAT - 4H - 2025-2026</t>
  </si>
  <si>
    <t>1i80_gqZWKGrtBy9nWDazsU3tJe_XVTj3WGP7TtauRxA</t>
  </si>
  <si>
    <t>https://docs.google.com/document/d/1i80_gqZWKGrtBy9nWDazsU3tJe_XVTj3WGP7TtauRxA/edit?usp=drivesdk</t>
  </si>
  <si>
    <t>02/06/2026 16:26:26</t>
  </si>
  <si>
    <t>Programma - ING - 4H - 2025-2026</t>
  </si>
  <si>
    <t>1zG7y4prlLL_Aqn3C6jq6rLA40ouUcX-wJP4Uu62S9cE</t>
  </si>
  <si>
    <t>https://docs.google.com/document/d/1zG7y4prlLL_Aqn3C6jq6rLA40ouUcX-wJP4Uu62S9cE/edit?usp=drivesdk</t>
  </si>
  <si>
    <t>02/06/2026 16:26:34</t>
  </si>
  <si>
    <t>Programma - STO - 4H - 2025-2026</t>
  </si>
  <si>
    <t>14rWziKImKny33nJaS5l_lN6GcULg2x3xBwZN552-HQ0</t>
  </si>
  <si>
    <t>https://docs.google.com/document/d/14rWziKImKny33nJaS5l_lN6GcULg2x3xBwZN552-HQ0/edit?usp=drivesdk</t>
  </si>
  <si>
    <t>02/06/2026 16:26:41</t>
  </si>
  <si>
    <t>Programma - FIL - 4H - 2025-2026</t>
  </si>
  <si>
    <t>1N7vub_hGbRDAXBFUkWLnvc2tOzP3fRnVSUMXfJATSaY</t>
  </si>
  <si>
    <t>https://docs.google.com/document/d/1N7vub_hGbRDAXBFUkWLnvc2tOzP3fRnVSUMXfJATSaY/edit?usp=drivesdk</t>
  </si>
  <si>
    <t>02/06/2026 16:26:49</t>
  </si>
  <si>
    <t>Programma - MAT - 4H - 2025-2026</t>
  </si>
  <si>
    <t>1NWD9jGxoNtyZfKptaA9dycA4Fl9U2KcaXJ-g3OmSnNs</t>
  </si>
  <si>
    <t>https://docs.google.com/document/d/1NWD9jGxoNtyZfKptaA9dycA4Fl9U2KcaXJ-g3OmSnNs/edit?usp=drivesdk</t>
  </si>
  <si>
    <t>02/06/2026 16:26:58</t>
  </si>
  <si>
    <t>Programma - FIS - 4H - 2025-2026</t>
  </si>
  <si>
    <t>16qkkjfKg5XuGU7BWGhJEyi_EYvBLIRnc3E07uJBFMII</t>
  </si>
  <si>
    <t>https://docs.google.com/document/d/16qkkjfKg5XuGU7BWGhJEyi_EYvBLIRnc3E07uJBFMII/edit?usp=drivesdk</t>
  </si>
  <si>
    <t>02/06/2026 16:27:07</t>
  </si>
  <si>
    <t>Programma - SCIE - 4H - 2025-2026</t>
  </si>
  <si>
    <t>1k7qx1qbkdgnYMYay1vreNbCcv9sigc1sbSiMETEp4Pc</t>
  </si>
  <si>
    <t>https://docs.google.com/document/d/1k7qx1qbkdgnYMYay1vreNbCcv9sigc1sbSiMETEp4Pc/edit?usp=drivesdk</t>
  </si>
  <si>
    <t>02/06/2026 16:27:15</t>
  </si>
  <si>
    <t>Programma - DIS - 4H - 2025-2026</t>
  </si>
  <si>
    <t>1LeQmi6z4i7gzEDURvqhkQG9mOFOIagpz89ZFPh7b0w0</t>
  </si>
  <si>
    <t>https://docs.google.com/document/d/1LeQmi6z4i7gzEDURvqhkQG9mOFOIagpz89ZFPh7b0w0/edit?usp=drivesdk</t>
  </si>
  <si>
    <t>02/06/2026 16:27:23</t>
  </si>
  <si>
    <t>Programma - MOT - 4H - 2025-2026</t>
  </si>
  <si>
    <t>14PDFkRA9vPPih9fvY7xjPBmb_D5azOFdAi2ePiL43BQ</t>
  </si>
  <si>
    <t>https://docs.google.com/document/d/14PDFkRA9vPPih9fvY7xjPBmb_D5azOFdAi2ePiL43BQ/edit?usp=drivesdk</t>
  </si>
  <si>
    <t>02/06/2026 16:27:30</t>
  </si>
  <si>
    <t>Programma - CIV - 4H - 2025-2026</t>
  </si>
  <si>
    <t>1ZM2JECSvdMLlODQHVqvhWZqmU6N9Xpbs5es_mshRu5I</t>
  </si>
  <si>
    <t>https://docs.google.com/document/d/1ZM2JECSvdMLlODQHVqvhWZqmU6N9Xpbs5es_mshRu5I/edit?usp=drivesdk</t>
  </si>
  <si>
    <t>02/06/2026 16:27:38</t>
  </si>
  <si>
    <t>Programma - REL - 4H - 2025-2026</t>
  </si>
  <si>
    <t>18n7za7HzI0O3F0LmAuN5AyXyXPZ6Fc0rxalDXuemmfU</t>
  </si>
  <si>
    <t>https://docs.google.com/document/d/18n7za7HzI0O3F0LmAuN5AyXyXPZ6Fc0rxalDXuemmfU/edit?usp=drivesdk</t>
  </si>
  <si>
    <t>02/06/2026 16:27:46</t>
  </si>
  <si>
    <t>Programma - ALT - 4H - 2025-2026</t>
  </si>
  <si>
    <t>1eDhWDk3bKf-zgsO2igH4_eSN8pUkKVNeyxOON8LXwr8</t>
  </si>
  <si>
    <t>https://docs.google.com/document/d/1eDhWDk3bKf-zgsO2igH4_eSN8pUkKVNeyxOON8LXwr8/edit?usp=drivesdk</t>
  </si>
  <si>
    <t>02/06/2026 16:27:54</t>
  </si>
  <si>
    <t>Programma - ITA - 4I - 2025-2026</t>
  </si>
  <si>
    <t>1pU0X20KLTGgj1ONoXDm71_F08cvP9CDdMyEFGqumLwk</t>
  </si>
  <si>
    <t>https://docs.google.com/document/d/1pU0X20KLTGgj1ONoXDm71_F08cvP9CDdMyEFGqumLwk/edit?usp=drivesdk</t>
  </si>
  <si>
    <t>02/06/2026 16:28:03</t>
  </si>
  <si>
    <t>Programma - LAT - 4I - 2025-2026</t>
  </si>
  <si>
    <t>1W78EpiVrghimWV0dp-yBnHVpnx8-5vjXjM28vIW9l9A</t>
  </si>
  <si>
    <t>https://docs.google.com/document/d/1W78EpiVrghimWV0dp-yBnHVpnx8-5vjXjM28vIW9l9A/edit?usp=drivesdk</t>
  </si>
  <si>
    <t>02/06/2026 16:28:13</t>
  </si>
  <si>
    <t>Programma - ING - 4I - 2025-2026</t>
  </si>
  <si>
    <t>12lrfAZrG9pToHgFQFYEQhYBuhUKZryjCH4ppM5TNkQQ</t>
  </si>
  <si>
    <t>https://docs.google.com/document/d/12lrfAZrG9pToHgFQFYEQhYBuhUKZryjCH4ppM5TNkQQ/edit?usp=drivesdk</t>
  </si>
  <si>
    <t>02/06/2026 16:28:20</t>
  </si>
  <si>
    <t>Programma - STO - 4I - 2025-2026</t>
  </si>
  <si>
    <t>1MeBJ4DHDVKBTC0lQXuvDiumRaEGnHrnnUkZ97vo79gY</t>
  </si>
  <si>
    <t>https://docs.google.com/document/d/1MeBJ4DHDVKBTC0lQXuvDiumRaEGnHrnnUkZ97vo79gY/edit?usp=drivesdk</t>
  </si>
  <si>
    <t>02/06/2026 16:28:28</t>
  </si>
  <si>
    <t>Programma - FIL - 4I - 2025-2026</t>
  </si>
  <si>
    <t>1vsEUEoGESQWLgKZmD3izUlNQ4IVZAlPku03-HtVQrHA</t>
  </si>
  <si>
    <t>https://docs.google.com/document/d/1vsEUEoGESQWLgKZmD3izUlNQ4IVZAlPku03-HtVQrHA/edit?usp=drivesdk</t>
  </si>
  <si>
    <t>02/06/2026 16:28:38</t>
  </si>
  <si>
    <t>Programma - MAT - 4I - 2025-2026</t>
  </si>
  <si>
    <t>1iJ7Ilt9P-kllgZ2bmcX_2PDlc2iqrtnKWr1ptCKHawI</t>
  </si>
  <si>
    <t>https://docs.google.com/document/d/1iJ7Ilt9P-kllgZ2bmcX_2PDlc2iqrtnKWr1ptCKHawI/edit?usp=drivesdk</t>
  </si>
  <si>
    <t>02/06/2026 16:28:46</t>
  </si>
  <si>
    <t>Programma - FIS - 4I - 2025-2026</t>
  </si>
  <si>
    <t>1XBEo-PH3X9_kOGS6_HzsxGw72_6uTGOzoJSFikW398c</t>
  </si>
  <si>
    <t>https://docs.google.com/document/d/1XBEo-PH3X9_kOGS6_HzsxGw72_6uTGOzoJSFikW398c/edit?usp=drivesdk</t>
  </si>
  <si>
    <t>02/06/2026 16:28:54</t>
  </si>
  <si>
    <t>Programma - SCIE - 4I - 2025-2026</t>
  </si>
  <si>
    <t>1OqBFBwy2MRChBqUSDdPb0Dx-xqT-02hjAKn9TbpNwXA</t>
  </si>
  <si>
    <t>https://docs.google.com/document/d/1OqBFBwy2MRChBqUSDdPb0Dx-xqT-02hjAKn9TbpNwXA/edit?usp=drivesdk</t>
  </si>
  <si>
    <t>02/06/2026 16:29:01</t>
  </si>
  <si>
    <t>Programma - DIS - 4I - 2025-2026</t>
  </si>
  <si>
    <t>141fyl6gXRWq6C9oTrPntXBjV7J1aPgG1hVNMP2sGWpg</t>
  </si>
  <si>
    <t>https://docs.google.com/document/d/141fyl6gXRWq6C9oTrPntXBjV7J1aPgG1hVNMP2sGWpg/edit?usp=drivesdk</t>
  </si>
  <si>
    <t>02/06/2026 16:29:09</t>
  </si>
  <si>
    <t>Programma - MOT - 4I - 2025-2026</t>
  </si>
  <si>
    <t>14JDltArOFRDvi1HwD3zuXi6WJaiO97kGZ7uwqEPyvMA</t>
  </si>
  <si>
    <t>https://docs.google.com/document/d/14JDltArOFRDvi1HwD3zuXi6WJaiO97kGZ7uwqEPyvMA/edit?usp=drivesdk</t>
  </si>
  <si>
    <t>02/06/2026 16:29:17</t>
  </si>
  <si>
    <t>Programma - CIV - 4I - 2025-2026</t>
  </si>
  <si>
    <t>1nDOtSpwqSQYxbfU1nQuSC2jy3E8DmvN9T1tJfuacZgw</t>
  </si>
  <si>
    <t>https://docs.google.com/document/d/1nDOtSpwqSQYxbfU1nQuSC2jy3E8DmvN9T1tJfuacZgw/edit?usp=drivesdk</t>
  </si>
  <si>
    <t>02/06/2026 16:29:25</t>
  </si>
  <si>
    <t>Programma - REL - 4I - 2025-2026</t>
  </si>
  <si>
    <t>1eOaLExuim2lDmWKSlriXrJ2JkbhmNoTlKAMCEIaNwAY</t>
  </si>
  <si>
    <t>https://docs.google.com/document/d/1eOaLExuim2lDmWKSlriXrJ2JkbhmNoTlKAMCEIaNwAY/edit?usp=drivesdk</t>
  </si>
  <si>
    <t>02/06/2026 16:29:33</t>
  </si>
  <si>
    <t>Programma - ITA - 5ALC - 2025-2026</t>
  </si>
  <si>
    <t>1oBN6ccsS7GBlX8mPxBZnCtqGcMDjXkRUAZh4Q_69OSA</t>
  </si>
  <si>
    <t>https://docs.google.com/document/d/1oBN6ccsS7GBlX8mPxBZnCtqGcMDjXkRUAZh4Q_69OSA/edit?usp=drivesdk</t>
  </si>
  <si>
    <t>02/06/2026 16:29:43</t>
  </si>
  <si>
    <t>Programma - LAT - 5ALC - 2025-2026</t>
  </si>
  <si>
    <t>1D0ZF9xR995zHh5CBpSjEyIWTtp608IXQr8iFvutAQFQ</t>
  </si>
  <si>
    <t>https://docs.google.com/document/d/1D0ZF9xR995zHh5CBpSjEyIWTtp608IXQr8iFvutAQFQ/edit?usp=drivesdk</t>
  </si>
  <si>
    <t>02/06/2026 16:29:51</t>
  </si>
  <si>
    <t>Programma - GRE - 5ALC - 2025-2026</t>
  </si>
  <si>
    <t>1h64rBxs4pYAL72y81eZvQwq--8LZ57LsWPJdI_TSeew</t>
  </si>
  <si>
    <t>https://docs.google.com/document/d/1h64rBxs4pYAL72y81eZvQwq--8LZ57LsWPJdI_TSeew/edit?usp=drivesdk</t>
  </si>
  <si>
    <t>02/06/2026 16:30:00</t>
  </si>
  <si>
    <t>Programma - ING - 5ALC - 2025-2026</t>
  </si>
  <si>
    <t>15zRAkyCkLaqA_OnvEZkU9GVn4d63hlJr-MGJmA2A5qQ</t>
  </si>
  <si>
    <t>https://docs.google.com/document/d/15zRAkyCkLaqA_OnvEZkU9GVn4d63hlJr-MGJmA2A5qQ/edit?usp=drivesdk</t>
  </si>
  <si>
    <t>02/06/2026 16:30:18</t>
  </si>
  <si>
    <t>Programma - STO - 5ALC - 2025-2026</t>
  </si>
  <si>
    <t>13nsbGZyWWiW83o-jL5XkXdbBe9wc-b40kw271lv37N4</t>
  </si>
  <si>
    <t>https://docs.google.com/document/d/13nsbGZyWWiW83o-jL5XkXdbBe9wc-b40kw271lv37N4/edit?usp=drivesdk</t>
  </si>
  <si>
    <t>02/06/2026 16:30:25</t>
  </si>
  <si>
    <t>Programma - FIL - 5ALC - 2025-2026</t>
  </si>
  <si>
    <t>1usrMwkJLXjclfXXzR3QmJpPfCXGTKYo6Fcaya5WT6gM</t>
  </si>
  <si>
    <t>https://docs.google.com/document/d/1usrMwkJLXjclfXXzR3QmJpPfCXGTKYo6Fcaya5WT6gM/edit?usp=drivesdk</t>
  </si>
  <si>
    <t>02/06/2026 16:30:39</t>
  </si>
  <si>
    <t>Programma - MAT - 5ALC - 2025-2026</t>
  </si>
  <si>
    <t>159sv0UWGs4EvCIKA8Ku3Ch_BHqaGKHH7U-A3w79oX4o</t>
  </si>
  <si>
    <t>https://docs.google.com/document/d/159sv0UWGs4EvCIKA8Ku3Ch_BHqaGKHH7U-A3w79oX4o/edit?usp=drivesdk</t>
  </si>
  <si>
    <t>02/06/2026 16:30:47</t>
  </si>
  <si>
    <t>Programma - FIS - 5ALC - 2025-2026</t>
  </si>
  <si>
    <t>1LNaNC60CPGgIldXTl2C0cDIyrq2busB9ENzTU-ObTv4</t>
  </si>
  <si>
    <t>https://docs.google.com/document/d/1LNaNC60CPGgIldXTl2C0cDIyrq2busB9ENzTU-ObTv4/edit?usp=drivesdk</t>
  </si>
  <si>
    <t>02/06/2026 16:30:56</t>
  </si>
  <si>
    <t>Programma - SCIE - 5ALC - 2025-2026</t>
  </si>
  <si>
    <t>1k9bFBoVt3-C_dZco1HLVGlhyeBivYc2sWvVkf81hp4c</t>
  </si>
  <si>
    <t>https://docs.google.com/document/d/1k9bFBoVt3-C_dZco1HLVGlhyeBivYc2sWvVkf81hp4c/edit?usp=drivesdk</t>
  </si>
  <si>
    <t>02/06/2026 16:31:16</t>
  </si>
  <si>
    <t>Programma - ART - 5ALC - 2025-2026</t>
  </si>
  <si>
    <t>1CLxOIRqzr0dgO9zQe2OHORrlL633BoBIJjFFPge3eWk</t>
  </si>
  <si>
    <t>https://docs.google.com/document/d/1CLxOIRqzr0dgO9zQe2OHORrlL633BoBIJjFFPge3eWk/edit?usp=drivesdk</t>
  </si>
  <si>
    <t>02/06/2026 16:31:23</t>
  </si>
  <si>
    <t>Programma - MOT - 5ALC - 2025-2026</t>
  </si>
  <si>
    <t>13_iedxUNbf9L95S5AG88hOULN2JLj-q5ksM2xDSL5VI</t>
  </si>
  <si>
    <t>https://docs.google.com/document/d/13_iedxUNbf9L95S5AG88hOULN2JLj-q5ksM2xDSL5VI/edit?usp=drivesdk</t>
  </si>
  <si>
    <t>02/06/2026 16:31:30</t>
  </si>
  <si>
    <t>Programma - CIV - 5ALC - 2025-2026</t>
  </si>
  <si>
    <t>1c_KtBGagpMonRQrDEDKNSLLIuo59lucaoFliTeqTNqY</t>
  </si>
  <si>
    <t>https://docs.google.com/document/d/1c_KtBGagpMonRQrDEDKNSLLIuo59lucaoFliTeqTNqY/edit?usp=drivesdk</t>
  </si>
  <si>
    <t>02/06/2026 16:31:46</t>
  </si>
  <si>
    <t>Programma - REL - 5ALC - 2025-2026</t>
  </si>
  <si>
    <t>1e3Y6UtU449BbUFvNumu5WD3vKxVBPv2EBQBk981X2Po</t>
  </si>
  <si>
    <t>https://docs.google.com/document/d/1e3Y6UtU449BbUFvNumu5WD3vKxVBPv2EBQBk981X2Po/edit?usp=drivesdk</t>
  </si>
  <si>
    <t>02/06/2026 16:31:53</t>
  </si>
  <si>
    <t>Programma - ITA - 5ALS - 2025-2026</t>
  </si>
  <si>
    <t>1hCxFabmXIlvGXXJzcO3ILml20osJciWQKKXQZVUTFDk</t>
  </si>
  <si>
    <t>https://docs.google.com/document/d/1hCxFabmXIlvGXXJzcO3ILml20osJciWQKKXQZVUTFDk/edit?usp=drivesdk</t>
  </si>
  <si>
    <t>02/06/2026 16:32:02</t>
  </si>
  <si>
    <t>Programma - LAT - 5ALS - 2025-2026</t>
  </si>
  <si>
    <t>1VjMYJAerBCGSxYPkW3ZOYAPCC4oU65AkEMO7ehacCFY</t>
  </si>
  <si>
    <t>https://docs.google.com/document/d/1VjMYJAerBCGSxYPkW3ZOYAPCC4oU65AkEMO7ehacCFY/edit?usp=drivesdk</t>
  </si>
  <si>
    <t>02/06/2026 16:32:11</t>
  </si>
  <si>
    <t>Programma - ING - 5ALS - 2025-2026</t>
  </si>
  <si>
    <t>1dmHQnM5ZmOpjNq1xwf5FKrm4wehdcXUICsHCP0SBINM</t>
  </si>
  <si>
    <t>https://docs.google.com/document/d/1dmHQnM5ZmOpjNq1xwf5FKrm4wehdcXUICsHCP0SBINM/edit?usp=drivesdk</t>
  </si>
  <si>
    <t>02/06/2026 16:32:21</t>
  </si>
  <si>
    <t>Programma - STO - 5ALS - 2025-2026</t>
  </si>
  <si>
    <t>1P-Ip5iIKKcbR71owXo7WtVWiIwNyGXeTmFQcMbRsTyk</t>
  </si>
  <si>
    <t>https://docs.google.com/document/d/1P-Ip5iIKKcbR71owXo7WtVWiIwNyGXeTmFQcMbRsTyk/edit?usp=drivesdk</t>
  </si>
  <si>
    <t>02/06/2026 16:32:29</t>
  </si>
  <si>
    <t>Programma - FIL - 5ALS - 2025-2026</t>
  </si>
  <si>
    <t>1onNfAYO0DNrPo7iRJvhq0v5qZ6fSMM2kySB-fjpJ2kw</t>
  </si>
  <si>
    <t>https://docs.google.com/document/d/1onNfAYO0DNrPo7iRJvhq0v5qZ6fSMM2kySB-fjpJ2kw/edit?usp=drivesdk</t>
  </si>
  <si>
    <t>02/06/2026 16:32:37</t>
  </si>
  <si>
    <t>Programma - MAT - 5ALS - 2025-2026</t>
  </si>
  <si>
    <t>1zmitrkla-w2ARP9-0DCWhs9z3ek7cIfBBLfKKLmBhQ0</t>
  </si>
  <si>
    <t>https://docs.google.com/document/d/1zmitrkla-w2ARP9-0DCWhs9z3ek7cIfBBLfKKLmBhQ0/edit?usp=drivesdk</t>
  </si>
  <si>
    <t>02/06/2026 16:32:44</t>
  </si>
  <si>
    <t>Programma - FIS - 5ALS - 2025-2026</t>
  </si>
  <si>
    <t>1kv0UiJooj9MDC4JVnu8uouVgSzxmuSds0sR6offOd6g</t>
  </si>
  <si>
    <t>https://docs.google.com/document/d/1kv0UiJooj9MDC4JVnu8uouVgSzxmuSds0sR6offOd6g/edit?usp=drivesdk</t>
  </si>
  <si>
    <t>02/06/2026 16:32:52</t>
  </si>
  <si>
    <t>Programma - SCIE - 5ALS - 2025-2026</t>
  </si>
  <si>
    <t>10iHBnIKlIeAd7L225sco2sR3j1kYTGIquFn78V235ME</t>
  </si>
  <si>
    <t>https://docs.google.com/document/d/10iHBnIKlIeAd7L225sco2sR3j1kYTGIquFn78V235ME/edit?usp=drivesdk</t>
  </si>
  <si>
    <t>02/06/2026 16:33:00</t>
  </si>
  <si>
    <t>Programma - DIS - 5ALS - 2025-2026</t>
  </si>
  <si>
    <t>1hYFTLBb5J1hVietSJY3dq6SNGeudpt1eMsVSEaYgYe8</t>
  </si>
  <si>
    <t>https://docs.google.com/document/d/1hYFTLBb5J1hVietSJY3dq6SNGeudpt1eMsVSEaYgYe8/edit?usp=drivesdk</t>
  </si>
  <si>
    <t>02/06/2026 16:33:08</t>
  </si>
  <si>
    <t>Programma - MOT - 5ALS - 2025-2026</t>
  </si>
  <si>
    <t>1uwGgAywO6rCvJaml-U6z4kdvTbGN47HZAWZj3-wH22o</t>
  </si>
  <si>
    <t>https://docs.google.com/document/d/1uwGgAywO6rCvJaml-U6z4kdvTbGN47HZAWZj3-wH22o/edit?usp=drivesdk</t>
  </si>
  <si>
    <t>02/06/2026 16:33:16</t>
  </si>
  <si>
    <t>Programma - CIV - 5ALS - 2025-2026</t>
  </si>
  <si>
    <t>15CG0EXEqQhU4jVqm8hkW42EQRL3kOuKfhHOMgTZC5Cw</t>
  </si>
  <si>
    <t>https://docs.google.com/document/d/15CG0EXEqQhU4jVqm8hkW42EQRL3kOuKfhHOMgTZC5Cw/edit?usp=drivesdk</t>
  </si>
  <si>
    <t>02/06/2026 16:33:24</t>
  </si>
  <si>
    <t>Programma - REL - 5ALS - 2025-2026</t>
  </si>
  <si>
    <t>1FKyEZ4oufTarnKwOKpAqfkMHO6uOPdAtzXdy7_JXPMM</t>
  </si>
  <si>
    <t>https://docs.google.com/document/d/1FKyEZ4oufTarnKwOKpAqfkMHO6uOPdAtzXdy7_JXPMM/edit?usp=drivesdk</t>
  </si>
  <si>
    <t>02/06/2026 16:33:34</t>
  </si>
  <si>
    <t>Programma - ITA - 5BLC - 2025-2026</t>
  </si>
  <si>
    <t>17sF4TFRTWdfg1_r5kxHLkq0ZDiAfe1LFlsLawzROI2U</t>
  </si>
  <si>
    <t>https://docs.google.com/document/d/17sF4TFRTWdfg1_r5kxHLkq0ZDiAfe1LFlsLawzROI2U/edit?usp=drivesdk</t>
  </si>
  <si>
    <t>02/06/2026 16:33:45</t>
  </si>
  <si>
    <t>Programma - LAT - 5BLC - 2025-2026</t>
  </si>
  <si>
    <t>1rfczK_09BADzUmoplEMOKztaT18cggPquAQEl6vdaq4</t>
  </si>
  <si>
    <t>https://docs.google.com/document/d/1rfczK_09BADzUmoplEMOKztaT18cggPquAQEl6vdaq4/edit?usp=drivesdk</t>
  </si>
  <si>
    <t>02/06/2026 16:33:53</t>
  </si>
  <si>
    <t>Programma - GRE - 5BLC - 2025-2026</t>
  </si>
  <si>
    <t>1jUSAc_OWCc7N7ZUuJdWxp3RQ9FapfGE-xFq0RbuJvLQ</t>
  </si>
  <si>
    <t>https://docs.google.com/document/d/1jUSAc_OWCc7N7ZUuJdWxp3RQ9FapfGE-xFq0RbuJvLQ/edit?usp=drivesdk</t>
  </si>
  <si>
    <t>02/06/2026 16:34:01</t>
  </si>
  <si>
    <t>Programma - ING - 5BLC - 2025-2026</t>
  </si>
  <si>
    <t>1kMtCOBWt3t0bQCFLlVLUEzvsVSQ-BS2MkCDub_8ZVOw</t>
  </si>
  <si>
    <t>https://docs.google.com/document/d/1kMtCOBWt3t0bQCFLlVLUEzvsVSQ-BS2MkCDub_8ZVOw/edit?usp=drivesdk</t>
  </si>
  <si>
    <t>02/06/2026 16:34:10</t>
  </si>
  <si>
    <t>Programma - STO - 5BLC - 2025-2026</t>
  </si>
  <si>
    <t>1heWj8NoHscqYE37eAmhUs_c-UG53iFAA_G0w_zgWiPE</t>
  </si>
  <si>
    <t>https://docs.google.com/document/d/1heWj8NoHscqYE37eAmhUs_c-UG53iFAA_G0w_zgWiPE/edit?usp=drivesdk</t>
  </si>
  <si>
    <t>02/06/2026 16:34:19</t>
  </si>
  <si>
    <t>Programma - FIL - 5BLC - 2025-2026</t>
  </si>
  <si>
    <t>1zb_35nRLkmu44-GhRO0hUiMh9IvNsRkPHSaxPjnn1-E</t>
  </si>
  <si>
    <t>https://docs.google.com/document/d/1zb_35nRLkmu44-GhRO0hUiMh9IvNsRkPHSaxPjnn1-E/edit?usp=drivesdk</t>
  </si>
  <si>
    <t>02/06/2026 16:34:26</t>
  </si>
  <si>
    <t>Programma - MAT - 5BLC - 2025-2026</t>
  </si>
  <si>
    <t>1Y67_IsUdCMDNwM7p2yTw0RakqK-uKLRx2zBqRHvWjkI</t>
  </si>
  <si>
    <t>https://docs.google.com/document/d/1Y67_IsUdCMDNwM7p2yTw0RakqK-uKLRx2zBqRHvWjkI/edit?usp=drivesdk</t>
  </si>
  <si>
    <t>02/06/2026 16:34:35</t>
  </si>
  <si>
    <t>Programma - FIS - 5BLC - 2025-2026</t>
  </si>
  <si>
    <t>16MapHizN2Xbzw2iRby_hBaRgJjLKIZ6oDbuto-Kxjyo</t>
  </si>
  <si>
    <t>https://docs.google.com/document/d/16MapHizN2Xbzw2iRby_hBaRgJjLKIZ6oDbuto-Kxjyo/edit?usp=drivesdk</t>
  </si>
  <si>
    <t>02/06/2026 16:34:42</t>
  </si>
  <si>
    <t>Programma - SCIE - 5BLC - 2025-2026</t>
  </si>
  <si>
    <t>17VKb8IUWEirmj9JJeAT9JquvSL0dwUvgDFp9KrE6TZk</t>
  </si>
  <si>
    <t>https://docs.google.com/document/d/17VKb8IUWEirmj9JJeAT9JquvSL0dwUvgDFp9KrE6TZk/edit?usp=drivesdk</t>
  </si>
  <si>
    <t>02/06/2026 16:34:50</t>
  </si>
  <si>
    <t>Programma - ART - 5BLC - 2025-2026</t>
  </si>
  <si>
    <t>1CkdLwyPBmsiJXIt2-vhznF122YvSRV4r4aJy2fcUjjk</t>
  </si>
  <si>
    <t>https://docs.google.com/document/d/1CkdLwyPBmsiJXIt2-vhznF122YvSRV4r4aJy2fcUjjk/edit?usp=drivesdk</t>
  </si>
  <si>
    <t>02/06/2026 16:34:57</t>
  </si>
  <si>
    <t>Programma - MOT - 5BLC - 2025-2026</t>
  </si>
  <si>
    <t>1FhGRZIOhDUqk2jBwK-U0AyR7qK_F41-Wthty1d1Ke9o</t>
  </si>
  <si>
    <t>https://docs.google.com/document/d/1FhGRZIOhDUqk2jBwK-U0AyR7qK_F41-Wthty1d1Ke9o/edit?usp=drivesdk</t>
  </si>
  <si>
    <t>02/06/2026 16:35:05</t>
  </si>
  <si>
    <t>Programma - CIV - 5BLC - 2025-2026</t>
  </si>
  <si>
    <t>1EqVkCTglLulQpjDTcmQPFOceAjQlbt-B6gzya3R9h8I</t>
  </si>
  <si>
    <t>https://docs.google.com/document/d/1EqVkCTglLulQpjDTcmQPFOceAjQlbt-B6gzya3R9h8I/edit?usp=drivesdk</t>
  </si>
  <si>
    <t>02/06/2026 16:35:15</t>
  </si>
  <si>
    <t>Programma - REL - 5BLC - 2025-2026</t>
  </si>
  <si>
    <t>1G-zz-_UuVjODA9JLdGfkvU0wYXwUfLziHCOZHwU4HBw</t>
  </si>
  <si>
    <t>https://docs.google.com/document/d/1G-zz-_UuVjODA9JLdGfkvU0wYXwUfLziHCOZHwU4HBw/edit?usp=drivesdk</t>
  </si>
  <si>
    <t>02/06/2026 16:35:24</t>
  </si>
  <si>
    <t>Programma - ITA - 5BLS - 2025-2026</t>
  </si>
  <si>
    <t>1k5i7_hFbHSjs7Jm7iDaeW6_UtlGsKHi2R3Tv7Zt9C44</t>
  </si>
  <si>
    <t>https://docs.google.com/document/d/1k5i7_hFbHSjs7Jm7iDaeW6_UtlGsKHi2R3Tv7Zt9C44/edit?usp=drivesdk</t>
  </si>
  <si>
    <t>02/06/2026 16:35:32</t>
  </si>
  <si>
    <t>Programma - LAT - 5BLS - 2025-2026</t>
  </si>
  <si>
    <t>11CL4f8nW6HqxQuz3kGy_uiE-ZAPsKzmSy_LFUParCYI</t>
  </si>
  <si>
    <t>https://docs.google.com/document/d/11CL4f8nW6HqxQuz3kGy_uiE-ZAPsKzmSy_LFUParCYI/edit?usp=drivesdk</t>
  </si>
  <si>
    <t>02/06/2026 16:35:49</t>
  </si>
  <si>
    <t>Programma - ING - 5BLS - 2025-2026</t>
  </si>
  <si>
    <t>1w0pgj0k8bGo8dcDYd0CuISn6cdw-VRpchNTGITboyLg</t>
  </si>
  <si>
    <t>https://docs.google.com/document/d/1w0pgj0k8bGo8dcDYd0CuISn6cdw-VRpchNTGITboyLg/edit?usp=drivesdk</t>
  </si>
  <si>
    <t>02/06/2026 16:35:58</t>
  </si>
  <si>
    <t>Programma - STO - 5BLS - 2025-2026</t>
  </si>
  <si>
    <t>1MVEpHhpebyxsQOXiwTJr8HpPyoet36nuT9tUUdS2FLg</t>
  </si>
  <si>
    <t>https://docs.google.com/document/d/1MVEpHhpebyxsQOXiwTJr8HpPyoet36nuT9tUUdS2FLg/edit?usp=drivesdk</t>
  </si>
  <si>
    <t>02/06/2026 16:36:05</t>
  </si>
  <si>
    <t>Programma - FIL - 5BLS - 2025-2026</t>
  </si>
  <si>
    <t>1C9FGWZ8-wA0WcGmdpkvBVR-rUIckxoQWRnGAUq3ZVPA</t>
  </si>
  <si>
    <t>https://docs.google.com/document/d/1C9FGWZ8-wA0WcGmdpkvBVR-rUIckxoQWRnGAUq3ZVPA/edit?usp=drivesdk</t>
  </si>
  <si>
    <t>02/06/2026 16:36:13</t>
  </si>
  <si>
    <t>Programma - MAT - 5BLS - 2025-2026</t>
  </si>
  <si>
    <t>1lNaPgh2ADtf0REyKJaFSOwb26yJ4vCVBQinqKwj7j-Y</t>
  </si>
  <si>
    <t>https://docs.google.com/document/d/1lNaPgh2ADtf0REyKJaFSOwb26yJ4vCVBQinqKwj7j-Y/edit?usp=drivesdk</t>
  </si>
  <si>
    <t>02/06/2026 16:36:27</t>
  </si>
  <si>
    <t>Programma - FIS - 5BLS - 2025-2026</t>
  </si>
  <si>
    <t>1tYTmB06Jc7Zt-ezILHa-EF2p-92uR6QKkoWikNoaIyI</t>
  </si>
  <si>
    <t>https://docs.google.com/document/d/1tYTmB06Jc7Zt-ezILHa-EF2p-92uR6QKkoWikNoaIyI/edit?usp=drivesdk</t>
  </si>
  <si>
    <t>02/06/2026 16:36:35</t>
  </si>
  <si>
    <t>Programma - SCIE - 5BLS - 2025-2026</t>
  </si>
  <si>
    <t>1RiZLjMnkxW7scNCheKE-9XzcWKuczckv3R6BLg_YsSo</t>
  </si>
  <si>
    <t>https://docs.google.com/document/d/1RiZLjMnkxW7scNCheKE-9XzcWKuczckv3R6BLg_YsSo/edit?usp=drivesdk</t>
  </si>
  <si>
    <t>02/06/2026 16:36:43</t>
  </si>
  <si>
    <t>Programma - DIS - 5BLS - 2025-2026</t>
  </si>
  <si>
    <t>1ONvzU57ZkVv7f1S5vzb0rLtL-a3pm9olvGwNO9sPzvg</t>
  </si>
  <si>
    <t>https://docs.google.com/document/d/1ONvzU57ZkVv7f1S5vzb0rLtL-a3pm9olvGwNO9sPzvg/edit?usp=drivesdk</t>
  </si>
  <si>
    <t>02/06/2026 16:36:51</t>
  </si>
  <si>
    <t>Programma - MOT - 5BLS - 2025-2026</t>
  </si>
  <si>
    <t>1r-FeKFAFrR3GX_BUDqblSSeERP0v9BcEiJorhIhsJlw</t>
  </si>
  <si>
    <t>https://docs.google.com/document/d/1r-FeKFAFrR3GX_BUDqblSSeERP0v9BcEiJorhIhsJlw/edit?usp=drivesdk</t>
  </si>
  <si>
    <t>02/06/2026 16:36:59</t>
  </si>
  <si>
    <t>Programma - CIV - 5BLS - 2025-2026</t>
  </si>
  <si>
    <t>1lDJ8adEX1QTt_xbVM4eiGZlajKD5htVTMn3Wyo-hxi8</t>
  </si>
  <si>
    <t>https://docs.google.com/document/d/1lDJ8adEX1QTt_xbVM4eiGZlajKD5htVTMn3Wyo-hxi8/edit?usp=drivesdk</t>
  </si>
  <si>
    <t>02/06/2026 16:37:08</t>
  </si>
  <si>
    <t>Programma - REL - 5BLS - 2025-2026</t>
  </si>
  <si>
    <t>1A8-wUbYAoxC8e9vMsKqqjNTthLfH5oMMrhOo_92EBzw</t>
  </si>
  <si>
    <t>https://docs.google.com/document/d/1A8-wUbYAoxC8e9vMsKqqjNTthLfH5oMMrhOo_92EBzw/edit?usp=drivesdk</t>
  </si>
  <si>
    <t>02/06/2026 16:37:16</t>
  </si>
  <si>
    <t>Programma - ITA - 5C - 2025-2026</t>
  </si>
  <si>
    <t>1otzogxvfQEcOaOaa8bN-0WIyPtijqBIgoQFi7OsWb4Y</t>
  </si>
  <si>
    <t>https://docs.google.com/document/d/1otzogxvfQEcOaOaa8bN-0WIyPtijqBIgoQFi7OsWb4Y/edit?usp=drivesdk</t>
  </si>
  <si>
    <t>02/06/2026 16:37:25</t>
  </si>
  <si>
    <t>Programma - LAT - 5C - 2025-2026</t>
  </si>
  <si>
    <t>1VLppQeO8P8prUBilXLekLk9tm7Eu3H91R0u3MMdw60o</t>
  </si>
  <si>
    <t>https://docs.google.com/document/d/1VLppQeO8P8prUBilXLekLk9tm7Eu3H91R0u3MMdw60o/edit?usp=drivesdk</t>
  </si>
  <si>
    <t>02/06/2026 16:37:33</t>
  </si>
  <si>
    <t>Programma - ING - 5C - 2025-2026</t>
  </si>
  <si>
    <t>1tNbWBKWEeqMe_xnaiw63AftBqkeLIykJWNpctoLYH14</t>
  </si>
  <si>
    <t>https://docs.google.com/document/d/1tNbWBKWEeqMe_xnaiw63AftBqkeLIykJWNpctoLYH14/edit?usp=drivesdk</t>
  </si>
  <si>
    <t>02/06/2026 16:37:41</t>
  </si>
  <si>
    <t>Programma - STO - 5C - 2025-2026</t>
  </si>
  <si>
    <t>1Ky6fBefEz5C8242w4G26MQsYcfNS5T8qvSYY9DHVKS0</t>
  </si>
  <si>
    <t>https://docs.google.com/document/d/1Ky6fBefEz5C8242w4G26MQsYcfNS5T8qvSYY9DHVKS0/edit?usp=drivesdk</t>
  </si>
  <si>
    <t>02/06/2026 16:37:49</t>
  </si>
  <si>
    <t>Programma - FIL - 5C - 2025-2026</t>
  </si>
  <si>
    <t>1C5qBAylkjEK4PnSd_uhpJjrCus4c1BmdKGC6uaiMPw4</t>
  </si>
  <si>
    <t>https://docs.google.com/document/d/1C5qBAylkjEK4PnSd_uhpJjrCus4c1BmdKGC6uaiMPw4/edit?usp=drivesdk</t>
  </si>
  <si>
    <t>02/06/2026 16:37:57</t>
  </si>
  <si>
    <t>Programma - MAT - 5C - 2025-2026</t>
  </si>
  <si>
    <t>1ndPcdmE9dwdNDfHSzMqkBjJKSS2YoFQZ3wazoVCeLsg</t>
  </si>
  <si>
    <t>https://docs.google.com/document/d/1ndPcdmE9dwdNDfHSzMqkBjJKSS2YoFQZ3wazoVCeLsg/edit?usp=drivesdk</t>
  </si>
  <si>
    <t>02/06/2026 16:38:05</t>
  </si>
  <si>
    <t>Programma - FIS - 5C - 2025-2026</t>
  </si>
  <si>
    <t>1XoqDmtJl6N1dOGDy4rNkOdjBHBdQEst5DCGkiqbtzts</t>
  </si>
  <si>
    <t>https://docs.google.com/document/d/1XoqDmtJl6N1dOGDy4rNkOdjBHBdQEst5DCGkiqbtzts/edit?usp=drivesdk</t>
  </si>
  <si>
    <t>02/06/2026 16:38:13</t>
  </si>
  <si>
    <t>Programma - SCIE - 5C - 2025-2026</t>
  </si>
  <si>
    <t>14gLgKGlrH15ehYHAdpCB78JY4a7sXHWtTH9EII8r8Ic</t>
  </si>
  <si>
    <t>https://docs.google.com/document/d/14gLgKGlrH15ehYHAdpCB78JY4a7sXHWtTH9EII8r8Ic/edit?usp=drivesdk</t>
  </si>
  <si>
    <t>02/06/2026 16:38:24</t>
  </si>
  <si>
    <t>Programma - DIS - 5C - 2025-2026</t>
  </si>
  <si>
    <t>1QDLMfNK9xnfMcYRqcapS4tN8YBqrK8JmQy2QpQmQluw</t>
  </si>
  <si>
    <t>https://docs.google.com/document/d/1QDLMfNK9xnfMcYRqcapS4tN8YBqrK8JmQy2QpQmQluw/edit?usp=drivesdk</t>
  </si>
  <si>
    <t>02/06/2026 16:38:38</t>
  </si>
  <si>
    <t>Programma - MOT - 5C - 2025-2026</t>
  </si>
  <si>
    <t>1dsHcySydelcEsTBM7lJi3UhcTt1H09vlOz8OENZ1KsY</t>
  </si>
  <si>
    <t>https://docs.google.com/document/d/1dsHcySydelcEsTBM7lJi3UhcTt1H09vlOz8OENZ1KsY/edit?usp=drivesdk</t>
  </si>
  <si>
    <t>02/06/2026 16:38:46</t>
  </si>
  <si>
    <t>Programma - CIV - 5C - 2025-2026</t>
  </si>
  <si>
    <t>1_4M5tmvznWK_2cznA3Di2kBCOrAdrCVf50zSdmMxHBk</t>
  </si>
  <si>
    <t>https://docs.google.com/document/d/1_4M5tmvznWK_2cznA3Di2kBCOrAdrCVf50zSdmMxHBk/edit?usp=drivesdk</t>
  </si>
  <si>
    <t>02/06/2026 16:38:54</t>
  </si>
  <si>
    <t>Programma - REL - 5C - 2025-2026</t>
  </si>
  <si>
    <t>1l3TPpmULnO5l5AINA1gPMmpLk3z0LfTJV8wiJMd2Lto</t>
  </si>
  <si>
    <t>https://docs.google.com/document/d/1l3TPpmULnO5l5AINA1gPMmpLk3z0LfTJV8wiJMd2Lto/edit?usp=drivesdk</t>
  </si>
  <si>
    <t>02/06/2026 16:39:02</t>
  </si>
  <si>
    <t>Programma - ITA - 5D - 2025-2026</t>
  </si>
  <si>
    <t>1OxsERpcKYTLpfxx7SGuk5DarSqFnmrFQlHDNbaKWLLQ</t>
  </si>
  <si>
    <t>https://docs.google.com/document/d/1OxsERpcKYTLpfxx7SGuk5DarSqFnmrFQlHDNbaKWLLQ/edit?usp=drivesdk</t>
  </si>
  <si>
    <t>02/06/2026 16:39:11</t>
  </si>
  <si>
    <t>Programma - ING - 5D - 2025-2026</t>
  </si>
  <si>
    <t>1vTKq35oKWfc0moM0Umww26A53Q73jIEOz8Iy-u6XZ5U</t>
  </si>
  <si>
    <t>https://docs.google.com/document/d/1vTKq35oKWfc0moM0Umww26A53Q73jIEOz8Iy-u6XZ5U/edit?usp=drivesdk</t>
  </si>
  <si>
    <t>02/06/2026 16:39:19</t>
  </si>
  <si>
    <t>Programma - STO - 5D - 2025-2026</t>
  </si>
  <si>
    <t>1Jk5ha6OhlbRd86rzxrqbSL1ETBfGJgy-qcAqQNrnp4A</t>
  </si>
  <si>
    <t>https://docs.google.com/document/d/1Jk5ha6OhlbRd86rzxrqbSL1ETBfGJgy-qcAqQNrnp4A/edit?usp=drivesdk</t>
  </si>
  <si>
    <t>02/06/2026 16:39:26</t>
  </si>
  <si>
    <t>Programma - FIL - 5D - 2025-2026</t>
  </si>
  <si>
    <t>1ZAkk31pnmlNosZGEVWr2-1D4oqF6q3AambxuHMriq6E</t>
  </si>
  <si>
    <t>https://docs.google.com/document/d/1ZAkk31pnmlNosZGEVWr2-1D4oqF6q3AambxuHMriq6E/edit?usp=drivesdk</t>
  </si>
  <si>
    <t>02/06/2026 16:39:34</t>
  </si>
  <si>
    <t>Programma - MAT - 5D - 2025-2026</t>
  </si>
  <si>
    <t>17I3uw2RRNgFUSVRZTfBlGwsM1r_I3qEYbr_UD5X_DSM</t>
  </si>
  <si>
    <t>https://docs.google.com/document/d/17I3uw2RRNgFUSVRZTfBlGwsM1r_I3qEYbr_UD5X_DSM/edit?usp=drivesdk</t>
  </si>
  <si>
    <t>02/06/2026 16:39:42</t>
  </si>
  <si>
    <t>Programma - FIS - 5D - 2025-2026</t>
  </si>
  <si>
    <t>1Jx4Bt8TKpVKuk3ahmqmP_FkXtTMpGrdmyPfaASJwWmI</t>
  </si>
  <si>
    <t>https://docs.google.com/document/d/1Jx4Bt8TKpVKuk3ahmqmP_FkXtTMpGrdmyPfaASJwWmI/edit?usp=drivesdk</t>
  </si>
  <si>
    <t>02/06/2026 16:39:50</t>
  </si>
  <si>
    <t>Programma - INF - 5D - 2025-2026</t>
  </si>
  <si>
    <t>1xMeSrRhyuB3nCXIzd4pVAxeBWpyt1TihYYuKQp13PpE</t>
  </si>
  <si>
    <t>https://docs.google.com/document/d/1xMeSrRhyuB3nCXIzd4pVAxeBWpyt1TihYYuKQp13PpE/edit?usp=drivesdk</t>
  </si>
  <si>
    <t>02/06/2026 16:39:57</t>
  </si>
  <si>
    <t>Programma - SCIE - 5D - 2025-2026</t>
  </si>
  <si>
    <t>16UK00ZL1xvR6DZrTbH0mDigT61u8bS1opqoVV7BLLDY</t>
  </si>
  <si>
    <t>https://docs.google.com/document/d/16UK00ZL1xvR6DZrTbH0mDigT61u8bS1opqoVV7BLLDY/edit?usp=drivesdk</t>
  </si>
  <si>
    <t>02/06/2026 16:40:07</t>
  </si>
  <si>
    <t>Programma - DIS - 5D - 2025-2026</t>
  </si>
  <si>
    <t>1yh52w-YEFm2dk5leiFkensz1jdLIc2VgNq9-TbgpiDU</t>
  </si>
  <si>
    <t>https://docs.google.com/document/d/1yh52w-YEFm2dk5leiFkensz1jdLIc2VgNq9-TbgpiDU/edit?usp=drivesdk</t>
  </si>
  <si>
    <t>02/06/2026 16:40:15</t>
  </si>
  <si>
    <t>Programma - MOT - 5D - 2025-2026</t>
  </si>
  <si>
    <t>1VD52wpJ1SA_WFio7FNK1Lqw5LDdHbX2U-xoQ5dLF_EA</t>
  </si>
  <si>
    <t>https://docs.google.com/document/d/1VD52wpJ1SA_WFio7FNK1Lqw5LDdHbX2U-xoQ5dLF_EA/edit?usp=drivesdk</t>
  </si>
  <si>
    <t>02/06/2026 16:40:23</t>
  </si>
  <si>
    <t>Programma - CIV - 5D - 2025-2026</t>
  </si>
  <si>
    <t>10As5Aaane6gP6d-ey45cMaMVEIj2WY50k7nLKFeMC4w</t>
  </si>
  <si>
    <t>https://docs.google.com/document/d/10As5Aaane6gP6d-ey45cMaMVEIj2WY50k7nLKFeMC4w/edit?usp=drivesdk</t>
  </si>
  <si>
    <t>02/06/2026 16:40:31</t>
  </si>
  <si>
    <t>Programma - REL - 5D - 2025-2026</t>
  </si>
  <si>
    <t>1mURKcoB1z69hSqa87gg-1m5It6uHktY45SBPhNsk4kE</t>
  </si>
  <si>
    <t>https://docs.google.com/document/d/1mURKcoB1z69hSqa87gg-1m5It6uHktY45SBPhNsk4kE/edit?usp=drivesdk</t>
  </si>
  <si>
    <t>02/06/2026 16:40:39</t>
  </si>
  <si>
    <t>Programma - ALT - 5D - 2025-2026</t>
  </si>
  <si>
    <t>11NrIo_be1EseeiAOyn8EUpJh8BXfYmyTOC8vFSKxf5A</t>
  </si>
  <si>
    <t>https://docs.google.com/document/d/11NrIo_be1EseeiAOyn8EUpJh8BXfYmyTOC8vFSKxf5A/edit?usp=drivesdk</t>
  </si>
  <si>
    <t>02/06/2026 16:40:47</t>
  </si>
  <si>
    <t>Programma - ITA - 5E - 2025-2026</t>
  </si>
  <si>
    <t>1lWPPl_b3ADoZ_AN6897ISqnx3C_0vkfIIPOlYa00SCQ</t>
  </si>
  <si>
    <t>https://docs.google.com/document/d/1lWPPl_b3ADoZ_AN6897ISqnx3C_0vkfIIPOlYa00SCQ/edit?usp=drivesdk</t>
  </si>
  <si>
    <t>02/06/2026 16:40:55</t>
  </si>
  <si>
    <t>Programma - ING - 5E - 2025-2026</t>
  </si>
  <si>
    <t>1dyl0dpNGeTUBFjFtNGz6wkgxUpsIE0b2ChDKTng-H-4</t>
  </si>
  <si>
    <t>https://docs.google.com/document/d/1dyl0dpNGeTUBFjFtNGz6wkgxUpsIE0b2ChDKTng-H-4/edit?usp=drivesdk</t>
  </si>
  <si>
    <t>02/06/2026 16:41:05</t>
  </si>
  <si>
    <t>Programma - STO - 5E - 2025-2026</t>
  </si>
  <si>
    <t>1JV4S6wSThuuwxuK7sUGx2xANIdBCsgeTm5kvRyqwUNA</t>
  </si>
  <si>
    <t>https://docs.google.com/document/d/1JV4S6wSThuuwxuK7sUGx2xANIdBCsgeTm5kvRyqwUNA/edit?usp=drivesdk</t>
  </si>
  <si>
    <t>02/06/2026 16:41:13</t>
  </si>
  <si>
    <t>Programma - FIL - 5E - 2025-2026</t>
  </si>
  <si>
    <t>1dZZ8IRiDKeprsAFjmmY2pyX5wW41m4DdwteZvEkyF-s</t>
  </si>
  <si>
    <t>https://docs.google.com/document/d/1dZZ8IRiDKeprsAFjmmY2pyX5wW41m4DdwteZvEkyF-s/edit?usp=drivesdk</t>
  </si>
  <si>
    <t>02/06/2026 16:41:22</t>
  </si>
  <si>
    <t>Programma - MAT - 5E - 2025-2026</t>
  </si>
  <si>
    <t>1vBdhFWp7jJIw8k2tjVKdr4xeRnWDQTxz1_1LOxbr-NI</t>
  </si>
  <si>
    <t>https://docs.google.com/document/d/1vBdhFWp7jJIw8k2tjVKdr4xeRnWDQTxz1_1LOxbr-NI/edit?usp=drivesdk</t>
  </si>
  <si>
    <t>02/06/2026 16:41:30</t>
  </si>
  <si>
    <t>Programma - FIS - 5E - 2025-2026</t>
  </si>
  <si>
    <t>1xxEpwyLlbGH76-uczljxE0IHVBp3AHtuFHlSb5U2I0I</t>
  </si>
  <si>
    <t>https://docs.google.com/document/d/1xxEpwyLlbGH76-uczljxE0IHVBp3AHtuFHlSb5U2I0I/edit?usp=drivesdk</t>
  </si>
  <si>
    <t>02/06/2026 16:41:37</t>
  </si>
  <si>
    <t>Programma - INF - 5E - 2025-2026</t>
  </si>
  <si>
    <t>1bdOqNH7EC26QdXDiDl-OkVGZpo6lDV359-lW-I-X8L8</t>
  </si>
  <si>
    <t>https://docs.google.com/document/d/1bdOqNH7EC26QdXDiDl-OkVGZpo6lDV359-lW-I-X8L8/edit?usp=drivesdk</t>
  </si>
  <si>
    <t>02/06/2026 16:41:45</t>
  </si>
  <si>
    <t>Programma - SCIE - 5E - 2025-2026</t>
  </si>
  <si>
    <t>15oGgqL2jNL-MbxvrY8WcaHTsMgeNx39z7OzDW0dYlIk</t>
  </si>
  <si>
    <t>https://docs.google.com/document/d/15oGgqL2jNL-MbxvrY8WcaHTsMgeNx39z7OzDW0dYlIk/edit?usp=drivesdk</t>
  </si>
  <si>
    <t>02/06/2026 16:41:55</t>
  </si>
  <si>
    <t>Programma - DIS - 5E - 2025-2026</t>
  </si>
  <si>
    <t>1eYBBxHSToVxk08HiNHcS51QqmeWfPoPvCHpx2ps6f9I</t>
  </si>
  <si>
    <t>https://docs.google.com/document/d/1eYBBxHSToVxk08HiNHcS51QqmeWfPoPvCHpx2ps6f9I/edit?usp=drivesdk</t>
  </si>
  <si>
    <t>02/06/2026 16:42:02</t>
  </si>
  <si>
    <t>Programma - MOT - 5E - 2025-2026</t>
  </si>
  <si>
    <t>15hctorK8N75E4w1tz-wTIGig_V6miRwS0riCxjaXbeA</t>
  </si>
  <si>
    <t>https://docs.google.com/document/d/15hctorK8N75E4w1tz-wTIGig_V6miRwS0riCxjaXbeA/edit?usp=drivesdk</t>
  </si>
  <si>
    <t>02/06/2026 16:42:10</t>
  </si>
  <si>
    <t>Programma - CIV - 5E - 2025-2026</t>
  </si>
  <si>
    <t>1K_UUVyaoa48luN8soKhR5PolFIlf7-flOHgzu0iC-ws</t>
  </si>
  <si>
    <t>https://docs.google.com/document/d/1K_UUVyaoa48luN8soKhR5PolFIlf7-flOHgzu0iC-ws/edit?usp=drivesdk</t>
  </si>
  <si>
    <t>02/06/2026 16:42:18</t>
  </si>
  <si>
    <t>Programma - REL - 5E - 2025-2026</t>
  </si>
  <si>
    <t>1okl1i3HwSFuE0T0ACkjk0cM0WTuaa_v3wbZJc9na7pU</t>
  </si>
  <si>
    <t>https://docs.google.com/document/d/1okl1i3HwSFuE0T0ACkjk0cM0WTuaa_v3wbZJc9na7pU/edit?usp=drivesdk</t>
  </si>
  <si>
    <t>02/06/2026 16:42:27</t>
  </si>
  <si>
    <t>Programma - ITA - 5F - 2025-2026</t>
  </si>
  <si>
    <t>1yB0hOcgY-yn8alR8voH8h3dTWczQ-SYJ1FwIV0tHNU0</t>
  </si>
  <si>
    <t>https://docs.google.com/document/d/1yB0hOcgY-yn8alR8voH8h3dTWczQ-SYJ1FwIV0tHNU0/edit?usp=drivesdk</t>
  </si>
  <si>
    <t>02/06/2026 16:42:36</t>
  </si>
  <si>
    <t>Programma - ING - 5F - 2025-2026</t>
  </si>
  <si>
    <t>1_SeN5iqDd-PzCLD7BfdH05wR3GGXRVty_3X921E4mf0</t>
  </si>
  <si>
    <t>https://docs.google.com/document/d/1_SeN5iqDd-PzCLD7BfdH05wR3GGXRVty_3X921E4mf0/edit?usp=drivesdk</t>
  </si>
  <si>
    <t>02/06/2026 16:42:51</t>
  </si>
  <si>
    <t>Programma - STO - 5F - 2025-2026</t>
  </si>
  <si>
    <t>1YdLHTAC0Xo-IUYxkdMnB8fuZViRO1mk_2ivqk81ZXCU</t>
  </si>
  <si>
    <t>https://docs.google.com/document/d/1YdLHTAC0Xo-IUYxkdMnB8fuZViRO1mk_2ivqk81ZXCU/edit?usp=drivesdk</t>
  </si>
  <si>
    <t>02/06/2026 16:42:59</t>
  </si>
  <si>
    <t>Programma - FIL - 5F - 2025-2026</t>
  </si>
  <si>
    <t>1qk-1YofAsRTRcAWV9bpH9vlCPg5fHoitzQz63YrsyFA</t>
  </si>
  <si>
    <t>https://docs.google.com/document/d/1qk-1YofAsRTRcAWV9bpH9vlCPg5fHoitzQz63YrsyFA/edit?usp=drivesdk</t>
  </si>
  <si>
    <t>02/06/2026 16:43:07</t>
  </si>
  <si>
    <t>Programma - MAT - 5F - 2025-2026</t>
  </si>
  <si>
    <t>1Da0qeUfp_jKcKnetoAryBA9duSIhbAGxYtHMBasAk-Q</t>
  </si>
  <si>
    <t>https://docs.google.com/document/d/1Da0qeUfp_jKcKnetoAryBA9duSIhbAGxYtHMBasAk-Q/edit?usp=drivesdk</t>
  </si>
  <si>
    <t>02/06/2026 16:43:15</t>
  </si>
  <si>
    <t>Programma - FIS - 5F - 2025-2026</t>
  </si>
  <si>
    <t>1VJUfmSHXufEr-yijl2kfW3J4Si-q6OOVgyobRLkouJY</t>
  </si>
  <si>
    <t>https://docs.google.com/document/d/1VJUfmSHXufEr-yijl2kfW3J4Si-q6OOVgyobRLkouJY/edit?usp=drivesdk</t>
  </si>
  <si>
    <t>02/06/2026 16:43:23</t>
  </si>
  <si>
    <t>Programma - INF - 5F - 2025-2026</t>
  </si>
  <si>
    <t>17HXabUFnijXS6dIud6Ut1iSFWt8aVjhT8r9_DaZ69FE</t>
  </si>
  <si>
    <t>https://docs.google.com/document/d/17HXabUFnijXS6dIud6Ut1iSFWt8aVjhT8r9_DaZ69FE/edit?usp=drivesdk</t>
  </si>
  <si>
    <t>02/06/2026 16:43:30</t>
  </si>
  <si>
    <t>Programma - SCIE - 5F - 2025-2026</t>
  </si>
  <si>
    <t>1t6KswEF5f63d_ZYbcqf-Q11aH8zWIJkM4gtb_Y3v_zU</t>
  </si>
  <si>
    <t>https://docs.google.com/document/d/1t6KswEF5f63d_ZYbcqf-Q11aH8zWIJkM4gtb_Y3v_zU/edit?usp=drivesdk</t>
  </si>
  <si>
    <t>02/06/2026 16:43:38</t>
  </si>
  <si>
    <t>Programma - DIS - 5F - 2025-2026</t>
  </si>
  <si>
    <t>1edy-Pth-fEBNfAkYiXhJT54_O9BBGT0FF5HuRFDOmWw</t>
  </si>
  <si>
    <t>https://docs.google.com/document/d/1edy-Pth-fEBNfAkYiXhJT54_O9BBGT0FF5HuRFDOmWw/edit?usp=drivesdk</t>
  </si>
  <si>
    <t>02/06/2026 16:43:46</t>
  </si>
  <si>
    <t>Programma - MOT - 5F - 2025-2026</t>
  </si>
  <si>
    <t>1b_e8vUrAoCE6GyGG_LFdG6U2jbi6hONCVm2LoaOlV9g</t>
  </si>
  <si>
    <t>https://docs.google.com/document/d/1b_e8vUrAoCE6GyGG_LFdG6U2jbi6hONCVm2LoaOlV9g/edit?usp=drivesdk</t>
  </si>
  <si>
    <t>02/06/2026 16:43:54</t>
  </si>
  <si>
    <t>Programma - CIV - 5F - 2025-2026</t>
  </si>
  <si>
    <t>17CKue3lzBzAuZUJb2oVbqJa3yGJk3oXK4q8IDPK2FSY</t>
  </si>
  <si>
    <t>https://docs.google.com/document/d/17CKue3lzBzAuZUJb2oVbqJa3yGJk3oXK4q8IDPK2FSY/edit?usp=drivesdk</t>
  </si>
  <si>
    <t>02/06/2026 16:44:02</t>
  </si>
  <si>
    <t>Programma - REL - 5F - 2025-2026</t>
  </si>
  <si>
    <t>1NeftwiWoBnTZwjdYpQdNNUmGSrr0HL_zk1bRL6hR2C8</t>
  </si>
  <si>
    <t>https://docs.google.com/document/d/1NeftwiWoBnTZwjdYpQdNNUmGSrr0HL_zk1bRL6hR2C8/edit?usp=drivesdk</t>
  </si>
  <si>
    <t>02/06/2026 16:44:11</t>
  </si>
  <si>
    <t>Programma - ITA - 5G - 2025-2026</t>
  </si>
  <si>
    <t>1_YIbiSUQ3nSUhaK5Xnz_uUDjsARp7XFhbofv7fb5lts</t>
  </si>
  <si>
    <t>https://docs.google.com/document/d/1_YIbiSUQ3nSUhaK5Xnz_uUDjsARp7XFhbofv7fb5lts/edit?usp=drivesdk</t>
  </si>
  <si>
    <t>02/06/2026 16:44:19</t>
  </si>
  <si>
    <t>Programma - ING - 5G - 2025-2026</t>
  </si>
  <si>
    <t>10xx_OeV8XFM-vkCWtQeexhz_NCYpkBewfqSk8YUJwCk</t>
  </si>
  <si>
    <t>https://docs.google.com/document/d/10xx_OeV8XFM-vkCWtQeexhz_NCYpkBewfqSk8YUJwCk/edit?usp=drivesdk</t>
  </si>
  <si>
    <t>02/06/2026 16:44:27</t>
  </si>
  <si>
    <t>Programma - STO - 5G - 2025-2026</t>
  </si>
  <si>
    <t>1m2MrhSQtzb3zkCKkebDcnx90zEuBqPddT2iGW3liWrA</t>
  </si>
  <si>
    <t>https://docs.google.com/document/d/1m2MrhSQtzb3zkCKkebDcnx90zEuBqPddT2iGW3liWrA/edit?usp=drivesdk</t>
  </si>
  <si>
    <t>02/06/2026 16:44:35</t>
  </si>
  <si>
    <t>Programma - FIL - 5G - 2025-2026</t>
  </si>
  <si>
    <t>1lGuVpG0HmutUE0lh7vION8GW-SaK9XEtQricSQnNNIU</t>
  </si>
  <si>
    <t>https://docs.google.com/document/d/1lGuVpG0HmutUE0lh7vION8GW-SaK9XEtQricSQnNNIU/edit?usp=drivesdk</t>
  </si>
  <si>
    <t>02/06/2026 16:44:43</t>
  </si>
  <si>
    <t>Programma - MAT - 5G - 2025-2026</t>
  </si>
  <si>
    <t>1u0fEKS1TJ-ANov02UzbC_1QUYjOjGc0F2AmdpQ33wnY</t>
  </si>
  <si>
    <t>https://docs.google.com/document/d/1u0fEKS1TJ-ANov02UzbC_1QUYjOjGc0F2AmdpQ33wnY/edit?usp=drivesdk</t>
  </si>
  <si>
    <t>02/06/2026 16:44:51</t>
  </si>
  <si>
    <t>Programma - FIS - 5G - 2025-2026</t>
  </si>
  <si>
    <t>1tO8-8qucvKZk8f-Nto7h6uniH2rUyqpXp0wrhyo8Q1I</t>
  </si>
  <si>
    <t>https://docs.google.com/document/d/1tO8-8qucvKZk8f-Nto7h6uniH2rUyqpXp0wrhyo8Q1I/edit?usp=drivesdk</t>
  </si>
  <si>
    <t>04/06/2026 20:28:49</t>
  </si>
  <si>
    <t>Programma - SCIE - 5G - 2025-2026</t>
  </si>
  <si>
    <t>1rjsdAX1iVLFa2572I-uqtgH6kWO3UpaK_AccJKCNdE0</t>
  </si>
  <si>
    <t>https://docs.google.com/document/d/1rjsdAX1iVLFa2572I-uqtgH6kWO3UpaK_AccJKCNdE0/edit?usp=drivesdk</t>
  </si>
  <si>
    <t>04/06/2026 20:28:57</t>
  </si>
  <si>
    <t>Programma - DIR - 5G - 2025-2026</t>
  </si>
  <si>
    <t>11hSSfcFpnCw9tgzeHdg77KGpBdFbIP2_EuvsLPw3MZU</t>
  </si>
  <si>
    <t>https://docs.google.com/document/d/11hSSfcFpnCw9tgzeHdg77KGpBdFbIP2_EuvsLPw3MZU/edit?usp=drivesdk</t>
  </si>
  <si>
    <t>04/06/2026 20:29:04</t>
  </si>
  <si>
    <t>Programma - MOT - 5G - 2025-2026</t>
  </si>
  <si>
    <t>1T1Uyo_8RRXI8ZGFR-HMxhrlvHN6_8j8416HiUYMBqGA</t>
  </si>
  <si>
    <t>https://docs.google.com/document/d/1T1Uyo_8RRXI8ZGFR-HMxhrlvHN6_8j8416HiUYMBqGA/edit?usp=drivesdk</t>
  </si>
  <si>
    <t>04/06/2026 20:29:12</t>
  </si>
  <si>
    <t>Programma - SPO - 5G - 2025-2026</t>
  </si>
  <si>
    <t>1jGfuNOV85u0m8fpvXMPxCkIGuO58vEj_De3WLxVPUzo</t>
  </si>
  <si>
    <t>https://docs.google.com/document/d/1jGfuNOV85u0m8fpvXMPxCkIGuO58vEj_De3WLxVPUzo/edit?usp=drivesdk</t>
  </si>
  <si>
    <t>04/06/2026 20:29:19</t>
  </si>
  <si>
    <t>Programma - CIV - 5G - 2025-2026</t>
  </si>
  <si>
    <t>1ghQMbLZ9uSpGb1dUz8XJthod6TPEbZfnXH8-Y42fHfA</t>
  </si>
  <si>
    <t>https://docs.google.com/document/d/1ghQMbLZ9uSpGb1dUz8XJthod6TPEbZfnXH8-Y42fHfA/edit?usp=drivesdk</t>
  </si>
  <si>
    <t>04/06/2026 20:29:28</t>
  </si>
  <si>
    <t>Programma - REL - 5G - 2025-2026</t>
  </si>
  <si>
    <t>1sx17LbDewZ9KNS2pm-EBNu03SnZQwdVWooYkdQz6sOI</t>
  </si>
  <si>
    <t>https://docs.google.com/document/d/1sx17LbDewZ9KNS2pm-EBNu03SnZQwdVWooYkdQz6sOI/edit?usp=drivesdk</t>
  </si>
  <si>
    <t>04/06/2026 20:29:36</t>
  </si>
  <si>
    <t>Programma - ITA - 5H - 2025-2026</t>
  </si>
  <si>
    <t>1pbfN1zfgKl2kM_4bg7bAx6MQLBia1BmMSQEU9Sw2SNg</t>
  </si>
  <si>
    <t>https://docs.google.com/document/d/1pbfN1zfgKl2kM_4bg7bAx6MQLBia1BmMSQEU9Sw2SNg/edit?usp=drivesdk</t>
  </si>
  <si>
    <t>04/06/2026 20:29:43</t>
  </si>
  <si>
    <t>Programma - LAT - 5H - 2025-2026</t>
  </si>
  <si>
    <t>1JGG4BshsQPOq_LdiOPFtPPATCr0QHUKIsojVZr9upBY</t>
  </si>
  <si>
    <t>https://docs.google.com/document/d/1JGG4BshsQPOq_LdiOPFtPPATCr0QHUKIsojVZr9upBY/edit?usp=drivesdk</t>
  </si>
  <si>
    <t>04/06/2026 20:29:50</t>
  </si>
  <si>
    <t>Programma - ING - 5H - 2025-2026</t>
  </si>
  <si>
    <t>1bU_kQMprw81s9f4JUjx5ECVLp_ShGOmGydv6yrNCJRg</t>
  </si>
  <si>
    <t>https://docs.google.com/document/d/1bU_kQMprw81s9f4JUjx5ECVLp_ShGOmGydv6yrNCJRg/edit?usp=drivesdk</t>
  </si>
  <si>
    <t>04/06/2026 20:29:56</t>
  </si>
  <si>
    <t>Programma - STO - 5H - 2025-2026</t>
  </si>
  <si>
    <t>1KdFfgSG42h1QtUEtKFi0L00v1jYhyCYPhCiqA6BfYG0</t>
  </si>
  <si>
    <t>https://docs.google.com/document/d/1KdFfgSG42h1QtUEtKFi0L00v1jYhyCYPhCiqA6BfYG0/edit?usp=drivesdk</t>
  </si>
  <si>
    <t>04/06/2026 20:30:02</t>
  </si>
  <si>
    <t>Programma - FIL - 5H - 2025-2026</t>
  </si>
  <si>
    <t>1QytODWbIMu96dhm071Hi4ztiybFkFCTnde_phKvNsHA</t>
  </si>
  <si>
    <t>https://docs.google.com/document/d/1QytODWbIMu96dhm071Hi4ztiybFkFCTnde_phKvNsHA/edit?usp=drivesdk</t>
  </si>
  <si>
    <t>04/06/2026 20:30:09</t>
  </si>
  <si>
    <t>Programma - MAT - 5H - 2025-2026</t>
  </si>
  <si>
    <t>1mJDaeNXEMpYlaXpLtW-bozcGQF9mLPzjcCeNODQWJtE</t>
  </si>
  <si>
    <t>https://docs.google.com/document/d/1mJDaeNXEMpYlaXpLtW-bozcGQF9mLPzjcCeNODQWJtE/edit?usp=drivesdk</t>
  </si>
  <si>
    <t>04/06/2026 20:30:16</t>
  </si>
  <si>
    <t>Programma - FIS - 5H - 2025-2026</t>
  </si>
  <si>
    <t>1A5QdK_b0AgWNBC4xl8t-V63pDDMvObiezm47M0qh-b8</t>
  </si>
  <si>
    <t>https://docs.google.com/document/d/1A5QdK_b0AgWNBC4xl8t-V63pDDMvObiezm47M0qh-b8/edit?usp=drivesdk</t>
  </si>
  <si>
    <t>04/06/2026 20:30:22</t>
  </si>
  <si>
    <t>Programma - SCIE - 5H - 2025-2026</t>
  </si>
  <si>
    <t>1kEG3BcNEbCbtjUY-SasDYBDYcqJb8gtnG36QLWtoVSc</t>
  </si>
  <si>
    <t>https://docs.google.com/document/d/1kEG3BcNEbCbtjUY-SasDYBDYcqJb8gtnG36QLWtoVSc/edit?usp=drivesdk</t>
  </si>
  <si>
    <t>04/06/2026 20:30:32</t>
  </si>
  <si>
    <t>Programma - DIS - 5H - 2025-2026</t>
  </si>
  <si>
    <t>1Y5YbU6QhGMwGTRskaBgWh_g2ltVoGFOPK6vTSYg491k</t>
  </si>
  <si>
    <t>https://docs.google.com/document/d/1Y5YbU6QhGMwGTRskaBgWh_g2ltVoGFOPK6vTSYg491k/edit?usp=drivesdk</t>
  </si>
  <si>
    <t>04/06/2026 20:30:39</t>
  </si>
  <si>
    <t>Programma - MOT - 5H - 2025-2026</t>
  </si>
  <si>
    <t>13dMjqRg7H43fUqI18714Nq9Wb0orEuVAWh-0icX6g4M</t>
  </si>
  <si>
    <t>https://docs.google.com/document/d/13dMjqRg7H43fUqI18714Nq9Wb0orEuVAWh-0icX6g4M/edit?usp=drivesdk</t>
  </si>
  <si>
    <t>04/06/2026 20:30:46</t>
  </si>
  <si>
    <t>Programma - CIV - 5H - 2025-2026</t>
  </si>
  <si>
    <t>101hGWNqLi7KRVGDopRb-knZ7Dr-rf-C1ABoBflXLuHs</t>
  </si>
  <si>
    <t>https://docs.google.com/document/d/101hGWNqLi7KRVGDopRb-knZ7Dr-rf-C1ABoBflXLuHs/edit?usp=drivesdk</t>
  </si>
  <si>
    <t>04/06/2026 20:30:52</t>
  </si>
  <si>
    <t>Programma - REL - 5H - 2025-2026</t>
  </si>
  <si>
    <t>1QpI5aiibvd240eJFEMKpI_yRT54NzSKiWne7uGEGeLc</t>
  </si>
  <si>
    <t>https://docs.google.com/document/d/1QpI5aiibvd240eJFEMKpI_yRT54NzSKiWne7uGEGeLc/edit?usp=drivesdk</t>
  </si>
  <si>
    <t>04/06/2026 20:31:04</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</si>
</sst>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numFmt numFmtId="165" formatCode="dd/MM/yyyy"/>
    <numFmt numFmtId="166" formatCode="H.mm.ss"/>
  </numFmts>
  <fonts count="37">
    <font>
      <sz val="10.0"/>
      <color rgb="FF000000"/>
      <name val="Arial"/>
      <scheme val="minor"/>
    </font>
    <font>
      <b/>
      <color theme="1"/>
      <name val="Arial"/>
    </font>
    <font>
      <b/>
      <sz val="7.0"/>
      <color theme="1"/>
      <name val="Arial"/>
      <scheme val="minor"/>
    </font>
    <font>
      <b/>
      <sz val="8.0"/>
      <color theme="1"/>
      <name val="Arial"/>
      <scheme val="minor"/>
    </font>
    <font>
      <color theme="1"/>
      <name val="Arial"/>
      <scheme val="minor"/>
    </font>
    <font>
      <b/>
      <sz val="8.0"/>
      <color rgb="FFFFFF00"/>
      <name val="Arial"/>
      <scheme val="minor"/>
    </font>
    <font>
      <i/>
      <sz val="7.0"/>
      <color rgb="FFFF0000"/>
      <name val="Arial"/>
      <scheme val="minor"/>
    </font>
    <font>
      <i/>
      <sz val="7.0"/>
      <color theme="1"/>
      <name val="Arial"/>
      <scheme val="minor"/>
    </font>
    <font>
      <b/>
      <sz val="10.0"/>
      <color theme="1"/>
      <name val="Arial"/>
      <scheme val="minor"/>
    </font>
    <font>
      <sz val="8.0"/>
      <color theme="1"/>
      <name val="Arial"/>
      <scheme val="minor"/>
    </font>
    <font>
      <sz val="9.0"/>
      <color theme="1"/>
      <name val="Arial"/>
      <scheme val="minor"/>
    </font>
    <font>
      <sz val="10.0"/>
      <color theme="1"/>
      <name val="Arial"/>
      <scheme val="minor"/>
    </font>
    <font>
      <sz val="9.0"/>
      <color theme="1"/>
      <name val="Arial"/>
    </font>
    <font>
      <sz val="9.0"/>
      <color rgb="FF000000"/>
      <name val="Arial"/>
    </font>
    <font>
      <color rgb="FF434343"/>
      <name val="Roboto"/>
    </font>
    <font>
      <color theme="1"/>
      <name val="Arial"/>
    </font>
    <font>
      <b/>
      <sz val="9.0"/>
      <color theme="1"/>
      <name val="Roboto"/>
    </font>
    <font>
      <sz val="9.0"/>
      <color rgb="FF434343"/>
      <name val="Roboto"/>
    </font>
    <font>
      <b/>
      <color theme="1"/>
      <name val="Arial"/>
      <scheme val="minor"/>
    </font>
    <font>
      <color rgb="FFFFFF00"/>
      <name val="Arial"/>
      <scheme val="minor"/>
    </font>
    <font>
      <b/>
      <sz val="19.0"/>
      <color rgb="FFFFFFFF"/>
      <name val="Arial"/>
      <scheme val="minor"/>
    </font>
    <font/>
    <font>
      <color rgb="FFFFFFFF"/>
      <name val="Roboto"/>
    </font>
    <font>
      <color rgb="FF434343"/>
      <name val="Arial"/>
    </font>
    <font>
      <color rgb="FFB10202"/>
      <name val="Roboto"/>
    </font>
    <font>
      <color rgb="FF11734B"/>
      <name val="Roboto"/>
    </font>
    <font>
      <color rgb="FF473821"/>
      <name val="Arial"/>
    </font>
    <font>
      <sz val="8.0"/>
      <color rgb="FFFFFFFF"/>
      <name val="Roboto"/>
    </font>
    <font>
      <color theme="1"/>
      <name val="Roboto"/>
    </font>
    <font>
      <color rgb="FF473821"/>
      <name val="Roboto"/>
    </font>
    <font>
      <color rgb="FF0A53A8"/>
      <name val="Roboto"/>
    </font>
    <font>
      <color rgb="FF5A3286"/>
      <name val="Roboto"/>
    </font>
    <font>
      <b/>
      <sz val="8.0"/>
      <color rgb="FF000000"/>
      <name val="Arial"/>
      <scheme val="minor"/>
    </font>
    <font>
      <color rgb="FF753800"/>
      <name val="Roboto"/>
    </font>
    <font>
      <u/>
      <color rgb="FF0000FF"/>
      <name val="Roboto"/>
    </font>
    <font>
      <sz val="12.0"/>
      <color rgb="FF000000"/>
      <name val="Roboto"/>
    </font>
    <font>
      <u/>
      <color rgb="FF0000FF"/>
      <name val="Roboto"/>
    </font>
  </fonts>
  <fills count="12">
    <fill>
      <patternFill patternType="none"/>
    </fill>
    <fill>
      <patternFill patternType="lightGray"/>
    </fill>
    <fill>
      <patternFill patternType="solid">
        <fgColor rgb="FFFCE5CD"/>
        <bgColor rgb="FFFCE5CD"/>
      </patternFill>
    </fill>
    <fill>
      <patternFill patternType="solid">
        <fgColor rgb="FFFFE599"/>
        <bgColor rgb="FFFFE599"/>
      </patternFill>
    </fill>
    <fill>
      <patternFill patternType="solid">
        <fgColor rgb="FFFFFFFF"/>
        <bgColor rgb="FFFFFFFF"/>
      </patternFill>
    </fill>
    <fill>
      <patternFill patternType="solid">
        <fgColor rgb="FFF6F8F9"/>
        <bgColor rgb="FFF6F8F9"/>
      </patternFill>
    </fill>
    <fill>
      <patternFill patternType="solid">
        <fgColor rgb="FFFFE6DD"/>
        <bgColor rgb="FFFFE6DD"/>
      </patternFill>
    </fill>
    <fill>
      <patternFill patternType="solid">
        <fgColor rgb="FF000000"/>
        <bgColor rgb="FF000000"/>
      </patternFill>
    </fill>
    <fill>
      <patternFill patternType="solid">
        <fgColor rgb="FFFF0000"/>
        <bgColor rgb="FFFF0000"/>
      </patternFill>
    </fill>
    <fill>
      <patternFill patternType="solid">
        <fgColor rgb="FF00FF00"/>
        <bgColor rgb="FF00FF00"/>
      </patternFill>
    </fill>
    <fill>
      <patternFill patternType="solid">
        <fgColor rgb="FFB948FF"/>
        <bgColor rgb="FFB948FF"/>
      </patternFill>
    </fill>
    <fill>
      <patternFill patternType="solid">
        <fgColor rgb="FFF0F4F9"/>
        <bgColor rgb="FFF0F4F9"/>
      </patternFill>
    </fill>
  </fills>
  <borders count="36">
    <border/>
    <border>
      <left style="thin">
        <color rgb="FFFFFFFF"/>
      </left>
      <right style="thin">
        <color rgb="FFFFFFFF"/>
      </right>
      <top style="thin">
        <color rgb="FFFFFFFF"/>
      </top>
      <bottom style="thin">
        <color rgb="FFFFFFFF"/>
      </bottom>
    </border>
    <border>
      <left style="thin">
        <color rgb="FFF6F8F9"/>
      </left>
      <right style="thin">
        <color rgb="FFF6F8F9"/>
      </right>
      <top style="thin">
        <color rgb="FFF6F8F9"/>
      </top>
      <bottom style="thin">
        <color rgb="FFF6F8F9"/>
      </bottom>
    </border>
    <border>
      <left style="thin">
        <color rgb="FF8C352D"/>
      </left>
      <right style="hair">
        <color rgb="FFB7B7B7"/>
      </right>
      <top style="thin">
        <color rgb="FFFFFFFF"/>
      </top>
      <bottom style="hair">
        <color rgb="FFCCCCCC"/>
      </bottom>
    </border>
    <border>
      <right style="thin">
        <color rgb="FFFFFFFF"/>
      </right>
      <bottom style="thin">
        <color rgb="FFFFFFFF"/>
      </bottom>
    </border>
    <border>
      <left style="thin">
        <color rgb="FFFFFFFF"/>
      </left>
      <right style="thin">
        <color rgb="FFFFFFFF"/>
      </right>
      <bottom style="thin">
        <color rgb="FFFFFFFF"/>
      </bottom>
    </border>
    <border>
      <left style="thin">
        <color rgb="FFFFFFFF"/>
      </left>
      <bottom style="thin">
        <color rgb="FFFFFFFF"/>
      </bottom>
    </border>
    <border>
      <right style="thin">
        <color rgb="FFFFFFFF"/>
      </right>
      <top style="thin">
        <color rgb="FFFFFFFF"/>
      </top>
      <bottom style="thin">
        <color rgb="FFFFFFFF"/>
      </bottom>
    </border>
    <border>
      <left style="thin">
        <color rgb="FFFFFFFF"/>
      </left>
      <top style="thin">
        <color rgb="FFFFFFFF"/>
      </top>
      <bottom style="thin">
        <color rgb="FFFFFFFF"/>
      </bottom>
    </border>
    <border>
      <left style="thin">
        <color rgb="FFFFFFFF"/>
      </left>
      <top style="thin">
        <color rgb="FFFFFFFF"/>
      </top>
    </border>
    <border>
      <top style="thin">
        <color rgb="FFFFFFFF"/>
      </top>
    </border>
    <border>
      <left style="thin">
        <color rgb="FFFFFFFF"/>
      </left>
    </border>
    <border>
      <bottom style="thin">
        <color rgb="FFFFFFFF"/>
      </bottom>
    </border>
    <border>
      <top style="hair">
        <color rgb="FFCCCCCC"/>
      </top>
      <bottom style="hair">
        <color rgb="FFCCCCCC"/>
      </bottom>
    </border>
    <border>
      <left style="thin">
        <color rgb="FF8B36BF"/>
      </left>
      <right style="thin">
        <color rgb="FF000000"/>
      </right>
      <top style="thin">
        <color rgb="FF8B36BF"/>
      </top>
      <bottom style="thin">
        <color rgb="FF8B36BF"/>
      </bottom>
    </border>
    <border>
      <left style="thin">
        <color rgb="FF000000"/>
      </left>
      <right style="thin">
        <color rgb="FF000000"/>
      </right>
      <top style="thin">
        <color rgb="FF8B36BF"/>
      </top>
      <bottom style="thin">
        <color rgb="FF8B36BF"/>
      </bottom>
    </border>
    <border>
      <left style="thin">
        <color rgb="FFB948FF"/>
      </left>
      <right style="thin">
        <color rgb="FF8B36BF"/>
      </right>
      <top style="thin">
        <color rgb="FF8B36BF"/>
      </top>
      <bottom style="thin">
        <color rgb="FF8B36BF"/>
      </bottom>
    </border>
    <border>
      <left style="thin">
        <color rgb="FF8B36BF"/>
      </left>
      <right style="thin">
        <color rgb="FFFFFFFF"/>
      </right>
      <top style="thin">
        <color rgb="FFFFFFFF"/>
      </top>
      <bottom style="thin">
        <color rgb="FFFFFFFF"/>
      </bottom>
    </border>
    <border>
      <left style="thin">
        <color rgb="FFFFFFFF"/>
      </left>
      <right style="thin">
        <color rgb="FF8B36BF"/>
      </right>
      <top style="thin">
        <color rgb="FFFFFFFF"/>
      </top>
      <bottom style="thin">
        <color rgb="FFFFFFFF"/>
      </bottom>
    </border>
    <border>
      <left style="thin">
        <color rgb="FF8B36BF"/>
      </left>
      <right style="thin">
        <color rgb="FFF6F8F9"/>
      </right>
      <top style="thin">
        <color rgb="FFF6F8F9"/>
      </top>
      <bottom style="thin">
        <color rgb="FFF6F8F9"/>
      </bottom>
    </border>
    <border>
      <left style="thin">
        <color rgb="FFF6F8F9"/>
      </left>
      <right style="thin">
        <color rgb="FF8B36BF"/>
      </right>
      <top style="thin">
        <color rgb="FFF6F8F9"/>
      </top>
      <bottom style="thin">
        <color rgb="FFF6F8F9"/>
      </bottom>
    </border>
    <border>
      <left style="thin">
        <color rgb="FF000000"/>
      </left>
      <right style="thin">
        <color rgb="FF000000"/>
      </right>
      <top style="thin">
        <color rgb="FF000000"/>
      </top>
      <bottom style="thin">
        <color rgb="FF000000"/>
      </bottom>
    </border>
    <border>
      <left style="thin">
        <color rgb="FF000000"/>
      </left>
      <right style="thin">
        <color rgb="FFF6F8F9"/>
      </right>
      <top style="thin">
        <color rgb="FFF6F8F9"/>
      </top>
      <bottom style="thin">
        <color rgb="FFF6F8F9"/>
      </bottom>
    </border>
    <border>
      <left style="thin">
        <color rgb="FFFFFFFF"/>
      </left>
      <right style="thin">
        <color rgb="FFF6F8F9"/>
      </right>
      <top style="thin">
        <color rgb="FFF6F8F9"/>
      </top>
      <bottom style="thin">
        <color rgb="FFF6F8F9"/>
      </bottom>
    </border>
    <border>
      <left style="thin">
        <color rgb="FFF6F8F9"/>
      </left>
      <right style="thin">
        <color rgb="FF000000"/>
      </right>
      <top style="thin">
        <color rgb="FFF6F8F9"/>
      </top>
      <bottom style="thin">
        <color rgb="FFF6F8F9"/>
      </bottom>
    </border>
    <border>
      <right style="thin">
        <color rgb="FFFFFFFF"/>
      </right>
      <top style="thin">
        <color rgb="FFFFFFFF"/>
      </top>
    </border>
    <border>
      <left style="thin">
        <color rgb="FFFFFFFF"/>
      </left>
      <right style="thin">
        <color rgb="FFFFFFFF"/>
      </right>
      <top style="thin">
        <color rgb="FFFFFFFF"/>
      </top>
    </border>
    <border>
      <left style="thin">
        <color rgb="FF000000"/>
      </left>
      <right style="thin">
        <color rgb="FFFFFFFF"/>
      </right>
      <top style="thin">
        <color rgb="FFFFFFFF"/>
      </top>
      <bottom style="thin">
        <color rgb="FFFFFFFF"/>
      </bottom>
    </border>
    <border>
      <left style="thin">
        <color rgb="FFF6F8F9"/>
      </left>
      <right style="thin">
        <color rgb="FFFFFFFF"/>
      </right>
      <top style="thin">
        <color rgb="FFFFFFFF"/>
      </top>
      <bottom style="thin">
        <color rgb="FFFFFFFF"/>
      </bottom>
    </border>
    <border>
      <left style="thin">
        <color rgb="FFFFFFFF"/>
      </left>
      <right style="thin">
        <color rgb="FF000000"/>
      </right>
      <top style="thin">
        <color rgb="FFFFFFFF"/>
      </top>
      <bottom style="thin">
        <color rgb="FFFFFFFF"/>
      </bottom>
    </border>
    <border>
      <left style="thin">
        <color rgb="FF000000"/>
      </left>
      <right style="thin">
        <color rgb="FFF6F8F9"/>
      </right>
      <top style="thin">
        <color rgb="FFF6F8F9"/>
      </top>
      <bottom style="thin">
        <color rgb="FF000000"/>
      </bottom>
    </border>
    <border>
      <left style="thin">
        <color rgb="FFF6F8F9"/>
      </left>
      <right style="thin">
        <color rgb="FFF6F8F9"/>
      </right>
      <top style="thin">
        <color rgb="FFF6F8F9"/>
      </top>
      <bottom style="thin">
        <color rgb="FF000000"/>
      </bottom>
    </border>
    <border>
      <left style="thin">
        <color rgb="FFF6F8F9"/>
      </left>
      <right style="thin">
        <color rgb="FF000000"/>
      </right>
      <top style="thin">
        <color rgb="FFF6F8F9"/>
      </top>
      <bottom style="thin">
        <color rgb="FF000000"/>
      </bottom>
    </border>
    <border>
      <left style="thin">
        <color rgb="FF000000"/>
      </left>
      <right style="thin">
        <color rgb="FFFFFFFF"/>
      </right>
      <top style="thin">
        <color rgb="FFFFFFFF"/>
      </top>
      <bottom style="thin">
        <color rgb="FF000000"/>
      </bottom>
    </border>
    <border>
      <left style="thin">
        <color rgb="FFFFFFFF"/>
      </left>
      <right style="thin">
        <color rgb="FFFFFFFF"/>
      </right>
      <top style="thin">
        <color rgb="FFFFFFFF"/>
      </top>
      <bottom style="thin">
        <color rgb="FF000000"/>
      </bottom>
    </border>
    <border>
      <left style="thin">
        <color rgb="FFFFFFFF"/>
      </left>
      <right style="thin">
        <color rgb="FF000000"/>
      </right>
      <top style="thin">
        <color rgb="FFFFFFFF"/>
      </top>
      <bottom style="thin">
        <color rgb="FF000000"/>
      </bottom>
    </border>
  </borders>
  <cellStyleXfs count="1">
    <xf borderId="0" fillId="0" fontId="0" numFmtId="0" applyAlignment="1" applyFont="1"/>
  </cellStyleXfs>
  <cellXfs count="336">
    <xf borderId="0" fillId="0" fontId="0" numFmtId="0" xfId="0" applyAlignment="1" applyFont="1">
      <alignment readingOrder="0" shrinkToFit="0" vertical="bottom" wrapText="0"/>
    </xf>
    <xf borderId="0" fillId="0" fontId="1" numFmtId="0" xfId="0" applyAlignment="1" applyFont="1">
      <alignment horizontal="center" readingOrder="0" shrinkToFit="0" vertical="bottom" wrapText="1"/>
    </xf>
    <xf borderId="0" fillId="0" fontId="2" numFmtId="0" xfId="0" applyAlignment="1" applyFont="1">
      <alignment horizontal="center" readingOrder="0" shrinkToFit="0" vertical="center" wrapText="1"/>
    </xf>
    <xf borderId="0" fillId="0" fontId="3" numFmtId="0" xfId="0" applyAlignment="1" applyFont="1">
      <alignment horizontal="center" readingOrder="0" shrinkToFit="0" vertical="center" wrapText="1"/>
    </xf>
    <xf borderId="0" fillId="0" fontId="4" numFmtId="0" xfId="0" applyAlignment="1" applyFont="1">
      <alignment readingOrder="0" shrinkToFit="0" vertical="center" wrapText="0"/>
    </xf>
    <xf borderId="0" fillId="0" fontId="4" numFmtId="0" xfId="0" applyAlignment="1" applyFont="1">
      <alignment horizontal="center" readingOrder="0" shrinkToFit="0" vertical="center" wrapText="0"/>
    </xf>
    <xf borderId="0" fillId="0" fontId="5" numFmtId="0" xfId="0" applyAlignment="1" applyFont="1">
      <alignment horizontal="center" readingOrder="0" shrinkToFit="0" vertical="center" wrapText="1"/>
    </xf>
    <xf borderId="0" fillId="0" fontId="4" numFmtId="0" xfId="0" applyAlignment="1" applyFont="1">
      <alignment readingOrder="0" shrinkToFit="0" vertical="center" wrapText="0"/>
    </xf>
    <xf borderId="0" fillId="0" fontId="3" numFmtId="49" xfId="0" applyAlignment="1" applyFont="1" applyNumberFormat="1">
      <alignment horizontal="center" readingOrder="0" shrinkToFit="0" vertical="center" wrapText="1"/>
    </xf>
    <xf borderId="0" fillId="2" fontId="6" numFmtId="0" xfId="0" applyAlignment="1" applyFill="1" applyFont="1">
      <alignment horizontal="center" readingOrder="0" shrinkToFit="0" vertical="center" wrapText="0"/>
    </xf>
    <xf borderId="0" fillId="2" fontId="6" numFmtId="0" xfId="0" applyAlignment="1" applyFill="1" applyFont="1">
      <alignment horizontal="center" readingOrder="0" shrinkToFit="0" vertical="center" wrapText="1"/>
    </xf>
    <xf borderId="0" fillId="2" fontId="6" numFmtId="0" xfId="0" applyAlignment="1" applyFill="1" applyFont="1">
      <alignment shrinkToFit="0" vertical="center" wrapText="0"/>
    </xf>
    <xf borderId="0" fillId="2" fontId="6" numFmtId="0" xfId="0" applyAlignment="1" applyFill="1" applyFont="1">
      <alignment shrinkToFit="0" vertical="center" wrapText="0"/>
    </xf>
    <xf borderId="0" fillId="2" fontId="6" numFmtId="0" xfId="0" applyAlignment="1" applyFill="1" applyFont="1">
      <alignment horizontal="center" readingOrder="0" shrinkToFit="0" vertical="center" wrapText="0"/>
    </xf>
    <xf borderId="0" fillId="2" fontId="6" numFmtId="0" xfId="0" applyAlignment="1" applyFill="1" applyFont="1">
      <alignment horizontal="center" shrinkToFit="0" vertical="center" wrapText="0"/>
    </xf>
    <xf borderId="0" fillId="2" fontId="6" numFmtId="0" xfId="0" applyAlignment="1" applyFill="1" applyFont="1">
      <alignment horizontal="left" shrinkToFit="0" vertical="center" wrapText="0"/>
    </xf>
    <xf borderId="0" fillId="0" fontId="4" numFmtId="0" xfId="0" applyAlignment="1" applyFont="1">
      <alignment readingOrder="0" shrinkToFit="0" vertical="center" wrapText="0"/>
    </xf>
    <xf borderId="0" fillId="0" fontId="7" numFmtId="0" xfId="0" applyAlignment="1" applyFont="1">
      <alignment horizontal="center" shrinkToFit="0" vertical="center" wrapText="0"/>
    </xf>
    <xf borderId="0" fillId="0" fontId="4" numFmtId="49" xfId="0" applyAlignment="1" applyFont="1" applyNumberFormat="1">
      <alignment readingOrder="0" shrinkToFit="0" vertical="center" wrapText="0"/>
    </xf>
    <xf borderId="0" fillId="0" fontId="4" numFmtId="0" xfId="0" applyAlignment="1" applyFont="1">
      <alignment horizontal="center" readingOrder="0" shrinkToFit="0" vertical="center" wrapText="0"/>
    </xf>
    <xf borderId="0" fillId="0" fontId="4" numFmtId="0" xfId="0" applyAlignment="1" applyFont="1">
      <alignment horizontal="center" readingOrder="0" shrinkToFit="0" vertical="center" wrapText="0"/>
    </xf>
    <xf borderId="0" fillId="0" fontId="8" numFmtId="0" xfId="0" applyAlignment="1" applyFont="1">
      <alignment horizontal="center" readingOrder="0" shrinkToFit="0" vertical="center" wrapText="1"/>
    </xf>
    <xf borderId="0" fillId="2" fontId="6" numFmtId="0" xfId="0" applyAlignment="1" applyFill="1" applyFont="1">
      <alignment readingOrder="0" shrinkToFit="0" vertical="center" wrapText="0"/>
    </xf>
    <xf borderId="0" fillId="3" fontId="9" numFmtId="0" xfId="0" applyAlignment="1" applyFill="1" applyFont="1">
      <alignment horizontal="center" readingOrder="0" shrinkToFit="0" vertical="center" wrapText="0"/>
    </xf>
    <xf borderId="0" fillId="3" fontId="10" numFmtId="0" xfId="0" applyAlignment="1" applyFill="1" applyFont="1">
      <alignment readingOrder="0" shrinkToFit="0" vertical="center" wrapText="0"/>
    </xf>
    <xf borderId="0" fillId="3" fontId="11" numFmtId="0" xfId="0" applyAlignment="1" applyFill="1" applyFont="1">
      <alignment readingOrder="0" shrinkToFit="0" vertical="center" wrapText="0"/>
    </xf>
    <xf borderId="0" fillId="3" fontId="10" numFmtId="0" xfId="0" applyAlignment="1" applyFill="1" applyFont="1">
      <alignment readingOrder="0" shrinkToFit="0" vertical="bottom" wrapText="0"/>
    </xf>
    <xf borderId="0" fillId="3" fontId="10" numFmtId="0" xfId="0" applyAlignment="1" applyFill="1" applyFont="1">
      <alignment horizontal="center" shrinkToFit="0" vertical="center" wrapText="0"/>
    </xf>
    <xf borderId="0" fillId="3" fontId="10" numFmtId="0" xfId="0" applyAlignment="1" applyFill="1" applyFont="1">
      <alignment shrinkToFit="0" vertical="center" wrapText="0"/>
    </xf>
    <xf borderId="0" fillId="3" fontId="10" numFmtId="0" xfId="0" applyAlignment="1" applyFill="1" applyFont="1">
      <alignment horizontal="center" readingOrder="0" shrinkToFit="0" vertical="center" wrapText="0"/>
    </xf>
    <xf borderId="0" fillId="3" fontId="10" numFmtId="0" xfId="0" applyAlignment="1" applyFill="1" applyFont="1">
      <alignment readingOrder="0" shrinkToFit="0" vertical="center" wrapText="0"/>
    </xf>
    <xf borderId="0" fillId="0" fontId="9" numFmtId="0" xfId="0" applyAlignment="1" applyFont="1">
      <alignment horizontal="center" readingOrder="0" shrinkToFit="0" vertical="center" wrapText="0"/>
    </xf>
    <xf borderId="0" fillId="0" fontId="4" numFmtId="0" xfId="0" applyAlignment="1" applyFont="1">
      <alignment readingOrder="0" shrinkToFit="0" vertical="bottom" wrapText="0"/>
    </xf>
    <xf borderId="0" fillId="0" fontId="11" numFmtId="0" xfId="0" applyAlignment="1" applyFont="1">
      <alignment readingOrder="0" shrinkToFit="0" vertical="bottom" wrapText="0"/>
    </xf>
    <xf borderId="0" fillId="0" fontId="9" numFmtId="0" xfId="0" applyAlignment="1" applyFont="1">
      <alignment readingOrder="0" shrinkToFit="0" vertical="center" wrapText="0"/>
    </xf>
    <xf borderId="0" fillId="0" fontId="10" numFmtId="0" xfId="0" applyAlignment="1" applyFont="1">
      <alignment shrinkToFit="0" vertical="bottom" wrapText="0"/>
    </xf>
    <xf borderId="0" fillId="0" fontId="10" numFmtId="0" xfId="0" applyAlignment="1" applyFont="1">
      <alignment horizontal="center" readingOrder="0" shrinkToFit="0" vertical="center" wrapText="0"/>
    </xf>
    <xf borderId="0" fillId="0" fontId="9" numFmtId="0" xfId="0" applyAlignment="1" applyFont="1">
      <alignment readingOrder="0" shrinkToFit="0" vertical="center" wrapText="0"/>
    </xf>
    <xf borderId="0" fillId="0" fontId="10" numFmtId="0" xfId="0" applyAlignment="1" applyFont="1">
      <alignment readingOrder="0" shrinkToFit="0" vertical="center" wrapText="0"/>
    </xf>
    <xf borderId="0" fillId="0" fontId="9" numFmtId="0" xfId="0" applyAlignment="1" applyFont="1">
      <alignment readingOrder="0" shrinkToFit="0" vertical="center" wrapText="0"/>
    </xf>
    <xf borderId="0" fillId="0" fontId="10" numFmtId="0" xfId="0" applyAlignment="1" applyFont="1">
      <alignment readingOrder="0" shrinkToFit="0" vertical="center" wrapText="0"/>
    </xf>
    <xf borderId="0" fillId="0" fontId="11" numFmtId="0" xfId="0" applyAlignment="1" applyFont="1">
      <alignment readingOrder="0" shrinkToFit="0" vertical="center" wrapText="0"/>
    </xf>
    <xf borderId="0" fillId="0" fontId="10" numFmtId="0" xfId="0" applyAlignment="1" applyFont="1">
      <alignment readingOrder="0" shrinkToFit="0" vertical="bottom" wrapText="0"/>
    </xf>
    <xf borderId="0" fillId="0" fontId="10" numFmtId="0" xfId="0" applyAlignment="1" applyFont="1">
      <alignment horizontal="center" shrinkToFit="0" vertical="center" wrapText="0"/>
    </xf>
    <xf borderId="0" fillId="0" fontId="10" numFmtId="0" xfId="0" applyAlignment="1" applyFont="1">
      <alignment shrinkToFit="0" vertical="center" wrapText="0"/>
    </xf>
    <xf borderId="0" fillId="0" fontId="10" numFmtId="0" xfId="0" applyAlignment="1" applyFont="1">
      <alignment shrinkToFit="0" vertical="bottom" wrapText="0"/>
    </xf>
    <xf borderId="0" fillId="0" fontId="12" numFmtId="0" xfId="0" applyAlignment="1" applyFont="1">
      <alignment horizontal="left" shrinkToFit="0" vertical="center" wrapText="1"/>
    </xf>
    <xf borderId="0" fillId="0" fontId="4" numFmtId="0" xfId="0" applyAlignment="1" applyFont="1">
      <alignment readingOrder="0" shrinkToFit="0" vertical="center" wrapText="0"/>
    </xf>
    <xf borderId="0" fillId="0" fontId="4" numFmtId="0" xfId="0" applyAlignment="1" applyFont="1">
      <alignment shrinkToFit="0" vertical="center" wrapText="0"/>
    </xf>
    <xf borderId="0" fillId="0" fontId="4" numFmtId="0" xfId="0" applyAlignment="1" applyFont="1">
      <alignment shrinkToFit="0" vertical="center" wrapText="0"/>
    </xf>
    <xf borderId="0" fillId="0" fontId="4" numFmtId="49" xfId="0" applyAlignment="1" applyFont="1" applyNumberFormat="1">
      <alignment shrinkToFit="0" vertical="center" wrapText="0"/>
    </xf>
    <xf borderId="0" fillId="0" fontId="4" numFmtId="0" xfId="0" applyAlignment="1" applyFont="1">
      <alignment horizontal="center" shrinkToFit="0" vertical="center" wrapText="0"/>
    </xf>
    <xf borderId="0" fillId="0" fontId="13" numFmtId="0" xfId="0" applyAlignment="1" applyFont="1">
      <alignment shrinkToFit="0" vertical="bottom" wrapText="0"/>
    </xf>
    <xf borderId="0" fillId="0" fontId="12" numFmtId="0" xfId="0" applyAlignment="1" applyFont="1">
      <alignment horizontal="left" shrinkToFit="0" vertical="bottom" wrapText="1"/>
    </xf>
    <xf borderId="0" fillId="0" fontId="4" numFmtId="0" xfId="0" applyAlignment="1" applyFont="1">
      <alignment horizontal="left" readingOrder="0" shrinkToFit="0" vertical="center" wrapText="0"/>
    </xf>
    <xf borderId="0" fillId="0" fontId="4" numFmtId="0" xfId="0" applyAlignment="1" applyFont="1">
      <alignment horizontal="left" readingOrder="0" shrinkToFit="0" vertical="center" wrapText="1"/>
    </xf>
    <xf borderId="0" fillId="0" fontId="4" numFmtId="0" xfId="0" applyAlignment="1" applyFont="1">
      <alignment readingOrder="0" shrinkToFit="0" vertical="center" wrapText="0"/>
    </xf>
    <xf borderId="0" fillId="0" fontId="4" numFmtId="49" xfId="0" applyAlignment="1" applyFont="1" applyNumberFormat="1">
      <alignment readingOrder="0" shrinkToFit="0" vertical="center" wrapText="0"/>
    </xf>
    <xf borderId="0" fillId="0" fontId="4" numFmtId="0" xfId="0" applyAlignment="1" applyFont="1">
      <alignment horizontal="left" readingOrder="0" shrinkToFit="0" vertical="center" wrapText="0"/>
    </xf>
    <xf borderId="0" fillId="0" fontId="4" numFmtId="49" xfId="0" applyAlignment="1" applyFont="1" applyNumberFormat="1">
      <alignment horizontal="left" readingOrder="0" shrinkToFit="0" vertical="center" wrapText="0"/>
    </xf>
    <xf borderId="0" fillId="0" fontId="4" numFmtId="0" xfId="0" applyAlignment="1" applyFont="1">
      <alignment horizontal="left" readingOrder="0" shrinkToFit="0" vertical="center" wrapText="0"/>
    </xf>
    <xf borderId="0" fillId="0" fontId="4" numFmtId="164" xfId="0" applyAlignment="1" applyFont="1" applyNumberFormat="1">
      <alignment readingOrder="0" shrinkToFit="0" vertical="center" wrapText="0"/>
    </xf>
    <xf borderId="1" fillId="4" fontId="14" numFmtId="0" xfId="0" applyAlignment="1" applyBorder="1" applyFill="1" applyFont="1">
      <alignment readingOrder="0" shrinkToFit="0" vertical="center" wrapText="0"/>
    </xf>
    <xf borderId="2" fillId="5" fontId="14" numFmtId="0" xfId="0" applyAlignment="1" applyBorder="1" applyFill="1" applyFont="1">
      <alignment readingOrder="0" shrinkToFit="0" vertical="center" wrapText="0"/>
    </xf>
    <xf borderId="0" fillId="0" fontId="13" numFmtId="0" xfId="0" applyAlignment="1" applyFont="1">
      <alignment shrinkToFit="0" vertical="center" wrapText="1"/>
    </xf>
    <xf borderId="0" fillId="4" fontId="15" numFmtId="0" xfId="0" applyAlignment="1" applyFill="1" applyFont="1">
      <alignment readingOrder="0" shrinkToFit="0" vertical="bottom" wrapText="0"/>
    </xf>
    <xf borderId="0" fillId="4" fontId="1" numFmtId="49" xfId="0" applyAlignment="1" applyFill="1" applyFont="1" applyNumberFormat="1">
      <alignment horizontal="right" readingOrder="0" shrinkToFit="0" vertical="bottom" wrapText="0"/>
    </xf>
    <xf borderId="0" fillId="6" fontId="15" numFmtId="0" xfId="0" applyAlignment="1" applyFill="1" applyFont="1">
      <alignment readingOrder="0" shrinkToFit="0" vertical="bottom" wrapText="0"/>
    </xf>
    <xf borderId="0" fillId="6" fontId="1" numFmtId="49" xfId="0" applyAlignment="1" applyFill="1" applyFont="1" applyNumberFormat="1">
      <alignment horizontal="right" readingOrder="0" shrinkToFit="0" vertical="bottom" wrapText="0"/>
    </xf>
    <xf borderId="0" fillId="0" fontId="16" numFmtId="0" xfId="0" applyAlignment="1" applyFont="1">
      <alignment horizontal="center" readingOrder="0" shrinkToFit="0" vertical="center" wrapText="1"/>
    </xf>
    <xf borderId="3" fillId="0" fontId="17" numFmtId="0" xfId="0" applyAlignment="1" applyBorder="1" applyFont="1">
      <alignment readingOrder="0" shrinkToFit="0" vertical="center" wrapText="0"/>
    </xf>
    <xf borderId="3" fillId="0" fontId="17" numFmtId="165" xfId="0" applyAlignment="1" applyBorder="1" applyFont="1" applyNumberFormat="1">
      <alignment readingOrder="0" shrinkToFit="0" vertical="center" wrapText="0"/>
    </xf>
    <xf borderId="3" fillId="0" fontId="17" numFmtId="0" xfId="0" applyAlignment="1" applyBorder="1" applyFont="1">
      <alignment readingOrder="0" shrinkToFit="0" vertical="center" wrapText="0"/>
    </xf>
    <xf borderId="3" fillId="0" fontId="17" numFmtId="49" xfId="0" applyAlignment="1" applyBorder="1" applyFont="1" applyNumberFormat="1">
      <alignment readingOrder="0" shrinkToFit="0" vertical="center" wrapText="0"/>
    </xf>
    <xf borderId="0" fillId="0" fontId="18" numFmtId="0" xfId="0" applyAlignment="1" applyFont="1">
      <alignment horizontal="left" readingOrder="0" shrinkToFit="0" vertical="center" wrapText="1"/>
    </xf>
    <xf borderId="0" fillId="0" fontId="18" numFmtId="0" xfId="0" applyAlignment="1" applyFont="1">
      <alignment horizontal="left" readingOrder="0" shrinkToFit="0" vertical="center" wrapText="0"/>
    </xf>
    <xf borderId="0" fillId="7" fontId="19" numFmtId="0" xfId="0" applyFill="1" applyFont="1"/>
    <xf borderId="0" fillId="0" fontId="1" numFmtId="0" xfId="0" applyAlignment="1" applyFont="1">
      <alignment horizontal="left" readingOrder="0" shrinkToFit="0" vertical="bottom" wrapText="1"/>
    </xf>
    <xf borderId="4" fillId="0" fontId="4" numFmtId="0" xfId="0" applyBorder="1" applyFont="1"/>
    <xf borderId="5" fillId="0" fontId="4" numFmtId="0" xfId="0" applyBorder="1" applyFont="1"/>
    <xf borderId="6" fillId="0" fontId="4" numFmtId="0" xfId="0" applyBorder="1" applyFont="1"/>
    <xf borderId="0" fillId="0" fontId="4" numFmtId="0" xfId="0" applyAlignment="1" applyFont="1">
      <alignment shrinkToFit="0" vertical="center" wrapText="0"/>
    </xf>
    <xf borderId="0" fillId="7" fontId="4" numFmtId="0" xfId="0" applyAlignment="1" applyFill="1" applyFont="1">
      <alignment shrinkToFit="0" wrapText="0"/>
    </xf>
    <xf borderId="7" fillId="0" fontId="4" numFmtId="0" xfId="0" applyBorder="1" applyFont="1"/>
    <xf borderId="1" fillId="0" fontId="4" numFmtId="0" xfId="0" applyBorder="1" applyFont="1"/>
    <xf borderId="8" fillId="0" fontId="4" numFmtId="0" xfId="0" applyBorder="1" applyFont="1"/>
    <xf borderId="9" fillId="8" fontId="20" numFmtId="0" xfId="0" applyAlignment="1" applyBorder="1" applyFill="1" applyFont="1">
      <alignment horizontal="center" readingOrder="0" vertical="center"/>
    </xf>
    <xf borderId="10" fillId="0" fontId="21" numFmtId="0" xfId="0" applyBorder="1" applyFont="1"/>
    <xf borderId="11" fillId="0" fontId="21" numFmtId="0" xfId="0" applyBorder="1" applyFont="1"/>
    <xf borderId="6" fillId="0" fontId="21" numFmtId="0" xfId="0" applyBorder="1" applyFont="1"/>
    <xf borderId="12" fillId="0" fontId="21" numFmtId="0" xfId="0" applyBorder="1" applyFont="1"/>
    <xf borderId="0" fillId="0" fontId="4" numFmtId="0" xfId="0" applyAlignment="1" applyFont="1">
      <alignment shrinkToFit="0" vertical="center" wrapText="0"/>
    </xf>
    <xf borderId="13" fillId="0" fontId="4" numFmtId="0" xfId="0" applyAlignment="1" applyBorder="1" applyFont="1">
      <alignment readingOrder="0" shrinkToFit="0" vertical="center" wrapText="0"/>
    </xf>
    <xf borderId="13" fillId="0" fontId="4" numFmtId="165" xfId="0" applyAlignment="1" applyBorder="1" applyFont="1" applyNumberFormat="1">
      <alignment readingOrder="0" shrinkToFit="0" vertical="center" wrapText="0"/>
    </xf>
    <xf borderId="13" fillId="0" fontId="4" numFmtId="0" xfId="0" applyAlignment="1" applyBorder="1" applyFont="1">
      <alignment readingOrder="0" shrinkToFit="0" vertical="center" wrapText="0"/>
    </xf>
    <xf borderId="0" fillId="9" fontId="11" numFmtId="0" xfId="0" applyAlignment="1" applyFill="1" applyFont="1">
      <alignment readingOrder="0" shrinkToFit="0" vertical="bottom" wrapText="0"/>
    </xf>
    <xf borderId="13" fillId="0" fontId="4" numFmtId="0" xfId="0" applyAlignment="1" applyBorder="1" applyFont="1">
      <alignment shrinkToFit="0" vertical="center" wrapText="0"/>
    </xf>
    <xf borderId="13" fillId="0" fontId="4" numFmtId="165" xfId="0" applyAlignment="1" applyBorder="1" applyFont="1" applyNumberFormat="1">
      <alignment shrinkToFit="0" vertical="center" wrapText="0"/>
    </xf>
    <xf borderId="13" fillId="0" fontId="4" numFmtId="0" xfId="0" applyAlignment="1" applyBorder="1" applyFont="1">
      <alignment shrinkToFit="0" vertical="center" wrapText="0"/>
    </xf>
    <xf borderId="13" fillId="0" fontId="4" numFmtId="0" xfId="0" applyAlignment="1" applyBorder="1" applyFont="1">
      <alignment shrinkToFit="0" vertical="center" wrapText="0"/>
    </xf>
    <xf borderId="0" fillId="0" fontId="11" numFmtId="0" xfId="0" applyAlignment="1" applyFont="1">
      <alignment shrinkToFit="0" vertical="center" wrapText="0"/>
    </xf>
    <xf borderId="14" fillId="7" fontId="22" numFmtId="0" xfId="0" applyAlignment="1" applyBorder="1" applyFill="1" applyFont="1">
      <alignment horizontal="left" readingOrder="0" shrinkToFit="0" vertical="center" wrapText="1"/>
    </xf>
    <xf borderId="15" fillId="7" fontId="22" numFmtId="0" xfId="0" applyAlignment="1" applyBorder="1" applyFill="1" applyFont="1">
      <alignment horizontal="left" readingOrder="0" shrinkToFit="0" vertical="center" wrapText="1"/>
    </xf>
    <xf borderId="15" fillId="7" fontId="22" numFmtId="49" xfId="0" applyAlignment="1" applyBorder="1" applyFill="1" applyFont="1" applyNumberFormat="1">
      <alignment horizontal="left" readingOrder="0" shrinkToFit="0" vertical="center" wrapText="1"/>
    </xf>
    <xf borderId="16" fillId="10" fontId="22" numFmtId="0" xfId="0" applyAlignment="1" applyBorder="1" applyFill="1" applyFont="1">
      <alignment horizontal="left" readingOrder="0" shrinkToFit="0" vertical="center" wrapText="1"/>
    </xf>
    <xf borderId="17" fillId="4" fontId="23" numFmtId="0" xfId="0" applyAlignment="1" applyBorder="1" applyFill="1" applyFont="1">
      <alignment shrinkToFit="0" vertical="center" wrapText="1"/>
    </xf>
    <xf borderId="1" fillId="4" fontId="15" numFmtId="0" xfId="0" applyAlignment="1" applyBorder="1" applyFill="1" applyFont="1">
      <alignment shrinkToFit="0" vertical="center" wrapText="1"/>
    </xf>
    <xf borderId="1" fillId="4" fontId="24" numFmtId="0" xfId="0" applyAlignment="1" applyBorder="1" applyFill="1" applyFont="1">
      <alignment shrinkToFit="0" vertical="center" wrapText="1"/>
    </xf>
    <xf borderId="1" fillId="4" fontId="14" numFmtId="0" xfId="0" applyAlignment="1" applyBorder="1" applyFill="1" applyFont="1">
      <alignment shrinkToFit="0" vertical="center" wrapText="1"/>
    </xf>
    <xf borderId="1" fillId="4" fontId="14" numFmtId="0" xfId="0" applyAlignment="1" applyBorder="1" applyFill="1" applyFont="1">
      <alignment shrinkToFit="0" vertical="center" wrapText="1"/>
    </xf>
    <xf borderId="1" fillId="4" fontId="15" numFmtId="0" xfId="0" applyAlignment="1" applyBorder="1" applyFill="1" applyFont="1">
      <alignment shrinkToFit="0" vertical="center" wrapText="1"/>
    </xf>
    <xf borderId="1" fillId="4" fontId="14" numFmtId="49" xfId="0" applyAlignment="1" applyBorder="1" applyFill="1" applyFont="1" applyNumberFormat="1">
      <alignment shrinkToFit="0" vertical="center" wrapText="1"/>
    </xf>
    <xf borderId="1" fillId="4" fontId="14" numFmtId="0" xfId="0" applyAlignment="1" applyBorder="1" applyFill="1" applyFont="1">
      <alignment horizontal="center" shrinkToFit="0" vertical="center" wrapText="1"/>
    </xf>
    <xf borderId="1" fillId="5" fontId="14" numFmtId="0" xfId="0" applyAlignment="1" applyBorder="1" applyFill="1" applyFont="1">
      <alignment shrinkToFit="0" vertical="center" wrapText="1"/>
    </xf>
    <xf borderId="18" fillId="4" fontId="14" numFmtId="0" xfId="0" applyAlignment="1" applyBorder="1" applyFill="1" applyFont="1">
      <alignment shrinkToFit="0" vertical="center" wrapText="1"/>
    </xf>
    <xf borderId="17" fillId="5" fontId="23" numFmtId="0" xfId="0" applyAlignment="1" applyBorder="1" applyFill="1" applyFont="1">
      <alignment shrinkToFit="0" vertical="center" wrapText="1"/>
    </xf>
    <xf borderId="1" fillId="5" fontId="15" numFmtId="0" xfId="0" applyAlignment="1" applyBorder="1" applyFill="1" applyFont="1">
      <alignment shrinkToFit="0" vertical="center" wrapText="1"/>
    </xf>
    <xf borderId="1" fillId="5" fontId="24" numFmtId="0" xfId="0" applyAlignment="1" applyBorder="1" applyFill="1" applyFont="1">
      <alignment shrinkToFit="0" vertical="center" wrapText="1"/>
    </xf>
    <xf borderId="1" fillId="5" fontId="14" numFmtId="0" xfId="0" applyAlignment="1" applyBorder="1" applyFill="1" applyFont="1">
      <alignment shrinkToFit="0" vertical="center" wrapText="1"/>
    </xf>
    <xf borderId="1" fillId="5" fontId="15" numFmtId="49" xfId="0" applyAlignment="1" applyBorder="1" applyFill="1" applyFont="1" applyNumberFormat="1">
      <alignment shrinkToFit="0" vertical="center" wrapText="1"/>
    </xf>
    <xf borderId="1" fillId="5" fontId="14" numFmtId="49" xfId="0" applyAlignment="1" applyBorder="1" applyFill="1" applyFont="1" applyNumberFormat="1">
      <alignment readingOrder="0" shrinkToFit="0" vertical="center" wrapText="1"/>
    </xf>
    <xf borderId="1" fillId="5" fontId="14" numFmtId="0" xfId="0" applyAlignment="1" applyBorder="1" applyFill="1" applyFont="1">
      <alignment horizontal="center" shrinkToFit="0" vertical="center" wrapText="1"/>
    </xf>
    <xf borderId="1" fillId="5" fontId="15" numFmtId="0" xfId="0" applyAlignment="1" applyBorder="1" applyFill="1" applyFont="1">
      <alignment shrinkToFit="0" vertical="center" wrapText="1"/>
    </xf>
    <xf borderId="18" fillId="5" fontId="14" numFmtId="0" xfId="0" applyAlignment="1" applyBorder="1" applyFill="1" applyFont="1">
      <alignment shrinkToFit="0" vertical="center" wrapText="1"/>
    </xf>
    <xf borderId="17" fillId="5" fontId="23" numFmtId="0" xfId="0" applyAlignment="1" applyBorder="1" applyFill="1" applyFont="1">
      <alignment readingOrder="0" shrinkToFit="0" vertical="center" wrapText="1"/>
    </xf>
    <xf borderId="1" fillId="5" fontId="15" numFmtId="0" xfId="0" applyAlignment="1" applyBorder="1" applyFill="1" applyFont="1">
      <alignment shrinkToFit="0" vertical="center" wrapText="0"/>
    </xf>
    <xf borderId="1" fillId="5" fontId="14" numFmtId="0" xfId="0" applyAlignment="1" applyBorder="1" applyFill="1" applyFont="1">
      <alignment readingOrder="0" shrinkToFit="0" vertical="center" wrapText="1"/>
    </xf>
    <xf borderId="1" fillId="5" fontId="15" numFmtId="49" xfId="0" applyAlignment="1" applyBorder="1" applyFill="1" applyFont="1" applyNumberFormat="1">
      <alignment shrinkToFit="0" vertical="center" wrapText="0"/>
    </xf>
    <xf borderId="1" fillId="5" fontId="15" numFmtId="0" xfId="0" applyAlignment="1" applyBorder="1" applyFill="1" applyFont="1">
      <alignment shrinkToFit="0" vertical="center" wrapText="0"/>
    </xf>
    <xf borderId="17" fillId="4" fontId="23" numFmtId="0" xfId="0" applyAlignment="1" applyBorder="1" applyFill="1" applyFont="1">
      <alignment readingOrder="0" shrinkToFit="0" vertical="center" wrapText="1"/>
    </xf>
    <xf borderId="1" fillId="4" fontId="15" numFmtId="0" xfId="0" applyAlignment="1" applyBorder="1" applyFill="1" applyFont="1">
      <alignment shrinkToFit="0" vertical="center" wrapText="0"/>
    </xf>
    <xf borderId="1" fillId="4" fontId="24" numFmtId="0" xfId="0" applyAlignment="1" applyBorder="1" applyFill="1" applyFont="1">
      <alignment shrinkToFit="0" vertical="center" wrapText="1"/>
    </xf>
    <xf borderId="1" fillId="4" fontId="14" numFmtId="0" xfId="0" applyAlignment="1" applyBorder="1" applyFill="1" applyFont="1">
      <alignment readingOrder="0" shrinkToFit="0" vertical="center" wrapText="1"/>
    </xf>
    <xf borderId="1" fillId="4" fontId="15" numFmtId="49" xfId="0" applyAlignment="1" applyBorder="1" applyFill="1" applyFont="1" applyNumberFormat="1">
      <alignment shrinkToFit="0" vertical="center" wrapText="0"/>
    </xf>
    <xf borderId="1" fillId="4" fontId="14" numFmtId="49" xfId="0" applyAlignment="1" applyBorder="1" applyFill="1" applyFont="1" applyNumberFormat="1">
      <alignment readingOrder="0" shrinkToFit="0" vertical="center" wrapText="1"/>
    </xf>
    <xf borderId="1" fillId="4" fontId="15" numFmtId="0" xfId="0" applyAlignment="1" applyBorder="1" applyFill="1" applyFont="1">
      <alignment shrinkToFit="0" vertical="center" wrapText="0"/>
    </xf>
    <xf borderId="17" fillId="4" fontId="14" numFmtId="0" xfId="0" applyAlignment="1" applyBorder="1" applyFill="1" applyFont="1">
      <alignment shrinkToFit="0" vertical="center" wrapText="1"/>
    </xf>
    <xf borderId="1" fillId="4" fontId="15" numFmtId="0" xfId="0" applyAlignment="1" applyBorder="1" applyFill="1" applyFont="1">
      <alignment readingOrder="0" shrinkToFit="0" vertical="center" wrapText="1"/>
    </xf>
    <xf borderId="19" fillId="5" fontId="14" numFmtId="0" xfId="0" applyAlignment="1" applyBorder="1" applyFill="1" applyFont="1">
      <alignment shrinkToFit="0" vertical="center" wrapText="1"/>
    </xf>
    <xf borderId="2" fillId="5" fontId="15" numFmtId="0" xfId="0" applyAlignment="1" applyBorder="1" applyFill="1" applyFont="1">
      <alignment shrinkToFit="0" vertical="center" wrapText="1"/>
    </xf>
    <xf borderId="1" fillId="5" fontId="24" numFmtId="0" xfId="0" applyAlignment="1" applyBorder="1" applyFill="1" applyFont="1">
      <alignment shrinkToFit="0" vertical="center" wrapText="1"/>
    </xf>
    <xf borderId="2" fillId="5" fontId="14" numFmtId="0" xfId="0" applyAlignment="1" applyBorder="1" applyFill="1" applyFont="1">
      <alignment shrinkToFit="0" vertical="center" wrapText="1"/>
    </xf>
    <xf borderId="2" fillId="5" fontId="23" numFmtId="0" xfId="0" applyAlignment="1" applyBorder="1" applyFill="1" applyFont="1">
      <alignment shrinkToFit="0" vertical="center" wrapText="1"/>
    </xf>
    <xf borderId="2" fillId="5" fontId="15" numFmtId="0" xfId="0" applyAlignment="1" applyBorder="1" applyFill="1" applyFont="1">
      <alignment shrinkToFit="0" vertical="center" wrapText="1"/>
    </xf>
    <xf borderId="2" fillId="5" fontId="23" numFmtId="49" xfId="0" applyAlignment="1" applyBorder="1" applyFill="1" applyFont="1" applyNumberFormat="1">
      <alignment shrinkToFit="0" vertical="center" wrapText="1"/>
    </xf>
    <xf borderId="2" fillId="5" fontId="14" numFmtId="0" xfId="0" applyAlignment="1" applyBorder="1" applyFill="1" applyFont="1">
      <alignment horizontal="center" shrinkToFit="0" vertical="center" wrapText="1"/>
    </xf>
    <xf borderId="2" fillId="5" fontId="15" numFmtId="0" xfId="0" applyAlignment="1" applyBorder="1" applyFill="1" applyFont="1">
      <alignment shrinkToFit="0" vertical="center" wrapText="1"/>
    </xf>
    <xf borderId="20" fillId="5" fontId="15" numFmtId="0" xfId="0" applyAlignment="1" applyBorder="1" applyFill="1" applyFont="1">
      <alignment readingOrder="0" shrinkToFit="0" vertical="center" wrapText="1"/>
    </xf>
    <xf borderId="1" fillId="4" fontId="25" numFmtId="0" xfId="0" applyAlignment="1" applyBorder="1" applyFill="1" applyFont="1">
      <alignment shrinkToFit="0" vertical="center" wrapText="1"/>
    </xf>
    <xf borderId="0" fillId="7" fontId="4" numFmtId="0" xfId="0" applyFill="1" applyFont="1"/>
    <xf borderId="1" fillId="4" fontId="23" numFmtId="0" xfId="0" applyAlignment="1" applyBorder="1" applyFill="1" applyFont="1">
      <alignment shrinkToFit="0" vertical="center" wrapText="1"/>
    </xf>
    <xf borderId="1" fillId="4" fontId="23" numFmtId="49" xfId="0" applyAlignment="1" applyBorder="1" applyFill="1" applyFont="1" applyNumberFormat="1">
      <alignment shrinkToFit="0" vertical="center" wrapText="1"/>
    </xf>
    <xf borderId="1" fillId="4" fontId="23" numFmtId="0" xfId="0" applyAlignment="1" applyBorder="1" applyFill="1" applyFont="1">
      <alignment shrinkToFit="0" vertical="center" wrapText="1"/>
    </xf>
    <xf borderId="18" fillId="4" fontId="15" numFmtId="0" xfId="0" applyAlignment="1" applyBorder="1" applyFill="1" applyFont="1">
      <alignment readingOrder="0" shrinkToFit="0" vertical="center" wrapText="1"/>
    </xf>
    <xf borderId="2" fillId="5" fontId="26" numFmtId="0" xfId="0" applyAlignment="1" applyBorder="1" applyFill="1" applyFont="1">
      <alignment shrinkToFit="0" vertical="center" wrapText="1"/>
    </xf>
    <xf borderId="2" fillId="5" fontId="14" numFmtId="0" xfId="0" applyAlignment="1" applyBorder="1" applyFill="1" applyFont="1">
      <alignment readingOrder="0" shrinkToFit="0" vertical="center" wrapText="1"/>
    </xf>
    <xf borderId="2" fillId="5" fontId="15" numFmtId="0" xfId="0" applyAlignment="1" applyBorder="1" applyFill="1" applyFont="1">
      <alignment shrinkToFit="0" vertical="center" wrapText="1"/>
    </xf>
    <xf borderId="2" fillId="5" fontId="23" numFmtId="49" xfId="0" applyAlignment="1" applyBorder="1" applyFill="1" applyFont="1" applyNumberFormat="1">
      <alignment readingOrder="0" shrinkToFit="0" vertical="center" wrapText="1"/>
    </xf>
    <xf borderId="2" fillId="5" fontId="15" numFmtId="0" xfId="0" applyAlignment="1" applyBorder="1" applyFill="1" applyFont="1">
      <alignment horizontal="center" readingOrder="0" shrinkToFit="0" vertical="center" wrapText="1"/>
    </xf>
    <xf borderId="2" fillId="5" fontId="23" numFmtId="0" xfId="0" applyAlignment="1" applyBorder="1" applyFill="1" applyFont="1">
      <alignment readingOrder="0" shrinkToFit="0" vertical="center" wrapText="1"/>
    </xf>
    <xf borderId="20" fillId="5" fontId="15" numFmtId="0" xfId="0" applyAlignment="1" applyBorder="1" applyFill="1" applyFont="1">
      <alignment shrinkToFit="0" vertical="center" wrapText="1"/>
    </xf>
    <xf borderId="19" fillId="4" fontId="14" numFmtId="0" xfId="0" applyAlignment="1" applyBorder="1" applyFill="1" applyFont="1">
      <alignment readingOrder="0" shrinkToFit="0" vertical="center" wrapText="1"/>
    </xf>
    <xf borderId="2" fillId="4" fontId="15" numFmtId="0" xfId="0" applyAlignment="1" applyBorder="1" applyFill="1" applyFont="1">
      <alignment shrinkToFit="0" vertical="center" wrapText="0"/>
    </xf>
    <xf borderId="2" fillId="4" fontId="26" numFmtId="0" xfId="0" applyAlignment="1" applyBorder="1" applyFill="1" applyFont="1">
      <alignment shrinkToFit="0" vertical="center" wrapText="1"/>
    </xf>
    <xf borderId="2" fillId="4" fontId="14" numFmtId="0" xfId="0" applyAlignment="1" applyBorder="1" applyFill="1" applyFont="1">
      <alignment readingOrder="0" shrinkToFit="0" vertical="center" wrapText="1"/>
    </xf>
    <xf borderId="2" fillId="4" fontId="15" numFmtId="0" xfId="0" applyAlignment="1" applyBorder="1" applyFill="1" applyFont="1">
      <alignment shrinkToFit="0" vertical="center" wrapText="0"/>
    </xf>
    <xf borderId="2" fillId="4" fontId="15" numFmtId="0" xfId="0" applyAlignment="1" applyBorder="1" applyFill="1" applyFont="1">
      <alignment shrinkToFit="0" vertical="center" wrapText="0"/>
    </xf>
    <xf borderId="2" fillId="4" fontId="23" numFmtId="49" xfId="0" applyAlignment="1" applyBorder="1" applyFill="1" applyFont="1" applyNumberFormat="1">
      <alignment readingOrder="0" shrinkToFit="0" vertical="center" wrapText="1"/>
    </xf>
    <xf borderId="2" fillId="4" fontId="23" numFmtId="0" xfId="0" applyAlignment="1" applyBorder="1" applyFill="1" applyFont="1">
      <alignment horizontal="center" shrinkToFit="0" vertical="center" wrapText="1"/>
    </xf>
    <xf borderId="2" fillId="4" fontId="23" numFmtId="0" xfId="0" applyAlignment="1" applyBorder="1" applyFill="1" applyFont="1">
      <alignment readingOrder="0" shrinkToFit="0" vertical="center" wrapText="1"/>
    </xf>
    <xf borderId="20" fillId="4" fontId="15" numFmtId="0" xfId="0" applyAlignment="1" applyBorder="1" applyFill="1" applyFont="1">
      <alignment shrinkToFit="0" vertical="center" wrapText="0"/>
    </xf>
    <xf borderId="0" fillId="4" fontId="15" numFmtId="0" xfId="0" applyAlignment="1" applyFill="1" applyFont="1">
      <alignment readingOrder="0" shrinkToFit="0" vertical="center" wrapText="1"/>
    </xf>
    <xf borderId="0" fillId="4" fontId="15" numFmtId="0" xfId="0" applyAlignment="1" applyFill="1" applyFont="1">
      <alignment readingOrder="0" shrinkToFit="0" vertical="center" wrapText="1"/>
    </xf>
    <xf borderId="0" fillId="4" fontId="15" numFmtId="0" xfId="0" applyAlignment="1" applyFill="1" applyFont="1">
      <alignment horizontal="center" readingOrder="0" shrinkToFit="0" vertical="center" wrapText="1"/>
    </xf>
    <xf borderId="0" fillId="4" fontId="15" numFmtId="0" xfId="0" applyAlignment="1" applyFill="1" applyFont="1">
      <alignment shrinkToFit="0" vertical="center" wrapText="1"/>
    </xf>
    <xf borderId="0" fillId="4" fontId="15" numFmtId="0" xfId="0" applyAlignment="1" applyFill="1" applyFont="1">
      <alignment shrinkToFit="0" vertical="center" wrapText="1"/>
    </xf>
    <xf borderId="0" fillId="4" fontId="15" numFmtId="0" xfId="0" applyAlignment="1" applyFill="1" applyFont="1">
      <alignment readingOrder="0" shrinkToFit="0" vertical="center" wrapText="1"/>
    </xf>
    <xf borderId="0" fillId="5" fontId="14" numFmtId="0" xfId="0" applyAlignment="1" applyFill="1" applyFont="1">
      <alignment readingOrder="0" shrinkToFit="0" vertical="center" wrapText="1"/>
    </xf>
    <xf borderId="0" fillId="5" fontId="14" numFmtId="0" xfId="0" applyAlignment="1" applyFill="1" applyFont="1">
      <alignment shrinkToFit="0" vertical="center" wrapText="1"/>
    </xf>
    <xf borderId="21" fillId="7" fontId="27" numFmtId="0" xfId="0" applyAlignment="1" applyBorder="1" applyFill="1" applyFont="1">
      <alignment horizontal="left" readingOrder="0" shrinkToFit="0" vertical="center" wrapText="1"/>
    </xf>
    <xf borderId="21" fillId="7" fontId="27" numFmtId="49" xfId="0" applyAlignment="1" applyBorder="1" applyFill="1" applyFont="1" applyNumberFormat="1">
      <alignment horizontal="left" readingOrder="0" shrinkToFit="0" vertical="center" wrapText="1"/>
    </xf>
    <xf borderId="21" fillId="7" fontId="27" numFmtId="0" xfId="0" applyAlignment="1" applyBorder="1" applyFill="1" applyFont="1">
      <alignment horizontal="left" readingOrder="0" shrinkToFit="0" vertical="center" wrapText="0"/>
    </xf>
    <xf borderId="22" fillId="4" fontId="14" numFmtId="0" xfId="0" applyAlignment="1" applyBorder="1" applyFill="1" applyFont="1">
      <alignment shrinkToFit="0" vertical="center" wrapText="0"/>
    </xf>
    <xf borderId="23" fillId="4" fontId="28" numFmtId="0" xfId="0" applyAlignment="1" applyBorder="1" applyFill="1" applyFont="1">
      <alignment shrinkToFit="0" vertical="center" wrapText="0"/>
    </xf>
    <xf borderId="23" fillId="4" fontId="29" numFmtId="0" xfId="0" applyAlignment="1" applyBorder="1" applyFill="1" applyFont="1">
      <alignment shrinkToFit="0" vertical="center" wrapText="0"/>
    </xf>
    <xf borderId="23" fillId="4" fontId="15" numFmtId="0" xfId="0" applyAlignment="1" applyBorder="1" applyFill="1" applyFont="1">
      <alignment shrinkToFit="0" vertical="center" wrapText="0"/>
    </xf>
    <xf borderId="23" fillId="4" fontId="15" numFmtId="0" xfId="0" applyAlignment="1" applyBorder="1" applyFill="1" applyFont="1">
      <alignment readingOrder="0" shrinkToFit="0" vertical="center" wrapText="0"/>
    </xf>
    <xf borderId="2" fillId="4" fontId="14" numFmtId="0" xfId="0" applyAlignment="1" applyBorder="1" applyFill="1" applyFont="1">
      <alignment shrinkToFit="0" vertical="center" wrapText="0"/>
    </xf>
    <xf borderId="2" fillId="4" fontId="30" numFmtId="0" xfId="0" applyAlignment="1" applyBorder="1" applyFill="1" applyFont="1">
      <alignment shrinkToFit="0" vertical="center" wrapText="0"/>
    </xf>
    <xf borderId="2" fillId="4" fontId="14" numFmtId="0" xfId="0" applyAlignment="1" applyBorder="1" applyFill="1" applyFont="1">
      <alignment shrinkToFit="0" vertical="center" wrapText="0"/>
    </xf>
    <xf borderId="2" fillId="4" fontId="14" numFmtId="0" xfId="0" applyAlignment="1" applyBorder="1" applyFill="1" applyFont="1">
      <alignment shrinkToFit="0" vertical="center" wrapText="0"/>
    </xf>
    <xf borderId="2" fillId="4" fontId="25" numFmtId="0" xfId="0" applyAlignment="1" applyBorder="1" applyFill="1" applyFont="1">
      <alignment shrinkToFit="0" vertical="center" wrapText="0"/>
    </xf>
    <xf borderId="2" fillId="4" fontId="15" numFmtId="0" xfId="0" applyAlignment="1" applyBorder="1" applyFill="1" applyFont="1">
      <alignment shrinkToFit="0" vertical="center" wrapText="1"/>
    </xf>
    <xf borderId="2" fillId="4" fontId="14" numFmtId="0" xfId="0" applyAlignment="1" applyBorder="1" applyFill="1" applyFont="1">
      <alignment shrinkToFit="0" vertical="center" wrapText="1"/>
    </xf>
    <xf borderId="2" fillId="4" fontId="14" numFmtId="0" xfId="0" applyAlignment="1" applyBorder="1" applyFill="1" applyFont="1">
      <alignment readingOrder="0" shrinkToFit="0" vertical="center" wrapText="0"/>
    </xf>
    <xf borderId="2" fillId="4" fontId="14" numFmtId="0" xfId="0" applyAlignment="1" applyBorder="1" applyFill="1" applyFont="1">
      <alignment horizontal="center" shrinkToFit="0" vertical="center" wrapText="0"/>
    </xf>
    <xf borderId="24" fillId="4" fontId="31" numFmtId="0" xfId="0" applyAlignment="1" applyBorder="1" applyFill="1" applyFont="1">
      <alignment shrinkToFit="0" vertical="center" wrapText="0"/>
    </xf>
    <xf borderId="25" fillId="0" fontId="4" numFmtId="0" xfId="0" applyBorder="1" applyFont="1"/>
    <xf borderId="26" fillId="0" fontId="4" numFmtId="0" xfId="0" applyBorder="1" applyFont="1"/>
    <xf borderId="9" fillId="0" fontId="4" numFmtId="0" xfId="0" applyBorder="1" applyFont="1"/>
    <xf borderId="27" fillId="5" fontId="14" numFmtId="0" xfId="0" applyAlignment="1" applyBorder="1" applyFill="1" applyFont="1">
      <alignment shrinkToFit="0" vertical="center" wrapText="0"/>
    </xf>
    <xf borderId="28" fillId="5" fontId="28" numFmtId="0" xfId="0" applyAlignment="1" applyBorder="1" applyFill="1" applyFont="1">
      <alignment shrinkToFit="0" vertical="center" wrapText="0"/>
    </xf>
    <xf borderId="28" fillId="5" fontId="15" numFmtId="0" xfId="0" applyAlignment="1" applyBorder="1" applyFill="1" applyFont="1">
      <alignment shrinkToFit="0" vertical="center" wrapText="0"/>
    </xf>
    <xf borderId="1" fillId="5" fontId="14" numFmtId="0" xfId="0" applyAlignment="1" applyBorder="1" applyFill="1" applyFont="1">
      <alignment shrinkToFit="0" vertical="center" wrapText="0"/>
    </xf>
    <xf borderId="1" fillId="5" fontId="30" numFmtId="0" xfId="0" applyAlignment="1" applyBorder="1" applyFill="1" applyFont="1">
      <alignment shrinkToFit="0" vertical="center" wrapText="0"/>
    </xf>
    <xf borderId="1" fillId="5" fontId="14" numFmtId="0" xfId="0" applyAlignment="1" applyBorder="1" applyFill="1" applyFont="1">
      <alignment shrinkToFit="0" vertical="center" wrapText="0"/>
    </xf>
    <xf borderId="1" fillId="5" fontId="29" numFmtId="0" xfId="0" applyAlignment="1" applyBorder="1" applyFill="1" applyFont="1">
      <alignment shrinkToFit="0" vertical="center" wrapText="0"/>
    </xf>
    <xf borderId="1" fillId="5" fontId="23" numFmtId="0" xfId="0" applyAlignment="1" applyBorder="1" applyFill="1" applyFont="1">
      <alignment shrinkToFit="0" vertical="center" wrapText="1"/>
    </xf>
    <xf borderId="1" fillId="5" fontId="14" numFmtId="0" xfId="0" applyAlignment="1" applyBorder="1" applyFill="1" applyFont="1">
      <alignment horizontal="center" shrinkToFit="0" vertical="center" wrapText="0"/>
    </xf>
    <xf borderId="29" fillId="5" fontId="15" numFmtId="0" xfId="0" applyAlignment="1" applyBorder="1" applyFill="1" applyFont="1">
      <alignment shrinkToFit="0" vertical="center" wrapText="0"/>
    </xf>
    <xf borderId="0" fillId="0" fontId="32" numFmtId="0" xfId="0" applyAlignment="1" applyFont="1">
      <alignment horizontal="center" readingOrder="0" shrinkToFit="0" vertical="center" wrapText="1"/>
    </xf>
    <xf borderId="0" fillId="0" fontId="4" numFmtId="165" xfId="0" applyAlignment="1" applyFont="1" applyNumberFormat="1">
      <alignment readingOrder="0" shrinkToFit="0" vertical="center" wrapText="0"/>
    </xf>
    <xf borderId="0" fillId="0" fontId="4" numFmtId="166" xfId="0" applyAlignment="1" applyFont="1" applyNumberFormat="1">
      <alignment shrinkToFit="0" vertical="center" wrapText="0"/>
    </xf>
    <xf borderId="23" fillId="4" fontId="25" numFmtId="0" xfId="0" applyAlignment="1" applyBorder="1" applyFill="1" applyFont="1">
      <alignment shrinkToFit="0" vertical="center" wrapText="0"/>
    </xf>
    <xf borderId="2" fillId="4" fontId="29" numFmtId="0" xfId="0" applyAlignment="1" applyBorder="1" applyFill="1" applyFont="1">
      <alignment shrinkToFit="0" vertical="center" wrapText="0"/>
    </xf>
    <xf borderId="2" fillId="4" fontId="23" numFmtId="0" xfId="0" applyAlignment="1" applyBorder="1" applyFill="1" applyFont="1">
      <alignment shrinkToFit="0" vertical="center" wrapText="1"/>
    </xf>
    <xf borderId="24" fillId="4" fontId="29" numFmtId="0" xfId="0" applyAlignment="1" applyBorder="1" applyFill="1" applyFont="1">
      <alignment shrinkToFit="0" vertical="center" wrapText="0"/>
    </xf>
    <xf borderId="22" fillId="5" fontId="14" numFmtId="0" xfId="0" applyAlignment="1" applyBorder="1" applyFill="1" applyFont="1">
      <alignment shrinkToFit="0" vertical="center" wrapText="0"/>
    </xf>
    <xf borderId="2" fillId="5" fontId="28" numFmtId="0" xfId="0" applyAlignment="1" applyBorder="1" applyFill="1" applyFont="1">
      <alignment shrinkToFit="0" vertical="center" wrapText="0"/>
    </xf>
    <xf borderId="2" fillId="5" fontId="25" numFmtId="0" xfId="0" applyAlignment="1" applyBorder="1" applyFill="1" applyFont="1">
      <alignment shrinkToFit="0" vertical="center" wrapText="0"/>
    </xf>
    <xf borderId="2" fillId="5" fontId="15" numFmtId="0" xfId="0" applyAlignment="1" applyBorder="1" applyFill="1" applyFont="1">
      <alignment shrinkToFit="0" vertical="center" wrapText="0"/>
    </xf>
    <xf borderId="2" fillId="5" fontId="14" numFmtId="0" xfId="0" applyAlignment="1" applyBorder="1" applyFill="1" applyFont="1">
      <alignment shrinkToFit="0" vertical="center" wrapText="0"/>
    </xf>
    <xf borderId="2" fillId="5" fontId="30" numFmtId="0" xfId="0" applyAlignment="1" applyBorder="1" applyFill="1" applyFont="1">
      <alignment shrinkToFit="0" vertical="center" wrapText="0"/>
    </xf>
    <xf borderId="2" fillId="5" fontId="14" numFmtId="0" xfId="0" applyAlignment="1" applyBorder="1" applyFill="1" applyFont="1">
      <alignment shrinkToFit="0" vertical="center" wrapText="0"/>
    </xf>
    <xf borderId="2" fillId="5" fontId="14" numFmtId="0" xfId="0" applyAlignment="1" applyBorder="1" applyFill="1" applyFont="1">
      <alignment shrinkToFit="0" vertical="center" wrapText="0"/>
    </xf>
    <xf borderId="2" fillId="5" fontId="29" numFmtId="0" xfId="0" applyAlignment="1" applyBorder="1" applyFill="1" applyFont="1">
      <alignment shrinkToFit="0" vertical="center" wrapText="0"/>
    </xf>
    <xf borderId="2" fillId="5" fontId="14" numFmtId="0" xfId="0" applyAlignment="1" applyBorder="1" applyFill="1" applyFont="1">
      <alignment horizontal="center" shrinkToFit="0" vertical="center" wrapText="0"/>
    </xf>
    <xf borderId="24" fillId="5" fontId="29" numFmtId="0" xfId="0" applyAlignment="1" applyBorder="1" applyFill="1" applyFont="1">
      <alignment shrinkToFit="0" vertical="center" wrapText="0"/>
    </xf>
    <xf borderId="2" fillId="4" fontId="30" numFmtId="0" xfId="0" applyAlignment="1" applyBorder="1" applyFill="1" applyFont="1">
      <alignment shrinkToFit="0" vertical="center" wrapText="0"/>
    </xf>
    <xf borderId="2" fillId="4" fontId="14" numFmtId="0" xfId="0" applyAlignment="1" applyBorder="1" applyFill="1" applyFont="1">
      <alignment shrinkToFit="0" vertical="center" wrapText="0"/>
    </xf>
    <xf borderId="2" fillId="4" fontId="29" numFmtId="0" xfId="0" applyAlignment="1" applyBorder="1" applyFill="1" applyFont="1">
      <alignment shrinkToFit="0" vertical="center" wrapText="0"/>
    </xf>
    <xf borderId="24" fillId="4" fontId="29" numFmtId="0" xfId="0" applyAlignment="1" applyBorder="1" applyFill="1" applyFont="1">
      <alignment shrinkToFit="0" vertical="center" wrapText="0"/>
    </xf>
    <xf borderId="22" fillId="5" fontId="14" numFmtId="0" xfId="0" applyAlignment="1" applyBorder="1" applyFill="1" applyFont="1">
      <alignment readingOrder="0" shrinkToFit="0" vertical="center" wrapText="0"/>
    </xf>
    <xf borderId="23" fillId="5" fontId="25" numFmtId="0" xfId="0" applyAlignment="1" applyBorder="1" applyFill="1" applyFont="1">
      <alignment shrinkToFit="0" vertical="center" wrapText="0"/>
    </xf>
    <xf borderId="2" fillId="5" fontId="30" numFmtId="0" xfId="0" applyAlignment="1" applyBorder="1" applyFill="1" applyFont="1">
      <alignment shrinkToFit="0" vertical="center" wrapText="0"/>
    </xf>
    <xf borderId="2" fillId="5" fontId="14" numFmtId="0" xfId="0" applyAlignment="1" applyBorder="1" applyFill="1" applyFont="1">
      <alignment shrinkToFit="0" vertical="center" wrapText="0"/>
    </xf>
    <xf borderId="2" fillId="5" fontId="29" numFmtId="0" xfId="0" applyAlignment="1" applyBorder="1" applyFill="1" applyFont="1">
      <alignment shrinkToFit="0" vertical="center" wrapText="0"/>
    </xf>
    <xf borderId="24" fillId="5" fontId="29" numFmtId="0" xfId="0" applyAlignment="1" applyBorder="1" applyFill="1" applyFont="1">
      <alignment shrinkToFit="0" vertical="center" wrapText="0"/>
    </xf>
    <xf borderId="28" fillId="5" fontId="14" numFmtId="0" xfId="0" applyAlignment="1" applyBorder="1" applyFill="1" applyFont="1">
      <alignment readingOrder="0" shrinkToFit="0" vertical="center" wrapText="0"/>
    </xf>
    <xf borderId="1" fillId="5" fontId="25" numFmtId="0" xfId="0" applyAlignment="1" applyBorder="1" applyFill="1" applyFont="1">
      <alignment shrinkToFit="0" vertical="center" wrapText="0"/>
    </xf>
    <xf borderId="1" fillId="5" fontId="15" numFmtId="0" xfId="0" applyAlignment="1" applyBorder="1" applyFill="1" applyFont="1">
      <alignment shrinkToFit="0" vertical="center" wrapText="0"/>
    </xf>
    <xf borderId="27" fillId="4" fontId="14" numFmtId="0" xfId="0" applyAlignment="1" applyBorder="1" applyFill="1" applyFont="1">
      <alignment shrinkToFit="0" vertical="center" wrapText="0"/>
    </xf>
    <xf borderId="1" fillId="4" fontId="28" numFmtId="0" xfId="0" applyAlignment="1" applyBorder="1" applyFill="1" applyFont="1">
      <alignment shrinkToFit="0" vertical="center" wrapText="0"/>
    </xf>
    <xf borderId="1" fillId="4" fontId="30" numFmtId="0" xfId="0" applyAlignment="1" applyBorder="1" applyFill="1" applyFont="1">
      <alignment shrinkToFit="0" vertical="center" wrapText="0"/>
    </xf>
    <xf borderId="1" fillId="4" fontId="14" numFmtId="0" xfId="0" applyAlignment="1" applyBorder="1" applyFill="1" applyFont="1">
      <alignment shrinkToFit="0" vertical="center" wrapText="0"/>
    </xf>
    <xf borderId="1" fillId="4" fontId="25" numFmtId="0" xfId="0" applyAlignment="1" applyBorder="1" applyFill="1" applyFont="1">
      <alignment shrinkToFit="0" vertical="center" wrapText="0"/>
    </xf>
    <xf borderId="1" fillId="4" fontId="14" numFmtId="0" xfId="0" applyAlignment="1" applyBorder="1" applyFill="1" applyFont="1">
      <alignment shrinkToFit="0" vertical="center" wrapText="0"/>
    </xf>
    <xf borderId="1" fillId="4" fontId="29" numFmtId="0" xfId="0" applyAlignment="1" applyBorder="1" applyFill="1" applyFont="1">
      <alignment shrinkToFit="0" vertical="center" wrapText="0"/>
    </xf>
    <xf borderId="1" fillId="4" fontId="14" numFmtId="0" xfId="0" applyAlignment="1" applyBorder="1" applyFill="1" applyFont="1">
      <alignment horizontal="center" shrinkToFit="0" vertical="center" wrapText="0"/>
    </xf>
    <xf borderId="29" fillId="4" fontId="15" numFmtId="0" xfId="0" applyAlignment="1" applyBorder="1" applyFill="1" applyFont="1">
      <alignment shrinkToFit="0" vertical="center" wrapText="0"/>
    </xf>
    <xf borderId="28" fillId="5" fontId="30" numFmtId="0" xfId="0" applyAlignment="1" applyBorder="1" applyFill="1" applyFont="1">
      <alignment shrinkToFit="0" vertical="center" wrapText="0"/>
    </xf>
    <xf borderId="2" fillId="5" fontId="29" numFmtId="0" xfId="0" applyAlignment="1" applyBorder="1" applyFill="1" applyFont="1">
      <alignment shrinkToFit="0" vertical="center" wrapText="0"/>
    </xf>
    <xf borderId="2" fillId="5" fontId="15" numFmtId="0" xfId="0" applyAlignment="1" applyBorder="1" applyFill="1" applyFont="1">
      <alignment shrinkToFit="0" vertical="center" wrapText="0"/>
    </xf>
    <xf borderId="24" fillId="5" fontId="15" numFmtId="0" xfId="0" applyAlignment="1" applyBorder="1" applyFill="1" applyFont="1">
      <alignment shrinkToFit="0" vertical="center" wrapText="0"/>
    </xf>
    <xf borderId="1" fillId="4" fontId="14" numFmtId="0" xfId="0" applyAlignment="1" applyBorder="1" applyFill="1" applyFont="1">
      <alignment shrinkToFit="0" vertical="center" wrapText="0"/>
    </xf>
    <xf borderId="27" fillId="4" fontId="14" numFmtId="0" xfId="0" applyAlignment="1" applyBorder="1" applyFill="1" applyFont="1">
      <alignment readingOrder="0" shrinkToFit="0" vertical="center" wrapText="0"/>
    </xf>
    <xf borderId="2" fillId="5" fontId="33" numFmtId="0" xfId="0" applyAlignment="1" applyBorder="1" applyFill="1" applyFont="1">
      <alignment shrinkToFit="0" vertical="center" wrapText="0"/>
    </xf>
    <xf borderId="1" fillId="4" fontId="33" numFmtId="0" xfId="0" applyAlignment="1" applyBorder="1" applyFill="1" applyFont="1">
      <alignment shrinkToFit="0" vertical="center" wrapText="0"/>
    </xf>
    <xf borderId="2" fillId="5" fontId="30" numFmtId="0" xfId="0" applyAlignment="1" applyBorder="1" applyFill="1" applyFont="1">
      <alignment shrinkToFit="0" vertical="center" wrapText="0"/>
    </xf>
    <xf borderId="1" fillId="0" fontId="15" numFmtId="0" xfId="0" applyAlignment="1" applyBorder="1" applyFont="1">
      <alignment readingOrder="0" shrinkToFit="0" vertical="center" wrapText="0"/>
    </xf>
    <xf borderId="2" fillId="5" fontId="28" numFmtId="0" xfId="0" applyAlignment="1" applyBorder="1" applyFill="1" applyFont="1">
      <alignment readingOrder="0" shrinkToFit="0" vertical="center" wrapText="0"/>
    </xf>
    <xf borderId="2" fillId="5" fontId="30" numFmtId="0" xfId="0" applyAlignment="1" applyBorder="1" applyFill="1" applyFont="1">
      <alignment readingOrder="0" shrinkToFit="0" vertical="center" wrapText="0"/>
    </xf>
    <xf borderId="2" fillId="5" fontId="14" numFmtId="0" xfId="0" applyAlignment="1" applyBorder="1" applyFill="1" applyFont="1">
      <alignment readingOrder="0" shrinkToFit="0" vertical="center" wrapText="0"/>
    </xf>
    <xf borderId="2" fillId="5" fontId="30" numFmtId="0" xfId="0" applyAlignment="1" applyBorder="1" applyFill="1" applyFont="1">
      <alignment readingOrder="0" shrinkToFit="0" vertical="center" wrapText="0"/>
    </xf>
    <xf borderId="2" fillId="5" fontId="29" numFmtId="0" xfId="0" applyAlignment="1" applyBorder="1" applyFill="1" applyFont="1">
      <alignment readingOrder="0" shrinkToFit="0" vertical="center" wrapText="0"/>
    </xf>
    <xf borderId="1" fillId="5" fontId="23" numFmtId="0" xfId="0" applyAlignment="1" applyBorder="1" applyFill="1" applyFont="1">
      <alignment readingOrder="0" shrinkToFit="0" vertical="center" wrapText="1"/>
    </xf>
    <xf borderId="2" fillId="5" fontId="14" numFmtId="0" xfId="0" applyAlignment="1" applyBorder="1" applyFill="1" applyFont="1">
      <alignment horizontal="center" readingOrder="0" shrinkToFit="0" vertical="center" wrapText="0"/>
    </xf>
    <xf borderId="22" fillId="5" fontId="15" numFmtId="0" xfId="0" applyAlignment="1" applyBorder="1" applyFill="1" applyFont="1">
      <alignment readingOrder="0" shrinkToFit="0" vertical="center" wrapText="0"/>
    </xf>
    <xf borderId="1" fillId="4" fontId="30" numFmtId="0" xfId="0" applyAlignment="1" applyBorder="1" applyFill="1" applyFont="1">
      <alignment readingOrder="0" shrinkToFit="0" vertical="center" wrapText="0"/>
    </xf>
    <xf borderId="1" fillId="4" fontId="14" numFmtId="0" xfId="0" applyAlignment="1" applyBorder="1" applyFill="1" applyFont="1">
      <alignment readingOrder="0" shrinkToFit="0" vertical="center" wrapText="0"/>
    </xf>
    <xf borderId="27" fillId="4" fontId="15" numFmtId="0" xfId="0" applyAlignment="1" applyBorder="1" applyFill="1" applyFont="1">
      <alignment shrinkToFit="0" vertical="center" wrapText="0"/>
    </xf>
    <xf borderId="1" fillId="4" fontId="15" numFmtId="0" xfId="0" applyAlignment="1" applyBorder="1" applyFill="1" applyFont="1">
      <alignment shrinkToFit="0" vertical="center" wrapText="0"/>
    </xf>
    <xf borderId="1" fillId="4" fontId="15" numFmtId="0" xfId="0" applyAlignment="1" applyBorder="1" applyFill="1" applyFont="1">
      <alignment shrinkToFit="0" vertical="center" wrapText="0"/>
    </xf>
    <xf borderId="1" fillId="4" fontId="15" numFmtId="0" xfId="0" applyAlignment="1" applyBorder="1" applyFill="1" applyFont="1">
      <alignment shrinkToFit="0" vertical="center" wrapText="1"/>
    </xf>
    <xf borderId="1" fillId="4" fontId="15" numFmtId="0" xfId="0" applyAlignment="1" applyBorder="1" applyFill="1" applyFont="1">
      <alignment shrinkToFit="0" vertical="center" wrapText="1"/>
    </xf>
    <xf borderId="22" fillId="5" fontId="15" numFmtId="0" xfId="0" applyAlignment="1" applyBorder="1" applyFill="1" applyFont="1">
      <alignment shrinkToFit="0" vertical="center" wrapText="0"/>
    </xf>
    <xf borderId="2" fillId="5" fontId="15" numFmtId="0" xfId="0" applyAlignment="1" applyBorder="1" applyFill="1" applyFont="1">
      <alignment shrinkToFit="0" vertical="center" wrapText="0"/>
    </xf>
    <xf borderId="2" fillId="5" fontId="15" numFmtId="0" xfId="0" applyAlignment="1" applyBorder="1" applyFill="1" applyFont="1">
      <alignment shrinkToFit="0" vertical="center" wrapText="0"/>
    </xf>
    <xf borderId="2" fillId="5" fontId="15" numFmtId="0" xfId="0" applyAlignment="1" applyBorder="1" applyFill="1" applyFont="1">
      <alignment shrinkToFit="0" vertical="center" wrapText="1"/>
    </xf>
    <xf borderId="30" fillId="5" fontId="15" numFmtId="0" xfId="0" applyAlignment="1" applyBorder="1" applyFill="1" applyFont="1">
      <alignment shrinkToFit="0" vertical="center" wrapText="0"/>
    </xf>
    <xf borderId="31" fillId="5" fontId="15" numFmtId="0" xfId="0" applyAlignment="1" applyBorder="1" applyFill="1" applyFont="1">
      <alignment shrinkToFit="0" vertical="center" wrapText="0"/>
    </xf>
    <xf borderId="31" fillId="5" fontId="15" numFmtId="0" xfId="0" applyAlignment="1" applyBorder="1" applyFill="1" applyFont="1">
      <alignment shrinkToFit="0" vertical="center" wrapText="0"/>
    </xf>
    <xf borderId="31" fillId="5" fontId="15" numFmtId="0" xfId="0" applyAlignment="1" applyBorder="1" applyFill="1" applyFont="1">
      <alignment shrinkToFit="0" vertical="center" wrapText="0"/>
    </xf>
    <xf borderId="31" fillId="5" fontId="15" numFmtId="0" xfId="0" applyAlignment="1" applyBorder="1" applyFill="1" applyFont="1">
      <alignment shrinkToFit="0" vertical="center" wrapText="1"/>
    </xf>
    <xf borderId="31" fillId="5" fontId="15" numFmtId="0" xfId="0" applyAlignment="1" applyBorder="1" applyFill="1" applyFont="1">
      <alignment shrinkToFit="0" vertical="center" wrapText="1"/>
    </xf>
    <xf borderId="31" fillId="5" fontId="14" numFmtId="0" xfId="0" applyAlignment="1" applyBorder="1" applyFill="1" applyFont="1">
      <alignment horizontal="center" shrinkToFit="0" vertical="center" wrapText="0"/>
    </xf>
    <xf borderId="32" fillId="5" fontId="15" numFmtId="0" xfId="0" applyAlignment="1" applyBorder="1" applyFill="1" applyFont="1">
      <alignment shrinkToFit="0" vertical="center" wrapText="0"/>
    </xf>
    <xf borderId="0" fillId="5" fontId="15" numFmtId="0" xfId="0" applyAlignment="1" applyFill="1" applyFont="1">
      <alignment readingOrder="0" shrinkToFit="0" vertical="center" wrapText="0"/>
    </xf>
    <xf borderId="0" fillId="5" fontId="15" numFmtId="0" xfId="0" applyAlignment="1" applyFill="1" applyFont="1">
      <alignment shrinkToFit="0" vertical="center" wrapText="0"/>
    </xf>
    <xf borderId="0" fillId="5" fontId="15" numFmtId="0" xfId="0" applyAlignment="1" applyFill="1" applyFont="1">
      <alignment readingOrder="0" shrinkToFit="0" vertical="center" wrapText="0"/>
    </xf>
    <xf borderId="0" fillId="5" fontId="15" numFmtId="0" xfId="0" applyAlignment="1" applyFill="1" applyFont="1">
      <alignment shrinkToFit="0" vertical="center" wrapText="0"/>
    </xf>
    <xf borderId="0" fillId="5" fontId="15" numFmtId="0" xfId="0" applyAlignment="1" applyFill="1" applyFont="1">
      <alignment shrinkToFit="0" vertical="center" wrapText="0"/>
    </xf>
    <xf borderId="0" fillId="5" fontId="15" numFmtId="0" xfId="0" applyAlignment="1" applyFill="1" applyFont="1">
      <alignment shrinkToFit="0" vertical="center" wrapText="1"/>
    </xf>
    <xf borderId="0" fillId="5" fontId="15" numFmtId="0" xfId="0" applyAlignment="1" applyFill="1" applyFont="1">
      <alignment readingOrder="0" shrinkToFit="0" vertical="center" wrapText="1"/>
    </xf>
    <xf borderId="0" fillId="5" fontId="15" numFmtId="0" xfId="0" applyAlignment="1" applyFill="1" applyFont="1">
      <alignment shrinkToFit="0" vertical="center" wrapText="1"/>
    </xf>
    <xf borderId="0" fillId="5" fontId="14" numFmtId="0" xfId="0" applyAlignment="1" applyFill="1" applyFont="1">
      <alignment horizontal="center" shrinkToFit="0" vertical="center" wrapText="0"/>
    </xf>
    <xf borderId="0" fillId="0" fontId="34" numFmtId="0" xfId="0" applyAlignment="1" applyFont="1">
      <alignment readingOrder="0" shrinkToFit="0" vertical="center" wrapText="0"/>
    </xf>
    <xf borderId="0" fillId="11" fontId="35" numFmtId="0" xfId="0" applyAlignment="1" applyFill="1" applyFont="1">
      <alignment shrinkToFit="0" vertical="center" wrapText="0"/>
    </xf>
    <xf borderId="0" fillId="0" fontId="10" numFmtId="0" xfId="0" applyAlignment="1" applyFont="1">
      <alignment shrinkToFit="0" vertical="center" wrapText="0"/>
    </xf>
    <xf borderId="0" fillId="0" fontId="10" numFmtId="0" xfId="0" applyAlignment="1" applyFont="1">
      <alignment shrinkToFit="0" vertical="center" wrapText="0"/>
    </xf>
    <xf borderId="0" fillId="0" fontId="10" numFmtId="0" xfId="0" applyAlignment="1" applyFont="1">
      <alignment horizontal="center" readingOrder="0" shrinkToFit="0" vertical="center" wrapText="0"/>
    </xf>
    <xf borderId="0" fillId="0" fontId="36" numFmtId="0" xfId="0" applyAlignment="1" applyFont="1">
      <alignment readingOrder="0" shrinkToFit="0" vertical="center" wrapText="0"/>
    </xf>
    <xf borderId="0" fillId="0" fontId="4" numFmtId="0" xfId="0" applyAlignment="1" applyFont="1">
      <alignment horizontal="left" readingOrder="0" shrinkToFit="0" vertical="center" wrapText="0"/>
    </xf>
    <xf borderId="0" fillId="0" fontId="4" numFmtId="0" xfId="0" applyAlignment="1" applyFont="1">
      <alignment readingOrder="0" shrinkToFit="0" vertical="center" wrapText="0"/>
    </xf>
    <xf borderId="0" fillId="0" fontId="4" numFmtId="0" xfId="0" applyAlignment="1" applyFont="1">
      <alignment shrinkToFit="0" vertical="center" wrapText="0"/>
    </xf>
    <xf borderId="21" fillId="7" fontId="22" numFmtId="0" xfId="0" applyAlignment="1" applyBorder="1" applyFill="1" applyFont="1">
      <alignment horizontal="left" readingOrder="0" shrinkToFit="0" vertical="center" wrapText="0"/>
    </xf>
    <xf borderId="33" fillId="4" fontId="14" numFmtId="0" xfId="0" applyAlignment="1" applyBorder="1" applyFill="1" applyFont="1">
      <alignment horizontal="center" shrinkToFit="0" vertical="center" wrapText="1"/>
    </xf>
    <xf borderId="34" fillId="4" fontId="14" numFmtId="0" xfId="0" applyAlignment="1" applyBorder="1" applyFill="1" applyFont="1">
      <alignment shrinkToFit="0" vertical="center" wrapText="1"/>
    </xf>
    <xf borderId="34" fillId="4" fontId="14" numFmtId="0" xfId="0" applyAlignment="1" applyBorder="1" applyFill="1" applyFont="1">
      <alignment shrinkToFit="0" vertical="center" wrapText="1"/>
    </xf>
    <xf borderId="34" fillId="4" fontId="15" numFmtId="0" xfId="0" applyAlignment="1" applyBorder="1" applyFill="1" applyFont="1">
      <alignment shrinkToFit="0" vertical="center" wrapText="0"/>
    </xf>
    <xf borderId="34" fillId="4" fontId="14" numFmtId="0" xfId="0" applyAlignment="1" applyBorder="1" applyFill="1" applyFont="1">
      <alignment horizontal="center" shrinkToFit="0" vertical="center" wrapText="1"/>
    </xf>
    <xf borderId="35" fillId="4" fontId="14" numFmtId="0" xfId="0" applyAlignment="1" applyBorder="1" applyFill="1" applyFont="1">
      <alignment shrinkToFit="0" vertical="center" wrapText="1"/>
    </xf>
    <xf borderId="0" fillId="4" fontId="14" numFmtId="0" xfId="0" applyAlignment="1" applyFill="1" applyFont="1">
      <alignment horizontal="center" readingOrder="0" shrinkToFit="0" vertical="center" wrapText="1"/>
    </xf>
    <xf borderId="0" fillId="4" fontId="14" numFmtId="0" xfId="0" applyAlignment="1" applyFill="1" applyFont="1">
      <alignment readingOrder="0" shrinkToFit="0" vertical="center" wrapText="1"/>
    </xf>
    <xf borderId="0" fillId="4" fontId="15" numFmtId="0" xfId="0" applyAlignment="1" applyFill="1" applyFont="1">
      <alignment readingOrder="0" shrinkToFit="0" vertical="center" wrapText="0"/>
    </xf>
    <xf borderId="0" fillId="0" fontId="4" numFmtId="0" xfId="0" applyAlignment="1" applyFont="1">
      <alignment horizontal="left" readingOrder="0" shrinkToFit="0" vertical="center" wrapText="1"/>
    </xf>
    <xf borderId="0" fillId="0" fontId="4" numFmtId="0" xfId="0" applyAlignment="1" applyFont="1">
      <alignment readingOrder="0" shrinkToFit="0" vertical="center" wrapText="1"/>
    </xf>
    <xf borderId="0" fillId="0" fontId="4" numFmtId="0" xfId="0" applyAlignment="1" applyFont="1">
      <alignment shrinkToFit="0" vertical="center" wrapText="1"/>
    </xf>
    <xf borderId="0" fillId="0" fontId="4" numFmtId="0" xfId="0" applyAlignment="1" applyFont="1">
      <alignment readingOrder="0" shrinkToFit="0" vertical="center" wrapText="1"/>
    </xf>
    <xf borderId="0" fillId="0" fontId="4" numFmtId="0" xfId="0" applyAlignment="1" applyFont="1">
      <alignment readingOrder="0" shrinkToFit="0" vertical="center" wrapText="1"/>
    </xf>
    <xf borderId="0" fillId="0" fontId="4" numFmtId="0" xfId="0" applyAlignment="1" applyFont="1">
      <alignment readingOrder="0" shrinkToFit="0" vertical="center" wrapText="1"/>
    </xf>
    <xf borderId="0" fillId="0" fontId="18" numFmtId="0" xfId="0" applyAlignment="1" applyFont="1">
      <alignment horizontal="center" readingOrder="0" shrinkToFit="0" vertical="center" wrapText="1"/>
    </xf>
    <xf borderId="0" fillId="0" fontId="15" numFmtId="0" xfId="0" applyAlignment="1" applyFont="1">
      <alignment horizontal="center" shrinkToFit="0" vertical="bottom" wrapText="0"/>
    </xf>
    <xf borderId="0" fillId="0" fontId="4" numFmtId="0" xfId="0" applyAlignment="1" applyFont="1">
      <alignment shrinkToFit="0" vertical="center" wrapText="0"/>
    </xf>
    <xf borderId="0" fillId="0" fontId="15" numFmtId="0" xfId="0" applyAlignment="1" applyFont="1">
      <alignment readingOrder="0" shrinkToFit="0" vertical="bottom" wrapText="1"/>
    </xf>
    <xf borderId="0" fillId="0" fontId="15" numFmtId="0" xfId="0" applyAlignment="1" applyFont="1">
      <alignment readingOrder="0" shrinkToFit="0" vertical="bottom" wrapText="1"/>
    </xf>
    <xf borderId="0" fillId="0" fontId="15" numFmtId="0" xfId="0" applyAlignment="1" applyFont="1">
      <alignment horizontal="center" readingOrder="0" shrinkToFit="0" vertical="bottom" wrapText="1"/>
    </xf>
    <xf borderId="0" fillId="0" fontId="15" numFmtId="0" xfId="0" applyAlignment="1" applyFont="1">
      <alignment shrinkToFit="0" vertical="bottom" wrapText="1"/>
    </xf>
    <xf borderId="0" fillId="0" fontId="15" numFmtId="0" xfId="0" applyAlignment="1" applyFont="1">
      <alignment shrinkToFit="0" vertical="bottom" wrapText="1"/>
    </xf>
    <xf borderId="0" fillId="0" fontId="15" numFmtId="0" xfId="0" applyAlignment="1" applyFont="1">
      <alignment shrinkToFit="0" vertical="bottom" wrapText="1"/>
    </xf>
    <xf borderId="0" fillId="0" fontId="15" numFmtId="49" xfId="0" applyAlignment="1" applyFont="1" applyNumberFormat="1">
      <alignment shrinkToFit="0" vertical="bottom" wrapText="1"/>
    </xf>
    <xf borderId="0" fillId="0" fontId="15" numFmtId="0" xfId="0" applyAlignment="1" applyFont="1">
      <alignment readingOrder="0" shrinkToFit="0" vertical="bottom" wrapText="0"/>
    </xf>
    <xf borderId="0" fillId="0" fontId="15" numFmtId="0" xfId="0" applyAlignment="1" applyFont="1">
      <alignment shrinkToFit="0" vertical="bottom" wrapText="1"/>
    </xf>
    <xf borderId="0" fillId="0" fontId="15" numFmtId="0" xfId="0" applyAlignment="1" applyFont="1">
      <alignment horizontal="center" readingOrder="0" shrinkToFit="0" vertical="bottom" wrapText="1"/>
    </xf>
    <xf borderId="0" fillId="0" fontId="15" numFmtId="0" xfId="0" applyAlignment="1" applyFont="1">
      <alignment readingOrder="0" shrinkToFit="0" vertical="bottom" wrapText="1"/>
    </xf>
    <xf borderId="0" fillId="0" fontId="15" numFmtId="0" xfId="0" applyAlignment="1" applyFont="1">
      <alignment readingOrder="0" shrinkToFit="0" vertical="bottom" wrapText="1"/>
    </xf>
  </cellXfs>
  <cellStyles count="1">
    <cellStyle xfId="0" name="Normal" builtinId="0"/>
  </cellStyles>
  <dxfs count="26">
    <dxf>
      <font/>
      <fill>
        <patternFill patternType="none"/>
      </fill>
      <border/>
    </dxf>
    <dxf>
      <font/>
      <fill>
        <patternFill patternType="solid">
          <fgColor rgb="FF356854"/>
          <bgColor rgb="FF356854"/>
        </patternFill>
      </fill>
      <border/>
    </dxf>
    <dxf>
      <font/>
      <fill>
        <patternFill patternType="solid">
          <fgColor rgb="FFBB463C"/>
          <bgColor rgb="FFBB463C"/>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BB463C"/>
        </left>
        <right style="thin">
          <color rgb="FFBB463C"/>
        </right>
        <top style="thin">
          <color rgb="FFBB463C"/>
        </top>
        <bottom style="thin">
          <color rgb="FFBB463C"/>
        </bottom>
      </border>
    </dxf>
    <dxf>
      <font>
        <strike/>
        <color rgb="FFCCCCCC"/>
      </font>
      <fill>
        <patternFill patternType="none"/>
      </fill>
      <border/>
    </dxf>
    <dxf>
      <font/>
      <fill>
        <patternFill patternType="solid">
          <fgColor rgb="FFF8F9FA"/>
          <bgColor rgb="FFF8F9FA"/>
        </patternFill>
      </fill>
      <border/>
    </dxf>
    <dxf>
      <font/>
      <fill>
        <patternFill patternType="solid">
          <fgColor rgb="FF4A568D"/>
          <bgColor rgb="FF4A568D"/>
        </patternFill>
      </fill>
      <border/>
    </dxf>
    <dxf>
      <font/>
      <fill>
        <patternFill patternType="solid">
          <fgColor rgb="FF5B3F86"/>
          <bgColor rgb="FF5B3F86"/>
        </patternFill>
      </fill>
      <border/>
    </dxf>
    <dxf>
      <font/>
      <fill>
        <patternFill patternType="solid">
          <fgColor rgb="FF000000"/>
          <bgColor rgb="FF000000"/>
        </patternFill>
      </fill>
      <border/>
    </dxf>
    <dxf>
      <font/>
      <fill>
        <patternFill patternType="solid">
          <fgColor rgb="FFFFD500"/>
          <bgColor rgb="FFFFD500"/>
        </patternFill>
      </fill>
      <border/>
    </dxf>
    <dxf>
      <font/>
      <fill>
        <patternFill patternType="solid">
          <fgColor rgb="FFB948FF"/>
          <bgColor rgb="FFB948FF"/>
        </patternFill>
      </fill>
      <border/>
    </dxf>
    <dxf>
      <font/>
      <fill>
        <patternFill patternType="solid">
          <fgColor rgb="FFFF00EB"/>
          <bgColor rgb="FFFF00EB"/>
        </patternFill>
      </fill>
      <border/>
    </dxf>
    <dxf>
      <font>
        <strike/>
        <color rgb="FFB7B7B7"/>
      </font>
      <fill>
        <patternFill patternType="none"/>
      </fill>
      <border/>
    </dxf>
    <dxf>
      <font>
        <color rgb="FF1C4587"/>
      </font>
      <fill>
        <patternFill patternType="none"/>
      </fill>
      <border/>
    </dxf>
    <dxf>
      <font/>
      <fill>
        <patternFill patternType="solid">
          <fgColor rgb="FFFF0096"/>
          <bgColor rgb="FFFF0096"/>
        </patternFill>
      </fill>
      <border/>
    </dxf>
    <dxf>
      <font/>
      <fill>
        <patternFill patternType="solid">
          <fgColor rgb="FF535FC1"/>
          <bgColor rgb="FF535FC1"/>
        </patternFill>
      </fill>
      <border/>
    </dxf>
    <dxf>
      <font/>
      <fill>
        <patternFill patternType="solid">
          <fgColor rgb="FF626E7A"/>
          <bgColor rgb="FF626E7A"/>
        </patternFill>
      </fill>
      <border/>
    </dxf>
    <dxf>
      <font/>
      <fill>
        <patternFill patternType="solid">
          <fgColor rgb="FFA9A9A9"/>
          <bgColor rgb="FFA9A9A9"/>
        </patternFill>
      </fill>
      <border/>
    </dxf>
    <dxf>
      <font>
        <color rgb="FFFFFFFF"/>
      </font>
      <fill>
        <patternFill patternType="solid">
          <fgColor theme="8"/>
          <bgColor theme="8"/>
        </patternFill>
      </fill>
      <border/>
    </dxf>
    <dxf>
      <font/>
      <fill>
        <patternFill patternType="solid">
          <fgColor rgb="FFFCE5CD"/>
          <bgColor rgb="FFFCE5CD"/>
        </patternFill>
      </fill>
      <border/>
    </dxf>
    <dxf>
      <font>
        <b/>
        <color rgb="FFFFFFFF"/>
      </font>
      <fill>
        <patternFill patternType="solid">
          <fgColor rgb="FFCC0000"/>
          <bgColor rgb="FFCC0000"/>
        </patternFill>
      </fill>
      <border/>
    </dxf>
    <dxf>
      <font>
        <color rgb="FFFFFFFF"/>
      </font>
      <fill>
        <patternFill patternType="solid">
          <fgColor rgb="FF4A86E8"/>
          <bgColor rgb="FF4A86E8"/>
        </patternFill>
      </fill>
      <border/>
    </dxf>
    <dxf>
      <font/>
      <fill>
        <patternFill patternType="solid">
          <fgColor rgb="FFA4C2F4"/>
          <bgColor rgb="FFA4C2F4"/>
        </patternFill>
      </fill>
      <border/>
    </dxf>
    <dxf>
      <font/>
      <fill>
        <patternFill patternType="solid">
          <fgColor rgb="FFB7E1CD"/>
          <bgColor rgb="FFB7E1CD"/>
        </patternFill>
      </fill>
      <border/>
    </dxf>
  </dxfs>
  <tableStyles count="24">
    <tableStyle count="4" pivot="0" name="PIANI_PERS-style">
      <tableStyleElement dxfId="2" type="headerRow"/>
      <tableStyleElement dxfId="3" type="firstRowStripe"/>
      <tableStyleElement dxfId="4" type="secondRowStripe"/>
      <tableStyleElement dxfId="5" size="0" type="wholeTable"/>
    </tableStyle>
    <tableStyle count="4" pivot="0" name="CLASSI-style">
      <tableStyleElement dxfId="1" type="headerRow"/>
      <tableStyleElement dxfId="3" type="firstRowStripe"/>
      <tableStyleElement dxfId="4" type="secondRowStripe"/>
      <tableStyleElement dxfId="5" size="0" type="wholeTable"/>
    </tableStyle>
    <tableStyle count="4" pivot="0" name="PROGETTI-style">
      <tableStyleElement dxfId="1" type="headerRow"/>
      <tableStyleElement dxfId="3" type="firstRowStripe"/>
      <tableStyleElement dxfId="4" type="secondRowStripe"/>
      <tableStyleElement dxfId="5" size="0" type="wholeTable"/>
    </tableStyle>
    <tableStyle count="4" pivot="0" name="ALUNNI-style">
      <tableStyleElement dxfId="2" type="headerRow"/>
      <tableStyleElement dxfId="3" type="firstRowStripe"/>
      <tableStyleElement dxfId="4" type="secondRowStripe"/>
      <tableStyleElement dxfId="5" size="0" type="wholeTable"/>
    </tableStyle>
    <tableStyle count="4" pivot="0" name="PCTO-style">
      <tableStyleElement dxfId="1" type="headerRow"/>
      <tableStyleElement dxfId="3" type="firstRowStripe"/>
      <tableStyleElement dxfId="4" type="secondRowStripe"/>
      <tableStyleElement dxfId="5" size="0" type="wholeTable"/>
    </tableStyle>
    <tableStyle count="4" pivot="0" name="CARENZE-style">
      <tableStyleElement dxfId="2" type="headerRow"/>
      <tableStyleElement dxfId="3" type="firstRowStripe"/>
      <tableStyleElement dxfId="4" type="secondRowStripe"/>
      <tableStyleElement dxfId="5" size="0" type="wholeTable"/>
    </tableStyle>
    <tableStyle count="4" pivot="0" name="TRASF_ALUNNI-style">
      <tableStyleElement dxfId="2" type="headerRow"/>
      <tableStyleElement dxfId="3" type="firstRowStripe"/>
      <tableStyleElement dxfId="7" type="secondRowStripe"/>
      <tableStyleElement dxfId="5" size="0" type="wholeTable"/>
    </tableStyle>
    <tableStyle count="4" pivot="0" name="DEF_DOC-style">
      <tableStyleElement dxfId="8" type="headerRow"/>
      <tableStyleElement dxfId="3" type="firstRowStripe"/>
      <tableStyleElement dxfId="4" type="secondRowStripe"/>
      <tableStyleElement dxfId="5" size="0" type="wholeTable"/>
    </tableStyle>
    <tableStyle count="4" pivot="0" name="DEF_DOC-style 2">
      <tableStyleElement dxfId="8" type="headerRow"/>
      <tableStyleElement dxfId="3" type="firstRowStripe"/>
      <tableStyleElement dxfId="4" type="secondRowStripe"/>
      <tableStyleElement dxfId="5" size="0" type="wholeTable"/>
    </tableStyle>
    <tableStyle count="4" pivot="0" name="SUPPLENZE-style">
      <tableStyleElement dxfId="9" type="headerRow"/>
      <tableStyleElement dxfId="3" type="firstRowStripe"/>
      <tableStyleElement dxfId="4" type="secondRowStripe"/>
      <tableStyleElement dxfId="5" size="0" type="wholeTable"/>
    </tableStyle>
    <tableStyle count="4" pivot="0" name="PTN_EMAIL-style">
      <tableStyleElement dxfId="10" type="headerRow"/>
      <tableStyleElement dxfId="3" type="firstRowStripe"/>
      <tableStyleElement dxfId="4" type="secondRowStripe"/>
      <tableStyleElement dxfId="5" size="0" type="wholeTable"/>
    </tableStyle>
    <tableStyle count="4" pivot="0" name="DOCUMENTI-style">
      <tableStyleElement dxfId="10" type="headerRow"/>
      <tableStyleElement dxfId="3" type="firstRowStripe"/>
      <tableStyleElement dxfId="4" type="secondRowStripe"/>
      <tableStyleElement dxfId="5" size="0" type="wholeTable"/>
    </tableStyle>
    <tableStyle count="4" pivot="0" name="EVENTI-style">
      <tableStyleElement dxfId="11" type="headerRow"/>
      <tableStyleElement dxfId="3" type="firstRowStripe"/>
      <tableStyleElement dxfId="4" type="secondRowStripe"/>
      <tableStyleElement dxfId="5" size="0" type="wholeTable"/>
    </tableStyle>
    <tableStyle count="4" pivot="0" name="EMAIL_INVIATE-style">
      <tableStyleElement dxfId="12" type="headerRow"/>
      <tableStyleElement dxfId="3" type="firstRowStripe"/>
      <tableStyleElement dxfId="4" type="secondRowStripe"/>
      <tableStyleElement dxfId="5" size="0" type="wholeTable"/>
    </tableStyle>
    <tableStyle count="4" pivot="0" name="DOC_GEN-style">
      <tableStyleElement dxfId="13" type="headerRow"/>
      <tableStyleElement dxfId="3" type="firstRowStripe"/>
      <tableStyleElement dxfId="4" type="secondRowStripe"/>
      <tableStyleElement dxfId="5" size="0" type="wholeTable"/>
    </tableStyle>
    <tableStyle count="4" pivot="0" name="FOLDER_GEN-style">
      <tableStyleElement dxfId="16" type="headerRow"/>
      <tableStyleElement dxfId="3" type="firstRowStripe"/>
      <tableStyleElement dxfId="4" type="secondRowStripe"/>
      <tableStyleElement dxfId="5" size="0" type="wholeTable"/>
    </tableStyle>
    <tableStyle count="4" pivot="0" name="DIPARTIMENTI-style">
      <tableStyleElement dxfId="17" type="headerRow"/>
      <tableStyleElement dxfId="3" type="firstRowStripe"/>
      <tableStyleElement dxfId="4" type="secondRowStripe"/>
      <tableStyleElement dxfId="5" size="0" type="wholeTable"/>
    </tableStyle>
    <tableStyle count="4" pivot="0" name="RUOLI-style">
      <tableStyleElement dxfId="10" type="headerRow"/>
      <tableStyleElement dxfId="3" type="firstRowStripe"/>
      <tableStyleElement dxfId="4" type="secondRowStripe"/>
      <tableStyleElement dxfId="5" size="0" type="wholeTable"/>
    </tableStyle>
    <tableStyle count="4" pivot="0" name="MATERIE-style">
      <tableStyleElement dxfId="10" type="headerRow"/>
      <tableStyleElement dxfId="3" type="firstRowStripe"/>
      <tableStyleElement dxfId="4" type="secondRowStripe"/>
      <tableStyleElement dxfId="5" size="0" type="wholeTable"/>
    </tableStyle>
    <tableStyle count="4" pivot="0" name="IMPORT_CATALOG-style">
      <tableStyleElement dxfId="10" type="headerRow"/>
      <tableStyleElement dxfId="3" type="firstRowStripe"/>
      <tableStyleElement dxfId="4" type="secondRowStripe"/>
      <tableStyleElement dxfId="5" size="0" type="wholeTable"/>
    </tableStyle>
    <tableStyle count="4" pivot="0" name="INDIRIZZI-style">
      <tableStyleElement dxfId="10" type="headerRow"/>
      <tableStyleElement dxfId="3" type="firstRowStripe"/>
      <tableStyleElement dxfId="4" type="secondRowStripe"/>
      <tableStyleElement dxfId="5" size="0" type="wholeTable"/>
    </tableStyle>
    <tableStyle count="4" pivot="0" name="PTN_OPS-style">
      <tableStyleElement dxfId="18" type="headerRow"/>
      <tableStyleElement dxfId="3" type="firstRowStripe"/>
      <tableStyleElement dxfId="4" type="secondRowStripe"/>
      <tableStyleElement dxfId="5" size="0" type="wholeTable"/>
    </tableStyle>
    <tableStyle count="4" pivot="0" name="DOCENTI-style">
      <tableStyleElement dxfId="18" type="headerRow"/>
      <tableStyleElement dxfId="3" type="firstRowStripe"/>
      <tableStyleElement dxfId="4" type="secondRowStripe"/>
      <tableStyleElement dxfId="5" size="0" type="wholeTable"/>
    </tableStyle>
    <tableStyle count="4" pivot="0" name="DESC SCHEDE-style">
      <tableStyleElement dxfId="19" type="headerRow"/>
      <tableStyleElement dxfId="3" type="firstRowStripe"/>
      <tableStyleElement dxfId="7" type="secondRowStripe"/>
      <tableStyleElement dxfId="5"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7" Type="http://schemas.openxmlformats.org/officeDocument/2006/relationships/worksheet" Target="worksheets/sheet23.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H52" displayName="CLASSI" name="CLASSI" id="2">
  <tableColumns count="34">
    <tableColumn name="ATT" id="1"/>
    <tableColumn name="CLASSE" id="2"/>
    <tableColumn name="COORDINATORE" id="3"/>
    <tableColumn name="TUTOR PCTO" id="4"/>
    <tableColumn name="TUTOR ORIENT" id="5"/>
    <tableColumn name="ITA" id="6"/>
    <tableColumn name="LAT" id="7"/>
    <tableColumn name="GRE" id="8"/>
    <tableColumn name="ING" id="9"/>
    <tableColumn name="GEO" id="10"/>
    <tableColumn name="GST" id="11"/>
    <tableColumn name="STO" id="12"/>
    <tableColumn name="FIL" id="13"/>
    <tableColumn name="MAT" id="14"/>
    <tableColumn name="FIS" id="15"/>
    <tableColumn name="INF" id="16"/>
    <tableColumn name="SCIE" id="17"/>
    <tableColumn name="DIS" id="18"/>
    <tableColumn name="ART" id="19"/>
    <tableColumn name="DIR" id="20"/>
    <tableColumn name="MOT" id="21"/>
    <tableColumn name="SPO" id="22"/>
    <tableColumn name="CIV" id="23"/>
    <tableColumn name="REL" id="24"/>
    <tableColumn name="ALT" id="25"/>
    <tableColumn name="SOS" id="26"/>
    <tableColumn name="ANNO CORSO" id="27"/>
    <tableColumn name="SEZIONE" id="28"/>
    <tableColumn name="INDIRIZZO" id="29"/>
    <tableColumn name="CLASSI PRECEDENTI" id="30"/>
    <tableColumn name="ARTIC PARENT" id="31"/>
    <tableColumn name="ARTIC CHILD" id="32"/>
    <tableColumn name="ARTIC FUSION" id="33"/>
    <tableColumn name="ARTIC TIPO" id="34"/>
  </tableColumns>
  <tableStyleInfo name="CLASSI-style" showColumnStripes="0" showFirstColumn="1" showLastColumn="1" showRowStripes="1"/>
</table>
</file>

<file path=xl/tables/table2.xml><?xml version="1.0" encoding="utf-8"?>
<table xmlns="http://schemas.openxmlformats.org/spreadsheetml/2006/main" ref="A1:F51" displayName="PROGETTI" name="PROGETTI" id="3">
  <tableColumns count="6">
    <tableColumn name="CLASSE" id="1"/>
    <tableColumn name="ALUNNO" id="2"/>
    <tableColumn name="TIPO PROGETTO" id="3"/>
    <tableColumn name="NOME PROGETTO" id="4"/>
    <tableColumn name="ORE PROGETTO" id="5"/>
    <tableColumn name="ORE VALIDE PCTO" id="6"/>
  </tableColumns>
  <tableStyleInfo name="PROGETTI-style" showColumnStripes="0" showFirstColumn="1" showLastColumn="1" showRowStripes="1"/>
</table>
</file>

<file path=xl/tables/table3.xml><?xml version="1.0" encoding="utf-8"?>
<table xmlns="http://schemas.openxmlformats.org/spreadsheetml/2006/main" ref="A1:K1061" displayName="ALUNNI" name="ALUNNI" id="4">
  <autoFilter ref="$A$1:$K$1061"/>
  <tableColumns count="11">
    <tableColumn name="ATT" id="1"/>
    <tableColumn name="CLASSE" id="2"/>
    <tableColumn name="ALUNNO" id="3"/>
    <tableColumn name="RELIGIONE" id="4"/>
    <tableColumn name="EMAIL" id="5"/>
    <tableColumn name="RAPPR STUDENTI" id="6"/>
    <tableColumn name="RAPPR GENITORI" id="7"/>
    <tableColumn name="RIPETENTE" id="8"/>
    <tableColumn name="EMAIL TUTOR1" id="9"/>
    <tableColumn name="EMAIL TUTOR2" id="10"/>
    <tableColumn name="NOTE" id="11"/>
  </tableColumns>
  <tableStyleInfo name="ALUNNI-style" showColumnStripes="0" showFirstColumn="1" showLastColumn="1" showRowStripes="1"/>
</table>
</file>

<file path=xl/tables/table4.xml><?xml version="1.0" encoding="utf-8"?>
<table xmlns="http://schemas.openxmlformats.org/spreadsheetml/2006/main" ref="A1:D154" displayName="PIANI_PERS" name="PIANI_PERS" id="1">
  <tableColumns count="4">
    <tableColumn name="NOME ALUNNO" id="1"/>
    <tableColumn name="CLASSE" id="2"/>
    <tableColumn name="TIPO" id="3"/>
    <tableColumn name="EMAIL ALUNNO" id="4"/>
  </tableColumns>
  <tableStyleInfo name="PIANI_PERS-style" showColumnStripes="0" showFirstColumn="1" showLastColumn="1" showRowStripes="1"/>
</table>
</file>

<file path=xl/tables/table5.xml><?xml version="1.0" encoding="utf-8"?>
<table xmlns="http://schemas.openxmlformats.org/spreadsheetml/2006/main" ref="A1:B584" displayName="ASL" name="ASL" id="5">
  <tableColumns count="2">
    <tableColumn name="EMAIL" id="1"/>
    <tableColumn name="ORE" id="2"/>
  </tableColumns>
  <tableStyleInfo name="PCTO-style" showColumnStripes="0" showFirstColumn="1" showLastColumn="1" showRowStripes="1"/>
</table>
</file>

<file path=xl/tables/table6.xml><?xml version="1.0" encoding="utf-8"?>
<table xmlns="http://schemas.openxmlformats.org/spreadsheetml/2006/main" ref="A1:AB1009" displayName="CARENZE" name="CARENZE" id="6">
  <tableColumns count="28">
    <tableColumn name="EMAIL ALUNNO" id="1"/>
    <tableColumn name="PROGRESSIVO CLASSE" id="2"/>
    <tableColumn name="CLASSE ALUNNO" id="3"/>
    <tableColumn name="DATA REPORT" id="4"/>
    <tableColumn name="NOTIFICA" id="5"/>
    <tableColumn name="ASSENZE" id="6"/>
    <tableColumn name="ITA" id="7"/>
    <tableColumn name="LAT" id="8"/>
    <tableColumn name="GRE" id="9"/>
    <tableColumn name="ING" id="10"/>
    <tableColumn name="GEO" id="11"/>
    <tableColumn name="GST" id="12"/>
    <tableColumn name="STO" id="13"/>
    <tableColumn name="FIL" id="14"/>
    <tableColumn name="MAT" id="15"/>
    <tableColumn name="FIS" id="16"/>
    <tableColumn name="INF" id="17"/>
    <tableColumn name="SCIE" id="18"/>
    <tableColumn name="DIS" id="19"/>
    <tableColumn name="ART" id="20"/>
    <tableColumn name="DIR" id="21"/>
    <tableColumn name="MOT" id="22"/>
    <tableColumn name="SPO" id="23"/>
    <tableColumn name="CIV" id="24"/>
    <tableColumn name="REL" id="25"/>
    <tableColumn name="ALT" id="26"/>
    <tableColumn name="NOTE" id="27"/>
    <tableColumn name="DATA MODIFICA" id="28"/>
  </tableColumns>
  <tableStyleInfo name="CARENZE-style" showColumnStripes="0" showFirstColumn="1" showLastColumn="1" showRowStripes="1"/>
</table>
</file>

<file path=xl/tables/table7.xml><?xml version="1.0" encoding="utf-8"?>
<table xmlns="http://schemas.openxmlformats.org/spreadsheetml/2006/main" ref="A1:G42" displayName="TRASF_ALUNNI" name="TRASF_ALUNNI" id="7">
  <tableColumns count="7">
    <tableColumn name="CLASSE" id="1"/>
    <tableColumn name="ALUNNO" id="2"/>
    <tableColumn name="DATA IN" id="3"/>
    <tableColumn name="CLASSE PARTENZA" id="4"/>
    <tableColumn name="DATA OUT" id="5"/>
    <tableColumn name="CLASSE DEST" id="6"/>
    <tableColumn name="EMAIL" id="7"/>
  </tableColumns>
  <tableStyleInfo name="TRASF_ALUNNI-style" showColumnStripes="0" showFirstColumn="1" showLastColumn="1" showRowStripes="1"/>
</table>
</file>

<file path=xl/tables/table8.xml><?xml version="1.0" encoding="utf-8"?>
<table xmlns="http://schemas.openxmlformats.org/spreadsheetml/2006/main" ref="A1:E139" displayName="INSEGNANTI_TITOLARI_SCUOLA" name="INSEGNANTI_TITOLARI_SCUOLA" id="8">
  <autoFilter ref="$A$1:$E$139"/>
  <tableColumns count="5">
    <tableColumn name="COGNOME ruolo" id="1"/>
    <tableColumn name="NOME ruolo" id="2"/>
    <tableColumn name="GENERE ruolo" id="3"/>
    <tableColumn name="DIPAR ruolo" id="4"/>
    <tableColumn name="EMAIL ruolo" id="5"/>
  </tableColumns>
  <tableStyleInfo name="DEF_DOC-style" showColumnStripes="0" showFirstColumn="1" showLastColumn="1" showRowStripes="1"/>
</table>
</file>

<file path=xl/tables/table9.xml><?xml version="1.0" encoding="utf-8"?>
<table xmlns="http://schemas.openxmlformats.org/spreadsheetml/2006/main" ref="G1:K139" displayName="INSEGNANTI_TEMPORANEI" name="INSEGNANTI_TEMPORANEI" id="9">
  <tableColumns count="5">
    <tableColumn name="COGNOME prec" id="1"/>
    <tableColumn name="NOME prec" id="2"/>
    <tableColumn name="GENERE prec" id="3"/>
    <tableColumn name="DIPAR prec" id="4"/>
    <tableColumn name="EMAIL prec" id="5"/>
  </tableColumns>
  <tableStyleInfo name="DEF_DOC-style 2" showColumnStripes="0" showFirstColumn="1" showLastColumn="1" showRowStripes="1"/>
</table>
</file>

<file path=xl/tables/table10.xml><?xml version="1.0" encoding="utf-8"?>
<table xmlns="http://schemas.openxmlformats.org/spreadsheetml/2006/main" ref="A1:F45" displayName="SUPPLENZE" name="SUPPLENZE" id="10">
  <tableColumns count="6">
    <tableColumn name="DOCENTE TITOLARE" id="1"/>
    <tableColumn name="DATA INIZIO" id="2"/>
    <tableColumn name="DATA FINE" id="3"/>
    <tableColumn name="SUPPLENTE" id="4"/>
    <tableColumn name="CLASSI" id="5"/>
    <tableColumn name="MATERIE" id="6"/>
  </tableColumns>
  <tableStyleInfo name="SUPPLENZE-style" showColumnStripes="0" showFirstColumn="1" showLastColumn="1" showRowStripes="1"/>
</table>
</file>

<file path=xl/tables/table11.xml><?xml version="1.0" encoding="utf-8"?>
<table xmlns="http://schemas.openxmlformats.org/spreadsheetml/2006/main" ref="A1:M17" displayName="PATTERN_EMAIL" name="PATTERN_EMAIL" id="11">
  <tableColumns count="13">
    <tableColumn name="IDENTIFICATIVO NOTIFICA" id="1"/>
    <tableColumn name="DESCRIZIONE" id="2"/>
    <tableColumn name="TIPO_PROCESSO" id="3"/>
    <tableColumn name="PARAMETRI_PROCESSO" id="4"/>
    <tableColumn name="OGGETTO EMAIL" id="5"/>
    <tableColumn name="COLORE HEADER" id="6"/>
    <tableColumn name="REGOLA_SUPPLENTE" id="7"/>
    <tableColumn name="BOX CONFIG" id="8"/>
    <tableColumn name="NOREPLY" id="9"/>
    <tableColumn name="REPLYTO" id="10"/>
    <tableColumn name="MSG START" id="11"/>
    <tableColumn name="MSG END" id="12"/>
    <tableColumn name="AZIONI POST NOTIFICA" id="13"/>
  </tableColumns>
  <tableStyleInfo name="PTN_EMAIL-style" showColumnStripes="0" showFirstColumn="1" showLastColumn="1" showRowStripes="1"/>
</table>
</file>

<file path=xl/tables/table12.xml><?xml version="1.0" encoding="utf-8"?>
<table xmlns="http://schemas.openxmlformats.org/spreadsheetml/2006/main" ref="A1:U88" displayName="CONFIG_DOCUMENTI" name="CONFIG_DOCUMENTI" id="12">
  <tableColumns count="21">
    <tableColumn name="ID" id="1"/>
    <tableColumn name="TIPO_DOCUMENTO" id="2"/>
    <tableColumn name="GENERATORE" id="3"/>
    <tableColumn name="CONDIZIONI_GENERAZIONE" id="4"/>
    <tableColumn name="PARAMETRI_GENERAZIONE" id="5"/>
    <tableColumn name="NOME" id="6"/>
    <tableColumn name="FORMATO DOCUMENTO" id="7"/>
    <tableColumn name="ICONA" id="8"/>
    <tableColumn name="COLORE1" id="9"/>
    <tableColumn name="COLORE2" id="10"/>
    <tableColumn name="GESTIONE ARTICOLAZIONE" id="11"/>
    <tableColumn name="ANNI CORSO" id="12"/>
    <tableColumn name="SCHEMA ORGANIZZATIVO" id="13"/>
    <tableColumn name="CARTELLA PARENT" id="14"/>
    <tableColumn name="SCHEMA SOTTOCARTELLE" id="15"/>
    <tableColumn name="SOTTOCARTELLE" id="16"/>
    <tableColumn name="PATTERN NOME FILE" id="17"/>
    <tableColumn name="MODELLI JSON" id="18"/>
    <tableColumn name="PERMESSI" id="19"/>
    <tableColumn name="STAMPARE" id="20"/>
    <tableColumn name="CONSEGNA" id="21"/>
  </tableColumns>
  <tableStyleInfo name="DOCUMENTI-style" showColumnStripes="0" showFirstColumn="1" showLastColumn="1" showRowStripes="1"/>
</table>
</file>

<file path=xl/tables/table13.xml><?xml version="1.0" encoding="utf-8"?>
<table xmlns="http://schemas.openxmlformats.org/spreadsheetml/2006/main" ref="A1:I38" displayName="EVENTI" name="EVENTI" id="13">
  <tableColumns count="9">
    <tableColumn name="GRUPPO" id="1"/>
    <tableColumn name="TIPO EVENTO" id="2"/>
    <tableColumn name="DATA" id="3"/>
    <tableColumn name="ORA INIZIO" id="4"/>
    <tableColumn name="ORA FINE" id="5"/>
    <tableColumn name="STATO" id="6"/>
    <tableColumn name="STATO CALENDAR" id="7"/>
    <tableColumn name="ID CALENDAR" id="8"/>
    <tableColumn name="Column 9" id="9"/>
  </tableColumns>
  <tableStyleInfo name="EVENTI-style" showColumnStripes="0" showFirstColumn="1" showLastColumn="1" showRowStripes="1"/>
</table>
</file>

<file path=xl/tables/table14.xml><?xml version="1.0" encoding="utf-8"?>
<table xmlns="http://schemas.openxmlformats.org/spreadsheetml/2006/main" ref="A1:J1378" displayName="EMAIL_INVIATE" name="EMAIL_INVIATE" id="14">
  <tableColumns count="10">
    <tableColumn name="EMAIL_DESTINATARI" id="1"/>
    <tableColumn name="OGGETTO" id="2"/>
    <tableColumn name="TIMESTAMP_INVIO" id="3"/>
    <tableColumn name="PATTERN_ID" id="4"/>
    <tableColumn name="TIPO_DESTINATARIO" id="5"/>
    <tableColumn name="DOCUMENTI_INVIATI" id="6"/>
    <tableColumn name="CARTELLE_INVIATE" id="7"/>
    <tableColumn name="STATO" id="8"/>
    <tableColumn name="ERRORE" id="9"/>
    <tableColumn name="TESTO EMAIL" id="10"/>
  </tableColumns>
  <tableStyleInfo name="EMAIL_INVIATE-style" showColumnStripes="0" showFirstColumn="1" showLastColumn="1" showRowStripes="1"/>
</table>
</file>

<file path=xl/tables/table15.xml><?xml version="1.0" encoding="utf-8"?>
<table xmlns="http://schemas.openxmlformats.org/spreadsheetml/2006/main" ref="A1:N1953" displayName="DOC_GEN" name="DOC_GEN" id="15">
  <tableColumns count="14">
    <tableColumn name="NOME" id="1"/>
    <tableColumn name="TIPO_DOCUMENTO" id="2"/>
    <tableColumn name="SOTTOTIPO" id="3"/>
    <tableColumn name="ID_TAB_DOC" id="4"/>
    <tableColumn name="PERCORSO CARTELLA" id="5"/>
    <tableColumn name="ID" id="6"/>
    <tableColumn name="LINK" id="7"/>
    <tableColumn name="STATO" id="8"/>
    <tableColumn name="NOTIFICATO" id="9"/>
    <tableColumn name="CLASSE" id="10"/>
    <tableColumn name="UTENTE" id="11"/>
    <tableColumn name="MATERIA" id="12"/>
    <tableColumn name="DATA CREAZIONE" id="13"/>
    <tableColumn name="DATA ULTIMA MODIFICA" id="14"/>
  </tableColumns>
  <tableStyleInfo name="DOC_GEN-style" showColumnStripes="0" showFirstColumn="1" showLastColumn="1" showRowStripes="1"/>
</table>
</file>

<file path=xl/tables/table16.xml><?xml version="1.0" encoding="utf-8"?>
<table xmlns="http://schemas.openxmlformats.org/spreadsheetml/2006/main" ref="A1:I258" displayName="FOLDER_GEN" name="FOLDER_GEN" id="16">
  <tableColumns count="9">
    <tableColumn name="TIPO" id="1"/>
    <tableColumn name="NOME" id="2"/>
    <tableColumn name="PERCORSO CARTELLA" id="3"/>
    <tableColumn name="ID" id="4"/>
    <tableColumn name="LINK" id="5"/>
    <tableColumn name="CLASSE" id="6"/>
    <tableColumn name="UTENTE" id="7"/>
    <tableColumn name="MATERIA" id="8"/>
    <tableColumn name="DATA CREAZIONE" id="9"/>
  </tableColumns>
  <tableStyleInfo name="FOLDER_GEN-style" showColumnStripes="0" showFirstColumn="1" showLastColumn="1" showRowStripes="1"/>
</table>
</file>

<file path=xl/tables/table17.xml><?xml version="1.0" encoding="utf-8"?>
<table xmlns="http://schemas.openxmlformats.org/spreadsheetml/2006/main" ref="A1:D13" displayName="DIPARTIMENTI" name="DIPARTIMENTI" id="17">
  <tableColumns count="4">
    <tableColumn name="DIPARTIMENTO" id="1"/>
    <tableColumn name="RESPONSABILE" id="2"/>
    <tableColumn name="NOME" id="3"/>
    <tableColumn name="DISCIPLINE" id="4"/>
  </tableColumns>
  <tableStyleInfo name="DIPARTIMENTI-style" showColumnStripes="0" showFirstColumn="1" showLastColumn="1" showRowStripes="1"/>
</table>
</file>

<file path=xl/tables/table18.xml><?xml version="1.0" encoding="utf-8"?>
<table xmlns="http://schemas.openxmlformats.org/spreadsheetml/2006/main" ref="A1:C21" displayName="RUOLI" name="RUOLI" id="18">
  <tableColumns count="3">
    <tableColumn name="RUOLO" id="1"/>
    <tableColumn name="EMAIL DOCENTE" id="2"/>
    <tableColumn name="NOME RUOLO" id="3"/>
  </tableColumns>
  <tableStyleInfo name="RUOLI-style" showColumnStripes="0" showFirstColumn="1" showLastColumn="1" showRowStripes="1"/>
</table>
</file>

<file path=xl/tables/table19.xml><?xml version="1.0" encoding="utf-8"?>
<table xmlns="http://schemas.openxmlformats.org/spreadsheetml/2006/main" ref="A1:M143" displayName="MATERIE" name="MATERIE" id="19">
  <tableColumns count="13">
    <tableColumn name="SIGLA" id="1"/>
    <tableColumn name="NOME" id="2"/>
    <tableColumn name="NOME SINTESI" id="3"/>
    <tableColumn name="COLORE1" id="4"/>
    <tableColumn name="COLORE2" id="5"/>
    <tableColumn name="SIMBOLO" id="6"/>
    <tableColumn name="CORSO RECUPERO" id="7"/>
    <tableColumn name="PRIMA PROVA" id="8"/>
    <tableColumn name="SECONDA PROVA" id="9"/>
    <tableColumn name="LC" id="10"/>
    <tableColumn name="LSO" id="11"/>
    <tableColumn name="LSA" id="12"/>
    <tableColumn name="LSS" id="13"/>
  </tableColumns>
  <tableStyleInfo name="MATERIE-style" showColumnStripes="0" showFirstColumn="1" showLastColumn="1" showRowStripes="1"/>
</table>
</file>

<file path=xl/tables/table20.xml><?xml version="1.0" encoding="utf-8"?>
<table xmlns="http://schemas.openxmlformats.org/spreadsheetml/2006/main" ref="A1:M3" displayName="IMPORT_CATALOG" name="IMPORT_CATALOG" id="20">
  <tableColumns count="13">
    <tableColumn name="ATTIVO" id="1"/>
    <tableColumn name="ID_IMPORT" id="2"/>
    <tableColumn name="DESCRIZIONE" id="3"/>
    <tableColumn name="TABELLA_DB_DESTINAZIONE" id="4"/>
    <tableColumn name="STRATEGIA_SORGENTE" id="5"/>
    <tableColumn name="CONFIG_SORGENTE" id="6"/>
    <tableColumn name="MAPPA_COLONNE" id="7"/>
    <tableColumn name="REGOLA_CHIAVE_UNIVOCA" id="8"/>
    <tableColumn name="STRATEGIA_CONFLITTI" id="9"/>
    <tableColumn name="CONFIG_CONFLITTI" id="10"/>
    <tableColumn name="PARAMETRI_FONDAMENTALI" id="11"/>
    <tableColumn name="IGNORA_GHOST_RECORDS" id="12"/>
    <tableColumn name="CONFIG_CONTATORE" id="13"/>
  </tableColumns>
  <tableStyleInfo name="IMPORT_CATALOG-style" showColumnStripes="0" showFirstColumn="1" showLastColumn="1" showRowStripes="1"/>
</table>
</file>

<file path=xl/tables/table21.xml><?xml version="1.0" encoding="utf-8"?>
<table xmlns="http://schemas.openxmlformats.org/spreadsheetml/2006/main" ref="A1:D11" displayName="INDIRIZZI" name="INDIRIZZI" id="21">
  <tableColumns count="4">
    <tableColumn name="SIGLA" id="1"/>
    <tableColumn name="NOME" id="2"/>
    <tableColumn name="NOME SINTESI" id="3"/>
    <tableColumn name="TIPO" id="4"/>
  </tableColumns>
  <tableStyleInfo name="INDIRIZZI-style" showColumnStripes="0" showFirstColumn="1" showLastColumn="1" showRowStripes="1"/>
</table>
</file>

<file path=xl/tables/table22.xml><?xml version="1.0" encoding="utf-8"?>
<table xmlns="http://schemas.openxmlformats.org/spreadsheetml/2006/main" ref="A1:D23" displayName="PATTERN_OPERAZIONI" name="PATTERN_OPERAZIONI" id="22">
  <tableColumns count="4">
    <tableColumn name="NOME PATTERN" id="1"/>
    <tableColumn name="FASE" id="2"/>
    <tableColumn name="DESCRIZIONE" id="3"/>
    <tableColumn name="REQUIRED" id="4"/>
  </tableColumns>
  <tableStyleInfo name="PTN_OPS-style" showColumnStripes="0" showFirstColumn="1" showLastColumn="1" showRowStripes="1"/>
</table>
</file>

<file path=xl/tables/table23.xml><?xml version="1.0" encoding="utf-8"?>
<table xmlns="http://schemas.openxmlformats.org/spreadsheetml/2006/main" ref="A1:E243" displayName="DOCENTI" name="DOCENTI" id="23">
  <tableColumns count="5">
    <tableColumn name="COGNOME" id="1"/>
    <tableColumn name="NOME" id="2"/>
    <tableColumn name="GENERE" id="3"/>
    <tableColumn name="DIPARTIMENTO" id="4"/>
    <tableColumn name="EMAIL" id="5"/>
  </tableColumns>
  <tableStyleInfo name="DOCENTI-style" showColumnStripes="0" showFirstColumn="1" showLastColumn="1" showRowStripes="1"/>
</table>
</file>

<file path=xl/tables/table24.xml><?xml version="1.0" encoding="utf-8"?>
<table xmlns="http://schemas.openxmlformats.org/spreadsheetml/2006/main" ref="A1:E210" displayName="DESC_DATABASE" name="DESC_DATABASE" id="24">
  <tableColumns count="5">
    <tableColumn name="Tabella" id="1"/>
    <tableColumn name="Nome Colonna" id="2"/>
    <tableColumn name="Descrizione contenuto" id="3"/>
    <tableColumn name="Possibili valori o formato del contenuto" id="4"/>
    <tableColumn name="Primary Key" id="5"/>
  </tableColumns>
  <tableStyleInfo name="DESC SCHEDE-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4" Type="http://schemas.openxmlformats.org/officeDocument/2006/relationships/table" Target="../tables/table8.xml"/><Relationship Id="rId5" Type="http://schemas.openxmlformats.org/officeDocument/2006/relationships/table" Target="../tables/table9.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10.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1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1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13.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14.xml"/></Relationships>
</file>

<file path=xl/worksheets/_rels/sheet14.xml.rels><?xml version="1.0" encoding="UTF-8" standalone="yes"?><Relationships xmlns="http://schemas.openxmlformats.org/package/2006/relationships"><Relationship Id="rId392" Type="http://schemas.openxmlformats.org/officeDocument/2006/relationships/hyperlink" Target="https://docs.google.com/spreadsheets/d/1WKfnDAk-i3mfDEVpvLPQWFdlcKPhRWdka1U6jEhSnMc/edit?usp=drivesdk" TargetMode="External"/><Relationship Id="rId391" Type="http://schemas.openxmlformats.org/officeDocument/2006/relationships/hyperlink" Target="https://docs.google.com/spreadsheets/d/1LlgljOv8CL5JShlLX0ISTeKZDnjqRviW5Z0C2xsi2H8/edit?usp=drivesdk" TargetMode="External"/><Relationship Id="rId390" Type="http://schemas.openxmlformats.org/officeDocument/2006/relationships/hyperlink" Target="https://docs.google.com/spreadsheets/d/1r5l6MLqBq_XAfowuWUIe0tvfwvsHteBZ9Igh7y1-ZI8/edit?usp=drivesdk" TargetMode="External"/><Relationship Id="rId1" Type="http://schemas.openxmlformats.org/officeDocument/2006/relationships/hyperlink" Target="https://docs.google.com/spreadsheets/d/1LA2zgnyOPkZP2Uakud1TDjBnVNxm4BWV36EcbZI3AXk/edit?usp=drivesdk" TargetMode="External"/><Relationship Id="rId2" Type="http://schemas.openxmlformats.org/officeDocument/2006/relationships/hyperlink" Target="https://docs.google.com/spreadsheets/d/1AM1PO2jjTKimYP0Nuxea-prB7AR3qiGD927ECW1MZ74/edit?usp=drivesdk" TargetMode="External"/><Relationship Id="rId3" Type="http://schemas.openxmlformats.org/officeDocument/2006/relationships/hyperlink" Target="https://docs.google.com/spreadsheets/d/1whpeI03OX7zC3HNqxn2Ober3Y9ootPBSoCdyIQwTa4I/edit?usp=drivesdk" TargetMode="External"/><Relationship Id="rId4" Type="http://schemas.openxmlformats.org/officeDocument/2006/relationships/hyperlink" Target="https://docs.google.com/spreadsheets/d/12gqYyyrbwzSoCziHR8EB7kCj_FSocpdYNZ1z0FjP66Y/edit?usp=drivesdk" TargetMode="External"/><Relationship Id="rId9" Type="http://schemas.openxmlformats.org/officeDocument/2006/relationships/hyperlink" Target="https://docs.google.com/document/d/1pXtsWrTeHpNXHv0edBL-huu89nEmn2Fw0NglE_jN9fQ/edit?usp=drivesdk" TargetMode="External"/><Relationship Id="rId385" Type="http://schemas.openxmlformats.org/officeDocument/2006/relationships/hyperlink" Target="https://docs.google.com/spreadsheets/d/11B3gpUQZ-iKscfhqEdkjREbQp0P7Io7L67KH9nkuHak/edit?usp=drivesdk" TargetMode="External"/><Relationship Id="rId384" Type="http://schemas.openxmlformats.org/officeDocument/2006/relationships/hyperlink" Target="https://docs.google.com/spreadsheets/d/1u21fTRtVmo7QLfI4yV3QqHa5hWaw3aeAnjVar0MDGes/edit?usp=drivesdk" TargetMode="External"/><Relationship Id="rId383" Type="http://schemas.openxmlformats.org/officeDocument/2006/relationships/hyperlink" Target="https://docs.google.com/spreadsheets/d/1Ph7kAg2NVlOeBYhSTrbJJN3UETUQ9VbSqMTDFga9Rrc/edit?usp=drivesdk" TargetMode="External"/><Relationship Id="rId382" Type="http://schemas.openxmlformats.org/officeDocument/2006/relationships/hyperlink" Target="https://docs.google.com/spreadsheets/d/1bB2Zxuce1dOyelBrPkQHSxXG1a57edtDHU1EFIfigF8/edit?usp=drivesdk" TargetMode="External"/><Relationship Id="rId5" Type="http://schemas.openxmlformats.org/officeDocument/2006/relationships/hyperlink" Target="https://docs.google.com/spreadsheets/d/19cQ5BzNWodxfpRyyGwTCtI-m3V3mycbxJhwzVOGYErc/edit?usp=drivesdk" TargetMode="External"/><Relationship Id="rId389" Type="http://schemas.openxmlformats.org/officeDocument/2006/relationships/hyperlink" Target="https://docs.google.com/spreadsheets/d/1zSH4guPTcQ8pZv-G2phw87PzAhQX-VhNZ5QkDDqp0kc/edit?usp=drivesdk" TargetMode="External"/><Relationship Id="rId6" Type="http://schemas.openxmlformats.org/officeDocument/2006/relationships/hyperlink" Target="https://docs.google.com/spreadsheets/d/1-Ip0bsKWzEpGFtEJCnSN5FO1oG9SPtPL3Ciq2-jml3I/edit?usp=drivesdk" TargetMode="External"/><Relationship Id="rId388" Type="http://schemas.openxmlformats.org/officeDocument/2006/relationships/hyperlink" Target="https://docs.google.com/spreadsheets/d/1qHKmwNi5m66jiUF0XGooLxTmNQiLmFizlHSgiG0PZqE/edit?usp=drivesdk" TargetMode="External"/><Relationship Id="rId7" Type="http://schemas.openxmlformats.org/officeDocument/2006/relationships/hyperlink" Target="https://docs.google.com/document/d/14zlICk3Nu15S5BLMCxFwUHULHwIsv0J2iFNzIkEti2Q/edit?usp=drivesdk" TargetMode="External"/><Relationship Id="rId387" Type="http://schemas.openxmlformats.org/officeDocument/2006/relationships/hyperlink" Target="https://docs.google.com/spreadsheets/d/1caba2Z1Z_WU9ZBM6q4ol18X03xCpgA1W9XEx6xwYX1E/edit?usp=drivesdk" TargetMode="External"/><Relationship Id="rId8" Type="http://schemas.openxmlformats.org/officeDocument/2006/relationships/hyperlink" Target="https://docs.google.com/document/d/1RyJRohwUPpwV5JZIokVqJA8nrMukvnChVRhMhpIxFxw/edit?usp=drivesdk" TargetMode="External"/><Relationship Id="rId386" Type="http://schemas.openxmlformats.org/officeDocument/2006/relationships/hyperlink" Target="https://docs.google.com/spreadsheets/d/1JzkDprXu5HMHkpYhUxJ46n4Z3zQ8YHIE_1X0ct-5oPw/edit?usp=drivesdk" TargetMode="External"/><Relationship Id="rId381" Type="http://schemas.openxmlformats.org/officeDocument/2006/relationships/hyperlink" Target="https://docs.google.com/spreadsheets/d/1y43iZ05NC_KlITQkFXVspA3XFSNUeAL2K_utTuaZ6k0/edit?usp=drivesdk" TargetMode="External"/><Relationship Id="rId380" Type="http://schemas.openxmlformats.org/officeDocument/2006/relationships/hyperlink" Target="https://docs.google.com/spreadsheets/d/1GVN0wAtpCF9iI0pKCKythgkGRikZdmaMmc3oigYuEMc/edit?usp=drivesdk" TargetMode="External"/><Relationship Id="rId379" Type="http://schemas.openxmlformats.org/officeDocument/2006/relationships/hyperlink" Target="https://docs.google.com/spreadsheets/d/1fFXJgPt3W68626wRBfzZlJnE5SoLLE8etkzctOJoTHU/edit?usp=drivesdk" TargetMode="External"/><Relationship Id="rId374" Type="http://schemas.openxmlformats.org/officeDocument/2006/relationships/hyperlink" Target="https://docs.google.com/spreadsheets/d/1xwLelmR9Om5bLcJyx6P1XaYbCmesS09Zn_YWBjCoVY0/edit?usp=drivesdk" TargetMode="External"/><Relationship Id="rId373" Type="http://schemas.openxmlformats.org/officeDocument/2006/relationships/hyperlink" Target="https://docs.google.com/spreadsheets/d/1mzriUxBwW1tjsT1AdMJNNb-XcoZRWfJmf3wBdvg_8Jc/edit?usp=drivesdk" TargetMode="External"/><Relationship Id="rId372" Type="http://schemas.openxmlformats.org/officeDocument/2006/relationships/hyperlink" Target="https://docs.google.com/spreadsheets/d/1Op9VBcjPs99iKoo9ciyH4Ke8Xf413GVtHRbTZFNkblE/edit?usp=drivesdk" TargetMode="External"/><Relationship Id="rId371" Type="http://schemas.openxmlformats.org/officeDocument/2006/relationships/hyperlink" Target="https://docs.google.com/spreadsheets/d/1YKUhFgCIScwk1Viu4u4NILqk8ywlJRDwanroP7VOWNo/edit?usp=drivesdk" TargetMode="External"/><Relationship Id="rId378" Type="http://schemas.openxmlformats.org/officeDocument/2006/relationships/hyperlink" Target="https://docs.google.com/spreadsheets/d/1TMPkcdBaQXatLlHFP7JU6nqTcmtwSWPSw_TFXcVZGIg/edit?usp=drivesdk" TargetMode="External"/><Relationship Id="rId377" Type="http://schemas.openxmlformats.org/officeDocument/2006/relationships/hyperlink" Target="https://docs.google.com/spreadsheets/d/1KPwMRBFWWJTzJeEUJf3lLv_ry4VghKJ1DRQSjbyb8G8/edit?usp=drivesdk" TargetMode="External"/><Relationship Id="rId376" Type="http://schemas.openxmlformats.org/officeDocument/2006/relationships/hyperlink" Target="https://docs.google.com/spreadsheets/d/1q7ttZB8ByeU4wlrQHhkvqDGaoA8ZoAZzoTN8wvPRWPY/edit?usp=drivesdk" TargetMode="External"/><Relationship Id="rId375" Type="http://schemas.openxmlformats.org/officeDocument/2006/relationships/hyperlink" Target="https://docs.google.com/spreadsheets/d/16h2QnY_tFme2odesY-KXxgdtwYWYK2mwE8ws9MiMDgg/edit?usp=drivesdk" TargetMode="External"/><Relationship Id="rId396" Type="http://schemas.openxmlformats.org/officeDocument/2006/relationships/hyperlink" Target="https://docs.google.com/spreadsheets/d/1ak-UdkP_lhVgBJZqAnI5RbAetRhBc5Qk-oxYJNW5nD8/edit?usp=drivesdk" TargetMode="External"/><Relationship Id="rId395" Type="http://schemas.openxmlformats.org/officeDocument/2006/relationships/hyperlink" Target="https://docs.google.com/spreadsheets/d/1dlzWxwzhzKtpUUJoJibCa2n_1n8HM_XM86Ea-syTwyE/edit?usp=drivesdk" TargetMode="External"/><Relationship Id="rId394" Type="http://schemas.openxmlformats.org/officeDocument/2006/relationships/hyperlink" Target="https://docs.google.com/spreadsheets/d/19bjajftBK01WlChUz-YnmRuJQFU5oWfZig-GqX0bP1U/edit?usp=drivesdk" TargetMode="External"/><Relationship Id="rId393" Type="http://schemas.openxmlformats.org/officeDocument/2006/relationships/hyperlink" Target="https://docs.google.com/spreadsheets/d/1Vn8OKQ4Qcue06iUZgwv3p7vRU7DRDzMsqlxrpFeYfBI/edit?usp=drivesdk" TargetMode="External"/><Relationship Id="rId399" Type="http://schemas.openxmlformats.org/officeDocument/2006/relationships/hyperlink" Target="https://docs.google.com/spreadsheets/d/1cl43wBi81IT3MlLlqgliP4WwOyw0-snK8Pt72AzyzQg/edit?usp=drivesdk" TargetMode="External"/><Relationship Id="rId398" Type="http://schemas.openxmlformats.org/officeDocument/2006/relationships/hyperlink" Target="https://docs.google.com/spreadsheets/d/1y0X45tBemPRWYcZ_H1r-JOqE08CK2SvP5r7Eo9-mrjg/edit?usp=drivesdk" TargetMode="External"/><Relationship Id="rId397" Type="http://schemas.openxmlformats.org/officeDocument/2006/relationships/hyperlink" Target="https://docs.google.com/spreadsheets/d/15QQDntbEwgfMlL5GzukCpEOrhyexaQ3uc5EGNVweRjQ/edit?usp=drivesdk" TargetMode="External"/><Relationship Id="rId1730" Type="http://schemas.openxmlformats.org/officeDocument/2006/relationships/hyperlink" Target="https://docs.google.com/document/d/1fjzY7MaS8urFMydblW19ktt1OBjskrv70JUeV0ql8Pc/edit?usp=drivesdk" TargetMode="External"/><Relationship Id="rId1731" Type="http://schemas.openxmlformats.org/officeDocument/2006/relationships/hyperlink" Target="https://docs.google.com/document/d/1qJY2G7IhZPTcif2q88nY_TIViq2xQLMM4-FIPYVoTAY/edit?usp=drivesdk" TargetMode="External"/><Relationship Id="rId1732" Type="http://schemas.openxmlformats.org/officeDocument/2006/relationships/hyperlink" Target="https://docs.google.com/document/d/1d3CJf8yXrodZG1Y2nA8wXZ7CWImCFagK7EL2nrZlVFQ/edit?usp=drivesdk" TargetMode="External"/><Relationship Id="rId1733" Type="http://schemas.openxmlformats.org/officeDocument/2006/relationships/hyperlink" Target="https://docs.google.com/document/d/16CSUHkdHpTqb7UlL45q-yHv7hlDe4I6NHWFrC0d_fV4/edit?usp=drivesdk" TargetMode="External"/><Relationship Id="rId1734" Type="http://schemas.openxmlformats.org/officeDocument/2006/relationships/hyperlink" Target="https://docs.google.com/document/d/1RJYPXJydZjSkL0XDNdzpLr5301m6xx8Yf9VI8ffHPwQ/edit?usp=drivesdk" TargetMode="External"/><Relationship Id="rId1735" Type="http://schemas.openxmlformats.org/officeDocument/2006/relationships/hyperlink" Target="https://docs.google.com/document/d/1sbPMan37tZb25FvF0Jee-CDgKDZYlSt9Yb2olKX6KgY/edit?usp=drivesdk" TargetMode="External"/><Relationship Id="rId1736" Type="http://schemas.openxmlformats.org/officeDocument/2006/relationships/hyperlink" Target="https://docs.google.com/document/d/1EelIO7Vdy66a4hWYgjmdVqcAqMjYxEdOlTPqrwzaDHc/edit?usp=drivesdk" TargetMode="External"/><Relationship Id="rId1737" Type="http://schemas.openxmlformats.org/officeDocument/2006/relationships/hyperlink" Target="https://docs.google.com/document/d/1HG9_wM8i7RzJrOqmhGAOY-968zyTYfP-t-SlnVCq04w/edit?usp=drivesdk" TargetMode="External"/><Relationship Id="rId1738" Type="http://schemas.openxmlformats.org/officeDocument/2006/relationships/hyperlink" Target="https://docs.google.com/document/d/15xHGbSMF1koHsQSld1lC6GLuS17BUSRAuv-Dlc7xtUQ/edit?usp=drivesdk" TargetMode="External"/><Relationship Id="rId1739" Type="http://schemas.openxmlformats.org/officeDocument/2006/relationships/hyperlink" Target="https://docs.google.com/document/d/1ajWgffBo3dgjD-cxVqUWnM00DBbugg8p4ChvMzWR9kU/edit?usp=drivesdk" TargetMode="External"/><Relationship Id="rId1720" Type="http://schemas.openxmlformats.org/officeDocument/2006/relationships/hyperlink" Target="https://docs.google.com/document/d/1MvWWjqa6DBaarInl77H5RJpLNzX5vgZh_D-7cvVRoss/edit?usp=drivesdk" TargetMode="External"/><Relationship Id="rId1721" Type="http://schemas.openxmlformats.org/officeDocument/2006/relationships/hyperlink" Target="https://docs.google.com/document/d/1Wkm8NyrfJi9e2_MUITe0DWVzR7Ds-FNK74e7pXBV6PM/edit?usp=drivesdk" TargetMode="External"/><Relationship Id="rId1722" Type="http://schemas.openxmlformats.org/officeDocument/2006/relationships/hyperlink" Target="https://docs.google.com/document/d/1BCZP1WUgDoaSnAAnD3_KPaKHNOiMo8qc3lXzO5Q-Qd4/edit?usp=drivesdk" TargetMode="External"/><Relationship Id="rId1723" Type="http://schemas.openxmlformats.org/officeDocument/2006/relationships/hyperlink" Target="https://docs.google.com/document/d/17hdpDMbZmNnIePL4od9DIlMl-2NBAK_j4WNrKXr6oO0/edit?usp=drivesdk" TargetMode="External"/><Relationship Id="rId1724" Type="http://schemas.openxmlformats.org/officeDocument/2006/relationships/hyperlink" Target="https://docs.google.com/document/d/171cW0dqCUoPAiNQCw24xrwnZjbKV8QK97PgQzPjaG-I/edit?usp=drivesdk" TargetMode="External"/><Relationship Id="rId1725" Type="http://schemas.openxmlformats.org/officeDocument/2006/relationships/hyperlink" Target="https://docs.google.com/document/d/10JsbIuyFs_DUCCcoFVza4M0QatF3eZbfh9xNmyPsByE/edit?usp=drivesdk" TargetMode="External"/><Relationship Id="rId1726" Type="http://schemas.openxmlformats.org/officeDocument/2006/relationships/hyperlink" Target="https://docs.google.com/document/d/1s-GFegnoNTK02WZAeuoRxlEU9qKT3WJiZF6yxye8JqI/edit?usp=drivesdk" TargetMode="External"/><Relationship Id="rId1727" Type="http://schemas.openxmlformats.org/officeDocument/2006/relationships/hyperlink" Target="https://docs.google.com/document/d/1qiFwR2Xd6GR2eIEISeKPx5e8hTjSlw1bD0CxByojJCw/edit?usp=drivesdk" TargetMode="External"/><Relationship Id="rId1728" Type="http://schemas.openxmlformats.org/officeDocument/2006/relationships/hyperlink" Target="https://docs.google.com/document/d/1g8CGEhQsnZRyNrKgsv4Zc0PMXWl3YhMpnMAeQKT8tdM/edit?usp=drivesdk" TargetMode="External"/><Relationship Id="rId1729" Type="http://schemas.openxmlformats.org/officeDocument/2006/relationships/hyperlink" Target="https://docs.google.com/document/d/1cV8-xlT33AAZYRmUvY7D3aP03F3rz-CF2k0M-TA5VxM/edit?usp=drivesdk" TargetMode="External"/><Relationship Id="rId1752" Type="http://schemas.openxmlformats.org/officeDocument/2006/relationships/hyperlink" Target="https://docs.google.com/document/d/1DC7uBdguqhtBMYfLmwpCariSfWAah6iJxggZVjlKOD4/edit?usp=drivesdk" TargetMode="External"/><Relationship Id="rId1753" Type="http://schemas.openxmlformats.org/officeDocument/2006/relationships/hyperlink" Target="https://docs.google.com/document/d/1DjVZcRU3tiszOUdvQO9ozWG-52EjEWm4No9gMjAnAnM/edit?usp=drivesdk" TargetMode="External"/><Relationship Id="rId1754" Type="http://schemas.openxmlformats.org/officeDocument/2006/relationships/hyperlink" Target="https://docs.google.com/document/d/1PKZxF-i7l2X1asEuvxiDBxwlOyBaPSWvHLi7JKSo8Z4/edit?usp=drivesdk" TargetMode="External"/><Relationship Id="rId1755" Type="http://schemas.openxmlformats.org/officeDocument/2006/relationships/hyperlink" Target="https://docs.google.com/document/d/1emBOe6dSE51zDc7JuteyI1d7eI4iAFcifJE-ld6xZKY/edit?usp=drivesdk" TargetMode="External"/><Relationship Id="rId1756" Type="http://schemas.openxmlformats.org/officeDocument/2006/relationships/hyperlink" Target="https://docs.google.com/document/d/13i6Y3lIhwFEqelv5-C09ymsFS8LRP-H8dA1fAwZHy_A/edit?usp=drivesdk" TargetMode="External"/><Relationship Id="rId1757" Type="http://schemas.openxmlformats.org/officeDocument/2006/relationships/hyperlink" Target="https://docs.google.com/document/d/1me7hsDeyqF2W-mTeQn6r7QbCEm9WYdujsmTgDTmOaxk/edit?usp=drivesdk" TargetMode="External"/><Relationship Id="rId1758" Type="http://schemas.openxmlformats.org/officeDocument/2006/relationships/hyperlink" Target="https://docs.google.com/document/d/1H9P-O0kmuZcVfs6FzBP9Y-cWU25bgnyqTMbwEzdKzsM/edit?usp=drivesdk" TargetMode="External"/><Relationship Id="rId1759" Type="http://schemas.openxmlformats.org/officeDocument/2006/relationships/hyperlink" Target="https://docs.google.com/document/d/1-syXMOGm4bNSrHxQeKdkfKYOcFStqNCbNXtU7W6T4Pw/edit?usp=drivesdk" TargetMode="External"/><Relationship Id="rId808" Type="http://schemas.openxmlformats.org/officeDocument/2006/relationships/hyperlink" Target="https://docs.google.com/document/d/1_fcwNxwurpXnciqCXHWG9R15xA5QRbz_kNRVSiTkq-E/edit?usp=drivesdk" TargetMode="External"/><Relationship Id="rId807" Type="http://schemas.openxmlformats.org/officeDocument/2006/relationships/hyperlink" Target="https://docs.google.com/document/d/1EOTFAftEW5ciWHJoBq9cvHZpUnsaZhhvocX7_8WmahY/edit?usp=drivesdk" TargetMode="External"/><Relationship Id="rId806" Type="http://schemas.openxmlformats.org/officeDocument/2006/relationships/hyperlink" Target="https://docs.google.com/document/d/1a_oISRcyQY8wFRofOnSDp9fYWqtZCN51qbi-IL-VzOA/edit?usp=drivesdk" TargetMode="External"/><Relationship Id="rId805" Type="http://schemas.openxmlformats.org/officeDocument/2006/relationships/hyperlink" Target="https://docs.google.com/document/d/1qkK9qpJM5yGU4LnX6UM7UJGdoEQOB3dRM3gaNzanaSI/edit?usp=drivesdk" TargetMode="External"/><Relationship Id="rId809" Type="http://schemas.openxmlformats.org/officeDocument/2006/relationships/hyperlink" Target="https://docs.google.com/document/d/1-NoFlFHlKdSY8YOE3TC3doG85j0e4TrKoaT3cKyWj3k/edit?usp=drivesdk" TargetMode="External"/><Relationship Id="rId800" Type="http://schemas.openxmlformats.org/officeDocument/2006/relationships/hyperlink" Target="https://docs.google.com/document/d/1w3Gk_9_Jv5eIItllBxUHDMnsiQJHA5QPaBhEMTA3zgo/edit?usp=drivesdk" TargetMode="External"/><Relationship Id="rId804" Type="http://schemas.openxmlformats.org/officeDocument/2006/relationships/hyperlink" Target="https://docs.google.com/document/d/1_uZ6MujaIrDg4jJS-D0aD7QLLD79_kbW5dyYbomqEhU/edit?usp=drivesdk" TargetMode="External"/><Relationship Id="rId803" Type="http://schemas.openxmlformats.org/officeDocument/2006/relationships/hyperlink" Target="https://docs.google.com/document/d/1S2ovWnluo7lZFf33xRB_0fbKra07tCxqP_DDXY5CRK8/edit?usp=drivesdk" TargetMode="External"/><Relationship Id="rId802" Type="http://schemas.openxmlformats.org/officeDocument/2006/relationships/hyperlink" Target="https://docs.google.com/document/d/1zW5nBsXMRR713VjiHi2G7AeOWXXo900pJ92_gTovgas/edit?usp=drivesdk" TargetMode="External"/><Relationship Id="rId801" Type="http://schemas.openxmlformats.org/officeDocument/2006/relationships/hyperlink" Target="https://docs.google.com/document/d/1wp7RQBuim9267dVsQmQmiI28l8l_Yj2GaCAnroM3Gug/edit?usp=drivesdk" TargetMode="External"/><Relationship Id="rId1750" Type="http://schemas.openxmlformats.org/officeDocument/2006/relationships/hyperlink" Target="https://docs.google.com/document/d/1pE2i5jL_3cJ9FIgGe0n37PMadNXpLCp69OqMqOhjvLU/edit?usp=drivesdk" TargetMode="External"/><Relationship Id="rId1751" Type="http://schemas.openxmlformats.org/officeDocument/2006/relationships/hyperlink" Target="https://docs.google.com/document/d/1c8uUEeKZO9-5-eih44y3TPGef_OMJjc6iDIY6i-NWns/edit?usp=drivesdk" TargetMode="External"/><Relationship Id="rId1741" Type="http://schemas.openxmlformats.org/officeDocument/2006/relationships/hyperlink" Target="https://docs.google.com/document/d/1E7ZYhkEkwVzUl0nBR-cA2V68m6t7uPVqefGcbu4bB9I/edit?usp=drivesdk" TargetMode="External"/><Relationship Id="rId1742" Type="http://schemas.openxmlformats.org/officeDocument/2006/relationships/hyperlink" Target="https://docs.google.com/document/d/1ma5XedRl-3iBfVnatAykDJMYI5rsgD877Erjab-UUFE/edit?usp=drivesdk" TargetMode="External"/><Relationship Id="rId1743" Type="http://schemas.openxmlformats.org/officeDocument/2006/relationships/hyperlink" Target="https://docs.google.com/document/d/1wfrBMRGI7_07VQe6m7Hq0rLAnWnUGxnh6GdDDkf7NVc/edit?usp=drivesdk" TargetMode="External"/><Relationship Id="rId1744" Type="http://schemas.openxmlformats.org/officeDocument/2006/relationships/hyperlink" Target="https://docs.google.com/document/d/1RR6sPgXFQmPImkg1gdwuFwIRlm7qL9TOP63k8t6L1Cc/edit?usp=drivesdk" TargetMode="External"/><Relationship Id="rId1745" Type="http://schemas.openxmlformats.org/officeDocument/2006/relationships/hyperlink" Target="https://docs.google.com/document/d/14LypOjpuxzk_O1jFAwKhFzxk6gyKNIz0spIt1kpFydk/edit?usp=drivesdk" TargetMode="External"/><Relationship Id="rId1746" Type="http://schemas.openxmlformats.org/officeDocument/2006/relationships/hyperlink" Target="https://docs.google.com/document/d/1W4znjKtNmqdYdGJOZgZJOnkHAt0cEDSXVKIYqCWCgUY/edit?usp=drivesdk" TargetMode="External"/><Relationship Id="rId1747" Type="http://schemas.openxmlformats.org/officeDocument/2006/relationships/hyperlink" Target="https://docs.google.com/document/d/1lv8Aj9Gd6FfM0lGeSqiXS-XXL07VHwHYml4VsBiL7eg/edit?usp=drivesdk" TargetMode="External"/><Relationship Id="rId1748" Type="http://schemas.openxmlformats.org/officeDocument/2006/relationships/hyperlink" Target="https://docs.google.com/document/d/15PHvNCw0Oe_GRPgeH4EQfg_tQoLdXAeE8DsmsSSie6M/edit?usp=drivesdk" TargetMode="External"/><Relationship Id="rId1749" Type="http://schemas.openxmlformats.org/officeDocument/2006/relationships/hyperlink" Target="https://docs.google.com/document/d/1Qmt0dOBJQJ-zJ83zrt4FBuzlYiXKcsjnJ7hJ0baiLuU/edit?usp=drivesdk" TargetMode="External"/><Relationship Id="rId1740" Type="http://schemas.openxmlformats.org/officeDocument/2006/relationships/hyperlink" Target="https://docs.google.com/document/d/1JCu0cKR1jTOhOhi7ieH_5T66QeVisGc9sQKvGivimUs/edit?usp=drivesdk" TargetMode="External"/><Relationship Id="rId1710" Type="http://schemas.openxmlformats.org/officeDocument/2006/relationships/hyperlink" Target="https://docs.google.com/document/d/1UdNuNBlO4ZZJYxVuOMR9hBOO9R0XWAYr3lGw0i_457Q/edit?usp=drivesdk" TargetMode="External"/><Relationship Id="rId1711" Type="http://schemas.openxmlformats.org/officeDocument/2006/relationships/hyperlink" Target="https://docs.google.com/document/d/10oNImikUL6082n3ZQWTAATacGdfPCNe2TO1g7RT273Q/edit?usp=drivesdk" TargetMode="External"/><Relationship Id="rId1712" Type="http://schemas.openxmlformats.org/officeDocument/2006/relationships/hyperlink" Target="https://docs.google.com/document/d/1cZYp0GpmhwVdsiMkq8deouZ-ie-oOxhWze7xxbjKwzM/edit?usp=drivesdk" TargetMode="External"/><Relationship Id="rId1713" Type="http://schemas.openxmlformats.org/officeDocument/2006/relationships/hyperlink" Target="https://docs.google.com/document/d/12M4fs1dlyKEojmWU53Bo8irTEsUlDdJYGUQfjyn8hIg/edit?usp=drivesdk" TargetMode="External"/><Relationship Id="rId1714" Type="http://schemas.openxmlformats.org/officeDocument/2006/relationships/hyperlink" Target="https://docs.google.com/document/d/1FN4JndU3YZ7pw8Di7u_g6E7RbSsFqbPscHmsKz3ESUo/edit?usp=drivesdk" TargetMode="External"/><Relationship Id="rId1715" Type="http://schemas.openxmlformats.org/officeDocument/2006/relationships/hyperlink" Target="https://docs.google.com/document/d/1PfM9BQC7uWpF_RdEyMnvcyCpqYb3y5lGp0BEWiacRmI/edit?usp=drivesdk" TargetMode="External"/><Relationship Id="rId1716" Type="http://schemas.openxmlformats.org/officeDocument/2006/relationships/hyperlink" Target="https://docs.google.com/document/d/1GDb1cjBGldDca7GfLApAEZ254Ktjp5KaWCmQ56WSlC4/edit?usp=drivesdk" TargetMode="External"/><Relationship Id="rId1717" Type="http://schemas.openxmlformats.org/officeDocument/2006/relationships/hyperlink" Target="https://docs.google.com/document/d/1bE1HaojIyPq_mprDq5y8wQIV7MegGFqBlRUBa0tkIYk/edit?usp=drivesdk" TargetMode="External"/><Relationship Id="rId1718" Type="http://schemas.openxmlformats.org/officeDocument/2006/relationships/hyperlink" Target="https://docs.google.com/document/d/1JYSMMu9oZCX5XCXd2zUeiOIgJmhjURaqsu27sDcAPxA/edit?usp=drivesdk" TargetMode="External"/><Relationship Id="rId1719" Type="http://schemas.openxmlformats.org/officeDocument/2006/relationships/hyperlink" Target="https://docs.google.com/document/d/1Axl3NlC6UFoZ35QjUH0jZaN-tpidEt-ppKSPs-26b1s/edit?usp=drivesdk" TargetMode="External"/><Relationship Id="rId1700" Type="http://schemas.openxmlformats.org/officeDocument/2006/relationships/hyperlink" Target="https://docs.google.com/document/d/1D1lNurYfmlomuqH76VwiNadWltqQqOeq0Dky3p9DDw0/edit?usp=drivesdk" TargetMode="External"/><Relationship Id="rId1701" Type="http://schemas.openxmlformats.org/officeDocument/2006/relationships/hyperlink" Target="https://docs.google.com/document/d/1EI1fWP_3tloCY69uLksiH2OfWw0TxPYBozoVq0slVIg/edit?usp=drivesdk" TargetMode="External"/><Relationship Id="rId1702" Type="http://schemas.openxmlformats.org/officeDocument/2006/relationships/hyperlink" Target="https://docs.google.com/document/d/1posJ9dSL-Tt04guRDy2X4ZfKhhOhqpxZxHX1TNZ-N7I/edit?usp=drivesdk" TargetMode="External"/><Relationship Id="rId1703" Type="http://schemas.openxmlformats.org/officeDocument/2006/relationships/hyperlink" Target="https://docs.google.com/document/d/17zajtsJhqChLO_vNQfDfK_jEhvph_oTdDdmBKHnzQEk/edit?usp=drivesdk" TargetMode="External"/><Relationship Id="rId1704" Type="http://schemas.openxmlformats.org/officeDocument/2006/relationships/hyperlink" Target="https://docs.google.com/document/d/1CHrYYEUIAIGfHyPz_xRpLV6Vc_69XNx76ohOUxVNx5E/edit?usp=drivesdk" TargetMode="External"/><Relationship Id="rId1705" Type="http://schemas.openxmlformats.org/officeDocument/2006/relationships/hyperlink" Target="https://docs.google.com/document/d/1Uh4ltG1A1cgB9X80ZCM-In12S2c8hGkpLmG_ggCD7jY/edit?usp=drivesdk" TargetMode="External"/><Relationship Id="rId1706" Type="http://schemas.openxmlformats.org/officeDocument/2006/relationships/hyperlink" Target="https://docs.google.com/document/d/1Zq9PJeEipAWUkUkzKmyTM0wjBTFogkFYWscNTtDEbr8/edit?usp=drivesdk" TargetMode="External"/><Relationship Id="rId1707" Type="http://schemas.openxmlformats.org/officeDocument/2006/relationships/hyperlink" Target="https://docs.google.com/document/d/1zFmmSHeMrBfdWxgJFxpCXyZ-P0GY4-ZvuI3-N70paJY/edit?usp=drivesdk" TargetMode="External"/><Relationship Id="rId1708" Type="http://schemas.openxmlformats.org/officeDocument/2006/relationships/hyperlink" Target="https://docs.google.com/document/d/1xH23nktSAyBgrE6776-o5dWSy4UI8g0Uc3mxjm8Zvqc/edit?usp=drivesdk" TargetMode="External"/><Relationship Id="rId1709" Type="http://schemas.openxmlformats.org/officeDocument/2006/relationships/hyperlink" Target="https://docs.google.com/document/d/1t4gg3gV2hTWQyH__sIgAizY01UifqrVUMiTZNnV8rV4/edit?usp=drivesdk" TargetMode="External"/><Relationship Id="rId40" Type="http://schemas.openxmlformats.org/officeDocument/2006/relationships/hyperlink" Target="https://docs.google.com/document/d/1-oxxZoFfLZjCZhUBFZvs78p5ks_c5Igt7Qo1LDzzWb4/edit?usp=drivesdk" TargetMode="External"/><Relationship Id="rId1334" Type="http://schemas.openxmlformats.org/officeDocument/2006/relationships/hyperlink" Target="https://docs.google.com/document/d/1ASQG1jGwy0gp0nLnutbnfv0_bNlDONLFqoNUheCQRiE/edit?usp=drivesdk" TargetMode="External"/><Relationship Id="rId1335" Type="http://schemas.openxmlformats.org/officeDocument/2006/relationships/hyperlink" Target="https://docs.google.com/document/d/1vYqhgAFbMuCF8jL200lvJAvDcrLAdy-6mZSi6g8qZmA/edit?usp=drivesdk" TargetMode="External"/><Relationship Id="rId42" Type="http://schemas.openxmlformats.org/officeDocument/2006/relationships/hyperlink" Target="https://docs.google.com/document/d/1kE_PRga4wG8kDKGS6bQZGIL_kfIfy5SXdV8s8IJ581c/edit?usp=drivesdk" TargetMode="External"/><Relationship Id="rId1336" Type="http://schemas.openxmlformats.org/officeDocument/2006/relationships/hyperlink" Target="https://docs.google.com/document/d/1AkODIbRclEWfq-2Y14ik3qH6DQH2OzUOVPtuqOOHW80/edit?usp=drivesdk" TargetMode="External"/><Relationship Id="rId41" Type="http://schemas.openxmlformats.org/officeDocument/2006/relationships/hyperlink" Target="https://docs.google.com/document/d/1V-HN4xySuJ3L8idAbfERZdR3un6JNrD6KtesX7oPs04/edit?usp=drivesdk" TargetMode="External"/><Relationship Id="rId1337" Type="http://schemas.openxmlformats.org/officeDocument/2006/relationships/hyperlink" Target="https://docs.google.com/document/d/1stfKn0GPr5UZ9psekMGuzqJROZv1r2vJ1gNmhtTWdEk/edit?usp=drivesdk" TargetMode="External"/><Relationship Id="rId44" Type="http://schemas.openxmlformats.org/officeDocument/2006/relationships/hyperlink" Target="https://docs.google.com/document/d/1ISwSq4UIuSxx-LctZjYj2r2jk79NUewhNgtEGnNtjZ0/edit?usp=drivesdk" TargetMode="External"/><Relationship Id="rId1338" Type="http://schemas.openxmlformats.org/officeDocument/2006/relationships/hyperlink" Target="https://docs.google.com/document/d/1XMovgWT4by-cFgge_OB4Y3Zgd0V9fPzPdP83zHiEafo/edit?usp=drivesdk" TargetMode="External"/><Relationship Id="rId43" Type="http://schemas.openxmlformats.org/officeDocument/2006/relationships/hyperlink" Target="https://docs.google.com/document/d/11fv3wKEZgrzrVsH6icGiiP9z9P5DGZUcew7iXe6lvVg/edit?usp=drivesdk" TargetMode="External"/><Relationship Id="rId1339" Type="http://schemas.openxmlformats.org/officeDocument/2006/relationships/hyperlink" Target="https://docs.google.com/document/d/1kUXgog1VqZoLbI6wp4BtDwjq5EQ_2lJLKnP9t3U6QJg/edit?usp=drivesdk" TargetMode="External"/><Relationship Id="rId46" Type="http://schemas.openxmlformats.org/officeDocument/2006/relationships/hyperlink" Target="https://docs.google.com/document/d/1x_Oef8lPOODaPe5XZIXYJ3KyZwNVOqrMu8usZKyqrI4/edit?usp=drivesdk" TargetMode="External"/><Relationship Id="rId45" Type="http://schemas.openxmlformats.org/officeDocument/2006/relationships/hyperlink" Target="https://docs.google.com/document/d/16ayu64PW0L1BUmGRdKRYb1ZFYsuhoWyI5G0vFg5_G0g/edit?usp=drivesdk" TargetMode="External"/><Relationship Id="rId745" Type="http://schemas.openxmlformats.org/officeDocument/2006/relationships/hyperlink" Target="https://docs.google.com/spreadsheets/d/1T--KN9tjZqhTilLpXYbgC67Ro5vkoQC8ebX2FSHKKTY/edit?usp=drivesdk" TargetMode="External"/><Relationship Id="rId744" Type="http://schemas.openxmlformats.org/officeDocument/2006/relationships/hyperlink" Target="https://docs.google.com/spreadsheets/d/1JffFtBazfrmNab5hC7ztSD0IdrDXoP-Qu8zcl-KhfKU/edit?usp=drivesdk" TargetMode="External"/><Relationship Id="rId743" Type="http://schemas.openxmlformats.org/officeDocument/2006/relationships/hyperlink" Target="https://docs.google.com/spreadsheets/d/12Y4n0c0NCy28Ar5xRbkNBFItLxaHCBTGvw2qK9n57TA/edit?usp=drivesdk" TargetMode="External"/><Relationship Id="rId742" Type="http://schemas.openxmlformats.org/officeDocument/2006/relationships/hyperlink" Target="https://docs.google.com/spreadsheets/d/1j-87bBP21vCjIdHZ8mS8NUwfJDkmjLwHhLjtUuu3Lrc/edit?usp=drivesdk" TargetMode="External"/><Relationship Id="rId749" Type="http://schemas.openxmlformats.org/officeDocument/2006/relationships/hyperlink" Target="https://docs.google.com/spreadsheets/d/13Lt-jK0OKgfjslisCjnothx8Wu_kKeKLLBBPFndodkA/edit?usp=drivesdk" TargetMode="External"/><Relationship Id="rId748" Type="http://schemas.openxmlformats.org/officeDocument/2006/relationships/hyperlink" Target="https://docs.google.com/spreadsheets/d/1m9H7MibR1PDN04q4DBlwJs4sye0UShrAGItK4bNYCWA/edit?usp=drivesdk" TargetMode="External"/><Relationship Id="rId747" Type="http://schemas.openxmlformats.org/officeDocument/2006/relationships/hyperlink" Target="https://docs.google.com/spreadsheets/d/1H35YkWJMdIXv-j1iLbhMok67abPeLvzQiIvdbJHYofI/edit?usp=drivesdk" TargetMode="External"/><Relationship Id="rId746" Type="http://schemas.openxmlformats.org/officeDocument/2006/relationships/hyperlink" Target="https://docs.google.com/spreadsheets/d/18zPVKTO1to6cjL-nqTTNJWkynGBE0GMtsTtBmt8V3-c/edit?usp=drivesdk" TargetMode="External"/><Relationship Id="rId48" Type="http://schemas.openxmlformats.org/officeDocument/2006/relationships/hyperlink" Target="https://docs.google.com/document/d/1sRPghIYxcKKaiIcnQDP-9qEPjuwSdsEDKl1PcVmnBPg/edit?usp=drivesdk" TargetMode="External"/><Relationship Id="rId47" Type="http://schemas.openxmlformats.org/officeDocument/2006/relationships/hyperlink" Target="https://docs.google.com/document/d/1zx90ECCLG6EU06D-FUbHd0QOqwDFZrydsJl8AL8oiEA/edit?usp=drivesdk" TargetMode="External"/><Relationship Id="rId49" Type="http://schemas.openxmlformats.org/officeDocument/2006/relationships/hyperlink" Target="https://docs.google.com/document/d/1F_LAigXwyHSNN8habDD-QYviUb5qWY_cg7aMsjkP5Yw/edit?usp=drivesdk" TargetMode="External"/><Relationship Id="rId741" Type="http://schemas.openxmlformats.org/officeDocument/2006/relationships/hyperlink" Target="https://docs.google.com/spreadsheets/d/1d0FD2iB3TDYWruoFCnJaZxJ-3fcXoyJTywcMPF-FALc/edit?usp=drivesdk" TargetMode="External"/><Relationship Id="rId1330" Type="http://schemas.openxmlformats.org/officeDocument/2006/relationships/hyperlink" Target="https://docs.google.com/document/d/1q4nYXhIrJM_2Tp5oKGar9yPcZWOCejzm81mMhnWUEqs/edit?usp=drivesdk" TargetMode="External"/><Relationship Id="rId740" Type="http://schemas.openxmlformats.org/officeDocument/2006/relationships/hyperlink" Target="https://docs.google.com/spreadsheets/d/1d8TWtOWLGIg4wPGfzqMH6CZP-KA1xPa-lfXo_rp8WSs/edit?usp=drivesdk" TargetMode="External"/><Relationship Id="rId1331" Type="http://schemas.openxmlformats.org/officeDocument/2006/relationships/hyperlink" Target="https://docs.google.com/document/d/1jztOKfrOMvmADQEnOQ1WiSKKJ396G_SK62JsXm_MR-4/edit?usp=drivesdk" TargetMode="External"/><Relationship Id="rId1332" Type="http://schemas.openxmlformats.org/officeDocument/2006/relationships/hyperlink" Target="https://docs.google.com/document/d/1utbitNAj0E3aAGl3TT5A-WkarLhwwRtc8zMsHbCvTeY/edit?usp=drivesdk" TargetMode="External"/><Relationship Id="rId1333" Type="http://schemas.openxmlformats.org/officeDocument/2006/relationships/hyperlink" Target="https://docs.google.com/document/d/1SwaEHj3cfmxnckgixf_r_OwbsupAm28tjmamEKsHNy8/edit?usp=drivesdk" TargetMode="External"/><Relationship Id="rId1323" Type="http://schemas.openxmlformats.org/officeDocument/2006/relationships/hyperlink" Target="https://docs.google.com/document/d/1fzAA1zqqOK6xY83DpWnguf7TA2KMzG-t_eq_JBV2MJ8/edit?usp=drivesdk" TargetMode="External"/><Relationship Id="rId1324" Type="http://schemas.openxmlformats.org/officeDocument/2006/relationships/hyperlink" Target="https://docs.google.com/document/d/1QA0HkMw2tIKdAQzURjVXSZ_dDYaE_yHSF_VBDwvTT-I/edit?usp=drivesdk" TargetMode="External"/><Relationship Id="rId31" Type="http://schemas.openxmlformats.org/officeDocument/2006/relationships/hyperlink" Target="https://docs.google.com/document/d/1M7JLL4eoCN6kmZgzhPAGW2PGWCP3cORW2100ptA1PME/edit?usp=drivesdk" TargetMode="External"/><Relationship Id="rId1325" Type="http://schemas.openxmlformats.org/officeDocument/2006/relationships/hyperlink" Target="https://docs.google.com/document/d/1LgxUzfskgLVB2VGf0l5mqXS2BPXcRFtMq_gTkGCK-Y4/edit?usp=drivesdk" TargetMode="External"/><Relationship Id="rId30" Type="http://schemas.openxmlformats.org/officeDocument/2006/relationships/hyperlink" Target="https://docs.google.com/document/d/1xLTELpDPApbOjDhxtTuHj0_yw35DD_jI3vQo1OOE1iE/edit?usp=drivesdk" TargetMode="External"/><Relationship Id="rId1326" Type="http://schemas.openxmlformats.org/officeDocument/2006/relationships/hyperlink" Target="https://docs.google.com/document/d/18ifskRMuOYlTqjGaBA41AijplhT6SPCATJv96kAF0ro/edit?usp=drivesdk" TargetMode="External"/><Relationship Id="rId33" Type="http://schemas.openxmlformats.org/officeDocument/2006/relationships/hyperlink" Target="https://docs.google.com/document/d/1vrQSzAEG3fAwPbXwr73pvM9n1zMFEfP_xvkfm6LDcSQ/edit?usp=drivesdk" TargetMode="External"/><Relationship Id="rId1327" Type="http://schemas.openxmlformats.org/officeDocument/2006/relationships/hyperlink" Target="https://docs.google.com/document/d/1W6oWDljycRNOGqXdPaQ74GCNaugd0S4kANktTmbC21w/edit?usp=drivesdk" TargetMode="External"/><Relationship Id="rId32" Type="http://schemas.openxmlformats.org/officeDocument/2006/relationships/hyperlink" Target="https://docs.google.com/document/d/1GPvIDOOGKXbHPNg0DHeeLf8lgKLwR7z1zrt7absrK_o/edit?usp=drivesdk" TargetMode="External"/><Relationship Id="rId1328" Type="http://schemas.openxmlformats.org/officeDocument/2006/relationships/hyperlink" Target="https://docs.google.com/document/d/1DRhxGpwyBrbtJq-PHAa30hs9qRsDeflnJShs4mA2vgM/edit?usp=drivesdk" TargetMode="External"/><Relationship Id="rId35" Type="http://schemas.openxmlformats.org/officeDocument/2006/relationships/hyperlink" Target="https://docs.google.com/document/d/1E06z7Xo6koA5U-cfv9ISBCDUn9BZr0HHeGGGc2iUoMg/edit?usp=drivesdk" TargetMode="External"/><Relationship Id="rId1329" Type="http://schemas.openxmlformats.org/officeDocument/2006/relationships/hyperlink" Target="https://docs.google.com/document/d/1hFHbJrjhYEU9VjXtkl4uLwnJBq12580fMsb9nuZ_z3g/edit?usp=drivesdk" TargetMode="External"/><Relationship Id="rId34" Type="http://schemas.openxmlformats.org/officeDocument/2006/relationships/hyperlink" Target="https://docs.google.com/document/d/1XlJTsSkxUrHTKcu8kUmhSIUe6HGZVy0ldzRtEzQPC50/edit?usp=drivesdk" TargetMode="External"/><Relationship Id="rId739" Type="http://schemas.openxmlformats.org/officeDocument/2006/relationships/hyperlink" Target="https://docs.google.com/spreadsheets/d/1GSpfwDgsxlYN4k06c0qbqlzpe5sf9CbxeiTssk5wH50/edit?usp=drivesdk" TargetMode="External"/><Relationship Id="rId734" Type="http://schemas.openxmlformats.org/officeDocument/2006/relationships/hyperlink" Target="https://docs.google.com/spreadsheets/d/1eMS3z1LlLqJ12e0ClIaHMuS7b1el0WV7ICit4vEaAOI/edit?usp=drivesdk" TargetMode="External"/><Relationship Id="rId733" Type="http://schemas.openxmlformats.org/officeDocument/2006/relationships/hyperlink" Target="https://docs.google.com/document/d/1gAmeE4Fa4a2j4f795hepGKyf7VX1MOSSaBBujVvrRAI/edit?usp=drivesdk" TargetMode="External"/><Relationship Id="rId732" Type="http://schemas.openxmlformats.org/officeDocument/2006/relationships/hyperlink" Target="https://docs.google.com/document/d/1PowE4nJ9BfHf1CvSFZaL5qlQjbqspDmnotmWUS8pnJU/edit?usp=drivesdk" TargetMode="External"/><Relationship Id="rId731" Type="http://schemas.openxmlformats.org/officeDocument/2006/relationships/hyperlink" Target="https://docs.google.com/document/d/1NBRG7vM9XhjwJonsv_GDJwZCicPRjveCd3G3QSGL5fE/edit?usp=drivesdk" TargetMode="External"/><Relationship Id="rId738" Type="http://schemas.openxmlformats.org/officeDocument/2006/relationships/hyperlink" Target="https://docs.google.com/spreadsheets/d/1oehVtPaalmlaG8TR9nbPuGvo-DW8QSs9NFGkRHDOtDE/edit?usp=drivesdk" TargetMode="External"/><Relationship Id="rId737" Type="http://schemas.openxmlformats.org/officeDocument/2006/relationships/hyperlink" Target="https://docs.google.com/spreadsheets/d/1K04C4tFLf9QznqfnBr9vRLEhDjON-cYMyq_Xi7zR0Tg/edit?usp=drivesdk" TargetMode="External"/><Relationship Id="rId736" Type="http://schemas.openxmlformats.org/officeDocument/2006/relationships/hyperlink" Target="https://docs.google.com/spreadsheets/d/1R-NfNyBmWc9z8l0lU4fCY-4VWCvpW8QtycckWaDYHQ8/edit?usp=drivesdk" TargetMode="External"/><Relationship Id="rId735" Type="http://schemas.openxmlformats.org/officeDocument/2006/relationships/hyperlink" Target="https://docs.google.com/spreadsheets/d/1xT6NY5qcyBcQA9WRJq-m3MJfLBkFYShcI_d6_bKKu_k/edit?usp=drivesdk" TargetMode="External"/><Relationship Id="rId37" Type="http://schemas.openxmlformats.org/officeDocument/2006/relationships/hyperlink" Target="https://docs.google.com/document/d/1tQmG33a4a57kukrNiyzVoqo42Pi2iTXIT80OmWEcUTE/edit?usp=drivesdk" TargetMode="External"/><Relationship Id="rId36" Type="http://schemas.openxmlformats.org/officeDocument/2006/relationships/hyperlink" Target="https://docs.google.com/document/d/1foZdSLgtSeLTekGgviJuL5HirOc16bIac92WhVE8SwI/edit?usp=drivesdk" TargetMode="External"/><Relationship Id="rId39" Type="http://schemas.openxmlformats.org/officeDocument/2006/relationships/hyperlink" Target="https://docs.google.com/document/d/1Gb8f0Yn-2DfR5ypfqTWs6qg114xhHnnaB46AJPI3X-U/edit?usp=drivesdk" TargetMode="External"/><Relationship Id="rId38" Type="http://schemas.openxmlformats.org/officeDocument/2006/relationships/hyperlink" Target="https://docs.google.com/document/d/1QANgWoSYm2821F9HTnQH9ODSLSD8K1JUg0kXN1mCOWg/edit?usp=drivesdk" TargetMode="External"/><Relationship Id="rId730" Type="http://schemas.openxmlformats.org/officeDocument/2006/relationships/hyperlink" Target="https://docs.google.com/document/d/1VrWU_1SBHJOKg8MCdvDyryLjFTurcH0cQzu_rFF96cE/edit?usp=drivesdk" TargetMode="External"/><Relationship Id="rId1320" Type="http://schemas.openxmlformats.org/officeDocument/2006/relationships/hyperlink" Target="https://docs.google.com/document/d/1XTgDCRW7O1qWcfW4UulOmX3YuTDyoN5kY4PxmW9Z_hc/edit?usp=drivesdk" TargetMode="External"/><Relationship Id="rId1321" Type="http://schemas.openxmlformats.org/officeDocument/2006/relationships/hyperlink" Target="https://docs.google.com/document/d/1ftOC4vQn5LnmmWepo7-1AFw03jeJlTAYDGXkORZeCd8/edit?usp=drivesdk" TargetMode="External"/><Relationship Id="rId1322" Type="http://schemas.openxmlformats.org/officeDocument/2006/relationships/hyperlink" Target="https://docs.google.com/document/d/1FtkLIlimY39pYONz9_U524_ib08Vwp3e0A8jarxKEco/edit?usp=drivesdk" TargetMode="External"/><Relationship Id="rId1356" Type="http://schemas.openxmlformats.org/officeDocument/2006/relationships/hyperlink" Target="https://docs.google.com/document/d/1oG2cdnFtbjDDDQOdoAw6f_B2PsJFsCtSa2m5D9Ucy7k/edit?usp=drivesdk" TargetMode="External"/><Relationship Id="rId1357" Type="http://schemas.openxmlformats.org/officeDocument/2006/relationships/hyperlink" Target="https://docs.google.com/document/d/1UlfY17FN-Wu5mYOSenSkIumefkSzJBhcmHP2_Nf6mrU/edit?usp=drivesdk" TargetMode="External"/><Relationship Id="rId20" Type="http://schemas.openxmlformats.org/officeDocument/2006/relationships/hyperlink" Target="https://docs.google.com/document/d/1t8GrsDALEkJQe3v4OXShSaGZXpfZWYieYvpj2dqgjcE/edit?usp=drivesdk" TargetMode="External"/><Relationship Id="rId1358" Type="http://schemas.openxmlformats.org/officeDocument/2006/relationships/hyperlink" Target="https://docs.google.com/document/d/1xorxRSdoglTLshyO0vzgV3xFXTB_O7FbD6Wyu2jJ-vM/edit?usp=drivesdk" TargetMode="External"/><Relationship Id="rId1359" Type="http://schemas.openxmlformats.org/officeDocument/2006/relationships/hyperlink" Target="https://docs.google.com/document/d/1COwBPUYFYzPF9CTPVW5JZT5eaIpVEiT_R3qD1uK8AF8/edit?usp=drivesdk" TargetMode="External"/><Relationship Id="rId22" Type="http://schemas.openxmlformats.org/officeDocument/2006/relationships/hyperlink" Target="https://docs.google.com/document/d/1bAUx636gUvUwagjD3LXARyS3UfTGvbl0hexyxxKwYLQ/edit?usp=drivesdk" TargetMode="External"/><Relationship Id="rId21" Type="http://schemas.openxmlformats.org/officeDocument/2006/relationships/hyperlink" Target="https://docs.google.com/document/d/1lihnre1N6jJorBSwcMDxyYHzkNnkPis8TzLNO_pnOIs/edit?usp=drivesdk" TargetMode="External"/><Relationship Id="rId24" Type="http://schemas.openxmlformats.org/officeDocument/2006/relationships/hyperlink" Target="https://docs.google.com/document/d/1h51xbA-OevAe8mFUA2X51dvTxqvh506Nj5uxzp9V_xY/edit?usp=drivesdk" TargetMode="External"/><Relationship Id="rId23" Type="http://schemas.openxmlformats.org/officeDocument/2006/relationships/hyperlink" Target="https://docs.google.com/document/d/1UujFSM7RxyF5WZOvrBLYqvUD2snu0oi4Cjfn6RwdJSw/edit?usp=drivesdk" TargetMode="External"/><Relationship Id="rId767" Type="http://schemas.openxmlformats.org/officeDocument/2006/relationships/hyperlink" Target="https://docs.google.com/spreadsheets/d/1Wiv6pS9GMFxx92ocwL0LGW8ZbNMynxUfABY0pIBrV5M/edit?usp=drivesdk" TargetMode="External"/><Relationship Id="rId766" Type="http://schemas.openxmlformats.org/officeDocument/2006/relationships/hyperlink" Target="https://docs.google.com/spreadsheets/d/1Ke21ZOpROXx5ssa6L-19VMjHr9nGnpTKAGP4gaQNa_g/edit?usp=drivesdk" TargetMode="External"/><Relationship Id="rId765" Type="http://schemas.openxmlformats.org/officeDocument/2006/relationships/hyperlink" Target="https://docs.google.com/spreadsheets/d/1QlBXB88vq7UpEm8hvWO9bd5Wp12QIbzHv3Rb_XQ1Dhs/edit?usp=drivesdk" TargetMode="External"/><Relationship Id="rId764" Type="http://schemas.openxmlformats.org/officeDocument/2006/relationships/hyperlink" Target="https://docs.google.com/spreadsheets/d/1f0fGZ_M6Tuk1n3vxURWq2F0u93CidF9ZaWjOBgIE5lc/edit?usp=drivesdk" TargetMode="External"/><Relationship Id="rId769" Type="http://schemas.openxmlformats.org/officeDocument/2006/relationships/hyperlink" Target="https://docs.google.com/spreadsheets/d/1QTogM430K8Nm69rKd86n-7B8xsE3fTXJM5IiApx7cII/edit?usp=drivesdk" TargetMode="External"/><Relationship Id="rId768" Type="http://schemas.openxmlformats.org/officeDocument/2006/relationships/hyperlink" Target="https://docs.google.com/spreadsheets/d/1yOe6p7EOFgGO4v4WXc5owJ99pDQiFq7xv3skTopFVVs/edit?usp=drivesdk" TargetMode="External"/><Relationship Id="rId26" Type="http://schemas.openxmlformats.org/officeDocument/2006/relationships/hyperlink" Target="https://docs.google.com/document/d/18Sb-jDuamQ0aWK_V6K13tOSzgYkOKAf7jnpqEXdp718/edit?usp=drivesdk" TargetMode="External"/><Relationship Id="rId25" Type="http://schemas.openxmlformats.org/officeDocument/2006/relationships/hyperlink" Target="https://docs.google.com/document/d/1vU-uI1RuTfZMB7PuCye9AHvrY0MJvIEa1SPaQw8WVx0/edit?usp=drivesdk" TargetMode="External"/><Relationship Id="rId28" Type="http://schemas.openxmlformats.org/officeDocument/2006/relationships/hyperlink" Target="https://docs.google.com/document/d/1OVgcun5YJvryLSiCPiW2krDJoL5DMoA5Q2O9W_MmXKQ/edit?usp=drivesdk" TargetMode="External"/><Relationship Id="rId1350" Type="http://schemas.openxmlformats.org/officeDocument/2006/relationships/hyperlink" Target="https://docs.google.com/document/d/1cZhj8mOhaQ4KW7xkp-nPjsBqXIIHEHsAh6dIaGsJi0Y/edit?usp=drivesdk" TargetMode="External"/><Relationship Id="rId27" Type="http://schemas.openxmlformats.org/officeDocument/2006/relationships/hyperlink" Target="https://docs.google.com/document/d/1GW-2DXfhDm_ljmTw3Kz9e8Lcx4OW5m5eRgWnz2OjTlU/edit?usp=drivesdk" TargetMode="External"/><Relationship Id="rId1351" Type="http://schemas.openxmlformats.org/officeDocument/2006/relationships/hyperlink" Target="https://docs.google.com/document/d/14_prigwxgpVTRRztZmQrBZNWmvxzjZfqy30aodvCQ1w/edit?usp=drivesdk" TargetMode="External"/><Relationship Id="rId763" Type="http://schemas.openxmlformats.org/officeDocument/2006/relationships/hyperlink" Target="https://docs.google.com/spreadsheets/d/14QibD3FoP26VDJ_QER21Q8vCf5yhdgMlWLwcyBbtHds/edit?usp=drivesdk" TargetMode="External"/><Relationship Id="rId1352" Type="http://schemas.openxmlformats.org/officeDocument/2006/relationships/hyperlink" Target="https://docs.google.com/document/d/1veUa_neajj76l84PkaAjDYLQOdcwPes4Fa6n8f27ECU/edit?usp=drivesdk" TargetMode="External"/><Relationship Id="rId29" Type="http://schemas.openxmlformats.org/officeDocument/2006/relationships/hyperlink" Target="https://docs.google.com/document/d/1zvVn_YLS0woSUfPKYD62dl2bHYyyISMMlWwq7GMz82c/edit?usp=drivesdk" TargetMode="External"/><Relationship Id="rId762" Type="http://schemas.openxmlformats.org/officeDocument/2006/relationships/hyperlink" Target="https://docs.google.com/spreadsheets/d/1n0evUN-zE7HZxHsEMs2xSwJGEToTS8_KiAkbUUGB8ss/edit?usp=drivesdk" TargetMode="External"/><Relationship Id="rId1353" Type="http://schemas.openxmlformats.org/officeDocument/2006/relationships/hyperlink" Target="https://docs.google.com/document/d/1xoRetKd_OZdP2dXdbL1iABvXB5WiYosFknfqgNhfU8w/edit?usp=drivesdk" TargetMode="External"/><Relationship Id="rId761" Type="http://schemas.openxmlformats.org/officeDocument/2006/relationships/hyperlink" Target="https://docs.google.com/spreadsheets/d/15-xF6VgSE-yl6MRsgWYo8_v9gB5Wgg-s1F8pJLt7Wck/edit?usp=drivesdk" TargetMode="External"/><Relationship Id="rId1354" Type="http://schemas.openxmlformats.org/officeDocument/2006/relationships/hyperlink" Target="https://docs.google.com/document/d/1Y7Ug-uJrOuStBGaRgGU7DdoZ_l0gE6ge_ERPk5_vH18/edit?usp=drivesdk" TargetMode="External"/><Relationship Id="rId760" Type="http://schemas.openxmlformats.org/officeDocument/2006/relationships/hyperlink" Target="https://docs.google.com/spreadsheets/d/1JSEtlapkdCFrn7iII65Jd1cxPx1vDOZck-5PgYmoixI/edit?usp=drivesdk" TargetMode="External"/><Relationship Id="rId1355" Type="http://schemas.openxmlformats.org/officeDocument/2006/relationships/hyperlink" Target="https://docs.google.com/document/d/1iqSPISS2ufjmTWL4xtcBkhM8W82_vmF0lUhv8lMQSgY/edit?usp=drivesdk" TargetMode="External"/><Relationship Id="rId1345" Type="http://schemas.openxmlformats.org/officeDocument/2006/relationships/hyperlink" Target="https://docs.google.com/document/d/1D2HPAhVQi1S4dVjx3_ZAh7tG1aOHyP01L-lvBQKIynU/edit?usp=drivesdk" TargetMode="External"/><Relationship Id="rId1346" Type="http://schemas.openxmlformats.org/officeDocument/2006/relationships/hyperlink" Target="https://docs.google.com/document/d/13rNyrZCD12L6G61pMeM7ZD7kZhPE8GORsPUWgbzVde0/edit?usp=drivesdk" TargetMode="External"/><Relationship Id="rId1347" Type="http://schemas.openxmlformats.org/officeDocument/2006/relationships/hyperlink" Target="https://docs.google.com/document/d/1VLm1WHfEA5spSRdGD2UiV6q8G7YT46UvEO9DzDzoOUA/edit?usp=drivesdk" TargetMode="External"/><Relationship Id="rId1348" Type="http://schemas.openxmlformats.org/officeDocument/2006/relationships/hyperlink" Target="https://docs.google.com/document/d/1JOtptIvaADHl22VRvq2Jn7aJbpwx6suV0YRM6tEJRHE/edit?usp=drivesdk" TargetMode="External"/><Relationship Id="rId11" Type="http://schemas.openxmlformats.org/officeDocument/2006/relationships/hyperlink" Target="https://docs.google.com/document/d/1ExmoSYU-XkZHyKuSsfUNDhl4Pk21S521o0oR1E94ob4/edit?usp=drivesdk" TargetMode="External"/><Relationship Id="rId1349" Type="http://schemas.openxmlformats.org/officeDocument/2006/relationships/hyperlink" Target="https://docs.google.com/document/d/1vP3uMUGpzZX5_vWpULJ0dJY1SO97OCZRUhO-Nj_kpc0/edit?usp=drivesdk" TargetMode="External"/><Relationship Id="rId10" Type="http://schemas.openxmlformats.org/officeDocument/2006/relationships/hyperlink" Target="https://docs.google.com/document/d/1PZuWpTwM1NGxPTNXIjqNF21pqiqy0URWNTscNQsaX7w/edit?usp=drivesdk" TargetMode="External"/><Relationship Id="rId13" Type="http://schemas.openxmlformats.org/officeDocument/2006/relationships/hyperlink" Target="https://docs.google.com/document/d/1erF1ZP34UG3RpVtJ5WYtGtiwzG8Qx2DhnJPJuIqPwhM/edit?usp=drivesdk" TargetMode="External"/><Relationship Id="rId12" Type="http://schemas.openxmlformats.org/officeDocument/2006/relationships/hyperlink" Target="https://docs.google.com/document/d/1IPqQ5ddGQrM7grw_03GV1L1MPPcDKg0ds_aAwdVU8Ec/edit?usp=drivesdk" TargetMode="External"/><Relationship Id="rId756" Type="http://schemas.openxmlformats.org/officeDocument/2006/relationships/hyperlink" Target="https://docs.google.com/spreadsheets/d/15OB2VNOmrNNyO86Yonl8IglEIdOyY4t1TiAiAkB_HqU/edit?usp=drivesdk" TargetMode="External"/><Relationship Id="rId755" Type="http://schemas.openxmlformats.org/officeDocument/2006/relationships/hyperlink" Target="https://docs.google.com/spreadsheets/d/1aeK9lQ2wt5L_u0p5Nr_B4C8oS8v1mdRtPs6hZJ38fR4/edit?usp=drivesdk" TargetMode="External"/><Relationship Id="rId754" Type="http://schemas.openxmlformats.org/officeDocument/2006/relationships/hyperlink" Target="https://docs.google.com/spreadsheets/d/1JHnzYPgKxML0lv6I-UoLviGmcRBCB3nFjY6IEXxlHDI/edit?usp=drivesdk" TargetMode="External"/><Relationship Id="rId753" Type="http://schemas.openxmlformats.org/officeDocument/2006/relationships/hyperlink" Target="https://docs.google.com/spreadsheets/d/1arUSPkVGZNpzaGW9EL_GI_pYjjtZyUEsxXNwZAbC2Q8/edit?usp=drivesdk" TargetMode="External"/><Relationship Id="rId759" Type="http://schemas.openxmlformats.org/officeDocument/2006/relationships/hyperlink" Target="https://docs.google.com/spreadsheets/d/12dMNWcn_YCM2ZFeiOqshEK-OH5jHdJyRbJ7vMjgNbps/edit?usp=drivesdk" TargetMode="External"/><Relationship Id="rId758" Type="http://schemas.openxmlformats.org/officeDocument/2006/relationships/hyperlink" Target="https://docs.google.com/spreadsheets/d/1V0erMC2lin2_976eA9ANxMjEB2sAGFeoO-SrgI1CoTA/edit?usp=drivesdk" TargetMode="External"/><Relationship Id="rId757" Type="http://schemas.openxmlformats.org/officeDocument/2006/relationships/hyperlink" Target="https://docs.google.com/spreadsheets/d/1itliO8gEzdWfJd8dCRrmTRLU9x1AmPR78zISm6XJjr4/edit?usp=drivesdk" TargetMode="External"/><Relationship Id="rId15" Type="http://schemas.openxmlformats.org/officeDocument/2006/relationships/hyperlink" Target="https://docs.google.com/document/d/1utBiIqOT8oXPhZtDIdfrl6t9b3BHXU-ViaNaA6yqELY/edit?usp=drivesdk" TargetMode="External"/><Relationship Id="rId14" Type="http://schemas.openxmlformats.org/officeDocument/2006/relationships/hyperlink" Target="https://docs.google.com/document/d/1H7Eik7EfHx0YpIPKeyar-6fO48YnL7BL8TAHwNQ49Js/edit?usp=drivesdk" TargetMode="External"/><Relationship Id="rId17" Type="http://schemas.openxmlformats.org/officeDocument/2006/relationships/hyperlink" Target="https://docs.google.com/document/d/1NtSP_ong3KPYG7-ZEZjRRqVgwu5QVj7iJzmcI5Z3dfw/edit?usp=drivesdk" TargetMode="External"/><Relationship Id="rId16" Type="http://schemas.openxmlformats.org/officeDocument/2006/relationships/hyperlink" Target="https://docs.google.com/document/d/1nuiZidTTY2Y9zyRML3LGH4ooVnakuaL4581C9emmFCs/edit?usp=drivesdk" TargetMode="External"/><Relationship Id="rId1340" Type="http://schemas.openxmlformats.org/officeDocument/2006/relationships/hyperlink" Target="https://docs.google.com/document/d/1aVF5_kHXN3cKkDrq-t4vfjg44-X3wILo-Vkv-arZ_tE/edit?usp=drivesdk" TargetMode="External"/><Relationship Id="rId19" Type="http://schemas.openxmlformats.org/officeDocument/2006/relationships/hyperlink" Target="https://docs.google.com/document/d/1_7aUr3H7Z0NDITbhoRdFL4CFUjRndo0_PLWCuh4tDVA/edit?usp=drivesdk" TargetMode="External"/><Relationship Id="rId752" Type="http://schemas.openxmlformats.org/officeDocument/2006/relationships/hyperlink" Target="https://docs.google.com/spreadsheets/d/1Bn_9tMfUzE7vcaMA0vqM8Zi8MTgXBUtMhJABm-lBee0/edit?usp=drivesdk" TargetMode="External"/><Relationship Id="rId1341" Type="http://schemas.openxmlformats.org/officeDocument/2006/relationships/hyperlink" Target="https://docs.google.com/document/d/1WbLa_zqgXKtIYD5L0k6iqMVBVYG4DZj-Ak2unXJ5QQs/edit?usp=drivesdk" TargetMode="External"/><Relationship Id="rId18" Type="http://schemas.openxmlformats.org/officeDocument/2006/relationships/hyperlink" Target="https://docs.google.com/document/d/1AWmfowSiUj35uh2CpwloIAYU4r8kvuG5EerYuPHUOOM/edit?usp=drivesdk" TargetMode="External"/><Relationship Id="rId751" Type="http://schemas.openxmlformats.org/officeDocument/2006/relationships/hyperlink" Target="https://docs.google.com/spreadsheets/d/1u51aTw7f5SxdX26iv9-LtDe-gc2IfCRdzfn7yaEUMBc/edit?usp=drivesdk" TargetMode="External"/><Relationship Id="rId1342" Type="http://schemas.openxmlformats.org/officeDocument/2006/relationships/hyperlink" Target="https://docs.google.com/document/d/1Le69ML6cHZBKqQnwwLh-Qw96qqZMto2CSxymFmFkEjU/edit?usp=drivesdk" TargetMode="External"/><Relationship Id="rId750" Type="http://schemas.openxmlformats.org/officeDocument/2006/relationships/hyperlink" Target="https://docs.google.com/spreadsheets/d/16h6EsH_bQ9h8m67dDFGlWrR2t_stE0nSn-9uWLtY17I/edit?usp=drivesdk" TargetMode="External"/><Relationship Id="rId1343" Type="http://schemas.openxmlformats.org/officeDocument/2006/relationships/hyperlink" Target="https://docs.google.com/document/d/1mrlORh6y2yrBoDcv98koapzxsxYsaRdYcPPamdp99i8/edit?usp=drivesdk" TargetMode="External"/><Relationship Id="rId1344" Type="http://schemas.openxmlformats.org/officeDocument/2006/relationships/hyperlink" Target="https://docs.google.com/document/d/1yOuE2af9NsD8PvS4uLnaTAMCkRFz42mshLwsFIKNHko/edit?usp=drivesdk" TargetMode="External"/><Relationship Id="rId84" Type="http://schemas.openxmlformats.org/officeDocument/2006/relationships/hyperlink" Target="https://docs.google.com/document/d/1712mvP1nBDVYnwrpBlgrIv0O3JzyjzJ4LK0COcZN7dc/edit?usp=drivesdk" TargetMode="External"/><Relationship Id="rId1774" Type="http://schemas.openxmlformats.org/officeDocument/2006/relationships/hyperlink" Target="https://docs.google.com/document/d/1VcuoxIhPn402tn7i-uEAtG5P8yMfIT8cj9mD4cTrlQE/edit?usp=drivesdk" TargetMode="External"/><Relationship Id="rId83" Type="http://schemas.openxmlformats.org/officeDocument/2006/relationships/hyperlink" Target="https://docs.google.com/document/d/1RFtygv3b-wGrIudWsVYsH_eXus7lH_FDawQNGcefnp8/edit?usp=drivesdk" TargetMode="External"/><Relationship Id="rId1775" Type="http://schemas.openxmlformats.org/officeDocument/2006/relationships/hyperlink" Target="https://docs.google.com/document/d/100AAG1SqOQBxfzraFQJRFsm8KhJe-xjxqieA8j3IJP0/edit?usp=drivesdk" TargetMode="External"/><Relationship Id="rId86" Type="http://schemas.openxmlformats.org/officeDocument/2006/relationships/hyperlink" Target="https://docs.google.com/document/d/1a-CHMcYKCXzQIR_0GkUw_qkdeZuEIW8uFkvkMpT7G0M/edit?usp=drivesdk" TargetMode="External"/><Relationship Id="rId1776" Type="http://schemas.openxmlformats.org/officeDocument/2006/relationships/hyperlink" Target="https://docs.google.com/document/d/1_6DEx8Lutv5ZEPnXAXO-_A47RAy_LTTyt6RsRVEXIhY/edit?usp=drivesdk" TargetMode="External"/><Relationship Id="rId85" Type="http://schemas.openxmlformats.org/officeDocument/2006/relationships/hyperlink" Target="https://docs.google.com/document/d/1zLQ3jtQOwLexzV8m4aUMO9O_-BrW1s0biJp0sOhjQDs/edit?usp=drivesdk" TargetMode="External"/><Relationship Id="rId1777" Type="http://schemas.openxmlformats.org/officeDocument/2006/relationships/hyperlink" Target="https://docs.google.com/document/d/1GG7CAecvQKlxys10wwwLVy7QpIeieLp6P-qULh-QFWQ/edit?usp=drivesdk" TargetMode="External"/><Relationship Id="rId88" Type="http://schemas.openxmlformats.org/officeDocument/2006/relationships/hyperlink" Target="https://docs.google.com/document/d/1w2qdCYsgZPSs30I9x7jpqtoOG5MWdA17rX59IMCwNHI/edit?usp=drivesdk" TargetMode="External"/><Relationship Id="rId1778" Type="http://schemas.openxmlformats.org/officeDocument/2006/relationships/hyperlink" Target="https://docs.google.com/document/d/1YV-4yDwnmomg-2BASsk4cK9BExJ1bPQcSUSX15IKhTM/edit?usp=drivesdk" TargetMode="External"/><Relationship Id="rId87" Type="http://schemas.openxmlformats.org/officeDocument/2006/relationships/hyperlink" Target="https://docs.google.com/document/d/1RCYiikMc_3dx-z6Kg__SMPzHbNFfDi-P8pXiPxHMmuQ/edit?usp=drivesdk" TargetMode="External"/><Relationship Id="rId1779" Type="http://schemas.openxmlformats.org/officeDocument/2006/relationships/hyperlink" Target="https://docs.google.com/document/d/1dl6vw-ln6K1DKg_XtX2E7yibpMmqEbevjWBbFsGhrRI/edit?usp=drivesdk" TargetMode="External"/><Relationship Id="rId89" Type="http://schemas.openxmlformats.org/officeDocument/2006/relationships/hyperlink" Target="https://docs.google.com/document/d/1ZjnLcLyrxL1nsp-nMznWEkrs1Viyawr7FYXB24BRvbM/edit?usp=drivesdk" TargetMode="External"/><Relationship Id="rId709" Type="http://schemas.openxmlformats.org/officeDocument/2006/relationships/hyperlink" Target="https://docs.google.com/document/d/1TccNF3oH2s6awI9bYxeG0xmR2uFgxeawnCocN_MjF2c/edit?usp=drivesdk" TargetMode="External"/><Relationship Id="rId708" Type="http://schemas.openxmlformats.org/officeDocument/2006/relationships/hyperlink" Target="https://docs.google.com/document/d/1ct86DEjhfpHpTm4-ZDK9ETNjs7C1YvcAJd1NowNUz44/edit?usp=drivesdk" TargetMode="External"/><Relationship Id="rId707" Type="http://schemas.openxmlformats.org/officeDocument/2006/relationships/hyperlink" Target="https://docs.google.com/document/d/1Ed0YbX5Ge_y8UplsRsvo_dWYyLLW_ekqMcluPwIKkoc/edit?usp=drivesdk" TargetMode="External"/><Relationship Id="rId706" Type="http://schemas.openxmlformats.org/officeDocument/2006/relationships/hyperlink" Target="https://docs.google.com/document/d/1ho8IbeMvgaDaF0CTW-Y8GdpejIprRYGDbcJlwx4aOA4/edit?usp=drivesdk" TargetMode="External"/><Relationship Id="rId80" Type="http://schemas.openxmlformats.org/officeDocument/2006/relationships/hyperlink" Target="https://docs.google.com/document/d/1Wy8Q_rgMO73IHkXoK2fdyBFsvI6D-lD3bo3ZXrH_iss/edit?usp=drivesdk" TargetMode="External"/><Relationship Id="rId82" Type="http://schemas.openxmlformats.org/officeDocument/2006/relationships/hyperlink" Target="https://docs.google.com/document/d/1ySe5gQDa3rnZNChgJZJVaThxv91FpWN8c5CU7rdet5s/edit?usp=drivesdk" TargetMode="External"/><Relationship Id="rId81" Type="http://schemas.openxmlformats.org/officeDocument/2006/relationships/hyperlink" Target="https://docs.google.com/document/d/14BIjvDX1swjz8kuujI17mdZLu6qj1i8H81zP8N6Eh1s/edit?usp=drivesdk" TargetMode="External"/><Relationship Id="rId701" Type="http://schemas.openxmlformats.org/officeDocument/2006/relationships/hyperlink" Target="https://docs.google.com/document/d/1heaayARKei__9mskCJW4b-MsfUlnnSn3zAg3TYGrDxw/edit?usp=drivesdk" TargetMode="External"/><Relationship Id="rId700" Type="http://schemas.openxmlformats.org/officeDocument/2006/relationships/hyperlink" Target="https://docs.google.com/document/d/1o3JauxzXlmkG08I5AFYsh05dwJqTtMNBhLOOLR4gLqI/edit?usp=drivesdk" TargetMode="External"/><Relationship Id="rId705" Type="http://schemas.openxmlformats.org/officeDocument/2006/relationships/hyperlink" Target="https://docs.google.com/document/d/1yaBFQ_rxXP6KJ3IpdxXl4mQCGEMgKlXwhPgXJwooYfU/edit?usp=drivesdk" TargetMode="External"/><Relationship Id="rId704" Type="http://schemas.openxmlformats.org/officeDocument/2006/relationships/hyperlink" Target="https://docs.google.com/document/d/1n2g69mq0yIKQ4m_Yrblsx5cE9T4GjQflCvHxqMv4PsU/edit?usp=drivesdk" TargetMode="External"/><Relationship Id="rId703" Type="http://schemas.openxmlformats.org/officeDocument/2006/relationships/hyperlink" Target="https://docs.google.com/document/d/1n30PR_GSkU5W8yDC96RNhmNC7gGIgAHwXew2i_qsp0o/edit?usp=drivesdk" TargetMode="External"/><Relationship Id="rId702" Type="http://schemas.openxmlformats.org/officeDocument/2006/relationships/hyperlink" Target="https://docs.google.com/document/d/1FUdi9hK1rRcqdiGNkR3Rql3XbS4K9Rt13-t615kELCs/edit?usp=drivesdk" TargetMode="External"/><Relationship Id="rId1770" Type="http://schemas.openxmlformats.org/officeDocument/2006/relationships/hyperlink" Target="https://docs.google.com/document/d/1gI2VJUis9GUjUXaRMGz31rdnBPfonXqrnqsv4v8JEew/edit?usp=drivesdk" TargetMode="External"/><Relationship Id="rId1771" Type="http://schemas.openxmlformats.org/officeDocument/2006/relationships/hyperlink" Target="https://docs.google.com/document/d/1tedAYbMdKyCnmJasdJ6txpfQYIWsWA8GOxA3WS1X6As/edit?usp=drivesdk" TargetMode="External"/><Relationship Id="rId1772" Type="http://schemas.openxmlformats.org/officeDocument/2006/relationships/hyperlink" Target="https://docs.google.com/document/d/1u8NM34tDVDbNvnh7n77svRdda-e9USmSMQw_CP62BsE/edit?usp=drivesdk" TargetMode="External"/><Relationship Id="rId1773" Type="http://schemas.openxmlformats.org/officeDocument/2006/relationships/hyperlink" Target="https://docs.google.com/document/d/1P_2W1sOSUgAoumuRZVobToeg-np82NpjLY12UFc_F1A/edit?usp=drivesdk" TargetMode="External"/><Relationship Id="rId73" Type="http://schemas.openxmlformats.org/officeDocument/2006/relationships/hyperlink" Target="https://docs.google.com/document/d/19mZbva2n-wysS8AKVSjiStLQc_iLDalA30bvZwFmghI/edit?usp=drivesdk" TargetMode="External"/><Relationship Id="rId1763" Type="http://schemas.openxmlformats.org/officeDocument/2006/relationships/hyperlink" Target="https://docs.google.com/document/d/1iEX7PJKjCu4mVJS2wcrU22kghgkoOCrpBfWlgv87iCU/edit?usp=drivesdk" TargetMode="External"/><Relationship Id="rId72" Type="http://schemas.openxmlformats.org/officeDocument/2006/relationships/hyperlink" Target="https://docs.google.com/document/d/1UhpL89rjs7h7HaFE6_Fut3x5LmD2YVtbMsqYY1XZDU8/edit?usp=drivesdk" TargetMode="External"/><Relationship Id="rId1764" Type="http://schemas.openxmlformats.org/officeDocument/2006/relationships/hyperlink" Target="https://docs.google.com/document/d/1Z_nu_113ZeSLnaQzUV-p4rBLuZX2uXTFv7oFFbi_TAY/edit?usp=drivesdk" TargetMode="External"/><Relationship Id="rId75" Type="http://schemas.openxmlformats.org/officeDocument/2006/relationships/hyperlink" Target="https://docs.google.com/document/d/1TlQVc6xThy0lQB6XdJCm6w3Htww58bWmF0bScdDXznQ/edit?usp=drivesdk" TargetMode="External"/><Relationship Id="rId1765" Type="http://schemas.openxmlformats.org/officeDocument/2006/relationships/hyperlink" Target="https://docs.google.com/document/d/1RfcNPE1cDXNApiWUswh1QOFnCGvDFXY3MP-KtFO_Lso/edit?usp=drivesdk" TargetMode="External"/><Relationship Id="rId74" Type="http://schemas.openxmlformats.org/officeDocument/2006/relationships/hyperlink" Target="https://docs.google.com/document/d/1zvnogpEqg-WiuJr0rVgfC2CdUJFf_wcW0o2v_Ccy0So/edit?usp=drivesdk" TargetMode="External"/><Relationship Id="rId1766" Type="http://schemas.openxmlformats.org/officeDocument/2006/relationships/hyperlink" Target="https://docs.google.com/document/d/10rovD_zGDrU60NfQqc0Mn1OJmAs7DRuhwA0LOCRNJOI/edit?usp=drivesdk" TargetMode="External"/><Relationship Id="rId77" Type="http://schemas.openxmlformats.org/officeDocument/2006/relationships/hyperlink" Target="https://docs.google.com/document/d/1bs1HSRwmoljk33WJeL9vfDoZFjdSRkwSJXEYGAfthJA/edit?usp=drivesdk" TargetMode="External"/><Relationship Id="rId1767" Type="http://schemas.openxmlformats.org/officeDocument/2006/relationships/hyperlink" Target="https://docs.google.com/document/d/1PcYztaQx3sKtEe1U3j6ZkXcQEKzruK_JUYPrifg5svA/edit?usp=drivesdk" TargetMode="External"/><Relationship Id="rId76" Type="http://schemas.openxmlformats.org/officeDocument/2006/relationships/hyperlink" Target="https://docs.google.com/document/d/1EbvMH8ygNKKWfo-DenW95l-hw8TtRNvsOi6NyYxWt4s/edit?usp=drivesdk" TargetMode="External"/><Relationship Id="rId1768" Type="http://schemas.openxmlformats.org/officeDocument/2006/relationships/hyperlink" Target="https://docs.google.com/document/d/1RD12hxMcMusrHuzMoXeVIQzz-h7umx5WmgHgvNGbv7k/edit?usp=drivesdk" TargetMode="External"/><Relationship Id="rId79" Type="http://schemas.openxmlformats.org/officeDocument/2006/relationships/hyperlink" Target="https://docs.google.com/document/d/12c25Le0C3gRUm5vAE61zSWsZKS29xJOqyAgpuoazlRQ/edit?usp=drivesdk" TargetMode="External"/><Relationship Id="rId1769" Type="http://schemas.openxmlformats.org/officeDocument/2006/relationships/hyperlink" Target="https://docs.google.com/document/d/198GsaV7DqOEixHJt7Y7hzoCki1XZzommEBOfsA-onEc/edit?usp=drivesdk" TargetMode="External"/><Relationship Id="rId78" Type="http://schemas.openxmlformats.org/officeDocument/2006/relationships/hyperlink" Target="https://docs.google.com/document/d/103wHh1DWhovXXc_45dJs25gcrO5wIJmbkHFHsIRGj94/edit?usp=drivesdk" TargetMode="External"/><Relationship Id="rId71" Type="http://schemas.openxmlformats.org/officeDocument/2006/relationships/hyperlink" Target="https://docs.google.com/document/d/1IZ7iL5m-kbsq4W5ncKgaU2odBtHh_eea98gQS1K0yKM/edit?usp=drivesdk" TargetMode="External"/><Relationship Id="rId70" Type="http://schemas.openxmlformats.org/officeDocument/2006/relationships/hyperlink" Target="https://docs.google.com/document/d/1jmGl-QwlJYNptIK7oRVEvbXSXLgg0S4yL9umXSJ42CU/edit?usp=drivesdk" TargetMode="External"/><Relationship Id="rId1760" Type="http://schemas.openxmlformats.org/officeDocument/2006/relationships/hyperlink" Target="https://docs.google.com/document/d/1AdnrA6dwlFHVxa3D_UGMCJy4zF4pQz9KHsBQEPO_5H8/edit?usp=drivesdk" TargetMode="External"/><Relationship Id="rId1761" Type="http://schemas.openxmlformats.org/officeDocument/2006/relationships/hyperlink" Target="https://docs.google.com/document/d/15lMC2Mg2vZKwnCYs8Bav1n0gtKM0dTNOSVA_MALPaxA/edit?usp=drivesdk" TargetMode="External"/><Relationship Id="rId1762" Type="http://schemas.openxmlformats.org/officeDocument/2006/relationships/hyperlink" Target="https://docs.google.com/document/d/1CqYQl6PLL7vKiHPR3ZOwWn7DvBSwsNe31z0wQUY0N48/edit?usp=drivesdk" TargetMode="External"/><Relationship Id="rId62" Type="http://schemas.openxmlformats.org/officeDocument/2006/relationships/hyperlink" Target="https://docs.google.com/document/d/1xJ3iaW9MsnN9vvxlKpo9aSm99s-A_oF8tKFA8W8V2P4/edit?usp=drivesdk" TargetMode="External"/><Relationship Id="rId1312" Type="http://schemas.openxmlformats.org/officeDocument/2006/relationships/hyperlink" Target="https://docs.google.com/document/d/1Qw_1UEwROJ1yGpIMYrLebKYm5txmH1lJi_lbgkWmX34/edit?usp=drivesdk" TargetMode="External"/><Relationship Id="rId1796" Type="http://schemas.openxmlformats.org/officeDocument/2006/relationships/hyperlink" Target="https://docs.google.com/document/d/1O_MzX1UtEFromUyOtTT5b6hFb_rtxnLdD6FKUIKpz98/edit?usp=drivesdk" TargetMode="External"/><Relationship Id="rId61" Type="http://schemas.openxmlformats.org/officeDocument/2006/relationships/hyperlink" Target="https://docs.google.com/document/d/19apnw24UTWB3rn8hgV2EKtpgJg-VI_R4lT159_aBtXs/edit?usp=drivesdk" TargetMode="External"/><Relationship Id="rId1313" Type="http://schemas.openxmlformats.org/officeDocument/2006/relationships/hyperlink" Target="https://docs.google.com/document/d/1rQAvpQT2inAbCQ8o8KHy5UPtdjPQwU4X0TntQvswIKQ/edit?usp=drivesdk" TargetMode="External"/><Relationship Id="rId1797" Type="http://schemas.openxmlformats.org/officeDocument/2006/relationships/hyperlink" Target="https://docs.google.com/document/d/1X49mIFiFSvBkeDykM3irPzNxeFyd_-CyprWfuUf0OfI/edit?usp=drivesdk" TargetMode="External"/><Relationship Id="rId64" Type="http://schemas.openxmlformats.org/officeDocument/2006/relationships/hyperlink" Target="https://docs.google.com/document/d/1OHRg46dCBzcdVHISDE_Ni-aMgMvCD63SO8-PCTNlFOM/edit?usp=drivesdk" TargetMode="External"/><Relationship Id="rId1314" Type="http://schemas.openxmlformats.org/officeDocument/2006/relationships/hyperlink" Target="https://docs.google.com/document/d/1tBz2dvYFTVLew1SDNq_duyvY8BJRcEqvktXWr0cYHOI/edit?usp=drivesdk" TargetMode="External"/><Relationship Id="rId1798" Type="http://schemas.openxmlformats.org/officeDocument/2006/relationships/hyperlink" Target="https://docs.google.com/document/d/1N28B-U8BCqYzQ6QuhU6yMQqfLZsRAFl7Lbn00dHvLyw/edit?usp=drivesdk" TargetMode="External"/><Relationship Id="rId63" Type="http://schemas.openxmlformats.org/officeDocument/2006/relationships/hyperlink" Target="https://docs.google.com/document/d/1SjcQUJ64L04iLXlqLjupVyTLz0UmdNLzrK3fqDxuYEw/edit?usp=drivesdk" TargetMode="External"/><Relationship Id="rId1315" Type="http://schemas.openxmlformats.org/officeDocument/2006/relationships/hyperlink" Target="https://docs.google.com/document/d/1uKZS9gzgE4TY1I1H6cuNpdvmlVXuV-Y28hwDNTh9H7k/edit?usp=drivesdk" TargetMode="External"/><Relationship Id="rId1799" Type="http://schemas.openxmlformats.org/officeDocument/2006/relationships/hyperlink" Target="https://docs.google.com/document/d/10BRsfViIS613GhIJuaZYViiiF8UPZXPR5ztiyN7qOHk/edit?usp=drivesdk" TargetMode="External"/><Relationship Id="rId66" Type="http://schemas.openxmlformats.org/officeDocument/2006/relationships/hyperlink" Target="https://docs.google.com/document/d/14Gk4d0XSHFnKmP88ro6JMLe5ri50ajcAuHw3CHx-KZ4/edit?usp=drivesdk" TargetMode="External"/><Relationship Id="rId1316" Type="http://schemas.openxmlformats.org/officeDocument/2006/relationships/hyperlink" Target="https://docs.google.com/document/d/1WuvZKfZBmXuwSIpBWCKXKeOEqrP6RQs0xgjUciwYRFg/edit?usp=drivesdk" TargetMode="External"/><Relationship Id="rId65" Type="http://schemas.openxmlformats.org/officeDocument/2006/relationships/hyperlink" Target="https://docs.google.com/document/d/1ISXExBFR0mh_cO4iNNZAlIUXqVAsJe7wMpAQh4KJ7QY/edit?usp=drivesdk" TargetMode="External"/><Relationship Id="rId1317" Type="http://schemas.openxmlformats.org/officeDocument/2006/relationships/hyperlink" Target="https://docs.google.com/document/d/14vRqsAXncyPhVdpFGgzK8j2p1vMRoHmGQL70PgKjLIc/edit?usp=drivesdk" TargetMode="External"/><Relationship Id="rId68" Type="http://schemas.openxmlformats.org/officeDocument/2006/relationships/hyperlink" Target="https://docs.google.com/document/d/1Vu7m1YkCKuIJyTiz2SQnsVkQICYPSGpVb9Ch5V0BgMc/edit?usp=drivesdk" TargetMode="External"/><Relationship Id="rId1318" Type="http://schemas.openxmlformats.org/officeDocument/2006/relationships/hyperlink" Target="https://docs.google.com/document/d/1OrxARBHzRjpECrLUze6_xPYbHN_4Pf-OvvlvtBkXG-M/edit?usp=drivesdk" TargetMode="External"/><Relationship Id="rId67" Type="http://schemas.openxmlformats.org/officeDocument/2006/relationships/hyperlink" Target="https://docs.google.com/document/d/1216xvof3VePo4PxQ51-MQ1TQWEAOrRJGGBsJWqIHZv4/edit?usp=drivesdk" TargetMode="External"/><Relationship Id="rId1319" Type="http://schemas.openxmlformats.org/officeDocument/2006/relationships/hyperlink" Target="https://docs.google.com/document/d/1NUiW1HV4HWLJFaOmVO7NHq7cqVFW7i-itDs7gTbeHlI/edit?usp=drivesdk" TargetMode="External"/><Relationship Id="rId729" Type="http://schemas.openxmlformats.org/officeDocument/2006/relationships/hyperlink" Target="https://docs.google.com/document/d/1zT3tEKBNSCPeIZhvPDr9tThq0y2bBFY5Y5c7FiBZFMw/edit?usp=drivesdk" TargetMode="External"/><Relationship Id="rId728" Type="http://schemas.openxmlformats.org/officeDocument/2006/relationships/hyperlink" Target="https://docs.google.com/document/d/1cFGi3hCSF9JhglrsW8NfHurewfe_0GMB5ZWJj7G4SBw/edit?usp=drivesdk" TargetMode="External"/><Relationship Id="rId60" Type="http://schemas.openxmlformats.org/officeDocument/2006/relationships/hyperlink" Target="https://docs.google.com/document/d/1o3imlW5KmLtZHJojsIxDS6fBD4fTP0_OsZ3bzTIKCVw/edit?usp=drivesdk" TargetMode="External"/><Relationship Id="rId723" Type="http://schemas.openxmlformats.org/officeDocument/2006/relationships/hyperlink" Target="https://docs.google.com/document/d/1YxpKa0izSit-lyNNmWmbjpcsT1TLz0sU1NzC6jr388w/edit?usp=drivesdk" TargetMode="External"/><Relationship Id="rId722" Type="http://schemas.openxmlformats.org/officeDocument/2006/relationships/hyperlink" Target="https://docs.google.com/document/d/1dX4j0dsr_qe37xK1Qcp6V-fkoFe_JfCRLsVOCK2qPLc/edit?usp=drivesdk" TargetMode="External"/><Relationship Id="rId721" Type="http://schemas.openxmlformats.org/officeDocument/2006/relationships/hyperlink" Target="https://docs.google.com/document/d/1cNd_VqBkWxc-kmQTo80PL17INrqwM5-V6Vno1DlwB04/edit?usp=drivesdk" TargetMode="External"/><Relationship Id="rId720" Type="http://schemas.openxmlformats.org/officeDocument/2006/relationships/hyperlink" Target="https://docs.google.com/document/d/1GGNHkdFTOXmuyHVzOGDK5B_WzWskoGvsmHmN1piUJYA/edit?usp=drivesdk" TargetMode="External"/><Relationship Id="rId727" Type="http://schemas.openxmlformats.org/officeDocument/2006/relationships/hyperlink" Target="https://docs.google.com/document/d/19epdxYNkJENN9fsdXGRY2ZWk86VSr9ZS77A_vc1Cb3g/edit?usp=drivesdk" TargetMode="External"/><Relationship Id="rId726" Type="http://schemas.openxmlformats.org/officeDocument/2006/relationships/hyperlink" Target="https://docs.google.com/document/d/1-GjyP_m40a0u9_-0JOGW44P4XDMTRkNoZj_W4_akYAA/edit?usp=drivesdk" TargetMode="External"/><Relationship Id="rId725" Type="http://schemas.openxmlformats.org/officeDocument/2006/relationships/hyperlink" Target="https://docs.google.com/document/d/1v-fwF65brkHX9Nfig156lc0g4wOGTsjJus7zt2pAEoM/edit?usp=drivesdk" TargetMode="External"/><Relationship Id="rId724" Type="http://schemas.openxmlformats.org/officeDocument/2006/relationships/hyperlink" Target="https://docs.google.com/document/d/14ud448enNeSjFaqEJmOhZ3TPMzi5nnrHrqtUTwsHJjA/edit?usp=drivesdk" TargetMode="External"/><Relationship Id="rId69" Type="http://schemas.openxmlformats.org/officeDocument/2006/relationships/hyperlink" Target="https://docs.google.com/document/d/1Hid9BKFwlfbHVupaJjIpPMPg1_DowzSDEbusbm3G3Ck/edit?usp=drivesdk" TargetMode="External"/><Relationship Id="rId1790" Type="http://schemas.openxmlformats.org/officeDocument/2006/relationships/hyperlink" Target="https://docs.google.com/document/d/12A2jpxp9AUpwquWQQk_BV5oUk1ZVsgjy-Ky7pH67exw/edit?usp=drivesdk" TargetMode="External"/><Relationship Id="rId1791" Type="http://schemas.openxmlformats.org/officeDocument/2006/relationships/hyperlink" Target="https://docs.google.com/document/d/1NRTJNXLKwb-KnMDXKFuNhT5x1FyMNq4gk2myilXgHg4/edit?usp=drivesdk" TargetMode="External"/><Relationship Id="rId1792" Type="http://schemas.openxmlformats.org/officeDocument/2006/relationships/hyperlink" Target="https://docs.google.com/document/d/1gx8eXaR6bsYy0gWkm3rXWsvldwR8rUnGaALHjZz8I3U/edit?usp=drivesdk" TargetMode="External"/><Relationship Id="rId1793" Type="http://schemas.openxmlformats.org/officeDocument/2006/relationships/hyperlink" Target="https://docs.google.com/document/d/1WorogonnGONYm4VpBmX92rehceJ7PhkQbjqITPjZUbw/edit?usp=drivesdk" TargetMode="External"/><Relationship Id="rId1310" Type="http://schemas.openxmlformats.org/officeDocument/2006/relationships/hyperlink" Target="https://docs.google.com/document/d/16bbAO1GldycU_HESJanfQ5hzAkwf3WgdOEk713tF5eA/edit?usp=drivesdk" TargetMode="External"/><Relationship Id="rId1794" Type="http://schemas.openxmlformats.org/officeDocument/2006/relationships/hyperlink" Target="https://docs.google.com/document/d/1eIm4ipFf00xsz_tn37S7KcvUE8zkuSpE88zRxX70iXI/edit?usp=drivesdk" TargetMode="External"/><Relationship Id="rId1311" Type="http://schemas.openxmlformats.org/officeDocument/2006/relationships/hyperlink" Target="https://docs.google.com/document/d/1eYRWtVUsUrEghDGgOpFyTbYABkhk8sUbIew_6s8w3N0/edit?usp=drivesdk" TargetMode="External"/><Relationship Id="rId1795" Type="http://schemas.openxmlformats.org/officeDocument/2006/relationships/hyperlink" Target="https://docs.google.com/document/d/1WsGkxJHWeqkMGlJgouv7eGO65slcyCGZCKtAsPd9OlE/edit?usp=drivesdk" TargetMode="External"/><Relationship Id="rId51" Type="http://schemas.openxmlformats.org/officeDocument/2006/relationships/hyperlink" Target="https://docs.google.com/document/d/1zAXS29BdAhoJMPY4peL3Gt6RlOEoC6vVK15Ed_nuuwY/edit?usp=drivesdk" TargetMode="External"/><Relationship Id="rId1301" Type="http://schemas.openxmlformats.org/officeDocument/2006/relationships/hyperlink" Target="https://docs.google.com/document/d/10YP3e9YdsuvpuQK0vYADGDaE5BDTUGSFVtTa7ka_t4s/edit?usp=drivesdk" TargetMode="External"/><Relationship Id="rId1785" Type="http://schemas.openxmlformats.org/officeDocument/2006/relationships/hyperlink" Target="https://docs.google.com/document/d/1jLX2DpamhdBRmNsksQFqXgpwwM4fJIL5pRGcXrxyiCM/edit?usp=drivesdk" TargetMode="External"/><Relationship Id="rId50" Type="http://schemas.openxmlformats.org/officeDocument/2006/relationships/hyperlink" Target="https://docs.google.com/document/d/1A7HyTZ5SCj4PBh-I8cTPz5KiJSst2C6F2twY2MsZI9c/edit?usp=drivesdk" TargetMode="External"/><Relationship Id="rId1302" Type="http://schemas.openxmlformats.org/officeDocument/2006/relationships/hyperlink" Target="https://docs.google.com/document/d/1IHsgkCkT6ZjznniXBrfor-PVbNOFZDbtZpRh23nAkmo/edit?usp=drivesdk" TargetMode="External"/><Relationship Id="rId1786" Type="http://schemas.openxmlformats.org/officeDocument/2006/relationships/hyperlink" Target="https://docs.google.com/document/d/1scA9Od-pPQ8uooA9c5IWbI4KzlI5k-F2uKgadW-EtTs/edit?usp=drivesdk" TargetMode="External"/><Relationship Id="rId53" Type="http://schemas.openxmlformats.org/officeDocument/2006/relationships/hyperlink" Target="https://docs.google.com/document/d/1K1hQIHryNXo2bDpIjtOEnHYugProblbGqYFJ_gNkKHQ/edit?usp=drivesdk" TargetMode="External"/><Relationship Id="rId1303" Type="http://schemas.openxmlformats.org/officeDocument/2006/relationships/hyperlink" Target="https://docs.google.com/document/d/17ry2sGVTQjXVqRZkcoJTPXIDBin880EdcJgM6mO4JLU/edit?usp=drivesdk" TargetMode="External"/><Relationship Id="rId1787" Type="http://schemas.openxmlformats.org/officeDocument/2006/relationships/hyperlink" Target="https://docs.google.com/document/d/13d4ppICBTwIz3w074HHl_s8WP_F9f7emw_c70dOPfdE/edit?usp=drivesdk" TargetMode="External"/><Relationship Id="rId52" Type="http://schemas.openxmlformats.org/officeDocument/2006/relationships/hyperlink" Target="https://docs.google.com/document/d/1hJwki7-87y3ZcaYxDtw4uFnDjrFRlVmvVw5rA3oMZEw/edit?usp=drivesdk" TargetMode="External"/><Relationship Id="rId1304" Type="http://schemas.openxmlformats.org/officeDocument/2006/relationships/hyperlink" Target="https://docs.google.com/document/d/1BUEbT_oWyQIOhylAVr4FqNdIw4Tt2fcRKGZaUap0Nj0/edit?usp=drivesdk" TargetMode="External"/><Relationship Id="rId1788" Type="http://schemas.openxmlformats.org/officeDocument/2006/relationships/hyperlink" Target="https://docs.google.com/document/d/14fowN327SJWqviwOudbQ3z3c4iLJFII_gPPZVtnkPo0/edit?usp=drivesdk" TargetMode="External"/><Relationship Id="rId55" Type="http://schemas.openxmlformats.org/officeDocument/2006/relationships/hyperlink" Target="https://docs.google.com/document/d/1NbEbFStmL4pTJpMmKi-pqGX7yeFPDHPnJU1_88NVPiU/edit?usp=drivesdk" TargetMode="External"/><Relationship Id="rId1305" Type="http://schemas.openxmlformats.org/officeDocument/2006/relationships/hyperlink" Target="https://docs.google.com/document/d/1KyPPyo89ENcEVDtlz3jRU5Y58Ugycpeoj_Ua8dtWAXI/edit?usp=drivesdk" TargetMode="External"/><Relationship Id="rId1789" Type="http://schemas.openxmlformats.org/officeDocument/2006/relationships/hyperlink" Target="https://docs.google.com/document/d/1Li1IHAs5LMGeFGuzeLX6cDnPdqwV9oswzbcqNtTEn3s/edit?usp=drivesdk" TargetMode="External"/><Relationship Id="rId54" Type="http://schemas.openxmlformats.org/officeDocument/2006/relationships/hyperlink" Target="https://docs.google.com/document/d/1gxlMCV4yE7stAaWUSGD3es8ke_hdWNgYsy4oTgenJNM/edit?usp=drivesdk" TargetMode="External"/><Relationship Id="rId1306" Type="http://schemas.openxmlformats.org/officeDocument/2006/relationships/hyperlink" Target="https://docs.google.com/document/d/1HLMATW1WartsRXf6HTWeDfM2HYrSWjXOiNTgKiVfo-E/edit?usp=drivesdk" TargetMode="External"/><Relationship Id="rId57" Type="http://schemas.openxmlformats.org/officeDocument/2006/relationships/hyperlink" Target="https://docs.google.com/document/d/1MmSUKQUnQ3UXOD8qAlqJ-Px5N-DIX-e9a1QhM3bcWnw/edit?usp=drivesdk" TargetMode="External"/><Relationship Id="rId1307" Type="http://schemas.openxmlformats.org/officeDocument/2006/relationships/hyperlink" Target="https://docs.google.com/document/d/1TROAX1ccGhUnz_8_5jcPYAQbveeU3NgwufvIou1gzWQ/edit?usp=drivesdk" TargetMode="External"/><Relationship Id="rId56" Type="http://schemas.openxmlformats.org/officeDocument/2006/relationships/hyperlink" Target="https://docs.google.com/document/d/1P7Ay7glZjvbuecyoilJ6Z3JrkTOzbhwNZY_J66d9HW8/edit?usp=drivesdk" TargetMode="External"/><Relationship Id="rId1308" Type="http://schemas.openxmlformats.org/officeDocument/2006/relationships/hyperlink" Target="https://docs.google.com/document/d/1xqIavyPkJW-cywKY7RCTwQRcTdIzeG4ELF4iqjWenT8/edit?usp=drivesdk" TargetMode="External"/><Relationship Id="rId1309" Type="http://schemas.openxmlformats.org/officeDocument/2006/relationships/hyperlink" Target="https://docs.google.com/document/d/19AJQhfJX385SFYlz78ZYESgXS0lqYWswyB5ajzj7jJs/edit?usp=drivesdk" TargetMode="External"/><Relationship Id="rId719" Type="http://schemas.openxmlformats.org/officeDocument/2006/relationships/hyperlink" Target="https://docs.google.com/document/d/1PzGKeFsoSARbtP3CjzBlv_LoI4OZFA2rIJogqEZHh3w/edit?usp=drivesdk" TargetMode="External"/><Relationship Id="rId718" Type="http://schemas.openxmlformats.org/officeDocument/2006/relationships/hyperlink" Target="https://docs.google.com/document/d/1mXmlkv1SPkxfwgxohow6_0AnF_pGMnrS1Pu0O37USio/edit?usp=drivesdk" TargetMode="External"/><Relationship Id="rId717" Type="http://schemas.openxmlformats.org/officeDocument/2006/relationships/hyperlink" Target="https://docs.google.com/document/d/139AhVjmVPxypGKyXTBHvzJmiquxucFnIap2yEGCa0cc/edit?usp=drivesdk" TargetMode="External"/><Relationship Id="rId712" Type="http://schemas.openxmlformats.org/officeDocument/2006/relationships/hyperlink" Target="https://docs.google.com/document/d/1lDvx4VGGu5MJWLRa2I6QZpnNlsPTvpf57g6wXMYGTXo/edit?usp=drivesdk" TargetMode="External"/><Relationship Id="rId711" Type="http://schemas.openxmlformats.org/officeDocument/2006/relationships/hyperlink" Target="https://docs.google.com/document/d/16ZtMhnUQRwbYgA2-fHfMebvcJwlykXYjAvPKhFzvC9I/edit?usp=drivesdk" TargetMode="External"/><Relationship Id="rId710" Type="http://schemas.openxmlformats.org/officeDocument/2006/relationships/hyperlink" Target="https://docs.google.com/document/d/1rrIbSSaDmxczOVe2EmclAcYnh1XeEpFYFEd5QZWaz60/edit?usp=drivesdk" TargetMode="External"/><Relationship Id="rId716" Type="http://schemas.openxmlformats.org/officeDocument/2006/relationships/hyperlink" Target="https://docs.google.com/document/d/11rko-Q4xjjYxRj9E52PAa7zs5JuVDzve5VJNb_gfZKE/edit?usp=drivesdk" TargetMode="External"/><Relationship Id="rId715" Type="http://schemas.openxmlformats.org/officeDocument/2006/relationships/hyperlink" Target="https://docs.google.com/document/d/14IPQHoFtf50sO5CiDKCdeNSZ4LS-V87T-GWmqe3ISTg/edit?usp=drivesdk" TargetMode="External"/><Relationship Id="rId714" Type="http://schemas.openxmlformats.org/officeDocument/2006/relationships/hyperlink" Target="https://docs.google.com/document/d/1bkIsP6On3kdzcFh7IiUTBVi3zgnRFeRPsIi55W1jbIE/edit?usp=drivesdk" TargetMode="External"/><Relationship Id="rId713" Type="http://schemas.openxmlformats.org/officeDocument/2006/relationships/hyperlink" Target="https://docs.google.com/document/d/1u1rv8I0PHvDRTjAJrHMi-apxDl3pdNf3oSF0ecZvtyQ/edit?usp=drivesdk" TargetMode="External"/><Relationship Id="rId59" Type="http://schemas.openxmlformats.org/officeDocument/2006/relationships/hyperlink" Target="https://docs.google.com/document/d/19APevR9RiqbRHxtvh3qJQLzL6Dwc5ZxnfpIX05koep4/edit?usp=drivesdk" TargetMode="External"/><Relationship Id="rId58" Type="http://schemas.openxmlformats.org/officeDocument/2006/relationships/hyperlink" Target="https://docs.google.com/document/d/1FHeVLv-b35AwnJM2nxkDTHg1sL76cbPWuMhJUTzYS0c/edit?usp=drivesdk" TargetMode="External"/><Relationship Id="rId1780" Type="http://schemas.openxmlformats.org/officeDocument/2006/relationships/hyperlink" Target="https://docs.google.com/document/d/1j5jj1OZgAIcqSUXxW3YfWdOx4Du6r60cwKoGdOSWE6I/edit?usp=drivesdk" TargetMode="External"/><Relationship Id="rId1781" Type="http://schemas.openxmlformats.org/officeDocument/2006/relationships/hyperlink" Target="https://docs.google.com/document/d/1RInmjF5e9ir70YhzVufXcyHxPkEE9sz-TxN4VDSCvTE/edit?usp=drivesdk" TargetMode="External"/><Relationship Id="rId1782" Type="http://schemas.openxmlformats.org/officeDocument/2006/relationships/hyperlink" Target="https://docs.google.com/document/d/1cI11nVUGgPClugNYOiVJjuP31N79GPDwH9tEa3qzcDM/edit?usp=drivesdk" TargetMode="External"/><Relationship Id="rId1783" Type="http://schemas.openxmlformats.org/officeDocument/2006/relationships/hyperlink" Target="https://docs.google.com/document/d/147Fr29YFYHlHZxq8Vy_i6DZmzaOK6AK6dDqQS1S0FF0/edit?usp=drivesdk" TargetMode="External"/><Relationship Id="rId1300" Type="http://schemas.openxmlformats.org/officeDocument/2006/relationships/hyperlink" Target="https://docs.google.com/document/d/1JCqEgyFOB4c47GhZyFWwmOoJkfcGpnlRXwsv8FxXybQ/edit?usp=drivesdk" TargetMode="External"/><Relationship Id="rId1784" Type="http://schemas.openxmlformats.org/officeDocument/2006/relationships/hyperlink" Target="https://docs.google.com/document/d/12od_Xwucwp1TD68LfyNPDue9SbfIpwjoYJ5iT6e-x5I/edit?usp=drivesdk" TargetMode="External"/><Relationship Id="rId349" Type="http://schemas.openxmlformats.org/officeDocument/2006/relationships/hyperlink" Target="https://docs.google.com/spreadsheets/d/1Cc5VZjE_K47vTDQpvHNQwlxTHF0iQK15zR7Vgslv-JA/edit?usp=drivesdk" TargetMode="External"/><Relationship Id="rId348" Type="http://schemas.openxmlformats.org/officeDocument/2006/relationships/hyperlink" Target="https://docs.google.com/spreadsheets/d/1AIMrjdD8wWCW6Tk_NHH-j4CjmPwtXSxMhK8U_ngrT1A/edit?usp=drivesdk" TargetMode="External"/><Relationship Id="rId347" Type="http://schemas.openxmlformats.org/officeDocument/2006/relationships/hyperlink" Target="https://docs.google.com/spreadsheets/d/1FmVReW2xBd6Ih4CbggqnVCv3CJoPCBq-V_3fBRMJKRM/edit?usp=drivesdk" TargetMode="External"/><Relationship Id="rId346" Type="http://schemas.openxmlformats.org/officeDocument/2006/relationships/hyperlink" Target="https://docs.google.com/spreadsheets/d/1PD-U-CxAt46vH0NO0SP5GFN-B9vaxPQdIgE7GZaiJrE/edit?usp=drivesdk" TargetMode="External"/><Relationship Id="rId341" Type="http://schemas.openxmlformats.org/officeDocument/2006/relationships/hyperlink" Target="https://docs.google.com/document/d/1nV3cSgHwgbGZw_VDvMqLl9K8qUTF8qESHhp4asEZhOA/edit?usp=drivesdk" TargetMode="External"/><Relationship Id="rId340" Type="http://schemas.openxmlformats.org/officeDocument/2006/relationships/hyperlink" Target="https://docs.google.com/document/d/17g_Cy_JVPT028cFeIjykx1ngSbT99sc6rGzt012Nc_E/edit?usp=drivesdk" TargetMode="External"/><Relationship Id="rId345" Type="http://schemas.openxmlformats.org/officeDocument/2006/relationships/hyperlink" Target="https://docs.google.com/spreadsheets/d/1uo61q2uFExrYHRKtaIO-4DvHD3Xb-wS8cxON3NJGUR8/edit?usp=drivesdk" TargetMode="External"/><Relationship Id="rId344" Type="http://schemas.openxmlformats.org/officeDocument/2006/relationships/hyperlink" Target="https://docs.google.com/document/d/1XbwXHN8J153pR7qHldzuL01qaINq3CJwL-TcUOqh58M/edit?usp=drivesdk" TargetMode="External"/><Relationship Id="rId343" Type="http://schemas.openxmlformats.org/officeDocument/2006/relationships/hyperlink" Target="https://docs.google.com/document/d/1C3viOYG1UdOyVNeHBpPY7-43jJL2PX5AXnyE1sr60JE/edit?usp=drivesdk" TargetMode="External"/><Relationship Id="rId342" Type="http://schemas.openxmlformats.org/officeDocument/2006/relationships/hyperlink" Target="https://docs.google.com/document/d/1dRUswDk7z_wbssofbmUJ__zhPpI4LkaKxkw_jnlFt28/edit?usp=drivesdk" TargetMode="External"/><Relationship Id="rId338" Type="http://schemas.openxmlformats.org/officeDocument/2006/relationships/hyperlink" Target="https://docs.google.com/document/d/1nJ-3JILk8RMMZG3_-ctZocXMtJmv4_ofCwk9ppQoOzY/edit?usp=drivesdk" TargetMode="External"/><Relationship Id="rId337" Type="http://schemas.openxmlformats.org/officeDocument/2006/relationships/hyperlink" Target="https://docs.google.com/spreadsheets/d/1_KbakD0L9k760EZoSA3EcwOvgwCdRyerofzeEpfl_j0/edit?usp=drivesdk" TargetMode="External"/><Relationship Id="rId336" Type="http://schemas.openxmlformats.org/officeDocument/2006/relationships/hyperlink" Target="https://docs.google.com/spreadsheets/d/1_9fYTSyqeF-abhoXxGbnVUWLjPwoEnNXEDYn2h4wjao/edit?usp=drivesdk" TargetMode="External"/><Relationship Id="rId335" Type="http://schemas.openxmlformats.org/officeDocument/2006/relationships/hyperlink" Target="https://docs.google.com/document/d/18anEoWhm6cZ-3mu_9fMautHC2XsGgtdDd39mEEpHV9g/edit?usp=drivesdk" TargetMode="External"/><Relationship Id="rId339" Type="http://schemas.openxmlformats.org/officeDocument/2006/relationships/hyperlink" Target="https://docs.google.com/document/d/15gQjOw18-hFfsgfZvuEldIFtPPSHCjdOC9rlLpdlcXk/edit?usp=drivesdk" TargetMode="External"/><Relationship Id="rId330" Type="http://schemas.openxmlformats.org/officeDocument/2006/relationships/hyperlink" Target="https://docs.google.com/document/d/1b0XRz4Mty7BA-9phNNlkATYpxREaqkoIrVDd1pPkTzY/edit?usp=drivesdk" TargetMode="External"/><Relationship Id="rId334" Type="http://schemas.openxmlformats.org/officeDocument/2006/relationships/hyperlink" Target="https://docs.google.com/document/d/1GT0SueWEZfIZp2iIHLUXLy6JY-Ycb05FxP1NsdC6OJ4/edit?usp=drivesdk" TargetMode="External"/><Relationship Id="rId333" Type="http://schemas.openxmlformats.org/officeDocument/2006/relationships/hyperlink" Target="https://docs.google.com/document/d/1eGNTkw7KhNfzfbgrC_GGvVrQcbZoJzHxcyi2yaNV4ic/edit?usp=drivesdk" TargetMode="External"/><Relationship Id="rId332" Type="http://schemas.openxmlformats.org/officeDocument/2006/relationships/hyperlink" Target="https://docs.google.com/document/d/1jMf-ZaIiBPCBwRuD9yqlwDRFoFLeDXU1JnrHfyWuOBE/edit?usp=drivesdk" TargetMode="External"/><Relationship Id="rId331" Type="http://schemas.openxmlformats.org/officeDocument/2006/relationships/hyperlink" Target="https://docs.google.com/document/d/1N80MMnKhxAn5XjbfsgLdry5-scAIKt2Y2RFFLmIwSd4/edit?usp=drivesdk" TargetMode="External"/><Relationship Id="rId370" Type="http://schemas.openxmlformats.org/officeDocument/2006/relationships/hyperlink" Target="https://docs.google.com/spreadsheets/d/1Goo0fWbiJpHOflberTNGuVDNLewhQ3NhaoHMUWSZr0Y/edit?usp=drivesdk" TargetMode="External"/><Relationship Id="rId369" Type="http://schemas.openxmlformats.org/officeDocument/2006/relationships/hyperlink" Target="https://docs.google.com/spreadsheets/d/1CvZCuD07y7LUsLrTaL95dfZl8OMfFCAGzEbjIhB4FPo/edit?usp=drivesdk" TargetMode="External"/><Relationship Id="rId368" Type="http://schemas.openxmlformats.org/officeDocument/2006/relationships/hyperlink" Target="https://docs.google.com/spreadsheets/d/1g6WvSyUDJBTyF7Sozu0vFGyMdkBSizXqBQ5_i32Sefo/edit?usp=drivesdk" TargetMode="External"/><Relationship Id="rId363" Type="http://schemas.openxmlformats.org/officeDocument/2006/relationships/hyperlink" Target="https://docs.google.com/spreadsheets/d/1E7hzYy4FsnkCS0A20j06QwZhX4NneZrpMNQGblbc7fM/edit?usp=drivesdk" TargetMode="External"/><Relationship Id="rId362" Type="http://schemas.openxmlformats.org/officeDocument/2006/relationships/hyperlink" Target="https://docs.google.com/spreadsheets/d/1NYYO-MCQKweq5kUeXJgFyMFUSR9aNvWGlZMlVMxaUoM/edit?usp=drivesdk" TargetMode="External"/><Relationship Id="rId361" Type="http://schemas.openxmlformats.org/officeDocument/2006/relationships/hyperlink" Target="https://docs.google.com/spreadsheets/d/13S6DUtsbFlKddKc3SjHuVwWhswn6cfdWySzdLMpkBXw/edit?usp=drivesdk" TargetMode="External"/><Relationship Id="rId360" Type="http://schemas.openxmlformats.org/officeDocument/2006/relationships/hyperlink" Target="https://docs.google.com/spreadsheets/d/1JyI25bYxBFZv1hduQhuLFZFbzH3Hp9ylQlfy0TMbwfY/edit?usp=drivesdk" TargetMode="External"/><Relationship Id="rId367" Type="http://schemas.openxmlformats.org/officeDocument/2006/relationships/hyperlink" Target="https://docs.google.com/spreadsheets/d/1sBEhF6Y5AWAr3hDVBxduuXc-ly80S1HCFvea8dsSgwU/edit?usp=drivesdk" TargetMode="External"/><Relationship Id="rId366" Type="http://schemas.openxmlformats.org/officeDocument/2006/relationships/hyperlink" Target="https://docs.google.com/document/d/1X5AV4_EC7ujh-zhTvuLXfDGjLNk2RY7ui-2R8rfFF-w/edit?usp=drivesdk" TargetMode="External"/><Relationship Id="rId365" Type="http://schemas.openxmlformats.org/officeDocument/2006/relationships/hyperlink" Target="https://docs.google.com/spreadsheets/d/1wVUgVlLLJ-Y344Y_dJDgI3o0e9QcWX0CgJjYLWUe_uo/edit?usp=drivesdk" TargetMode="External"/><Relationship Id="rId364" Type="http://schemas.openxmlformats.org/officeDocument/2006/relationships/hyperlink" Target="https://docs.google.com/spreadsheets/d/1xvmJHZ2w7bMZvEccovDmwh_S1iWoYbjIWBHGNYoSBEw/edit?usp=drivesdk" TargetMode="External"/><Relationship Id="rId95" Type="http://schemas.openxmlformats.org/officeDocument/2006/relationships/hyperlink" Target="https://docs.google.com/document/d/1tjeLeoBLvi-USxwlscGW7NIelGCbTTRbEWyYOBmbdFk/edit?usp=drivesdk" TargetMode="External"/><Relationship Id="rId94" Type="http://schemas.openxmlformats.org/officeDocument/2006/relationships/hyperlink" Target="https://docs.google.com/document/d/1ebD6Pm694ovGsdnHpWKd5M0338QnE50MGdV6ffyY4Fg/edit?usp=drivesdk" TargetMode="External"/><Relationship Id="rId97" Type="http://schemas.openxmlformats.org/officeDocument/2006/relationships/hyperlink" Target="https://docs.google.com/document/d/1LY-M7rUIZdlhqqCf3B3jIF0NOm3NVZwR1FBZVzTDGOo/edit?usp=drivesdk" TargetMode="External"/><Relationship Id="rId96" Type="http://schemas.openxmlformats.org/officeDocument/2006/relationships/hyperlink" Target="https://docs.google.com/document/d/1qKhTPF_t0hJpdIdPV_SvBOLmMgA8kxftBg05MPty-SU/edit?usp=drivesdk" TargetMode="External"/><Relationship Id="rId99" Type="http://schemas.openxmlformats.org/officeDocument/2006/relationships/hyperlink" Target="https://docs.google.com/document/d/1jHgUDaly3_Di7nlI3g9lk0SNYEUaGirR3EwUUuXe0j4/edit?usp=drivesdk" TargetMode="External"/><Relationship Id="rId98" Type="http://schemas.openxmlformats.org/officeDocument/2006/relationships/hyperlink" Target="https://docs.google.com/document/d/1SsBUUcUXjlPUcwS5jfHrOb5JywhVLx7lQExJza23NGs/edit?usp=drivesdk" TargetMode="External"/><Relationship Id="rId91" Type="http://schemas.openxmlformats.org/officeDocument/2006/relationships/hyperlink" Target="https://docs.google.com/document/d/1JY5ndRCGzu5SImKj84G3dd5TaTIqLCLQv5chruaxSJc/edit?usp=drivesdk" TargetMode="External"/><Relationship Id="rId90" Type="http://schemas.openxmlformats.org/officeDocument/2006/relationships/hyperlink" Target="https://docs.google.com/document/d/1rcUOqgISzrBsIXOGmNFhETbkQIDYtwE3mFBHIj1_L_I/edit?usp=drivesdk" TargetMode="External"/><Relationship Id="rId93" Type="http://schemas.openxmlformats.org/officeDocument/2006/relationships/hyperlink" Target="https://docs.google.com/document/d/16Y4uY2k2Fkp211Vb4QfNIuJkBRerfxYHnGzX03GMgJo/edit?usp=drivesdk" TargetMode="External"/><Relationship Id="rId92" Type="http://schemas.openxmlformats.org/officeDocument/2006/relationships/hyperlink" Target="https://docs.google.com/document/d/1vJu-hL0UBOAYCvfb0ivmCqKslVJUCK_Kjt9C3OqE7EA/edit?usp=drivesdk" TargetMode="External"/><Relationship Id="rId359" Type="http://schemas.openxmlformats.org/officeDocument/2006/relationships/hyperlink" Target="https://docs.google.com/spreadsheets/d/17gY9sxCibVacReUnMBIVnvkB_Z02K5HN1MrmqGDJXUY/edit?usp=drivesdk" TargetMode="External"/><Relationship Id="rId358" Type="http://schemas.openxmlformats.org/officeDocument/2006/relationships/hyperlink" Target="https://docs.google.com/spreadsheets/d/1MZ58g_fJb2OhUH3IMFX0k0BE8U8bEIyJAwO8tSfO3OA/edit?usp=drivesdk" TargetMode="External"/><Relationship Id="rId357" Type="http://schemas.openxmlformats.org/officeDocument/2006/relationships/hyperlink" Target="https://docs.google.com/spreadsheets/d/1f6Sb6YbfvBN45-f5PEyBjw9uqjC67smK7YaOHqgQmzA/edit?usp=drivesdk" TargetMode="External"/><Relationship Id="rId352" Type="http://schemas.openxmlformats.org/officeDocument/2006/relationships/hyperlink" Target="https://docs.google.com/spreadsheets/d/1uNedSTFjVQCskBxVMD6fP7e5nk5WJfl69CnEQRBM5nw/edit?usp=drivesdk" TargetMode="External"/><Relationship Id="rId351" Type="http://schemas.openxmlformats.org/officeDocument/2006/relationships/hyperlink" Target="https://docs.google.com/spreadsheets/d/1aPpKHFRYgCm5YZ3pAfuCmvWHO-lr-tmfKGO-WOQNUlk/edit?usp=drivesdk" TargetMode="External"/><Relationship Id="rId350" Type="http://schemas.openxmlformats.org/officeDocument/2006/relationships/hyperlink" Target="https://docs.google.com/spreadsheets/d/1V9Xz1lx9GPZ8QodxGev5VZV0SPtz0vbXggUp7qOTV_c/edit?usp=drivesdk" TargetMode="External"/><Relationship Id="rId356" Type="http://schemas.openxmlformats.org/officeDocument/2006/relationships/hyperlink" Target="https://docs.google.com/spreadsheets/d/1rAygkklhc2Z4q35snx5ttrM-fVRW09fpDm15GmqlOGc/edit?usp=drivesdk" TargetMode="External"/><Relationship Id="rId355" Type="http://schemas.openxmlformats.org/officeDocument/2006/relationships/hyperlink" Target="https://docs.google.com/spreadsheets/d/1lMfD5TVCDySXk9TmBNnpx1BAfPrEH2z75JFkQ9iBdr8/edit?usp=drivesdk" TargetMode="External"/><Relationship Id="rId354" Type="http://schemas.openxmlformats.org/officeDocument/2006/relationships/hyperlink" Target="https://docs.google.com/spreadsheets/d/1W1AJKZ1twcEJxHH1vxj93Z4o7AOrq9066u2XNS7REHQ/edit?usp=drivesdk" TargetMode="External"/><Relationship Id="rId353" Type="http://schemas.openxmlformats.org/officeDocument/2006/relationships/hyperlink" Target="https://docs.google.com/spreadsheets/d/1dzbndMyvkze04GIe_mP1LkNm36ufsfOqq7SVmcufRZ0/edit?usp=drivesdk" TargetMode="External"/><Relationship Id="rId1378" Type="http://schemas.openxmlformats.org/officeDocument/2006/relationships/hyperlink" Target="https://docs.google.com/document/d/1SrGQKlTYxz1ADCdWVqZr-G3bNWKFGtK5df9EKnrc5Oc/edit?usp=drivesdk" TargetMode="External"/><Relationship Id="rId1379" Type="http://schemas.openxmlformats.org/officeDocument/2006/relationships/hyperlink" Target="https://docs.google.com/document/d/16u9helTmZONlgoOusj0YMQJgnC--ejlfVPafXPlaRUQ/edit?usp=drivesdk" TargetMode="External"/><Relationship Id="rId305" Type="http://schemas.openxmlformats.org/officeDocument/2006/relationships/hyperlink" Target="https://docs.google.com/document/d/1_pXgz4oouQxBwvu0FD2pOfdEc8tQDnhibd7wZ_W8qTI/edit?usp=drivesdk" TargetMode="External"/><Relationship Id="rId789" Type="http://schemas.openxmlformats.org/officeDocument/2006/relationships/hyperlink" Target="https://docs.google.com/spreadsheets/d/19y_KFc5TCUYu9ZXptGrDss1vW4SFB-O97JSKIdrCKcc/edit?usp=drivesdk" TargetMode="External"/><Relationship Id="rId304" Type="http://schemas.openxmlformats.org/officeDocument/2006/relationships/hyperlink" Target="https://docs.google.com/document/d/1kvphiStMvEVQkKKkUML-ngJRGOQxZ_9pxYrnfxbV48g/edit?usp=drivesdk" TargetMode="External"/><Relationship Id="rId788" Type="http://schemas.openxmlformats.org/officeDocument/2006/relationships/hyperlink" Target="https://docs.google.com/spreadsheets/d/1aRKUrBLq7nGT9aRfyIr34XC8XxXKSIhdYe_SRBD2kb0/edit?usp=drivesdk" TargetMode="External"/><Relationship Id="rId303" Type="http://schemas.openxmlformats.org/officeDocument/2006/relationships/hyperlink" Target="https://docs.google.com/document/d/1GDNhY_8f2Bpmo55aKZjzw8wqRaE4EI2ydeRGeWzQroo/edit?usp=drivesdk" TargetMode="External"/><Relationship Id="rId787" Type="http://schemas.openxmlformats.org/officeDocument/2006/relationships/hyperlink" Target="https://docs.google.com/spreadsheets/d/18U-cbjIKoOaT-ysipHQuQRF33G8QFs0WRnJXe19oW9k/edit?usp=drivesdk" TargetMode="External"/><Relationship Id="rId302" Type="http://schemas.openxmlformats.org/officeDocument/2006/relationships/hyperlink" Target="https://docs.google.com/document/d/1N4mJ_s5Mhq_CM-yEqI9h9IsV3BfiDKI1pDE4fwnuDu4/edit?usp=drivesdk" TargetMode="External"/><Relationship Id="rId786" Type="http://schemas.openxmlformats.org/officeDocument/2006/relationships/hyperlink" Target="https://docs.google.com/spreadsheets/d/110iLuQw5wDBSYxwh0LkxDuMcJkn0A_Df1qEH3O-VfDU/edit?usp=drivesdk" TargetMode="External"/><Relationship Id="rId309" Type="http://schemas.openxmlformats.org/officeDocument/2006/relationships/hyperlink" Target="https://docs.google.com/document/d/1WsEqsMHnyj-jhg2WCLfY9YrCgMAtS-uIxRz_AVn1KHs/edit?usp=drivesdk" TargetMode="External"/><Relationship Id="rId308" Type="http://schemas.openxmlformats.org/officeDocument/2006/relationships/hyperlink" Target="https://docs.google.com/document/d/1BiRuUF3cP06JtZ8cV2cG-uCui52N90knGmGFs0l9xYE/edit?usp=drivesdk" TargetMode="External"/><Relationship Id="rId307" Type="http://schemas.openxmlformats.org/officeDocument/2006/relationships/hyperlink" Target="https://docs.google.com/document/d/1nFVvDbLMbB1dxM1MzsKwCcVm65WMkJW8gEAwuCS9guY/edit?usp=drivesdk" TargetMode="External"/><Relationship Id="rId306" Type="http://schemas.openxmlformats.org/officeDocument/2006/relationships/hyperlink" Target="https://docs.google.com/document/d/1S2jsbDl3BSxyQQv5uAbZEWXc2RIvCPttK8H7sMz9KnY/edit?usp=drivesdk" TargetMode="External"/><Relationship Id="rId781" Type="http://schemas.openxmlformats.org/officeDocument/2006/relationships/hyperlink" Target="https://docs.google.com/spreadsheets/d/11tUOyOzFcmpl9EhSi42uicYwLLG6bOx708-zbXrKLgY/edit?usp=drivesdk" TargetMode="External"/><Relationship Id="rId1370" Type="http://schemas.openxmlformats.org/officeDocument/2006/relationships/hyperlink" Target="https://docs.google.com/document/d/1rDDtQd2DHppvBrsezOxzBG_ZSA70-ucTb07Pbu7eP-w/edit?usp=drivesdk" TargetMode="External"/><Relationship Id="rId780" Type="http://schemas.openxmlformats.org/officeDocument/2006/relationships/hyperlink" Target="https://docs.google.com/spreadsheets/d/10V8vFVHwmOD7l4IF5ieR6oGQxj8i6h5TmO8LqlsB5nw/edit?usp=drivesdk" TargetMode="External"/><Relationship Id="rId1371" Type="http://schemas.openxmlformats.org/officeDocument/2006/relationships/hyperlink" Target="https://docs.google.com/document/d/1gT54y1Wl3DKp987jBTW-vQx2j4b6vEaBFSaL8d4q_9Q/edit?usp=drivesdk" TargetMode="External"/><Relationship Id="rId1372" Type="http://schemas.openxmlformats.org/officeDocument/2006/relationships/hyperlink" Target="https://docs.google.com/document/d/1qoUL9-_FnjU3wHJwDBzw0v24Q82Q0PHOajhSU005CtU/edit?usp=drivesdk" TargetMode="External"/><Relationship Id="rId1373" Type="http://schemas.openxmlformats.org/officeDocument/2006/relationships/hyperlink" Target="https://docs.google.com/document/d/1xk7obU8vVQio6hO3AbA5jc0YOgd0FnXhp_Li27SyzFA/edit?usp=drivesdk" TargetMode="External"/><Relationship Id="rId301" Type="http://schemas.openxmlformats.org/officeDocument/2006/relationships/hyperlink" Target="https://docs.google.com/document/d/1SLtlHUZoO3YVLGKSzrE6UguIO2goXxiKzl5nUmiryS4/edit?usp=drivesdk" TargetMode="External"/><Relationship Id="rId785" Type="http://schemas.openxmlformats.org/officeDocument/2006/relationships/hyperlink" Target="https://docs.google.com/spreadsheets/d/12vlUKYmB0KyE-hzxeZvi5pIKV7BJwf-xt7tGGWN4CSU/edit?usp=drivesdk" TargetMode="External"/><Relationship Id="rId1374" Type="http://schemas.openxmlformats.org/officeDocument/2006/relationships/hyperlink" Target="https://docs.google.com/document/d/1-m_t81EbdXmuo1bUcDyJ_cncKLwqukduLxYSSN9YPoI/edit?usp=drivesdk" TargetMode="External"/><Relationship Id="rId300" Type="http://schemas.openxmlformats.org/officeDocument/2006/relationships/hyperlink" Target="https://docs.google.com/document/d/1QGCLXQ8ryOQ0b27l_d3EIcB7aHqxi__0FIy8LIPVOr4/edit?usp=drivesdk" TargetMode="External"/><Relationship Id="rId784" Type="http://schemas.openxmlformats.org/officeDocument/2006/relationships/hyperlink" Target="https://docs.google.com/spreadsheets/d/1MWby8-aI8N9dALgOR1LDb8vx-mIbJxBwMjz9TK7X5Js/edit?usp=drivesdk" TargetMode="External"/><Relationship Id="rId1375" Type="http://schemas.openxmlformats.org/officeDocument/2006/relationships/hyperlink" Target="https://docs.google.com/document/d/1_IBOzXfZiz3GJYMUq33GZ_svhwocUESqiZB7n_meMqM/edit?usp=drivesdk" TargetMode="External"/><Relationship Id="rId783" Type="http://schemas.openxmlformats.org/officeDocument/2006/relationships/hyperlink" Target="https://docs.google.com/spreadsheets/d/18OVg2gZZhu-OGcbM-POEd2aenJEvw-EDeko10blSRcE/edit?usp=drivesdk" TargetMode="External"/><Relationship Id="rId1376" Type="http://schemas.openxmlformats.org/officeDocument/2006/relationships/hyperlink" Target="https://docs.google.com/document/d/1dhy8g8MEJcLoSIPSEE3-Gpi2nKJVJA1eeoDlVB1nRxg/edit?usp=drivesdk" TargetMode="External"/><Relationship Id="rId782" Type="http://schemas.openxmlformats.org/officeDocument/2006/relationships/hyperlink" Target="https://docs.google.com/spreadsheets/d/1JIAd_R8btfQpaFKwBxQWOGgsQEQKqXPu09eYGMRVMLM/edit?usp=drivesdk" TargetMode="External"/><Relationship Id="rId1377" Type="http://schemas.openxmlformats.org/officeDocument/2006/relationships/hyperlink" Target="https://docs.google.com/document/d/1K5r9QeX40uCRUc5hVTv8HiJSx1scnc1xnQ8RAWcqBrc/edit?usp=drivesdk" TargetMode="External"/><Relationship Id="rId1367" Type="http://schemas.openxmlformats.org/officeDocument/2006/relationships/hyperlink" Target="https://docs.google.com/document/d/1VLBHIaVD1mHpuVBpGHYPHKtouIiDZquVyzQWz5jiLZk/edit?usp=drivesdk" TargetMode="External"/><Relationship Id="rId1368" Type="http://schemas.openxmlformats.org/officeDocument/2006/relationships/hyperlink" Target="https://docs.google.com/document/d/1m1VnpKQOGnXP5rwhHbK4qxMjh0x1nAEi904iodHD0Mo/edit?usp=drivesdk" TargetMode="External"/><Relationship Id="rId1369" Type="http://schemas.openxmlformats.org/officeDocument/2006/relationships/hyperlink" Target="https://docs.google.com/document/d/16pcE7YBdHfwWZDnqCXMf_bUjZFMt1YP9C8cHef5ommo/edit?usp=drivesdk" TargetMode="External"/><Relationship Id="rId778" Type="http://schemas.openxmlformats.org/officeDocument/2006/relationships/hyperlink" Target="https://docs.google.com/spreadsheets/d/11dBLajr9btEUmglwup-VUgyQ-BsTOzTt5Hyzerw9cmE/edit?usp=drivesdk" TargetMode="External"/><Relationship Id="rId777" Type="http://schemas.openxmlformats.org/officeDocument/2006/relationships/hyperlink" Target="https://docs.google.com/spreadsheets/d/1LRRQeF52uz0Tm4KxvHRF8jOZVf-2GosmTsgvA_I8WAY/edit?usp=drivesdk" TargetMode="External"/><Relationship Id="rId776" Type="http://schemas.openxmlformats.org/officeDocument/2006/relationships/hyperlink" Target="https://docs.google.com/spreadsheets/d/1fH6R6wPuJBMy9KbIcVpcsitK7O6BzWrMMyqMZBp0fn4/edit?usp=drivesdk" TargetMode="External"/><Relationship Id="rId775" Type="http://schemas.openxmlformats.org/officeDocument/2006/relationships/hyperlink" Target="https://docs.google.com/spreadsheets/d/1H5W_uOztL45Iy7p_6om_3MxFOzk0L8300MzEpFVG96Y/edit?usp=drivesdk" TargetMode="External"/><Relationship Id="rId779" Type="http://schemas.openxmlformats.org/officeDocument/2006/relationships/hyperlink" Target="https://docs.google.com/spreadsheets/d/1JIphReFCK4psfJ57Ugq-Fc1FvCmrZETMeMS-y9vQQKg/edit?usp=drivesdk" TargetMode="External"/><Relationship Id="rId770" Type="http://schemas.openxmlformats.org/officeDocument/2006/relationships/hyperlink" Target="https://docs.google.com/spreadsheets/d/1g2Yq935uvXJaXfuHA-FVjd5X51uxbqZGNfC4wp2q_T4/edit?usp=drivesdk" TargetMode="External"/><Relationship Id="rId1360" Type="http://schemas.openxmlformats.org/officeDocument/2006/relationships/hyperlink" Target="https://docs.google.com/document/d/1OWe55nI9nz5_Zzb420rEncF7rUZSkKuo-paosnX8DK4/edit?usp=drivesdk" TargetMode="External"/><Relationship Id="rId1361" Type="http://schemas.openxmlformats.org/officeDocument/2006/relationships/hyperlink" Target="https://docs.google.com/document/d/1gPYfIvLd21Q1ZMW77ApmHo4QGWZ4VmX-98TeDg1V-70/edit?usp=drivesdk" TargetMode="External"/><Relationship Id="rId1362" Type="http://schemas.openxmlformats.org/officeDocument/2006/relationships/hyperlink" Target="https://docs.google.com/document/d/1AHbu61nm50JtslBoPrn5v9z2FDXc70oq_gpnrEjqZ3Q/edit?usp=drivesdk" TargetMode="External"/><Relationship Id="rId774" Type="http://schemas.openxmlformats.org/officeDocument/2006/relationships/hyperlink" Target="https://docs.google.com/spreadsheets/d/1yyp9qQXYy3PW-rTjjgX2T0IA8NsRdIiYtJU3tesNQfA/edit?usp=drivesdk" TargetMode="External"/><Relationship Id="rId1363" Type="http://schemas.openxmlformats.org/officeDocument/2006/relationships/hyperlink" Target="https://docs.google.com/document/d/1eHe8xi1Dmh7KhDiD9bk2AqB4PCca7lQosqgXkZSHexM/edit?usp=drivesdk" TargetMode="External"/><Relationship Id="rId773" Type="http://schemas.openxmlformats.org/officeDocument/2006/relationships/hyperlink" Target="https://docs.google.com/spreadsheets/d/1pXCspcQqhFpJ3D3gzZYWhI99aBuV6oBx-CAMqBDIiHc/edit?usp=drivesdk" TargetMode="External"/><Relationship Id="rId1364" Type="http://schemas.openxmlformats.org/officeDocument/2006/relationships/hyperlink" Target="https://docs.google.com/document/d/13HQgTgv0baygKZ30Kl4Wdv1UlElBA9V1j-4zUI0SIGU/edit?usp=drivesdk" TargetMode="External"/><Relationship Id="rId772" Type="http://schemas.openxmlformats.org/officeDocument/2006/relationships/hyperlink" Target="https://docs.google.com/spreadsheets/d/1j5zvsUyN7jDqFKrFVYYuKI8oNwYOnenALXjh1zEyTzc/edit?usp=drivesdk" TargetMode="External"/><Relationship Id="rId1365" Type="http://schemas.openxmlformats.org/officeDocument/2006/relationships/hyperlink" Target="https://docs.google.com/document/d/17_AIkDxfBsF0cjy5B6j15iZp5hukN0vkR6XojWmBYFE/edit?usp=drivesdk" TargetMode="External"/><Relationship Id="rId771" Type="http://schemas.openxmlformats.org/officeDocument/2006/relationships/hyperlink" Target="https://docs.google.com/spreadsheets/d/1lkyWaQuSBz_fkCohGcAZBnMwLMXRRf-p1RJYSN0NW0s/edit?usp=drivesdk" TargetMode="External"/><Relationship Id="rId1366" Type="http://schemas.openxmlformats.org/officeDocument/2006/relationships/hyperlink" Target="https://docs.google.com/document/d/1Qsex7aGX5feXVcXAFhYL9PFyd6CzEkADig9E3X2wCik/edit?usp=drivesdk" TargetMode="External"/><Relationship Id="rId327" Type="http://schemas.openxmlformats.org/officeDocument/2006/relationships/hyperlink" Target="https://docs.google.com/document/d/1FuR4IZ0uy23jNi_pstPs0A2BceYabkMe-EwIcKPHSPI/edit?usp=drivesdk" TargetMode="External"/><Relationship Id="rId326" Type="http://schemas.openxmlformats.org/officeDocument/2006/relationships/hyperlink" Target="https://docs.google.com/document/d/1qUWDo-fABeeSP1T8aUeqgNAQOJ39emDjFPMF5-RTNE8/edit?usp=drivesdk" TargetMode="External"/><Relationship Id="rId325" Type="http://schemas.openxmlformats.org/officeDocument/2006/relationships/hyperlink" Target="https://docs.google.com/document/d/1Twh-FL_onXKgqg5YFp3hY8Lr8XhZ3BQrpmjZDSiwlwA/edit?usp=drivesdk" TargetMode="External"/><Relationship Id="rId324" Type="http://schemas.openxmlformats.org/officeDocument/2006/relationships/hyperlink" Target="https://docs.google.com/document/d/1-FuzM0tqqBIOuRhSAGca-EQIwb41ca36N-EuQv3yxcU/edit?usp=drivesdk" TargetMode="External"/><Relationship Id="rId329" Type="http://schemas.openxmlformats.org/officeDocument/2006/relationships/hyperlink" Target="https://docs.google.com/document/d/1eQt2jV8p58CVXZSOeS-JWA40zlyEFLTnnYTzSUo3J3w/edit?usp=drivesdk" TargetMode="External"/><Relationship Id="rId1390" Type="http://schemas.openxmlformats.org/officeDocument/2006/relationships/hyperlink" Target="https://docs.google.com/document/d/1p4BLsgHJbqt2TeS0RNhDQeO90kG_M6qv0zB0SROEHaw/edit?usp=drivesdk" TargetMode="External"/><Relationship Id="rId328" Type="http://schemas.openxmlformats.org/officeDocument/2006/relationships/hyperlink" Target="https://docs.google.com/document/d/1OFVEq1StDCaFrVwecNo9JOrlP0y1mnbpU9dUNUnec30/edit?usp=drivesdk" TargetMode="External"/><Relationship Id="rId1391" Type="http://schemas.openxmlformats.org/officeDocument/2006/relationships/hyperlink" Target="https://docs.google.com/document/d/1O2XR6cRuCFGKefS4r5pLDlD4yQADzCbuzgcF6Tm3Aik/edit?usp=drivesdk" TargetMode="External"/><Relationship Id="rId1392" Type="http://schemas.openxmlformats.org/officeDocument/2006/relationships/hyperlink" Target="https://docs.google.com/document/d/1KfhDs0ue9K5XWq3m7Qu3A7EVYhw2LAT049bjulW9RXU/edit?usp=drivesdk" TargetMode="External"/><Relationship Id="rId1393" Type="http://schemas.openxmlformats.org/officeDocument/2006/relationships/hyperlink" Target="https://docs.google.com/document/d/1ObC5yXyxxfRH20XSM-4ZWquRQguVJ5ITmKt94U3lEeY/edit?usp=drivesdk" TargetMode="External"/><Relationship Id="rId1394" Type="http://schemas.openxmlformats.org/officeDocument/2006/relationships/hyperlink" Target="https://docs.google.com/document/d/1b4e8wiseq9rm95--MI2wtWMBF72edFG-B5MKOyBoTac/edit?usp=drivesdk" TargetMode="External"/><Relationship Id="rId1395" Type="http://schemas.openxmlformats.org/officeDocument/2006/relationships/hyperlink" Target="https://docs.google.com/document/d/1aUl4UWuYpUUterVhBKYt9O1c-Nift9f3_Ke1PMFZNq4/edit?usp=drivesdk" TargetMode="External"/><Relationship Id="rId323" Type="http://schemas.openxmlformats.org/officeDocument/2006/relationships/hyperlink" Target="https://docs.google.com/document/d/1Ea8yG3HqiQYPj7GKPdgVwYLPRGtDJ6USnOw8LnniUvQ/edit?usp=drivesdk" TargetMode="External"/><Relationship Id="rId1396" Type="http://schemas.openxmlformats.org/officeDocument/2006/relationships/hyperlink" Target="https://docs.google.com/document/d/1acWQGT53kcYJtSj3Lc1saK5WfjZLVCZ59wMm-VXiH8c/edit?usp=drivesdk" TargetMode="External"/><Relationship Id="rId322" Type="http://schemas.openxmlformats.org/officeDocument/2006/relationships/hyperlink" Target="https://docs.google.com/document/d/1ydjyji6LTZODaHEnfH4bi_T5t5XZDz3Ebm_7j0alhl0/edit?usp=drivesdk" TargetMode="External"/><Relationship Id="rId1397" Type="http://schemas.openxmlformats.org/officeDocument/2006/relationships/hyperlink" Target="https://docs.google.com/document/d/1Wori8dI364GsKVKc-AjYSBMdisPcUgGX_BNlI1RWMoU/edit?usp=drivesdk" TargetMode="External"/><Relationship Id="rId321" Type="http://schemas.openxmlformats.org/officeDocument/2006/relationships/hyperlink" Target="https://docs.google.com/document/d/1ZQZa9BZtPndyPW24N0gHdeH0KXO37agyOcuQYTe4wAc/edit?usp=drivesdk" TargetMode="External"/><Relationship Id="rId1398" Type="http://schemas.openxmlformats.org/officeDocument/2006/relationships/hyperlink" Target="https://docs.google.com/document/d/1Ers4mje0MFrV4qUrtgIgvhNWqxSpmfv2JsFXToLt0To/edit?usp=drivesdk" TargetMode="External"/><Relationship Id="rId320" Type="http://schemas.openxmlformats.org/officeDocument/2006/relationships/hyperlink" Target="https://docs.google.com/document/d/1ciZVYyXo6exRdP-fmRe5yfrjlvVOS4LGj_FFpwFccTg/edit?usp=drivesdk" TargetMode="External"/><Relationship Id="rId1399" Type="http://schemas.openxmlformats.org/officeDocument/2006/relationships/hyperlink" Target="https://docs.google.com/document/d/1e-3j4-R02PRDIMtnYWBB9wJYUYmVDOWbhz5cNYOwWlY/edit?usp=drivesdk" TargetMode="External"/><Relationship Id="rId1389" Type="http://schemas.openxmlformats.org/officeDocument/2006/relationships/hyperlink" Target="https://docs.google.com/document/d/1PAnSY69YDVovpWSBhpCeVW6I89_kYD4w0B8M2JUuAmg/edit?usp=drivesdk" TargetMode="External"/><Relationship Id="rId316" Type="http://schemas.openxmlformats.org/officeDocument/2006/relationships/hyperlink" Target="https://docs.google.com/document/d/1KLuyDEMB61y0gd6pGLgznCFzffVCXYyT_RV15vNsySE/edit?usp=drivesdk" TargetMode="External"/><Relationship Id="rId315" Type="http://schemas.openxmlformats.org/officeDocument/2006/relationships/hyperlink" Target="https://docs.google.com/document/d/1hkQLcJndy6YAQqlQkkQiChx5a80c2cjtUxjcJLzT1mU/edit?usp=drivesdk" TargetMode="External"/><Relationship Id="rId799" Type="http://schemas.openxmlformats.org/officeDocument/2006/relationships/hyperlink" Target="https://docs.google.com/document/d/1HZZPiPzSqkMiCvoIhq5ArEKwT6UHrLDTaW0MhDqJUPA/edit?usp=drivesdk" TargetMode="External"/><Relationship Id="rId314" Type="http://schemas.openxmlformats.org/officeDocument/2006/relationships/hyperlink" Target="https://docs.google.com/document/d/1M50QnFaDLXmTvz7vGzb8rmYyiysftcUD5jQEm9enIAs/edit?usp=drivesdk" TargetMode="External"/><Relationship Id="rId798" Type="http://schemas.openxmlformats.org/officeDocument/2006/relationships/hyperlink" Target="https://docs.google.com/document/d/1EUionhP3YorHMsRx1yMKfxyda7PJMuJJDL2NTnU8EYA/edit?usp=drivesdk" TargetMode="External"/><Relationship Id="rId313" Type="http://schemas.openxmlformats.org/officeDocument/2006/relationships/hyperlink" Target="https://docs.google.com/document/d/1x972ibTH5XNMT20eQmVe_A5F80JzSfdwaiXEielHJkI/edit?usp=drivesdk" TargetMode="External"/><Relationship Id="rId797" Type="http://schemas.openxmlformats.org/officeDocument/2006/relationships/hyperlink" Target="https://docs.google.com/document/d/13sw0qNLoNB8GnUScntAtQqJak9BLNduZQcvAezWkYM8/edit?usp=drivesdk" TargetMode="External"/><Relationship Id="rId319" Type="http://schemas.openxmlformats.org/officeDocument/2006/relationships/hyperlink" Target="https://docs.google.com/document/d/1oDQv_RVfCu-dkdjDUKKC9jwgrhGfQ3CEyCTOIGv7hos/edit?usp=drivesdk" TargetMode="External"/><Relationship Id="rId318" Type="http://schemas.openxmlformats.org/officeDocument/2006/relationships/hyperlink" Target="https://docs.google.com/document/d/1jQHfjUqSXhabtaaUfP2F4mbWM1B4Z_keSjL_4Dpv724/edit?usp=drivesdk" TargetMode="External"/><Relationship Id="rId317" Type="http://schemas.openxmlformats.org/officeDocument/2006/relationships/hyperlink" Target="https://docs.google.com/document/d/1ky8IzE60D2lIO5kOHvdCsv-MZMB1iUWxHehlP5kw9SU/edit?usp=drivesdk" TargetMode="External"/><Relationship Id="rId1380" Type="http://schemas.openxmlformats.org/officeDocument/2006/relationships/hyperlink" Target="https://docs.google.com/document/d/10i62fDfhvQ2Hojf2fVQ3SLKPpLM1I5r6kH_zmvERy4Q/edit?usp=drivesdk" TargetMode="External"/><Relationship Id="rId792" Type="http://schemas.openxmlformats.org/officeDocument/2006/relationships/hyperlink" Target="https://docs.google.com/spreadsheets/d/1a3v3jDwDZDkikQw5UAhTVrjDfL8eYaBHZ5O110DXDh0/edit?usp=drivesdk" TargetMode="External"/><Relationship Id="rId1381" Type="http://schemas.openxmlformats.org/officeDocument/2006/relationships/hyperlink" Target="https://docs.google.com/document/d/1_LpersHuAD_Cy3bC6f_IdbX5uHQir3MQga-EzTL93O4/edit?usp=drivesdk" TargetMode="External"/><Relationship Id="rId791" Type="http://schemas.openxmlformats.org/officeDocument/2006/relationships/hyperlink" Target="https://docs.google.com/spreadsheets/d/1lKXctHcQyLX9yAHzmtQJaCl8wzDrkMmgra-ceX8ZNDo/edit?usp=drivesdk" TargetMode="External"/><Relationship Id="rId1382" Type="http://schemas.openxmlformats.org/officeDocument/2006/relationships/hyperlink" Target="https://docs.google.com/document/d/1LxiH4VDE2vIgdgz5jXOf06e8lH32AqgkV2C8Ui9UAI4/edit?usp=drivesdk" TargetMode="External"/><Relationship Id="rId790" Type="http://schemas.openxmlformats.org/officeDocument/2006/relationships/hyperlink" Target="https://docs.google.com/spreadsheets/d/1hTY61tofvQ6szvZLXYRre1FRh1IHpzojSS1LUWmljDs/edit?usp=drivesdk" TargetMode="External"/><Relationship Id="rId1383" Type="http://schemas.openxmlformats.org/officeDocument/2006/relationships/hyperlink" Target="https://docs.google.com/document/d/1SpLUmuAhD21Zy8vQ7DfXNpylOSV15GHIGkPORA7M6pI/edit?usp=drivesdk" TargetMode="External"/><Relationship Id="rId1384" Type="http://schemas.openxmlformats.org/officeDocument/2006/relationships/hyperlink" Target="https://docs.google.com/document/d/17XVTv2yX5OtVPTI3QtSa5bLOVn_zvcUWIZyrZ37Nbvo/edit?usp=drivesdk" TargetMode="External"/><Relationship Id="rId312" Type="http://schemas.openxmlformats.org/officeDocument/2006/relationships/hyperlink" Target="https://docs.google.com/document/d/140xCrRXM-WPJhG76UG4RGUyGU2L48jaFvp4PM_VMNDM/edit?usp=drivesdk" TargetMode="External"/><Relationship Id="rId796" Type="http://schemas.openxmlformats.org/officeDocument/2006/relationships/hyperlink" Target="https://docs.google.com/document/d/1cgaK4VxeVa765g8C39tsoxc3ubL2j_5odzxG8aXmxwg/edit?usp=drivesdk" TargetMode="External"/><Relationship Id="rId1385" Type="http://schemas.openxmlformats.org/officeDocument/2006/relationships/hyperlink" Target="https://docs.google.com/document/d/1rq1uDTPkjFRsVRb5RT6nbvWP3awn_Ss8kfCfrnPXUig/edit?usp=drivesdk" TargetMode="External"/><Relationship Id="rId311" Type="http://schemas.openxmlformats.org/officeDocument/2006/relationships/hyperlink" Target="https://docs.google.com/document/d/1Ek3A1suE2KpxUyncIRGZJNf748hb7O132EcmUwpZoNg/edit?usp=drivesdk" TargetMode="External"/><Relationship Id="rId795" Type="http://schemas.openxmlformats.org/officeDocument/2006/relationships/hyperlink" Target="https://docs.google.com/document/d/1eYMzwt93D6TGTl7VhqV2G_cqsG6kzJQvLkQ8CJuZBNM/edit?usp=drivesdk" TargetMode="External"/><Relationship Id="rId1386" Type="http://schemas.openxmlformats.org/officeDocument/2006/relationships/hyperlink" Target="https://docs.google.com/document/d/1unM1kQeI8nkFurJyqasPM75aVKKrqjHeH-Gtnyt1MbU/edit?usp=drivesdk" TargetMode="External"/><Relationship Id="rId310" Type="http://schemas.openxmlformats.org/officeDocument/2006/relationships/hyperlink" Target="https://docs.google.com/document/d/1AzGEHkzCxmpPFT8dX5Z5FkKd951WwoFggxjn4gme7R0/edit?usp=drivesdk" TargetMode="External"/><Relationship Id="rId794" Type="http://schemas.openxmlformats.org/officeDocument/2006/relationships/hyperlink" Target="https://docs.google.com/document/d/1CZ1yQ8XrljPW4azz8JMMFxjjMFenX9G6EvrrdSvSda8/edit?usp=drivesdk" TargetMode="External"/><Relationship Id="rId1387" Type="http://schemas.openxmlformats.org/officeDocument/2006/relationships/hyperlink" Target="https://docs.google.com/document/d/1exSowB5cCOvlxRdtFFvQkUB1Lb1KaesiEAwZ9_s4Kng/edit?usp=drivesdk" TargetMode="External"/><Relationship Id="rId793" Type="http://schemas.openxmlformats.org/officeDocument/2006/relationships/hyperlink" Target="https://docs.google.com/document/d/1XGmd3fH_ljjGCJMhSuf1docuzaGSmSFBIjgc1JnF71k/edit?usp=drivesdk" TargetMode="External"/><Relationship Id="rId1388" Type="http://schemas.openxmlformats.org/officeDocument/2006/relationships/hyperlink" Target="https://docs.google.com/document/d/1QREQvbkrbKxl0aud23CEQSi-Qc7nMR0s1K2nXn5U4GY/edit?usp=drivesdk" TargetMode="External"/><Relationship Id="rId297" Type="http://schemas.openxmlformats.org/officeDocument/2006/relationships/hyperlink" Target="https://docs.google.com/document/d/1SqWXnGYSIwVeo7E2EZi4DuaAXEhqt5HwJIek8pRPAeE/edit?usp=drivesdk" TargetMode="External"/><Relationship Id="rId296" Type="http://schemas.openxmlformats.org/officeDocument/2006/relationships/hyperlink" Target="https://docs.google.com/document/d/17iOG6_c6FrIvVXGhRB-oIuVlV3zI-zsDCQfn2Ca2NEo/edit?usp=drivesdk" TargetMode="External"/><Relationship Id="rId295" Type="http://schemas.openxmlformats.org/officeDocument/2006/relationships/hyperlink" Target="https://docs.google.com/document/d/14VcfxXS1xwHwHwEHffdvF_pU0bHdQo1F67XFDOQknkY/edit?usp=drivesdk" TargetMode="External"/><Relationship Id="rId294" Type="http://schemas.openxmlformats.org/officeDocument/2006/relationships/hyperlink" Target="https://docs.google.com/document/d/1bqj0zGHk9jMmBivjfqSWGnsyzcsO0wsu_4GVsJB9BTI/edit?usp=drivesdk" TargetMode="External"/><Relationship Id="rId299" Type="http://schemas.openxmlformats.org/officeDocument/2006/relationships/hyperlink" Target="https://docs.google.com/document/d/1i1HjpwI_VeP3iO9eJ-r_PDBJfILf4I6I_J0ViUcB1BY/edit?usp=drivesdk" TargetMode="External"/><Relationship Id="rId298" Type="http://schemas.openxmlformats.org/officeDocument/2006/relationships/hyperlink" Target="https://docs.google.com/document/d/1r6HA8fITOpnXPr-2t3fgsVdY6eLjfDCwmVDw5binQRo/edit?usp=drivesdk" TargetMode="External"/><Relationship Id="rId271" Type="http://schemas.openxmlformats.org/officeDocument/2006/relationships/hyperlink" Target="https://docs.google.com/document/d/1lLtBWD5NZqDLzruCYPu9oPO6mRRz5zWHYdTfDDgd7t0/edit?usp=drivesdk" TargetMode="External"/><Relationship Id="rId270" Type="http://schemas.openxmlformats.org/officeDocument/2006/relationships/hyperlink" Target="https://docs.google.com/document/d/1awNp0eJA0HESNUkGVmm37GadWjBWgyY-0KpKJQ8u0wg/edit?usp=drivesdk" TargetMode="External"/><Relationship Id="rId269" Type="http://schemas.openxmlformats.org/officeDocument/2006/relationships/hyperlink" Target="https://docs.google.com/document/d/1YbwbqUJWKqjplVw6px0lYUS50Sn3jLAbYH-XCTfD9Is/edit?usp=drivesdk" TargetMode="External"/><Relationship Id="rId264" Type="http://schemas.openxmlformats.org/officeDocument/2006/relationships/hyperlink" Target="https://docs.google.com/document/d/14eRbRPirJfcqfRJFpyQu1-R3uDSz0f0qnJKA3WAyiKU/edit?usp=drivesdk" TargetMode="External"/><Relationship Id="rId263" Type="http://schemas.openxmlformats.org/officeDocument/2006/relationships/hyperlink" Target="https://docs.google.com/document/d/1ZtR2Qr4b-Inp_SPcIR8QOzRT-5ffc_5T7Iim7sLu9WE/edit?usp=drivesdk" TargetMode="External"/><Relationship Id="rId262" Type="http://schemas.openxmlformats.org/officeDocument/2006/relationships/hyperlink" Target="https://docs.google.com/document/d/1oKTlFfs9gAl7FnYK0gC2RIzXfmUOCGY2_TOiwtNudJ4/edit?usp=drivesdk" TargetMode="External"/><Relationship Id="rId261" Type="http://schemas.openxmlformats.org/officeDocument/2006/relationships/hyperlink" Target="https://docs.google.com/document/d/1MbqDfcByAtllye0R0L1-v4Vd_bhpmGb4o8TUXss7tM0/edit?usp=drivesdk" TargetMode="External"/><Relationship Id="rId268" Type="http://schemas.openxmlformats.org/officeDocument/2006/relationships/hyperlink" Target="https://docs.google.com/document/d/1cXWiomtkZgAEB8gmgsjHgwTvUwRG1Qs_TSpbEyuEnOU/edit?usp=drivesdk" TargetMode="External"/><Relationship Id="rId267" Type="http://schemas.openxmlformats.org/officeDocument/2006/relationships/hyperlink" Target="https://docs.google.com/document/d/1WbiiIjC43AEePUXq90kgCaeCdbHX9uuIr6CFWSG8mLs/edit?usp=drivesdk" TargetMode="External"/><Relationship Id="rId266" Type="http://schemas.openxmlformats.org/officeDocument/2006/relationships/hyperlink" Target="https://docs.google.com/document/d/1YfmVTe7mSsh4-Pi7kTq4pkqL_kFWdEmtxlaTBve8EyY/edit?usp=drivesdk" TargetMode="External"/><Relationship Id="rId265" Type="http://schemas.openxmlformats.org/officeDocument/2006/relationships/hyperlink" Target="https://docs.google.com/document/d/19uLz_aT8RBrjfaI7hrGeWoOwQqWP869Liu5mmLm8lp4/edit?usp=drivesdk" TargetMode="External"/><Relationship Id="rId260" Type="http://schemas.openxmlformats.org/officeDocument/2006/relationships/hyperlink" Target="https://docs.google.com/document/d/1QGRXjlXyqrsGkM2sPQ_8hHWkN8kBDvUVxoMRjLLq3fM/edit?usp=drivesdk" TargetMode="External"/><Relationship Id="rId259" Type="http://schemas.openxmlformats.org/officeDocument/2006/relationships/hyperlink" Target="https://docs.google.com/document/d/1yFa26KA-N7x1U1yN5DfKQ06O25GDj3cmUgBxf9roBgc/edit?usp=drivesdk" TargetMode="External"/><Relationship Id="rId258" Type="http://schemas.openxmlformats.org/officeDocument/2006/relationships/hyperlink" Target="https://docs.google.com/document/d/1_vCgGEEDR7_SDXVQq_LxiHpYjbt94m3W2Gna-4Xj-nY/edit?usp=drivesdk" TargetMode="External"/><Relationship Id="rId253" Type="http://schemas.openxmlformats.org/officeDocument/2006/relationships/hyperlink" Target="https://docs.google.com/document/d/1_G2w4RAFHhxjvp6kmBvu3Epj2HxdiSr3ysqMsTOGl0Y/edit?usp=drivesdk" TargetMode="External"/><Relationship Id="rId252" Type="http://schemas.openxmlformats.org/officeDocument/2006/relationships/hyperlink" Target="https://docs.google.com/document/d/1Fm3kPTomhkLoJYYP40UpUAbl0q3vATL6rxbxVggUG04/edit?usp=drivesdk" TargetMode="External"/><Relationship Id="rId251" Type="http://schemas.openxmlformats.org/officeDocument/2006/relationships/hyperlink" Target="https://docs.google.com/document/d/15QbbGv1BIzKwvSoNHWkzgEF6V7NdWYMHXaUq7DxTzGA/edit?usp=drivesdk" TargetMode="External"/><Relationship Id="rId250" Type="http://schemas.openxmlformats.org/officeDocument/2006/relationships/hyperlink" Target="https://docs.google.com/document/d/1XBoHMWP2shKfb4sEnkxphUrC4zQCrHCR-QXQkwJcqqY/edit?usp=drivesdk" TargetMode="External"/><Relationship Id="rId257" Type="http://schemas.openxmlformats.org/officeDocument/2006/relationships/hyperlink" Target="https://docs.google.com/document/d/1G34XB7s9sYkIFY-AgpKwuPqNWQ_0sioP6fjzOoNSiJQ/edit?usp=drivesdk" TargetMode="External"/><Relationship Id="rId256" Type="http://schemas.openxmlformats.org/officeDocument/2006/relationships/hyperlink" Target="https://docs.google.com/document/d/17WztJaNO8Ao2C6lLBuzg3Ga985TOH2m5EJY4Lq-gjkw/edit?usp=drivesdk" TargetMode="External"/><Relationship Id="rId255" Type="http://schemas.openxmlformats.org/officeDocument/2006/relationships/hyperlink" Target="https://docs.google.com/document/d/1fnts3ETC90EBuGK1fOJPSog2TsPKs7lwBdiAVAs5KI8/edit?usp=drivesdk" TargetMode="External"/><Relationship Id="rId254" Type="http://schemas.openxmlformats.org/officeDocument/2006/relationships/hyperlink" Target="https://docs.google.com/document/d/1PpbzhB6bkGSdSV7QHtpmiejoQUj_4UC3SizWdyOoVwI/edit?usp=drivesdk" TargetMode="External"/><Relationship Id="rId293" Type="http://schemas.openxmlformats.org/officeDocument/2006/relationships/hyperlink" Target="https://docs.google.com/document/d/11cFX4P0dAB4-YAVel_sakp95V8mqbpc8pTjSNNIlkgY/edit?usp=drivesdk" TargetMode="External"/><Relationship Id="rId292" Type="http://schemas.openxmlformats.org/officeDocument/2006/relationships/hyperlink" Target="https://docs.google.com/document/d/1RsK9tx0RG93lS48k-UoV3c751cw1tInu1qb-1QG_RUg/edit?usp=drivesdk" TargetMode="External"/><Relationship Id="rId291" Type="http://schemas.openxmlformats.org/officeDocument/2006/relationships/hyperlink" Target="https://docs.google.com/document/d/1gJ7KP_OundzwsVpC2fQ11odIrDdDwjVI-Rej_kWmvb0/edit?usp=drivesdk" TargetMode="External"/><Relationship Id="rId290" Type="http://schemas.openxmlformats.org/officeDocument/2006/relationships/hyperlink" Target="https://docs.google.com/document/d/1lmDt5uRMZQN29hrwz4d6sN_So80L-o4PGLs0H3Js-5Y/edit?usp=drivesdk" TargetMode="External"/><Relationship Id="rId286" Type="http://schemas.openxmlformats.org/officeDocument/2006/relationships/hyperlink" Target="https://docs.google.com/document/d/153aUSYtmJD5LqRP0HUGm3d_Rw7YMV4CNr05t9WKNMKM/edit?usp=drivesdk" TargetMode="External"/><Relationship Id="rId285" Type="http://schemas.openxmlformats.org/officeDocument/2006/relationships/hyperlink" Target="https://docs.google.com/document/d/14ML9FnKqVInoonSZRCVWR4l9u-9XjniXjppaII-eIbM/edit?usp=drivesdk" TargetMode="External"/><Relationship Id="rId284" Type="http://schemas.openxmlformats.org/officeDocument/2006/relationships/hyperlink" Target="https://docs.google.com/document/d/1k6hUIP6qpDb7qPpx6ohUySywUMFtcwrwMcEgRxXVfQk/edit?usp=drivesdk" TargetMode="External"/><Relationship Id="rId283" Type="http://schemas.openxmlformats.org/officeDocument/2006/relationships/hyperlink" Target="https://docs.google.com/document/d/16p0n_N_mPzMl1vVVPCR0fzQ0daSkxyFQJzyp7K95ikM/edit?usp=drivesdk" TargetMode="External"/><Relationship Id="rId289" Type="http://schemas.openxmlformats.org/officeDocument/2006/relationships/hyperlink" Target="https://docs.google.com/document/d/11rAFSUgKKeJMWnlrO4i4WJMrywF3ADLRb6VIvRHzE8s/edit?usp=drivesdk" TargetMode="External"/><Relationship Id="rId288" Type="http://schemas.openxmlformats.org/officeDocument/2006/relationships/hyperlink" Target="https://docs.google.com/document/d/1IuXhWmCZ6d3RWbEo6aTUr7CaGzAkB6MxgSodLi-W9ag/edit?usp=drivesdk" TargetMode="External"/><Relationship Id="rId287" Type="http://schemas.openxmlformats.org/officeDocument/2006/relationships/hyperlink" Target="https://docs.google.com/document/d/1mcaFvopafoi45i4v62He7jjD6ICR530nMgWCyQOsX_I/edit?usp=drivesdk" TargetMode="External"/><Relationship Id="rId282" Type="http://schemas.openxmlformats.org/officeDocument/2006/relationships/hyperlink" Target="https://docs.google.com/document/d/1sr1ZWrMt2HsiAsRaFhi0u1xcuo2M9L66oxOQKQFWDUE/edit?usp=drivesdk" TargetMode="External"/><Relationship Id="rId281" Type="http://schemas.openxmlformats.org/officeDocument/2006/relationships/hyperlink" Target="https://docs.google.com/document/d/1kSBnnwW7gaVpRcu6JU1rc3F2MSqG79sK1sh-7Fs9Ja0/edit?usp=drivesdk" TargetMode="External"/><Relationship Id="rId280" Type="http://schemas.openxmlformats.org/officeDocument/2006/relationships/hyperlink" Target="https://docs.google.com/document/d/1If6jLHKZNWBG6J8iObY3cYAfhRw2bW19XWgnc-T4_aA/edit?usp=drivesdk" TargetMode="External"/><Relationship Id="rId275" Type="http://schemas.openxmlformats.org/officeDocument/2006/relationships/hyperlink" Target="https://docs.google.com/document/d/1sSmOm_32rI5CRCqmZLUNzMASJF2k_tbvwbO0_TWcIus/edit?usp=drivesdk" TargetMode="External"/><Relationship Id="rId274" Type="http://schemas.openxmlformats.org/officeDocument/2006/relationships/hyperlink" Target="https://docs.google.com/document/d/1wp7B0GnumUvj0AlrtW16gJ586ipMZq13CtGB4H-79wc/edit?usp=drivesdk" TargetMode="External"/><Relationship Id="rId273" Type="http://schemas.openxmlformats.org/officeDocument/2006/relationships/hyperlink" Target="https://docs.google.com/document/d/13S8w4AbeEjJrgt6QkepSzj-Cqrlo-EOEacqmg5po6Kc/edit?usp=drivesdk" TargetMode="External"/><Relationship Id="rId272" Type="http://schemas.openxmlformats.org/officeDocument/2006/relationships/hyperlink" Target="https://docs.google.com/document/d/1GTtIhbQJTfzQXEcBVlvzEpT4YC6WY1IQt6KZ5Zz9aUU/edit?usp=drivesdk" TargetMode="External"/><Relationship Id="rId279" Type="http://schemas.openxmlformats.org/officeDocument/2006/relationships/hyperlink" Target="https://docs.google.com/document/d/1VmzMwCZHIyVhVAFOOgm7ci-8FieHpow15Bfx7iIQHOg/edit?usp=drivesdk" TargetMode="External"/><Relationship Id="rId278" Type="http://schemas.openxmlformats.org/officeDocument/2006/relationships/hyperlink" Target="https://docs.google.com/document/d/1PAHv9wV0HutIPdq400e-9P_ooH2T6siWCQ_yCdrjSaU/edit?usp=drivesdk" TargetMode="External"/><Relationship Id="rId277" Type="http://schemas.openxmlformats.org/officeDocument/2006/relationships/hyperlink" Target="https://docs.google.com/document/d/1zNM80Gb9NPI1aJvsB0hvgPTvGFt20hpny8wuE7t6NJ0/edit?usp=drivesdk" TargetMode="External"/><Relationship Id="rId276" Type="http://schemas.openxmlformats.org/officeDocument/2006/relationships/hyperlink" Target="https://docs.google.com/document/d/1Rs5KZ-K5KIhjCQgWJmPtUm5ksEuVYvEmWYtF_XjeIcE/edit?usp=drivesdk" TargetMode="External"/><Relationship Id="rId1851" Type="http://schemas.openxmlformats.org/officeDocument/2006/relationships/hyperlink" Target="https://docs.google.com/document/d/1hYFTLBb5J1hVietSJY3dq6SNGeudpt1eMsVSEaYgYe8/edit?usp=drivesdk" TargetMode="External"/><Relationship Id="rId1852" Type="http://schemas.openxmlformats.org/officeDocument/2006/relationships/hyperlink" Target="https://docs.google.com/document/d/1uwGgAywO6rCvJaml-U6z4kdvTbGN47HZAWZj3-wH22o/edit?usp=drivesdk" TargetMode="External"/><Relationship Id="rId1853" Type="http://schemas.openxmlformats.org/officeDocument/2006/relationships/hyperlink" Target="https://docs.google.com/document/d/15CG0EXEqQhU4jVqm8hkW42EQRL3kOuKfhHOMgTZC5Cw/edit?usp=drivesdk" TargetMode="External"/><Relationship Id="rId1854" Type="http://schemas.openxmlformats.org/officeDocument/2006/relationships/hyperlink" Target="https://docs.google.com/document/d/1FKyEZ4oufTarnKwOKpAqfkMHO6uOPdAtzXdy7_JXPMM/edit?usp=drivesdk" TargetMode="External"/><Relationship Id="rId1855" Type="http://schemas.openxmlformats.org/officeDocument/2006/relationships/hyperlink" Target="https://docs.google.com/document/d/17sF4TFRTWdfg1_r5kxHLkq0ZDiAfe1LFlsLawzROI2U/edit?usp=drivesdk" TargetMode="External"/><Relationship Id="rId1856" Type="http://schemas.openxmlformats.org/officeDocument/2006/relationships/hyperlink" Target="https://docs.google.com/document/d/1rfczK_09BADzUmoplEMOKztaT18cggPquAQEl6vdaq4/edit?usp=drivesdk" TargetMode="External"/><Relationship Id="rId1857" Type="http://schemas.openxmlformats.org/officeDocument/2006/relationships/hyperlink" Target="https://docs.google.com/document/d/1jUSAc_OWCc7N7ZUuJdWxp3RQ9FapfGE-xFq0RbuJvLQ/edit?usp=drivesdk" TargetMode="External"/><Relationship Id="rId1858" Type="http://schemas.openxmlformats.org/officeDocument/2006/relationships/hyperlink" Target="https://docs.google.com/document/d/1kMtCOBWt3t0bQCFLlVLUEzvsVSQ-BS2MkCDub_8ZVOw/edit?usp=drivesdk" TargetMode="External"/><Relationship Id="rId1859" Type="http://schemas.openxmlformats.org/officeDocument/2006/relationships/hyperlink" Target="https://docs.google.com/document/d/1heWj8NoHscqYE37eAmhUs_c-UG53iFAA_G0w_zgWiPE/edit?usp=drivesdk" TargetMode="External"/><Relationship Id="rId1850" Type="http://schemas.openxmlformats.org/officeDocument/2006/relationships/hyperlink" Target="https://docs.google.com/document/d/10iHBnIKlIeAd7L225sco2sR3j1kYTGIquFn78V235ME/edit?usp=drivesdk" TargetMode="External"/><Relationship Id="rId1840" Type="http://schemas.openxmlformats.org/officeDocument/2006/relationships/hyperlink" Target="https://docs.google.com/document/d/13_iedxUNbf9L95S5AG88hOULN2JLj-q5ksM2xDSL5VI/edit?usp=drivesdk" TargetMode="External"/><Relationship Id="rId1841" Type="http://schemas.openxmlformats.org/officeDocument/2006/relationships/hyperlink" Target="https://docs.google.com/document/d/1c_KtBGagpMonRQrDEDKNSLLIuo59lucaoFliTeqTNqY/edit?usp=drivesdk" TargetMode="External"/><Relationship Id="rId1842" Type="http://schemas.openxmlformats.org/officeDocument/2006/relationships/hyperlink" Target="https://docs.google.com/document/d/1e3Y6UtU449BbUFvNumu5WD3vKxVBPv2EBQBk981X2Po/edit?usp=drivesdk" TargetMode="External"/><Relationship Id="rId1843" Type="http://schemas.openxmlformats.org/officeDocument/2006/relationships/hyperlink" Target="https://docs.google.com/document/d/1hCxFabmXIlvGXXJzcO3ILml20osJciWQKKXQZVUTFDk/edit?usp=drivesdk" TargetMode="External"/><Relationship Id="rId1844" Type="http://schemas.openxmlformats.org/officeDocument/2006/relationships/hyperlink" Target="https://docs.google.com/document/d/1VjMYJAerBCGSxYPkW3ZOYAPCC4oU65AkEMO7ehacCFY/edit?usp=drivesdk" TargetMode="External"/><Relationship Id="rId1845" Type="http://schemas.openxmlformats.org/officeDocument/2006/relationships/hyperlink" Target="https://docs.google.com/document/d/1dmHQnM5ZmOpjNq1xwf5FKrm4wehdcXUICsHCP0SBINM/edit?usp=drivesdk" TargetMode="External"/><Relationship Id="rId1846" Type="http://schemas.openxmlformats.org/officeDocument/2006/relationships/hyperlink" Target="https://docs.google.com/document/d/1P-Ip5iIKKcbR71owXo7WtVWiIwNyGXeTmFQcMbRsTyk/edit?usp=drivesdk" TargetMode="External"/><Relationship Id="rId1847" Type="http://schemas.openxmlformats.org/officeDocument/2006/relationships/hyperlink" Target="https://docs.google.com/document/d/1onNfAYO0DNrPo7iRJvhq0v5qZ6fSMM2kySB-fjpJ2kw/edit?usp=drivesdk" TargetMode="External"/><Relationship Id="rId1848" Type="http://schemas.openxmlformats.org/officeDocument/2006/relationships/hyperlink" Target="https://docs.google.com/document/d/1zmitrkla-w2ARP9-0DCWhs9z3ek7cIfBBLfKKLmBhQ0/edit?usp=drivesdk" TargetMode="External"/><Relationship Id="rId1849" Type="http://schemas.openxmlformats.org/officeDocument/2006/relationships/hyperlink" Target="https://docs.google.com/document/d/1kv0UiJooj9MDC4JVnu8uouVgSzxmuSds0sR6offOd6g/edit?usp=drivesdk" TargetMode="External"/><Relationship Id="rId1873" Type="http://schemas.openxmlformats.org/officeDocument/2006/relationships/hyperlink" Target="https://docs.google.com/document/d/1lNaPgh2ADtf0REyKJaFSOwb26yJ4vCVBQinqKwj7j-Y/edit?usp=drivesdk" TargetMode="External"/><Relationship Id="rId1874" Type="http://schemas.openxmlformats.org/officeDocument/2006/relationships/hyperlink" Target="https://docs.google.com/document/d/1tYTmB06Jc7Zt-ezILHa-EF2p-92uR6QKkoWikNoaIyI/edit?usp=drivesdk" TargetMode="External"/><Relationship Id="rId1875" Type="http://schemas.openxmlformats.org/officeDocument/2006/relationships/hyperlink" Target="https://docs.google.com/document/d/1RiZLjMnkxW7scNCheKE-9XzcWKuczckv3R6BLg_YsSo/edit?usp=drivesdk" TargetMode="External"/><Relationship Id="rId1876" Type="http://schemas.openxmlformats.org/officeDocument/2006/relationships/hyperlink" Target="https://docs.google.com/document/d/1ONvzU57ZkVv7f1S5vzb0rLtL-a3pm9olvGwNO9sPzvg/edit?usp=drivesdk" TargetMode="External"/><Relationship Id="rId1877" Type="http://schemas.openxmlformats.org/officeDocument/2006/relationships/hyperlink" Target="https://docs.google.com/document/d/1r-FeKFAFrR3GX_BUDqblSSeERP0v9BcEiJorhIhsJlw/edit?usp=drivesdk" TargetMode="External"/><Relationship Id="rId1878" Type="http://schemas.openxmlformats.org/officeDocument/2006/relationships/hyperlink" Target="https://docs.google.com/document/d/1lDJ8adEX1QTt_xbVM4eiGZlajKD5htVTMn3Wyo-hxi8/edit?usp=drivesdk" TargetMode="External"/><Relationship Id="rId1879" Type="http://schemas.openxmlformats.org/officeDocument/2006/relationships/hyperlink" Target="https://docs.google.com/document/d/1A8-wUbYAoxC8e9vMsKqqjNTthLfH5oMMrhOo_92EBzw/edit?usp=drivesdk" TargetMode="External"/><Relationship Id="rId1870" Type="http://schemas.openxmlformats.org/officeDocument/2006/relationships/hyperlink" Target="https://docs.google.com/document/d/1w0pgj0k8bGo8dcDYd0CuISn6cdw-VRpchNTGITboyLg/edit?usp=drivesdk" TargetMode="External"/><Relationship Id="rId1871" Type="http://schemas.openxmlformats.org/officeDocument/2006/relationships/hyperlink" Target="https://docs.google.com/document/d/1MVEpHhpebyxsQOXiwTJr8HpPyoet36nuT9tUUdS2FLg/edit?usp=drivesdk" TargetMode="External"/><Relationship Id="rId1872" Type="http://schemas.openxmlformats.org/officeDocument/2006/relationships/hyperlink" Target="https://docs.google.com/document/d/1C9FGWZ8-wA0WcGmdpkvBVR-rUIckxoQWRnGAUq3ZVPA/edit?usp=drivesdk" TargetMode="External"/><Relationship Id="rId1862" Type="http://schemas.openxmlformats.org/officeDocument/2006/relationships/hyperlink" Target="https://docs.google.com/document/d/16MapHizN2Xbzw2iRby_hBaRgJjLKIZ6oDbuto-Kxjyo/edit?usp=drivesdk" TargetMode="External"/><Relationship Id="rId1863" Type="http://schemas.openxmlformats.org/officeDocument/2006/relationships/hyperlink" Target="https://docs.google.com/document/d/17VKb8IUWEirmj9JJeAT9JquvSL0dwUvgDFp9KrE6TZk/edit?usp=drivesdk" TargetMode="External"/><Relationship Id="rId1864" Type="http://schemas.openxmlformats.org/officeDocument/2006/relationships/hyperlink" Target="https://docs.google.com/document/d/1CkdLwyPBmsiJXIt2-vhznF122YvSRV4r4aJy2fcUjjk/edit?usp=drivesdk" TargetMode="External"/><Relationship Id="rId1865" Type="http://schemas.openxmlformats.org/officeDocument/2006/relationships/hyperlink" Target="https://docs.google.com/document/d/1FhGRZIOhDUqk2jBwK-U0AyR7qK_F41-Wthty1d1Ke9o/edit?usp=drivesdk" TargetMode="External"/><Relationship Id="rId1866" Type="http://schemas.openxmlformats.org/officeDocument/2006/relationships/hyperlink" Target="https://docs.google.com/document/d/1EqVkCTglLulQpjDTcmQPFOceAjQlbt-B6gzya3R9h8I/edit?usp=drivesdk" TargetMode="External"/><Relationship Id="rId1867" Type="http://schemas.openxmlformats.org/officeDocument/2006/relationships/hyperlink" Target="https://docs.google.com/document/d/1G-zz-_UuVjODA9JLdGfkvU0wYXwUfLziHCOZHwU4HBw/edit?usp=drivesdk" TargetMode="External"/><Relationship Id="rId1868" Type="http://schemas.openxmlformats.org/officeDocument/2006/relationships/hyperlink" Target="https://docs.google.com/document/d/1k5i7_hFbHSjs7Jm7iDaeW6_UtlGsKHi2R3Tv7Zt9C44/edit?usp=drivesdk" TargetMode="External"/><Relationship Id="rId1869" Type="http://schemas.openxmlformats.org/officeDocument/2006/relationships/hyperlink" Target="https://docs.google.com/document/d/11CL4f8nW6HqxQuz3kGy_uiE-ZAPsKzmSy_LFUParCYI/edit?usp=drivesdk" TargetMode="External"/><Relationship Id="rId1860" Type="http://schemas.openxmlformats.org/officeDocument/2006/relationships/hyperlink" Target="https://docs.google.com/document/d/1zb_35nRLkmu44-GhRO0hUiMh9IvNsRkPHSaxPjnn1-E/edit?usp=drivesdk" TargetMode="External"/><Relationship Id="rId1861" Type="http://schemas.openxmlformats.org/officeDocument/2006/relationships/hyperlink" Target="https://docs.google.com/document/d/1Y67_IsUdCMDNwM7p2yTw0RakqK-uKLRx2zBqRHvWjkI/edit?usp=drivesdk" TargetMode="External"/><Relationship Id="rId1810" Type="http://schemas.openxmlformats.org/officeDocument/2006/relationships/hyperlink" Target="https://docs.google.com/document/d/1NWD9jGxoNtyZfKptaA9dycA4Fl9U2KcaXJ-g3OmSnNs/edit?usp=drivesdk" TargetMode="External"/><Relationship Id="rId1811" Type="http://schemas.openxmlformats.org/officeDocument/2006/relationships/hyperlink" Target="https://docs.google.com/document/d/16qkkjfKg5XuGU7BWGhJEyi_EYvBLIRnc3E07uJBFMII/edit?usp=drivesdk" TargetMode="External"/><Relationship Id="rId1812" Type="http://schemas.openxmlformats.org/officeDocument/2006/relationships/hyperlink" Target="https://docs.google.com/document/d/1k7qx1qbkdgnYMYay1vreNbCcv9sigc1sbSiMETEp4Pc/edit?usp=drivesdk" TargetMode="External"/><Relationship Id="rId1813" Type="http://schemas.openxmlformats.org/officeDocument/2006/relationships/hyperlink" Target="https://docs.google.com/document/d/1LeQmi6z4i7gzEDURvqhkQG9mOFOIagpz89ZFPh7b0w0/edit?usp=drivesdk" TargetMode="External"/><Relationship Id="rId1814" Type="http://schemas.openxmlformats.org/officeDocument/2006/relationships/hyperlink" Target="https://docs.google.com/document/d/14PDFkRA9vPPih9fvY7xjPBmb_D5azOFdAi2ePiL43BQ/edit?usp=drivesdk" TargetMode="External"/><Relationship Id="rId1815" Type="http://schemas.openxmlformats.org/officeDocument/2006/relationships/hyperlink" Target="https://docs.google.com/document/d/1ZM2JECSvdMLlODQHVqvhWZqmU6N9Xpbs5es_mshRu5I/edit?usp=drivesdk" TargetMode="External"/><Relationship Id="rId1816" Type="http://schemas.openxmlformats.org/officeDocument/2006/relationships/hyperlink" Target="https://docs.google.com/document/d/18n7za7HzI0O3F0LmAuN5AyXyXPZ6Fc0rxalDXuemmfU/edit?usp=drivesdk" TargetMode="External"/><Relationship Id="rId1817" Type="http://schemas.openxmlformats.org/officeDocument/2006/relationships/hyperlink" Target="https://docs.google.com/document/d/1eDhWDk3bKf-zgsO2igH4_eSN8pUkKVNeyxOON8LXwr8/edit?usp=drivesdk" TargetMode="External"/><Relationship Id="rId1818" Type="http://schemas.openxmlformats.org/officeDocument/2006/relationships/hyperlink" Target="https://docs.google.com/document/d/1pU0X20KLTGgj1ONoXDm71_F08cvP9CDdMyEFGqumLwk/edit?usp=drivesdk" TargetMode="External"/><Relationship Id="rId1819" Type="http://schemas.openxmlformats.org/officeDocument/2006/relationships/hyperlink" Target="https://docs.google.com/document/d/1W78EpiVrghimWV0dp-yBnHVpnx8-5vjXjM28vIW9l9A/edit?usp=drivesdk" TargetMode="External"/><Relationship Id="rId1800" Type="http://schemas.openxmlformats.org/officeDocument/2006/relationships/hyperlink" Target="https://docs.google.com/document/d/1Ty9f0Kfu63Po-dBO8192FCev0gMa0Zr_N1jEIWbkUPE/edit?usp=drivesdk" TargetMode="External"/><Relationship Id="rId1801" Type="http://schemas.openxmlformats.org/officeDocument/2006/relationships/hyperlink" Target="https://docs.google.com/document/d/1ssNkxPX6YmKnjSLwDttcKpcCRAmV0UtzrZTy66kYOGo/edit?usp=drivesdk" TargetMode="External"/><Relationship Id="rId1802" Type="http://schemas.openxmlformats.org/officeDocument/2006/relationships/hyperlink" Target="https://docs.google.com/document/d/1_dLN4FXE4W2Wtc8KeTnOn6wL5gd0VT5KUiL3Ni8aM80/edit?usp=drivesdk" TargetMode="External"/><Relationship Id="rId1803" Type="http://schemas.openxmlformats.org/officeDocument/2006/relationships/hyperlink" Target="https://docs.google.com/document/d/1Yw6zI3ura3WPNmZbluyxAeYloP48lpKRFpFK4eBZ-Go/edit?usp=drivesdk" TargetMode="External"/><Relationship Id="rId1804" Type="http://schemas.openxmlformats.org/officeDocument/2006/relationships/hyperlink" Target="https://docs.google.com/document/d/1kE_VOSGeYxTHU_GZKhhYXaFQi9DW9JJfvBdK09dXjJo/edit?usp=drivesdk" TargetMode="External"/><Relationship Id="rId1805" Type="http://schemas.openxmlformats.org/officeDocument/2006/relationships/hyperlink" Target="https://docs.google.com/document/d/1Rj37y4RxqwcodMoTf-lvQUt0CjDkzXC_ytV9vapYkkI/edit?usp=drivesdk" TargetMode="External"/><Relationship Id="rId1806" Type="http://schemas.openxmlformats.org/officeDocument/2006/relationships/hyperlink" Target="https://docs.google.com/document/d/1i80_gqZWKGrtBy9nWDazsU3tJe_XVTj3WGP7TtauRxA/edit?usp=drivesdk" TargetMode="External"/><Relationship Id="rId1807" Type="http://schemas.openxmlformats.org/officeDocument/2006/relationships/hyperlink" Target="https://docs.google.com/document/d/1zG7y4prlLL_Aqn3C6jq6rLA40ouUcX-wJP4Uu62S9cE/edit?usp=drivesdk" TargetMode="External"/><Relationship Id="rId1808" Type="http://schemas.openxmlformats.org/officeDocument/2006/relationships/hyperlink" Target="https://docs.google.com/document/d/14rWziKImKny33nJaS5l_lN6GcULg2x3xBwZN552-HQ0/edit?usp=drivesdk" TargetMode="External"/><Relationship Id="rId1809" Type="http://schemas.openxmlformats.org/officeDocument/2006/relationships/hyperlink" Target="https://docs.google.com/document/d/1N7vub_hGbRDAXBFUkWLnvc2tOzP3fRnVSUMXfJATSaY/edit?usp=drivesdk" TargetMode="External"/><Relationship Id="rId1830" Type="http://schemas.openxmlformats.org/officeDocument/2006/relationships/hyperlink" Target="https://docs.google.com/document/d/1oBN6ccsS7GBlX8mPxBZnCtqGcMDjXkRUAZh4Q_69OSA/edit?usp=drivesdk" TargetMode="External"/><Relationship Id="rId1831" Type="http://schemas.openxmlformats.org/officeDocument/2006/relationships/hyperlink" Target="https://docs.google.com/document/d/1D0ZF9xR995zHh5CBpSjEyIWTtp608IXQr8iFvutAQFQ/edit?usp=drivesdk" TargetMode="External"/><Relationship Id="rId1832" Type="http://schemas.openxmlformats.org/officeDocument/2006/relationships/hyperlink" Target="https://docs.google.com/document/d/1h64rBxs4pYAL72y81eZvQwq--8LZ57LsWPJdI_TSeew/edit?usp=drivesdk" TargetMode="External"/><Relationship Id="rId1833" Type="http://schemas.openxmlformats.org/officeDocument/2006/relationships/hyperlink" Target="https://docs.google.com/document/d/15zRAkyCkLaqA_OnvEZkU9GVn4d63hlJr-MGJmA2A5qQ/edit?usp=drivesdk" TargetMode="External"/><Relationship Id="rId1834" Type="http://schemas.openxmlformats.org/officeDocument/2006/relationships/hyperlink" Target="https://docs.google.com/document/d/13nsbGZyWWiW83o-jL5XkXdbBe9wc-b40kw271lv37N4/edit?usp=drivesdk" TargetMode="External"/><Relationship Id="rId1835" Type="http://schemas.openxmlformats.org/officeDocument/2006/relationships/hyperlink" Target="https://docs.google.com/document/d/1usrMwkJLXjclfXXzR3QmJpPfCXGTKYo6Fcaya5WT6gM/edit?usp=drivesdk" TargetMode="External"/><Relationship Id="rId1836" Type="http://schemas.openxmlformats.org/officeDocument/2006/relationships/hyperlink" Target="https://docs.google.com/document/d/159sv0UWGs4EvCIKA8Ku3Ch_BHqaGKHH7U-A3w79oX4o/edit?usp=drivesdk" TargetMode="External"/><Relationship Id="rId1837" Type="http://schemas.openxmlformats.org/officeDocument/2006/relationships/hyperlink" Target="https://docs.google.com/document/d/1LNaNC60CPGgIldXTl2C0cDIyrq2busB9ENzTU-ObTv4/edit?usp=drivesdk" TargetMode="External"/><Relationship Id="rId1838" Type="http://schemas.openxmlformats.org/officeDocument/2006/relationships/hyperlink" Target="https://docs.google.com/document/d/1k9bFBoVt3-C_dZco1HLVGlhyeBivYc2sWvVkf81hp4c/edit?usp=drivesdk" TargetMode="External"/><Relationship Id="rId1839" Type="http://schemas.openxmlformats.org/officeDocument/2006/relationships/hyperlink" Target="https://docs.google.com/document/d/1CLxOIRqzr0dgO9zQe2OHORrlL633BoBIJjFFPge3eWk/edit?usp=drivesdk" TargetMode="External"/><Relationship Id="rId1820" Type="http://schemas.openxmlformats.org/officeDocument/2006/relationships/hyperlink" Target="https://docs.google.com/document/d/12lrfAZrG9pToHgFQFYEQhYBuhUKZryjCH4ppM5TNkQQ/edit?usp=drivesdk" TargetMode="External"/><Relationship Id="rId1821" Type="http://schemas.openxmlformats.org/officeDocument/2006/relationships/hyperlink" Target="https://docs.google.com/document/d/1MeBJ4DHDVKBTC0lQXuvDiumRaEGnHrnnUkZ97vo79gY/edit?usp=drivesdk" TargetMode="External"/><Relationship Id="rId1822" Type="http://schemas.openxmlformats.org/officeDocument/2006/relationships/hyperlink" Target="https://docs.google.com/document/d/1vsEUEoGESQWLgKZmD3izUlNQ4IVZAlPku03-HtVQrHA/edit?usp=drivesdk" TargetMode="External"/><Relationship Id="rId1823" Type="http://schemas.openxmlformats.org/officeDocument/2006/relationships/hyperlink" Target="https://docs.google.com/document/d/1iJ7Ilt9P-kllgZ2bmcX_2PDlc2iqrtnKWr1ptCKHawI/edit?usp=drivesdk" TargetMode="External"/><Relationship Id="rId1824" Type="http://schemas.openxmlformats.org/officeDocument/2006/relationships/hyperlink" Target="https://docs.google.com/document/d/1XBEo-PH3X9_kOGS6_HzsxGw72_6uTGOzoJSFikW398c/edit?usp=drivesdk" TargetMode="External"/><Relationship Id="rId1825" Type="http://schemas.openxmlformats.org/officeDocument/2006/relationships/hyperlink" Target="https://docs.google.com/document/d/1OqBFBwy2MRChBqUSDdPb0Dx-xqT-02hjAKn9TbpNwXA/edit?usp=drivesdk" TargetMode="External"/><Relationship Id="rId1826" Type="http://schemas.openxmlformats.org/officeDocument/2006/relationships/hyperlink" Target="https://docs.google.com/document/d/141fyl6gXRWq6C9oTrPntXBjV7J1aPgG1hVNMP2sGWpg/edit?usp=drivesdk" TargetMode="External"/><Relationship Id="rId1827" Type="http://schemas.openxmlformats.org/officeDocument/2006/relationships/hyperlink" Target="https://docs.google.com/document/d/14JDltArOFRDvi1HwD3zuXi6WJaiO97kGZ7uwqEPyvMA/edit?usp=drivesdk" TargetMode="External"/><Relationship Id="rId1828" Type="http://schemas.openxmlformats.org/officeDocument/2006/relationships/hyperlink" Target="https://docs.google.com/document/d/1nDOtSpwqSQYxbfU1nQuSC2jy3E8DmvN9T1tJfuacZgw/edit?usp=drivesdk" TargetMode="External"/><Relationship Id="rId1829" Type="http://schemas.openxmlformats.org/officeDocument/2006/relationships/hyperlink" Target="https://docs.google.com/document/d/1eOaLExuim2lDmWKSlriXrJ2JkbhmNoTlKAMCEIaNwAY/edit?usp=drivesdk" TargetMode="External"/><Relationship Id="rId1455" Type="http://schemas.openxmlformats.org/officeDocument/2006/relationships/hyperlink" Target="https://docs.google.com/document/d/1zS3Pu7sIu2h7SGG45jNj4ZOH8gfWsCxypSRjSUf8eVI/edit?usp=drivesdk" TargetMode="External"/><Relationship Id="rId1456" Type="http://schemas.openxmlformats.org/officeDocument/2006/relationships/hyperlink" Target="https://docs.google.com/document/d/11NdNY0h8IcOorcCe40sNQyR3RFHEcmnJakQX4qQ5AbU/edit?usp=drivesdk" TargetMode="External"/><Relationship Id="rId1457" Type="http://schemas.openxmlformats.org/officeDocument/2006/relationships/hyperlink" Target="https://docs.google.com/document/d/1SUghZLyWsj-jQ3XuCHKbgtZ9XjDGJQHKgtwmHiAPYoA/edit?usp=drivesdk" TargetMode="External"/><Relationship Id="rId1458" Type="http://schemas.openxmlformats.org/officeDocument/2006/relationships/hyperlink" Target="https://docs.google.com/document/d/1WC59NFH6VYesrVFAqXa3qeClIPrZdLA3TZtd81DTIdw/edit?usp=drivesdk" TargetMode="External"/><Relationship Id="rId1459" Type="http://schemas.openxmlformats.org/officeDocument/2006/relationships/hyperlink" Target="https://docs.google.com/document/d/1RK88Ps9a7xX59Sc0taNt3I007CEIwN7AT0DJSXjrpH8/edit?usp=drivesdk" TargetMode="External"/><Relationship Id="rId629" Type="http://schemas.openxmlformats.org/officeDocument/2006/relationships/hyperlink" Target="https://docs.google.com/document/d/1aveUxKY7jHryJaSVHJ-A_WJqT0urPKd2F17bPfbZzaw/edit?usp=drivesdk" TargetMode="External"/><Relationship Id="rId624" Type="http://schemas.openxmlformats.org/officeDocument/2006/relationships/hyperlink" Target="https://docs.google.com/document/d/1VxGKPy95aKWBMpd0xV0WyX18VBINVVpRw19W1ytoMsQ/edit?usp=drivesdk" TargetMode="External"/><Relationship Id="rId623" Type="http://schemas.openxmlformats.org/officeDocument/2006/relationships/hyperlink" Target="https://docs.google.com/document/d/18tXdb_UdJyzDsiBkMJpwb8l7BCT3VixjGS5y3dk4lgs/edit?usp=drivesdk" TargetMode="External"/><Relationship Id="rId622" Type="http://schemas.openxmlformats.org/officeDocument/2006/relationships/hyperlink" Target="https://docs.google.com/document/d/1hnw6Gtpv_L11oLNTgJ0ENwPlvbSxLhaxy9zmV7HOV0A/edit?usp=drivesdk" TargetMode="External"/><Relationship Id="rId621" Type="http://schemas.openxmlformats.org/officeDocument/2006/relationships/hyperlink" Target="https://docs.google.com/document/d/1U24EJmqUxzfMTkTWOfQZr8JLCNdz1TUrHoN-CxFg0wo/edit?usp=drivesdk" TargetMode="External"/><Relationship Id="rId628" Type="http://schemas.openxmlformats.org/officeDocument/2006/relationships/hyperlink" Target="https://docs.google.com/document/d/1hh6NTbLZF-jQkirzefVB4oM4KYtpd1ZYpurhl_E9kjM/edit?usp=drivesdk" TargetMode="External"/><Relationship Id="rId627" Type="http://schemas.openxmlformats.org/officeDocument/2006/relationships/hyperlink" Target="https://docs.google.com/document/d/11r2z3lVZuH00qtfGdrsR5XiHMz58Q5BKuSARaXyPsOs/edit?usp=drivesdk" TargetMode="External"/><Relationship Id="rId626" Type="http://schemas.openxmlformats.org/officeDocument/2006/relationships/hyperlink" Target="https://docs.google.com/document/d/1Nvqlo9JKIeWIBDfPA6p4BcDcDzopnu8ccNepCWAiG9k/edit?usp=drivesdk" TargetMode="External"/><Relationship Id="rId625" Type="http://schemas.openxmlformats.org/officeDocument/2006/relationships/hyperlink" Target="https://docs.google.com/document/d/1LroPwafGLbYzt77Z86is0ahCxMi71ETwb0blrn5sgEg/edit?usp=drivesdk" TargetMode="External"/><Relationship Id="rId1450" Type="http://schemas.openxmlformats.org/officeDocument/2006/relationships/hyperlink" Target="https://docs.google.com/document/d/1rgzWXK5nPWzN1MSDt1zivmbRC_fX1OE6wazo7ZsUXIU/edit?usp=drivesdk" TargetMode="External"/><Relationship Id="rId620" Type="http://schemas.openxmlformats.org/officeDocument/2006/relationships/hyperlink" Target="https://docs.google.com/document/d/1mOZiyIK6EV3ic8FeRqiwzVt5bQaTDociRPjE2JV0k_c/edit?usp=drivesdk" TargetMode="External"/><Relationship Id="rId1451" Type="http://schemas.openxmlformats.org/officeDocument/2006/relationships/hyperlink" Target="https://docs.google.com/document/d/1rLNTkRucXc-SZWhm5VC5ABOa4RnqzASmoAhhJo2dewQ/edit?usp=drivesdk" TargetMode="External"/><Relationship Id="rId1452" Type="http://schemas.openxmlformats.org/officeDocument/2006/relationships/hyperlink" Target="https://docs.google.com/document/d/1b-EZsfIPqC92_4GNdfYre02YKmybCRlVpDKXbVEvwUs/edit?usp=drivesdk" TargetMode="External"/><Relationship Id="rId1453" Type="http://schemas.openxmlformats.org/officeDocument/2006/relationships/hyperlink" Target="https://docs.google.com/document/d/1YzIlLmAGT5bMcp8H5Kj6LcJCCd96zREfW_SCqeOnm0o/edit?usp=drivesdk" TargetMode="External"/><Relationship Id="rId1454" Type="http://schemas.openxmlformats.org/officeDocument/2006/relationships/hyperlink" Target="https://docs.google.com/document/d/1C5lL5-K0Y5WncQuVzHCLojXmAHwtWMb7qE_cQwP6wHs/edit?usp=drivesdk" TargetMode="External"/><Relationship Id="rId1444" Type="http://schemas.openxmlformats.org/officeDocument/2006/relationships/hyperlink" Target="https://docs.google.com/document/d/1_TxRbwp1-ZsYj-OTBSog2qKYOMDq6o6_XzE8BFqiKK4/edit?usp=drivesdk" TargetMode="External"/><Relationship Id="rId1445" Type="http://schemas.openxmlformats.org/officeDocument/2006/relationships/hyperlink" Target="https://docs.google.com/document/d/1oS7QT-wxyjUhrzQX0pRly13jX4jkK-gq93upIYQPZyg/edit?usp=drivesdk" TargetMode="External"/><Relationship Id="rId1446" Type="http://schemas.openxmlformats.org/officeDocument/2006/relationships/hyperlink" Target="https://docs.google.com/document/d/1m2PUZeG67I787xAM4915Ow5OCFrjfqwn24qesQoajNM/edit?usp=drivesdk" TargetMode="External"/><Relationship Id="rId1447" Type="http://schemas.openxmlformats.org/officeDocument/2006/relationships/hyperlink" Target="https://docs.google.com/document/d/1n6YTIsyLL8qpYa7a1NYRzomduFbbdmQ9qz4A-iC7Nv8/edit?usp=drivesdk" TargetMode="External"/><Relationship Id="rId1448" Type="http://schemas.openxmlformats.org/officeDocument/2006/relationships/hyperlink" Target="https://docs.google.com/document/d/1VKKZptYYbfFTRzeKPgv0FHiCZPgKFCZ-Gzksmh_6M1U/edit?usp=drivesdk" TargetMode="External"/><Relationship Id="rId1449" Type="http://schemas.openxmlformats.org/officeDocument/2006/relationships/hyperlink" Target="https://docs.google.com/document/d/1kKvbW-sl3Fk1asWot4n22UKot1XR91v7rkUK5LLKO4Y/edit?usp=drivesdk" TargetMode="External"/><Relationship Id="rId619" Type="http://schemas.openxmlformats.org/officeDocument/2006/relationships/hyperlink" Target="https://docs.google.com/document/d/1nTq-g8nbImQdu6zzmxR9iocv_UuGMLUuQTzqkFWdSAE/edit?usp=drivesdk" TargetMode="External"/><Relationship Id="rId618" Type="http://schemas.openxmlformats.org/officeDocument/2006/relationships/hyperlink" Target="https://docs.google.com/document/d/1fhk7misEhhjqS8EIA5IulWclSBNQgHRnUVgXttNYutU/edit?usp=drivesdk" TargetMode="External"/><Relationship Id="rId613" Type="http://schemas.openxmlformats.org/officeDocument/2006/relationships/hyperlink" Target="https://docs.google.com/document/d/1ttusHj9gzwHPftoWXeEV7UFfKCMxePHGTc-MWG3TJ5k/edit?usp=drivesdk" TargetMode="External"/><Relationship Id="rId612" Type="http://schemas.openxmlformats.org/officeDocument/2006/relationships/hyperlink" Target="https://docs.google.com/document/d/165zl_09TMZqRcOhMcAfypyAbacuR-rRdLhVx-MkAQPw/edit?usp=drivesdk" TargetMode="External"/><Relationship Id="rId611" Type="http://schemas.openxmlformats.org/officeDocument/2006/relationships/hyperlink" Target="https://docs.google.com/document/d/1J6Ue36mAcufWBWBogydPzt3LPG5I8mTYQC1AgfOhxMA/edit?usp=drivesdk" TargetMode="External"/><Relationship Id="rId610" Type="http://schemas.openxmlformats.org/officeDocument/2006/relationships/hyperlink" Target="https://docs.google.com/document/d/1sg4nh2ou1t9riPlP5DU7HZWq3as489zEYCuaTvKRLts/edit?usp=drivesdk" TargetMode="External"/><Relationship Id="rId617" Type="http://schemas.openxmlformats.org/officeDocument/2006/relationships/hyperlink" Target="https://docs.google.com/document/d/1GdTBq9V_x5L8uDmbZoQCpWmVLRPXvGZdOgU8No_0k7Y/edit?usp=drivesdk" TargetMode="External"/><Relationship Id="rId616" Type="http://schemas.openxmlformats.org/officeDocument/2006/relationships/hyperlink" Target="https://docs.google.com/document/d/1w5wrgOG6GkSA6Iu_VV4CV3VW2jfseaWKZVO2ysY71xw/edit?usp=drivesdk" TargetMode="External"/><Relationship Id="rId615" Type="http://schemas.openxmlformats.org/officeDocument/2006/relationships/hyperlink" Target="https://docs.google.com/document/d/1g2l1hxDb4QBUXoYhzJF6xjndaGeiRisJ0reac51Vt2s/edit?usp=drivesdk" TargetMode="External"/><Relationship Id="rId614" Type="http://schemas.openxmlformats.org/officeDocument/2006/relationships/hyperlink" Target="https://docs.google.com/document/d/18y1wVebcCGi0Uhus8dPpO9yv-aL-pS2eEe9hbWByCOs/edit?usp=drivesdk" TargetMode="External"/><Relationship Id="rId1440" Type="http://schemas.openxmlformats.org/officeDocument/2006/relationships/hyperlink" Target="https://docs.google.com/document/d/13PtSBKHmrOUyuvttZwaRl_FxrCDIt_hqsT8nKyd8ZUU/edit?usp=drivesdk" TargetMode="External"/><Relationship Id="rId1441" Type="http://schemas.openxmlformats.org/officeDocument/2006/relationships/hyperlink" Target="https://docs.google.com/document/d/1rE1Z_tZMJZ8gnzkD8SEvsjvt681byy6BfH_Rf6fR5so/edit?usp=drivesdk" TargetMode="External"/><Relationship Id="rId1442" Type="http://schemas.openxmlformats.org/officeDocument/2006/relationships/hyperlink" Target="https://docs.google.com/document/d/13scv8igeS1GRyPZVo6-ObT-Rwv7u8awL-syaj6bVsIQ/edit?usp=drivesdk" TargetMode="External"/><Relationship Id="rId1443" Type="http://schemas.openxmlformats.org/officeDocument/2006/relationships/hyperlink" Target="https://docs.google.com/document/d/1mOtX2Gx0O4kpYHdf8zr_kpY2vAk-g668mXIJKvCIqCA/edit?usp=drivesdk" TargetMode="External"/><Relationship Id="rId1477" Type="http://schemas.openxmlformats.org/officeDocument/2006/relationships/hyperlink" Target="https://docs.google.com/document/d/1VdR9y6i_e5mYCYZ-mxt1azjI2wCaa_PRPlM6VupThNU/edit?usp=drivesdk" TargetMode="External"/><Relationship Id="rId1478" Type="http://schemas.openxmlformats.org/officeDocument/2006/relationships/hyperlink" Target="https://docs.google.com/document/d/1pUIBrYVcF9sFrNn-HQhspZh5w-ocLc4Ghe8x15yzDOY/edit?usp=drivesdk" TargetMode="External"/><Relationship Id="rId1479" Type="http://schemas.openxmlformats.org/officeDocument/2006/relationships/hyperlink" Target="https://docs.google.com/document/d/1Ku9hv17ZTcKtmNGlCwZaHXGPwU9coqf9du1QLpqCsXc/edit?usp=drivesdk" TargetMode="External"/><Relationship Id="rId646" Type="http://schemas.openxmlformats.org/officeDocument/2006/relationships/hyperlink" Target="https://docs.google.com/document/d/1LlR-KrOiG3beDFEeVjBKv6usqMngLaLK1-bLTCJRp4I/edit?usp=drivesdk" TargetMode="External"/><Relationship Id="rId645" Type="http://schemas.openxmlformats.org/officeDocument/2006/relationships/hyperlink" Target="https://docs.google.com/document/d/18TI0pcM-mHz3LD5-4f-AeqPHQ-lre6yT0jaqKG7cSaY/edit?usp=drivesdk" TargetMode="External"/><Relationship Id="rId644" Type="http://schemas.openxmlformats.org/officeDocument/2006/relationships/hyperlink" Target="https://docs.google.com/document/d/14XIAx8Y-45h7AkTjaDLtGEB7us045P3_07BU6LB1XFk/edit?usp=drivesdk" TargetMode="External"/><Relationship Id="rId643" Type="http://schemas.openxmlformats.org/officeDocument/2006/relationships/hyperlink" Target="https://docs.google.com/document/d/19Fek82rV0B6bedJB8dASUF0x5Pc_l8BACRN-HitgLiQ/edit?usp=drivesdk" TargetMode="External"/><Relationship Id="rId649" Type="http://schemas.openxmlformats.org/officeDocument/2006/relationships/hyperlink" Target="https://docs.google.com/document/d/1evg6yDnF63a220vytgb3_h1QPP4gm8BypWVbSDnPeEA/edit?usp=drivesdk" TargetMode="External"/><Relationship Id="rId648" Type="http://schemas.openxmlformats.org/officeDocument/2006/relationships/hyperlink" Target="https://docs.google.com/document/d/1E7pYdqtaBjsCfj3NLbHTcXIsfKaWrrTcnwKrctEVz6k/edit?usp=drivesdk" TargetMode="External"/><Relationship Id="rId647" Type="http://schemas.openxmlformats.org/officeDocument/2006/relationships/hyperlink" Target="https://docs.google.com/document/d/11Yi8ba9BJlRS0rcPfyswDkxSVIixBXZ3-M_shc5QSEI/edit?usp=drivesdk" TargetMode="External"/><Relationship Id="rId1470" Type="http://schemas.openxmlformats.org/officeDocument/2006/relationships/hyperlink" Target="https://docs.google.com/document/d/1rPKTyvzvxCdboXzj0c-Jau1lrPtLR484JovRu3laaHc/edit?usp=drivesdk" TargetMode="External"/><Relationship Id="rId1471" Type="http://schemas.openxmlformats.org/officeDocument/2006/relationships/hyperlink" Target="https://docs.google.com/document/d/1cyHUl_G3IZCwuV1SEcweTjXwaYjfgctzHH0GAnTJqpM/edit?usp=drivesdk" TargetMode="External"/><Relationship Id="rId1472" Type="http://schemas.openxmlformats.org/officeDocument/2006/relationships/hyperlink" Target="https://docs.google.com/document/d/1Eh_aQ-KhZ4DK62QoAQciI3lXCX2t1SEOmZtOreqdGC0/edit?usp=drivesdk" TargetMode="External"/><Relationship Id="rId642" Type="http://schemas.openxmlformats.org/officeDocument/2006/relationships/hyperlink" Target="https://docs.google.com/document/d/1FmmsHBLnQTUZsWhwRADjmhHGeTIcll4626cFR5vOI3Q/edit?usp=drivesdk" TargetMode="External"/><Relationship Id="rId1473" Type="http://schemas.openxmlformats.org/officeDocument/2006/relationships/hyperlink" Target="https://docs.google.com/document/d/1uGwTeLnW09Ke67ZO1-V4wZv854xDoam4gOceLp2kyKo/edit?usp=drivesdk" TargetMode="External"/><Relationship Id="rId641" Type="http://schemas.openxmlformats.org/officeDocument/2006/relationships/hyperlink" Target="https://docs.google.com/document/d/1s3usbj_0ktLkREoSc18T-Ky2Obwqq2u25CfRMnI1GQI/edit?usp=drivesdk" TargetMode="External"/><Relationship Id="rId1474" Type="http://schemas.openxmlformats.org/officeDocument/2006/relationships/hyperlink" Target="https://docs.google.com/document/d/1TB9yuL9jsuPO5HAe0oD-7dcdWIm0sVooguWP1rT6-7k/edit?usp=drivesdk" TargetMode="External"/><Relationship Id="rId640" Type="http://schemas.openxmlformats.org/officeDocument/2006/relationships/hyperlink" Target="https://docs.google.com/document/d/1PNOy_ZUeYkIqFrH6vuJsiSbV5kEUm0mZqyJKJDgL4d8/edit?usp=drivesdk" TargetMode="External"/><Relationship Id="rId1475" Type="http://schemas.openxmlformats.org/officeDocument/2006/relationships/hyperlink" Target="https://docs.google.com/document/d/1TuZ4WN1rB2gWXTfhFANbPw5lgMlzKYmujLsVK0fdvNw/edit?usp=drivesdk" TargetMode="External"/><Relationship Id="rId1476" Type="http://schemas.openxmlformats.org/officeDocument/2006/relationships/hyperlink" Target="https://docs.google.com/document/d/1aA-ciBVw73R2zCIn3AmRRQ8v2jbkpt84qNCPhdSoOII/edit?usp=drivesdk" TargetMode="External"/><Relationship Id="rId1466" Type="http://schemas.openxmlformats.org/officeDocument/2006/relationships/hyperlink" Target="https://docs.google.com/document/d/1pAoNxfn2LTexLleTdOvt7raDMIhOVElw8lUXVM7geWA/edit?usp=drivesdk" TargetMode="External"/><Relationship Id="rId1467" Type="http://schemas.openxmlformats.org/officeDocument/2006/relationships/hyperlink" Target="https://docs.google.com/document/d/1j6yyYRqcDBBqtaF8t0bisPLyNcRvunArxe6TWlVBdik/edit?usp=drivesdk" TargetMode="External"/><Relationship Id="rId1468" Type="http://schemas.openxmlformats.org/officeDocument/2006/relationships/hyperlink" Target="https://docs.google.com/document/d/1hUhP5h9UhQF-8GAxibZGRL86KJ4_U31vA4YnTcVwMSg/edit?usp=drivesdk" TargetMode="External"/><Relationship Id="rId1469" Type="http://schemas.openxmlformats.org/officeDocument/2006/relationships/hyperlink" Target="https://docs.google.com/document/d/1TyoNA92frJv-lNiPd4lw0aYttZGjLcOMqHnbP2nF5yE/edit?usp=drivesdk" TargetMode="External"/><Relationship Id="rId635" Type="http://schemas.openxmlformats.org/officeDocument/2006/relationships/hyperlink" Target="https://docs.google.com/document/d/19nTigwMIMwDRQ2HAoFGtTLppfgIBAjJDdh3zSVetlxA/edit?usp=drivesdk" TargetMode="External"/><Relationship Id="rId634" Type="http://schemas.openxmlformats.org/officeDocument/2006/relationships/hyperlink" Target="https://docs.google.com/document/d/1PkJlLRWK7QJspRiOIZOtFXBQxlN7PLcUad3MxXny89o/edit?usp=drivesdk" TargetMode="External"/><Relationship Id="rId633" Type="http://schemas.openxmlformats.org/officeDocument/2006/relationships/hyperlink" Target="https://docs.google.com/document/d/1x6IQjdQ7JI8A0rLrOAVVVVCTYFh98dRdr3eFz6ktjSs/edit?usp=drivesdk" TargetMode="External"/><Relationship Id="rId632" Type="http://schemas.openxmlformats.org/officeDocument/2006/relationships/hyperlink" Target="https://docs.google.com/document/d/1_855NMC8MTRfYwFwmHfYv9aqp60tSHkNml3eJRkzWcM/edit?usp=drivesdk" TargetMode="External"/><Relationship Id="rId639" Type="http://schemas.openxmlformats.org/officeDocument/2006/relationships/hyperlink" Target="https://docs.google.com/document/d/1dju5p375ErTV5_wUBXDo7zcPR5aTuF11-0CfQTvveYQ/edit?usp=drivesdk" TargetMode="External"/><Relationship Id="rId638" Type="http://schemas.openxmlformats.org/officeDocument/2006/relationships/hyperlink" Target="https://docs.google.com/document/d/1Ta7P0aeCTfzp57GIei9o-Ou6gqQ1raHFGt-jXpsLQls/edit?usp=drivesdk" TargetMode="External"/><Relationship Id="rId637" Type="http://schemas.openxmlformats.org/officeDocument/2006/relationships/hyperlink" Target="https://docs.google.com/document/d/1GUxgzJA2W-qG2WlXnuvp6umvz-7gyHiEvErWOb4P_Kw/edit?usp=drivesdk" TargetMode="External"/><Relationship Id="rId636" Type="http://schemas.openxmlformats.org/officeDocument/2006/relationships/hyperlink" Target="https://docs.google.com/document/d/1pxMNm2P5xKp6cUBS8jkT2SoCn4alHBZ8EbFM91BT83U/edit?usp=drivesdk" TargetMode="External"/><Relationship Id="rId1460" Type="http://schemas.openxmlformats.org/officeDocument/2006/relationships/hyperlink" Target="https://docs.google.com/document/d/1ruIm722va0JAhUkrMfMWuw21F69KbkNJwLSqZ8ILSTQ/edit?usp=drivesdk" TargetMode="External"/><Relationship Id="rId1461" Type="http://schemas.openxmlformats.org/officeDocument/2006/relationships/hyperlink" Target="https://docs.google.com/document/d/1HYjqBcjJamsm1bbnluqWGjO3Cmbi8Q9JwGcZoVw7ESA/edit?usp=drivesdk" TargetMode="External"/><Relationship Id="rId631" Type="http://schemas.openxmlformats.org/officeDocument/2006/relationships/hyperlink" Target="https://docs.google.com/document/d/16Bb4l62pIbK20LzC5wyQRal7_P_k7A1vkIVFwA45quo/edit?usp=drivesdk" TargetMode="External"/><Relationship Id="rId1462" Type="http://schemas.openxmlformats.org/officeDocument/2006/relationships/hyperlink" Target="https://docs.google.com/document/d/1m1zH9IXpoIKOb9lYsDFwnx3EQP_o7MY4CUM5lS425S8/edit?usp=drivesdk" TargetMode="External"/><Relationship Id="rId630" Type="http://schemas.openxmlformats.org/officeDocument/2006/relationships/hyperlink" Target="https://docs.google.com/document/d/189GWyYr27qGhmKIHaXvW94YnRay5HW2vqGS-i4MujCY/edit?usp=drivesdk" TargetMode="External"/><Relationship Id="rId1463" Type="http://schemas.openxmlformats.org/officeDocument/2006/relationships/hyperlink" Target="https://docs.google.com/document/d/1rOb-63Kopa1_4tv-3Br89ZGLHSAOzdvMUevAmJM5XTQ/edit?usp=drivesdk" TargetMode="External"/><Relationship Id="rId1464" Type="http://schemas.openxmlformats.org/officeDocument/2006/relationships/hyperlink" Target="https://docs.google.com/document/d/1JYK5zJm4Mwdh2j3RUwQPTWHvdd2XAW8ZvT2akmNSSX0/edit?usp=drivesdk" TargetMode="External"/><Relationship Id="rId1465" Type="http://schemas.openxmlformats.org/officeDocument/2006/relationships/hyperlink" Target="https://docs.google.com/document/d/10epqJrTHpkPE2pOB42UnzOMU4hC2MiHyg_6fxcDum8Y/edit?usp=drivesdk" TargetMode="External"/><Relationship Id="rId1411" Type="http://schemas.openxmlformats.org/officeDocument/2006/relationships/hyperlink" Target="https://docs.google.com/document/d/1DeqpdnYlxXkpmIoFNVfSo6UJk0tKJoRwI-bdVfhDbys/edit?usp=drivesdk" TargetMode="External"/><Relationship Id="rId1895" Type="http://schemas.openxmlformats.org/officeDocument/2006/relationships/hyperlink" Target="https://docs.google.com/document/d/1ZAkk31pnmlNosZGEVWr2-1D4oqF6q3AambxuHMriq6E/edit?usp=drivesdk" TargetMode="External"/><Relationship Id="rId1412" Type="http://schemas.openxmlformats.org/officeDocument/2006/relationships/hyperlink" Target="https://docs.google.com/document/d/1-a7Zc25wx2un1BdNbAESGtoPZVFbewMp3UKBYSQPwUE/edit?usp=drivesdk" TargetMode="External"/><Relationship Id="rId1896" Type="http://schemas.openxmlformats.org/officeDocument/2006/relationships/hyperlink" Target="https://docs.google.com/document/d/17I3uw2RRNgFUSVRZTfBlGwsM1r_I3qEYbr_UD5X_DSM/edit?usp=drivesdk" TargetMode="External"/><Relationship Id="rId1413" Type="http://schemas.openxmlformats.org/officeDocument/2006/relationships/hyperlink" Target="https://docs.google.com/document/d/11ghJGXEieM6plp-Vgqu6tE9qCluDTmCymt2yt_kXw90/edit?usp=drivesdk" TargetMode="External"/><Relationship Id="rId1897" Type="http://schemas.openxmlformats.org/officeDocument/2006/relationships/hyperlink" Target="https://docs.google.com/document/d/1Jx4Bt8TKpVKuk3ahmqmP_FkXtTMpGrdmyPfaASJwWmI/edit?usp=drivesdk" TargetMode="External"/><Relationship Id="rId1414" Type="http://schemas.openxmlformats.org/officeDocument/2006/relationships/hyperlink" Target="https://docs.google.com/document/d/1GNWAt-MG5TB85XAst5B71NKrrqpafxBGVyuxRCH-GZg/edit?usp=drivesdk" TargetMode="External"/><Relationship Id="rId1898" Type="http://schemas.openxmlformats.org/officeDocument/2006/relationships/hyperlink" Target="https://docs.google.com/document/d/1xMeSrRhyuB3nCXIzd4pVAxeBWpyt1TihYYuKQp13PpE/edit?usp=drivesdk" TargetMode="External"/><Relationship Id="rId1415" Type="http://schemas.openxmlformats.org/officeDocument/2006/relationships/hyperlink" Target="https://docs.google.com/document/d/1iqxYWWJptxYkOmW_4bTIOcrelSs6NHi3AHl4WZOE_iQ/edit?usp=drivesdk" TargetMode="External"/><Relationship Id="rId1899" Type="http://schemas.openxmlformats.org/officeDocument/2006/relationships/hyperlink" Target="https://docs.google.com/document/d/16UK00ZL1xvR6DZrTbH0mDigT61u8bS1opqoVV7BLLDY/edit?usp=drivesdk" TargetMode="External"/><Relationship Id="rId1416" Type="http://schemas.openxmlformats.org/officeDocument/2006/relationships/hyperlink" Target="https://docs.google.com/document/d/1VAYITHemsLre1WhNBsQoRCkkzKQMiXrEgRltSiQrfjA/edit?usp=drivesdk" TargetMode="External"/><Relationship Id="rId1417" Type="http://schemas.openxmlformats.org/officeDocument/2006/relationships/hyperlink" Target="https://docs.google.com/document/d/16AevXxizJLWDhFgqySKvePfEiR4i7Jby2IP4l9zsUBE/edit?usp=drivesdk" TargetMode="External"/><Relationship Id="rId1418" Type="http://schemas.openxmlformats.org/officeDocument/2006/relationships/hyperlink" Target="https://docs.google.com/document/d/1BBsaTkiFFC7veNbAS34C_MvGtJ9cg9Esm_y2Z8Z-01E/edit?usp=drivesdk" TargetMode="External"/><Relationship Id="rId1419" Type="http://schemas.openxmlformats.org/officeDocument/2006/relationships/hyperlink" Target="https://docs.google.com/document/d/1s6oEWOgs6a2dEY-OICOKikS6uMFlzRcPUH9ESQMm9RI/edit?usp=drivesdk" TargetMode="External"/><Relationship Id="rId1890" Type="http://schemas.openxmlformats.org/officeDocument/2006/relationships/hyperlink" Target="https://docs.google.com/document/d/1_4M5tmvznWK_2cznA3Di2kBCOrAdrCVf50zSdmMxHBk/edit?usp=drivesdk" TargetMode="External"/><Relationship Id="rId1891" Type="http://schemas.openxmlformats.org/officeDocument/2006/relationships/hyperlink" Target="https://docs.google.com/document/d/1l3TPpmULnO5l5AINA1gPMmpLk3z0LfTJV8wiJMd2Lto/edit?usp=drivesdk" TargetMode="External"/><Relationship Id="rId1892" Type="http://schemas.openxmlformats.org/officeDocument/2006/relationships/hyperlink" Target="https://docs.google.com/document/d/1OxsERpcKYTLpfxx7SGuk5DarSqFnmrFQlHDNbaKWLLQ/edit?usp=drivesdk" TargetMode="External"/><Relationship Id="rId1893" Type="http://schemas.openxmlformats.org/officeDocument/2006/relationships/hyperlink" Target="https://docs.google.com/document/d/1vTKq35oKWfc0moM0Umww26A53Q73jIEOz8Iy-u6XZ5U/edit?usp=drivesdk" TargetMode="External"/><Relationship Id="rId1410" Type="http://schemas.openxmlformats.org/officeDocument/2006/relationships/hyperlink" Target="https://docs.google.com/document/d/1XF2sHElef2nbIKm6uVx78LOx50FgrRNAlUGUcbf-Tkc/edit?usp=drivesdk" TargetMode="External"/><Relationship Id="rId1894" Type="http://schemas.openxmlformats.org/officeDocument/2006/relationships/hyperlink" Target="https://docs.google.com/document/d/1Jk5ha6OhlbRd86rzxrqbSL1ETBfGJgy-qcAqQNrnp4A/edit?usp=drivesdk" TargetMode="External"/><Relationship Id="rId1400" Type="http://schemas.openxmlformats.org/officeDocument/2006/relationships/hyperlink" Target="https://docs.google.com/document/d/1ZObb7KTu7tJAqdBco0_6-1-Hpzm0HUTQs0hmuWTWJZU/edit?usp=drivesdk" TargetMode="External"/><Relationship Id="rId1884" Type="http://schemas.openxmlformats.org/officeDocument/2006/relationships/hyperlink" Target="https://docs.google.com/document/d/1C5qBAylkjEK4PnSd_uhpJjrCus4c1BmdKGC6uaiMPw4/edit?usp=drivesdk" TargetMode="External"/><Relationship Id="rId1401" Type="http://schemas.openxmlformats.org/officeDocument/2006/relationships/hyperlink" Target="https://docs.google.com/document/d/1hofQotyisDjcBV53CFWS07mBOcPDpS59oOxcFRGxAss/edit?usp=drivesdk" TargetMode="External"/><Relationship Id="rId1885" Type="http://schemas.openxmlformats.org/officeDocument/2006/relationships/hyperlink" Target="https://docs.google.com/document/d/1ndPcdmE9dwdNDfHSzMqkBjJKSS2YoFQZ3wazoVCeLsg/edit?usp=drivesdk" TargetMode="External"/><Relationship Id="rId1402" Type="http://schemas.openxmlformats.org/officeDocument/2006/relationships/hyperlink" Target="https://docs.google.com/document/d/1wdMmLTdl8o5aNwuX2G1gHLxcH_jjADBTmq65AHQ7xzs/edit?usp=drivesdk" TargetMode="External"/><Relationship Id="rId1886" Type="http://schemas.openxmlformats.org/officeDocument/2006/relationships/hyperlink" Target="https://docs.google.com/document/d/1XoqDmtJl6N1dOGDy4rNkOdjBHBdQEst5DCGkiqbtzts/edit?usp=drivesdk" TargetMode="External"/><Relationship Id="rId1403" Type="http://schemas.openxmlformats.org/officeDocument/2006/relationships/hyperlink" Target="https://docs.google.com/document/d/1wAfnTTScpZ1vLvwW4peL8fslgJJzTuYCNh3yUy4uCsQ/edit?usp=drivesdk" TargetMode="External"/><Relationship Id="rId1887" Type="http://schemas.openxmlformats.org/officeDocument/2006/relationships/hyperlink" Target="https://docs.google.com/document/d/14gLgKGlrH15ehYHAdpCB78JY4a7sXHWtTH9EII8r8Ic/edit?usp=drivesdk" TargetMode="External"/><Relationship Id="rId1404" Type="http://schemas.openxmlformats.org/officeDocument/2006/relationships/hyperlink" Target="https://docs.google.com/document/d/1ABmkYtrG8Cvg3XL_pZSNR5j5355AYwvPy_Lyw12SWv4/edit?usp=drivesdk" TargetMode="External"/><Relationship Id="rId1888" Type="http://schemas.openxmlformats.org/officeDocument/2006/relationships/hyperlink" Target="https://docs.google.com/document/d/1QDLMfNK9xnfMcYRqcapS4tN8YBqrK8JmQy2QpQmQluw/edit?usp=drivesdk" TargetMode="External"/><Relationship Id="rId1405" Type="http://schemas.openxmlformats.org/officeDocument/2006/relationships/hyperlink" Target="https://docs.google.com/document/d/1_xQdZe3qsV5E8LDa616eoIo1ExPIgXnUfmOrvl4m5u0/edit?usp=drivesdk" TargetMode="External"/><Relationship Id="rId1889" Type="http://schemas.openxmlformats.org/officeDocument/2006/relationships/hyperlink" Target="https://docs.google.com/document/d/1dsHcySydelcEsTBM7lJi3UhcTt1H09vlOz8OENZ1KsY/edit?usp=drivesdk" TargetMode="External"/><Relationship Id="rId1406" Type="http://schemas.openxmlformats.org/officeDocument/2006/relationships/hyperlink" Target="https://docs.google.com/document/d/1Ev2k_EKOg21FXi0ENoWZLtdoUOrI_vcwOyBwPBYzhng/edit?usp=drivesdk" TargetMode="External"/><Relationship Id="rId1407" Type="http://schemas.openxmlformats.org/officeDocument/2006/relationships/hyperlink" Target="https://docs.google.com/document/d/1k0cRkyO9hKU2_Q_N2qJ7o2QcqMIRYWCRAnz-f5ZP-lE/edit?usp=drivesdk" TargetMode="External"/><Relationship Id="rId1408" Type="http://schemas.openxmlformats.org/officeDocument/2006/relationships/hyperlink" Target="https://docs.google.com/document/d/1r2IxIL-u3nEdnPEJeAcWNuMpBg431EQ7RmItpr4epK4/edit?usp=drivesdk" TargetMode="External"/><Relationship Id="rId1409" Type="http://schemas.openxmlformats.org/officeDocument/2006/relationships/hyperlink" Target="https://docs.google.com/document/d/1ZEcAO2a0o8OQLrNVdQH2hHBybEfTTKdDUdH4QQU6-Us/edit?usp=drivesdk" TargetMode="External"/><Relationship Id="rId1880" Type="http://schemas.openxmlformats.org/officeDocument/2006/relationships/hyperlink" Target="https://docs.google.com/document/d/1otzogxvfQEcOaOaa8bN-0WIyPtijqBIgoQFi7OsWb4Y/edit?usp=drivesdk" TargetMode="External"/><Relationship Id="rId1881" Type="http://schemas.openxmlformats.org/officeDocument/2006/relationships/hyperlink" Target="https://docs.google.com/document/d/1VLppQeO8P8prUBilXLekLk9tm7Eu3H91R0u3MMdw60o/edit?usp=drivesdk" TargetMode="External"/><Relationship Id="rId1882" Type="http://schemas.openxmlformats.org/officeDocument/2006/relationships/hyperlink" Target="https://docs.google.com/document/d/1tNbWBKWEeqMe_xnaiw63AftBqkeLIykJWNpctoLYH14/edit?usp=drivesdk" TargetMode="External"/><Relationship Id="rId1883" Type="http://schemas.openxmlformats.org/officeDocument/2006/relationships/hyperlink" Target="https://docs.google.com/document/d/1Ky6fBefEz5C8242w4G26MQsYcfNS5T8qvSYY9DHVKS0/edit?usp=drivesdk" TargetMode="External"/><Relationship Id="rId1433" Type="http://schemas.openxmlformats.org/officeDocument/2006/relationships/hyperlink" Target="https://docs.google.com/document/d/1idKyICsrOYDODFeKExvjsPe1Cqi59yWN6CschaHEDd0/edit?usp=drivesdk" TargetMode="External"/><Relationship Id="rId1434" Type="http://schemas.openxmlformats.org/officeDocument/2006/relationships/hyperlink" Target="https://docs.google.com/document/d/1F5d5l0D0qd-crMAWqoZouz2CiOxRkybdRoXeixAkuJ8/edit?usp=drivesdk" TargetMode="External"/><Relationship Id="rId1435" Type="http://schemas.openxmlformats.org/officeDocument/2006/relationships/hyperlink" Target="https://docs.google.com/document/d/1vsPliskrEUWtmqVZN9IdpDv0ZbSptRgGvdOu8oc1jjM/edit?usp=drivesdk" TargetMode="External"/><Relationship Id="rId1436" Type="http://schemas.openxmlformats.org/officeDocument/2006/relationships/hyperlink" Target="https://docs.google.com/document/d/1Ov28xt6EubBtbOgKz6lU6dYB_PiSs_rd0BsjHHYdTRI/edit?usp=drivesdk" TargetMode="External"/><Relationship Id="rId1437" Type="http://schemas.openxmlformats.org/officeDocument/2006/relationships/hyperlink" Target="https://docs.google.com/document/d/1SonzDuDIJkJ700txBGTJwjcO39g0lu1BVOevGzSzRkU/edit?usp=drivesdk" TargetMode="External"/><Relationship Id="rId1438" Type="http://schemas.openxmlformats.org/officeDocument/2006/relationships/hyperlink" Target="https://docs.google.com/document/d/1m0MYK9fjA4SOZ7FBKSukhZUDF6VApwy8hz2x_GmETao/edit?usp=drivesdk" TargetMode="External"/><Relationship Id="rId1439" Type="http://schemas.openxmlformats.org/officeDocument/2006/relationships/hyperlink" Target="https://docs.google.com/document/d/11hmmq-jp_I850GVF_l5avsdJmpns9XsQ38Rn14miQCg/edit?usp=drivesdk" TargetMode="External"/><Relationship Id="rId609" Type="http://schemas.openxmlformats.org/officeDocument/2006/relationships/hyperlink" Target="https://docs.google.com/document/d/1P9fDiPgq-E4wMaC0i7jdn8rEKQUy5yQdXHAF_xiwbzg/edit?usp=drivesdk" TargetMode="External"/><Relationship Id="rId608" Type="http://schemas.openxmlformats.org/officeDocument/2006/relationships/hyperlink" Target="https://docs.google.com/document/d/1N-ne6mS8v22ZJx7GqCFW2O77Him_RbnqVYIi94f4NL8/edit?usp=drivesdk" TargetMode="External"/><Relationship Id="rId607" Type="http://schemas.openxmlformats.org/officeDocument/2006/relationships/hyperlink" Target="https://docs.google.com/document/d/1NRvGOiacyeYS-kTCV64uaNL0L1kqQ7asij7PN5c7XCA/edit?usp=drivesdk" TargetMode="External"/><Relationship Id="rId602" Type="http://schemas.openxmlformats.org/officeDocument/2006/relationships/hyperlink" Target="https://docs.google.com/document/d/1qi-vFunrAgkzsavooKUWHqC240HgpR1tiGyWiCdehWY/edit?usp=drivesdk" TargetMode="External"/><Relationship Id="rId601" Type="http://schemas.openxmlformats.org/officeDocument/2006/relationships/hyperlink" Target="https://docs.google.com/document/d/172YNyNRvrgMDV3sJ6lJfL5qwP1m6S934Mtc71A8hV7s/edit?usp=drivesdk" TargetMode="External"/><Relationship Id="rId600" Type="http://schemas.openxmlformats.org/officeDocument/2006/relationships/hyperlink" Target="https://docs.google.com/document/d/1eO-rMBDqD0TFMWcEwnD6LuqqxCqLGL5XsuZME7FpAbc/edit?usp=drivesdk" TargetMode="External"/><Relationship Id="rId606" Type="http://schemas.openxmlformats.org/officeDocument/2006/relationships/hyperlink" Target="https://docs.google.com/document/d/1WWni2o4jzl7ICosRlJXohybb2q0wOMwiTSQM3bw2JY0/edit?usp=drivesdk" TargetMode="External"/><Relationship Id="rId605" Type="http://schemas.openxmlformats.org/officeDocument/2006/relationships/hyperlink" Target="https://docs.google.com/document/d/1Pqi9NYMaLrQwl8conx2IGoOVjg0H2kRnUhpMKw0nsW0/edit?usp=drivesdk" TargetMode="External"/><Relationship Id="rId604" Type="http://schemas.openxmlformats.org/officeDocument/2006/relationships/hyperlink" Target="https://docs.google.com/document/d/1d5fzTl8k6sE6aEZhJQkVuFjWDtU5bMneHVZ_SO9f6Jk/edit?usp=drivesdk" TargetMode="External"/><Relationship Id="rId603" Type="http://schemas.openxmlformats.org/officeDocument/2006/relationships/hyperlink" Target="https://docs.google.com/document/d/1efoByLpxQh28GyPfORA54KwlZAyMBrtxUHKSskOal-g/edit?usp=drivesdk" TargetMode="External"/><Relationship Id="rId1430" Type="http://schemas.openxmlformats.org/officeDocument/2006/relationships/hyperlink" Target="https://docs.google.com/document/d/1H9yal0Z2_2kcbDrzIN_hEKeDq5sB-E0OVk2vuSRFWRs/edit?usp=drivesdk" TargetMode="External"/><Relationship Id="rId1431" Type="http://schemas.openxmlformats.org/officeDocument/2006/relationships/hyperlink" Target="https://docs.google.com/document/d/1ckC5IXsgvjXU8qTSf-dKO8dDxklA49pIiiy4whp-VWQ/edit?usp=drivesdk" TargetMode="External"/><Relationship Id="rId1432" Type="http://schemas.openxmlformats.org/officeDocument/2006/relationships/hyperlink" Target="https://docs.google.com/document/d/1YUe5W2AcnPKxCEWQTsVf0t5WYbFDMkHi7Yuoam_7o8M/edit?usp=drivesdk" TargetMode="External"/><Relationship Id="rId1422" Type="http://schemas.openxmlformats.org/officeDocument/2006/relationships/hyperlink" Target="https://docs.google.com/document/d/16cuA7KQZblVb8OJfDG_rwE0Tv9-qHnY3zsuWlDe7NCg/edit?usp=drivesdk" TargetMode="External"/><Relationship Id="rId1423" Type="http://schemas.openxmlformats.org/officeDocument/2006/relationships/hyperlink" Target="https://docs.google.com/document/d/1w_CEwH-JgI_Lcnn0Rj4kfgw0tFIhM1l2DKPN4BYtwq4/edit?usp=drivesdk" TargetMode="External"/><Relationship Id="rId1424" Type="http://schemas.openxmlformats.org/officeDocument/2006/relationships/hyperlink" Target="https://docs.google.com/document/d/11o06DJNNFElkhfInPBTMaKvaTNkFN-ZhzovXaA6dpwo/edit?usp=drivesdk" TargetMode="External"/><Relationship Id="rId1425" Type="http://schemas.openxmlformats.org/officeDocument/2006/relationships/hyperlink" Target="https://docs.google.com/document/d/1YPh3jRFb0IgQq7IrTir1ErVj87s5aWTbdwYiiHYynxY/edit?usp=drivesdk" TargetMode="External"/><Relationship Id="rId1426" Type="http://schemas.openxmlformats.org/officeDocument/2006/relationships/hyperlink" Target="https://docs.google.com/document/d/1Tsw9UvT6r9-XwdRzmfqRTOUJkcG8Xilo5ILOUlPRxnQ/edit?usp=drivesdk" TargetMode="External"/><Relationship Id="rId1427" Type="http://schemas.openxmlformats.org/officeDocument/2006/relationships/hyperlink" Target="https://docs.google.com/document/d/1TnhMb9uAg8bSIi0IPNNeybjaXZ3JLMA0BXDpJ1lXSSc/edit?usp=drivesdk" TargetMode="External"/><Relationship Id="rId1428" Type="http://schemas.openxmlformats.org/officeDocument/2006/relationships/hyperlink" Target="https://docs.google.com/document/d/1PsIT7V_HDYmGDEHPEJI8iGm1nOm65wrNdQ9oOpc4ziM/edit?usp=drivesdk" TargetMode="External"/><Relationship Id="rId1429" Type="http://schemas.openxmlformats.org/officeDocument/2006/relationships/hyperlink" Target="https://docs.google.com/document/d/1_yEgUPD9x1WpPykw6TH_8jXux8YtHKjuY-vEPvsElqc/edit?usp=drivesdk" TargetMode="External"/><Relationship Id="rId1420" Type="http://schemas.openxmlformats.org/officeDocument/2006/relationships/hyperlink" Target="https://docs.google.com/document/d/1vvTEz5SgdYDt9yC8Tbeq085KQsdYQkIOKNaegd9I0TA/edit?usp=drivesdk" TargetMode="External"/><Relationship Id="rId1421" Type="http://schemas.openxmlformats.org/officeDocument/2006/relationships/hyperlink" Target="https://docs.google.com/document/d/1bQsv3-7gqV3OcktNbTfnNvrGhFbHpFBUh5a7PlUqPJc/edit?usp=drivesdk" TargetMode="External"/><Relationship Id="rId1059" Type="http://schemas.openxmlformats.org/officeDocument/2006/relationships/hyperlink" Target="https://docs.google.com/document/d/1IjVNEtwapKqOuX5gAi4dpxNXv-5BvfknI8MKtLnOjg8/edit?usp=drivesdk" TargetMode="External"/><Relationship Id="rId228" Type="http://schemas.openxmlformats.org/officeDocument/2006/relationships/hyperlink" Target="https://docs.google.com/document/d/1rKiFlEwcyfdK1U0sBI32X_P9kIEHFZNeTmCLYGNMYKA/edit?usp=drivesdk" TargetMode="External"/><Relationship Id="rId227" Type="http://schemas.openxmlformats.org/officeDocument/2006/relationships/hyperlink" Target="https://docs.google.com/document/d/1x8zgyIKko_mwzL197dRyjuTeXzPQNWeKOAjpwnGqBvw/edit?usp=drivesdk" TargetMode="External"/><Relationship Id="rId226" Type="http://schemas.openxmlformats.org/officeDocument/2006/relationships/hyperlink" Target="https://docs.google.com/document/d/1-gFP9MxsOTJ09o15sn9JVc09ZepbkDEyWOSN4PcCOVQ/edit?usp=drivesdk" TargetMode="External"/><Relationship Id="rId225" Type="http://schemas.openxmlformats.org/officeDocument/2006/relationships/hyperlink" Target="https://docs.google.com/document/d/1tAMYO2XdJCC1reiVT0IIHc3ptPARXUuhudUmQWEzDRw/edit?usp=drivesdk" TargetMode="External"/><Relationship Id="rId229" Type="http://schemas.openxmlformats.org/officeDocument/2006/relationships/hyperlink" Target="https://docs.google.com/document/d/1lXZtTqRreXCJpdA9q2YVGS2F9uOKtu6Sejv4hdAME5Q/edit?usp=drivesdk" TargetMode="External"/><Relationship Id="rId1050" Type="http://schemas.openxmlformats.org/officeDocument/2006/relationships/hyperlink" Target="https://docs.google.com/document/d/12JTjexXU43pg8WbOcyodID3QTA3UH4VF9mwIrN5ksH0/edit?usp=drivesdk" TargetMode="External"/><Relationship Id="rId220" Type="http://schemas.openxmlformats.org/officeDocument/2006/relationships/hyperlink" Target="https://docs.google.com/document/d/1sdY6CMVY9vR3KXLJtIUhfk5eEzy18YaHfWUf2WCjsP0/edit?usp=drivesdk" TargetMode="External"/><Relationship Id="rId1051" Type="http://schemas.openxmlformats.org/officeDocument/2006/relationships/hyperlink" Target="https://docs.google.com/document/d/1_1sqBe4mlTk4gMcRkmvpjo3hz5LG6hyyYXKJIEUxrz8/edit?usp=drivesdk" TargetMode="External"/><Relationship Id="rId1052" Type="http://schemas.openxmlformats.org/officeDocument/2006/relationships/hyperlink" Target="https://docs.google.com/document/d/1ZNlmQ_FRdus2QDwiCzglEjewc5jKsJgtNRk6d5nb34g/edit?usp=drivesdk" TargetMode="External"/><Relationship Id="rId1053" Type="http://schemas.openxmlformats.org/officeDocument/2006/relationships/hyperlink" Target="https://docs.google.com/document/d/1EgGdCn2A1L7C1nDdhzmgOR8OO_oE8naO5IuqRzNtMZU/edit?usp=drivesdk" TargetMode="External"/><Relationship Id="rId1054" Type="http://schemas.openxmlformats.org/officeDocument/2006/relationships/hyperlink" Target="https://docs.google.com/document/d/1cR4XsEuY6Yg1NLIbB6SHeB8aphvCcb4nQ-e5l4stZBI/edit?usp=drivesdk" TargetMode="External"/><Relationship Id="rId224" Type="http://schemas.openxmlformats.org/officeDocument/2006/relationships/hyperlink" Target="https://docs.google.com/document/d/1zw3i-YAC6-tsJI70Pv6SWx4hy5Xpxznoj9O8pBT12xs/edit?usp=drivesdk" TargetMode="External"/><Relationship Id="rId1055" Type="http://schemas.openxmlformats.org/officeDocument/2006/relationships/hyperlink" Target="https://docs.google.com/document/d/1EEgfzqmArZ3R7LXqQ9tuetqBf4VD5WjXunKvBulHGKA/edit?usp=drivesdk" TargetMode="External"/><Relationship Id="rId223" Type="http://schemas.openxmlformats.org/officeDocument/2006/relationships/hyperlink" Target="https://docs.google.com/document/d/1HI55PqAH_36V_v1lUEum12XyUC4Phg607kahEVAw_Ow/edit?usp=drivesdk" TargetMode="External"/><Relationship Id="rId1056" Type="http://schemas.openxmlformats.org/officeDocument/2006/relationships/hyperlink" Target="https://docs.google.com/document/d/1z2MqnDqeGtx7OfCf9i8Qw4bSzoAcz-toZ8kd9iD7lbs/edit?usp=drivesdk" TargetMode="External"/><Relationship Id="rId222" Type="http://schemas.openxmlformats.org/officeDocument/2006/relationships/hyperlink" Target="https://docs.google.com/document/d/1kb6p4Ou77_MWq5l08gQ10HLc6fHaRwcQ60gd8KtFwEM/edit?usp=drivesdk" TargetMode="External"/><Relationship Id="rId1057" Type="http://schemas.openxmlformats.org/officeDocument/2006/relationships/hyperlink" Target="https://docs.google.com/document/d/1Ch1TCgb2V67TaygCghChK_wbRYTU2tAiY2imNJqzON8/edit?usp=drivesdk" TargetMode="External"/><Relationship Id="rId221" Type="http://schemas.openxmlformats.org/officeDocument/2006/relationships/hyperlink" Target="https://docs.google.com/document/d/1-WnARLqFpsx_qmCCJYBnyqVUsPPaiWpXqHzlvO2clB4/edit?usp=drivesdk" TargetMode="External"/><Relationship Id="rId1058" Type="http://schemas.openxmlformats.org/officeDocument/2006/relationships/hyperlink" Target="https://docs.google.com/document/d/1UipmE1tNRp3dFaZ9QkYOoQTJFV3k9fndE-bvAwVfZZM/edit?usp=drivesdk" TargetMode="External"/><Relationship Id="rId1048" Type="http://schemas.openxmlformats.org/officeDocument/2006/relationships/hyperlink" Target="https://docs.google.com/document/d/1vl3bdKFaVd9tKZZewYeFCNNw7LgTiz4urUAPBOWOtTg/edit?usp=drivesdk" TargetMode="External"/><Relationship Id="rId1049" Type="http://schemas.openxmlformats.org/officeDocument/2006/relationships/hyperlink" Target="https://docs.google.com/document/d/1yfJ9T6rRP9K__y2ga1S4Hd5v3HHFfFn4jNlBQseu-vE/edit?usp=drivesdk" TargetMode="External"/><Relationship Id="rId217" Type="http://schemas.openxmlformats.org/officeDocument/2006/relationships/hyperlink" Target="https://docs.google.com/document/d/1i3tSBT8wHECns0tUR_65rpJ_90hasNzU2xdo0Vxd144/edit?usp=drivesdk" TargetMode="External"/><Relationship Id="rId216" Type="http://schemas.openxmlformats.org/officeDocument/2006/relationships/hyperlink" Target="https://docs.google.com/document/d/1pfh_abJoZseqBYYhDixdk_trkea-Z-AlG3KDfwkFCI4/edit?usp=drivesdk" TargetMode="External"/><Relationship Id="rId215" Type="http://schemas.openxmlformats.org/officeDocument/2006/relationships/hyperlink" Target="https://docs.google.com/document/d/1SMmaLnl0S19c3LeULGEKFs8UtvOTln4nwubeqGhrq2U/edit?usp=drivesdk" TargetMode="External"/><Relationship Id="rId699" Type="http://schemas.openxmlformats.org/officeDocument/2006/relationships/hyperlink" Target="https://docs.google.com/document/d/1lrxuXK4H-he03sj2ShmiSXIxV_-ldSrd8aXFmR1x7-Y/edit?usp=drivesdk" TargetMode="External"/><Relationship Id="rId214" Type="http://schemas.openxmlformats.org/officeDocument/2006/relationships/hyperlink" Target="https://docs.google.com/document/d/1f3GwF6W7JKm8VBP8eySmkSlqv-IGdf9H8YnuUrP_jhs/edit?usp=drivesdk" TargetMode="External"/><Relationship Id="rId698" Type="http://schemas.openxmlformats.org/officeDocument/2006/relationships/hyperlink" Target="https://docs.google.com/document/d/188rtLEOJeeaAKG-FaxY-4GdBQMaiRVjnmwU_iD57RHQ/edit?usp=drivesdk" TargetMode="External"/><Relationship Id="rId219" Type="http://schemas.openxmlformats.org/officeDocument/2006/relationships/hyperlink" Target="https://docs.google.com/document/d/15uqYD0vfhvdsfxBuQC-CJKnrnvC0ZjCF7muXX0MSGJ8/edit?usp=drivesdk" TargetMode="External"/><Relationship Id="rId218" Type="http://schemas.openxmlformats.org/officeDocument/2006/relationships/hyperlink" Target="https://docs.google.com/document/d/10MDObTUIt-3lkLjQ0EiGq-HHoY_nro3DXPo3k7o7j8o/edit?usp=drivesdk" TargetMode="External"/><Relationship Id="rId693" Type="http://schemas.openxmlformats.org/officeDocument/2006/relationships/hyperlink" Target="https://docs.google.com/document/d/191tV6m2Ff1hUiQRtIjH7EDJv6c3Ch4R-fu7TWxviavc/edit?usp=drivesdk" TargetMode="External"/><Relationship Id="rId1040" Type="http://schemas.openxmlformats.org/officeDocument/2006/relationships/hyperlink" Target="https://docs.google.com/document/d/1S-2SzlMO_0PcLjl7XZbJ2UIcHzIUMVRyHonpuCVtdM8/edit?usp=drivesdk" TargetMode="External"/><Relationship Id="rId692" Type="http://schemas.openxmlformats.org/officeDocument/2006/relationships/hyperlink" Target="https://docs.google.com/document/d/1pYLyHneAkqNGFlz4_O4m-dX6J32zZTuD6DDsTJu5xGk/edit?usp=drivesdk" TargetMode="External"/><Relationship Id="rId1041" Type="http://schemas.openxmlformats.org/officeDocument/2006/relationships/hyperlink" Target="https://docs.google.com/document/d/1Y3gVVbfteIF0_RXckm19mcUnwdnfuG8EEnCFYy_bzyg/edit?usp=drivesdk" TargetMode="External"/><Relationship Id="rId691" Type="http://schemas.openxmlformats.org/officeDocument/2006/relationships/hyperlink" Target="https://docs.google.com/document/d/1AzEHUXeJCOYuGJy08o2QrdwkLZ71u4ultGqN5EiLhKY/edit?usp=drivesdk" TargetMode="External"/><Relationship Id="rId1042" Type="http://schemas.openxmlformats.org/officeDocument/2006/relationships/hyperlink" Target="https://docs.google.com/document/d/13QvmBBC0UJt5BgIO8xDIvsawOdNpmbl66QbbScf4U1g/edit?usp=drivesdk" TargetMode="External"/><Relationship Id="rId690" Type="http://schemas.openxmlformats.org/officeDocument/2006/relationships/hyperlink" Target="https://docs.google.com/document/d/1oulMqElIXwQ9TTGq-GWGQN1wuzGfj7mHCifs3HXgyIM/edit?usp=drivesdk" TargetMode="External"/><Relationship Id="rId1043" Type="http://schemas.openxmlformats.org/officeDocument/2006/relationships/hyperlink" Target="https://docs.google.com/document/d/1B3ccmsFRBAg1eBdkx93oppP6zwIUpfYn1ELNXJeY_CQ/edit?usp=drivesdk" TargetMode="External"/><Relationship Id="rId213" Type="http://schemas.openxmlformats.org/officeDocument/2006/relationships/hyperlink" Target="https://docs.google.com/document/d/1YuRWO-yBi5ndCx_LAQhlhoE2GJlkcm24RRLHit8dl-g/edit?usp=drivesdk" TargetMode="External"/><Relationship Id="rId697" Type="http://schemas.openxmlformats.org/officeDocument/2006/relationships/hyperlink" Target="https://docs.google.com/document/d/1liIkUn0h9vBTS4m587XMMaLL0O1otBGCCZse3fT3T3g/edit?usp=drivesdk" TargetMode="External"/><Relationship Id="rId1044" Type="http://schemas.openxmlformats.org/officeDocument/2006/relationships/hyperlink" Target="https://docs.google.com/document/d/15mDfJLbWUcRogUJqP9EAXfqUAgQCB2R3Q2C23cooBgE/edit?usp=drivesdk" TargetMode="External"/><Relationship Id="rId212" Type="http://schemas.openxmlformats.org/officeDocument/2006/relationships/hyperlink" Target="https://docs.google.com/document/d/1s_FCAtRsw43YSG-atAZqrqfObgugcf3HtzrPPabmteo/edit?usp=drivesdk" TargetMode="External"/><Relationship Id="rId696" Type="http://schemas.openxmlformats.org/officeDocument/2006/relationships/hyperlink" Target="https://docs.google.com/document/d/1PduaPQSlSJB2IJAURgZtlJRT0G-W3lqpF_UhZlE0FqA/edit?usp=drivesdk" TargetMode="External"/><Relationship Id="rId1045" Type="http://schemas.openxmlformats.org/officeDocument/2006/relationships/hyperlink" Target="https://docs.google.com/document/d/1J3JTnecEea-M_OBYHdtoLGPuyU8BfwqhE-nKGVAWwnM/edit?usp=drivesdk" TargetMode="External"/><Relationship Id="rId211" Type="http://schemas.openxmlformats.org/officeDocument/2006/relationships/hyperlink" Target="https://docs.google.com/document/d/1F5uuBWLzFamaZScNWj-BUFnIywdXlNBxNdGEqrIbEDY/edit?usp=drivesdk" TargetMode="External"/><Relationship Id="rId695" Type="http://schemas.openxmlformats.org/officeDocument/2006/relationships/hyperlink" Target="https://docs.google.com/document/d/15qOb7V0BmxB6rW0XlQzEQF9uiBsT8_gECm_1Dm-cmK4/edit?usp=drivesdk" TargetMode="External"/><Relationship Id="rId1046" Type="http://schemas.openxmlformats.org/officeDocument/2006/relationships/hyperlink" Target="https://docs.google.com/document/d/1T4BqODr8z3ZlfqK0GPztbaoFpeVVyaCBoq8wPsYlvxM/edit?usp=drivesdk" TargetMode="External"/><Relationship Id="rId210" Type="http://schemas.openxmlformats.org/officeDocument/2006/relationships/hyperlink" Target="https://docs.google.com/document/d/1HFVmtUpxbjzdxmESKlzdSExe2R2cT-VMtqDnOUOWGuo/edit?usp=drivesdk" TargetMode="External"/><Relationship Id="rId694" Type="http://schemas.openxmlformats.org/officeDocument/2006/relationships/hyperlink" Target="https://docs.google.com/document/d/1URnq1o4dbGfY7_mrV-eQ0Qt5iDa_VX6SZJQQImnv1oQ/edit?usp=drivesdk" TargetMode="External"/><Relationship Id="rId1047" Type="http://schemas.openxmlformats.org/officeDocument/2006/relationships/hyperlink" Target="https://docs.google.com/document/d/1gH5lQAxeVrfTaOyIceqpNCVlxUzgOP6FRtCuFE8FkRs/edit?usp=drivesdk" TargetMode="External"/><Relationship Id="rId249" Type="http://schemas.openxmlformats.org/officeDocument/2006/relationships/hyperlink" Target="https://docs.google.com/document/d/1JwdXuQ_m5QBEnZRgKDGJW7enRGuPDszgTu9k-ZOC8Us/edit?usp=drivesdk" TargetMode="External"/><Relationship Id="rId248" Type="http://schemas.openxmlformats.org/officeDocument/2006/relationships/hyperlink" Target="https://docs.google.com/document/d/1ipKGq5mJHNuX9vhm94oI4HAUf3sUvV8vm4-MNZHBg1k/edit?usp=drivesdk" TargetMode="External"/><Relationship Id="rId247" Type="http://schemas.openxmlformats.org/officeDocument/2006/relationships/hyperlink" Target="https://docs.google.com/document/d/1IzNV0fQsBd1NOK_zzFreNEBuhnTTX8qijXV19fCKRss/edit?usp=drivesdk" TargetMode="External"/><Relationship Id="rId1070" Type="http://schemas.openxmlformats.org/officeDocument/2006/relationships/hyperlink" Target="https://docs.google.com/document/d/1qan0PXh3-7BLYs-SoWNyynStCJWer2DUfEC-QG_aNow/edit?usp=drivesdk" TargetMode="External"/><Relationship Id="rId1071" Type="http://schemas.openxmlformats.org/officeDocument/2006/relationships/hyperlink" Target="https://docs.google.com/document/d/1Wjq2gYUHBJQTt_dTk3YNBZiZzk7hk1aSTxZennPcMkQ/edit?usp=drivesdk" TargetMode="External"/><Relationship Id="rId1072" Type="http://schemas.openxmlformats.org/officeDocument/2006/relationships/hyperlink" Target="https://docs.google.com/document/d/1TSAyXIXsbyWes89uN7X0t17wXQPsH-SDgxN-dkbERK0/edit?usp=drivesdk" TargetMode="External"/><Relationship Id="rId242" Type="http://schemas.openxmlformats.org/officeDocument/2006/relationships/hyperlink" Target="https://docs.google.com/document/d/1eNxMWVICEN9YQx6u_hvE_b2fU0iuBbDoXjSr0oPQf7w/edit?usp=drivesdk" TargetMode="External"/><Relationship Id="rId1073" Type="http://schemas.openxmlformats.org/officeDocument/2006/relationships/hyperlink" Target="https://docs.google.com/document/d/1OGqqhyHTij1Vd5UHeqUzps3Ws8fz3zbxIrNQtQL-0II/edit?usp=drivesdk" TargetMode="External"/><Relationship Id="rId241" Type="http://schemas.openxmlformats.org/officeDocument/2006/relationships/hyperlink" Target="https://docs.google.com/document/d/10haVnQ5Ro6A8NFzhQwVPGXknBdamXMf8dCKBSJaqFr4/edit?usp=drivesdk" TargetMode="External"/><Relationship Id="rId1074" Type="http://schemas.openxmlformats.org/officeDocument/2006/relationships/hyperlink" Target="https://docs.google.com/document/d/1ou5fr3xwdhXvVviSy8Xm-rrw1DjgtqIAjlbWvOUQxAQ/edit?usp=drivesdk" TargetMode="External"/><Relationship Id="rId240" Type="http://schemas.openxmlformats.org/officeDocument/2006/relationships/hyperlink" Target="https://docs.google.com/document/d/1KnIZzj65ExdkstA61UJCmkFJZEhk1sutUMIV9jGOZhY/edit?usp=drivesdk" TargetMode="External"/><Relationship Id="rId1075" Type="http://schemas.openxmlformats.org/officeDocument/2006/relationships/hyperlink" Target="https://docs.google.com/document/d/1P316v_QlIPs9wFalpA0e2MV9GSdtcWCWgbCM3jVGd7w/edit?usp=drivesdk" TargetMode="External"/><Relationship Id="rId1076" Type="http://schemas.openxmlformats.org/officeDocument/2006/relationships/hyperlink" Target="https://docs.google.com/document/d/1eUUy0u88Xdvz5iEfjhIwwoQdx3h1fo0hynaxRIS86eQ/edit?usp=drivesdk" TargetMode="External"/><Relationship Id="rId246" Type="http://schemas.openxmlformats.org/officeDocument/2006/relationships/hyperlink" Target="https://docs.google.com/document/d/1h7T4ZdHvIeyael0LnNW4N0fzDEDorp1cAB9Tm5_mtO0/edit?usp=drivesdk" TargetMode="External"/><Relationship Id="rId1077" Type="http://schemas.openxmlformats.org/officeDocument/2006/relationships/hyperlink" Target="https://docs.google.com/document/d/1OWBAAphEyXy--e0PPPVuuUDAcAl3PxPiWOjGVCFgKew/edit?usp=drivesdk" TargetMode="External"/><Relationship Id="rId245" Type="http://schemas.openxmlformats.org/officeDocument/2006/relationships/hyperlink" Target="https://docs.google.com/document/d/1VKb3SNbp7U0Hx6X1Di23h9NgZDmX0Obg8tuC2Wx6h9U/edit?usp=drivesdk" TargetMode="External"/><Relationship Id="rId1078" Type="http://schemas.openxmlformats.org/officeDocument/2006/relationships/hyperlink" Target="https://docs.google.com/document/d/11cQ5nC1QZQeerwPZ8fov5T-hEDXvAncY20AhhX-MKro/edit?usp=drivesdk" TargetMode="External"/><Relationship Id="rId244" Type="http://schemas.openxmlformats.org/officeDocument/2006/relationships/hyperlink" Target="https://docs.google.com/document/d/1Xmr9JIFiSpNDnyJnN1N1Oeq9X20lu9lx5aorGR4vyQ0/edit?usp=drivesdk" TargetMode="External"/><Relationship Id="rId1079" Type="http://schemas.openxmlformats.org/officeDocument/2006/relationships/hyperlink" Target="https://docs.google.com/document/d/1aKuOGTYjfek3yI85ZFa_pRP4d3v4mq64dfEQg1pPM-M/edit?usp=drivesdk" TargetMode="External"/><Relationship Id="rId243" Type="http://schemas.openxmlformats.org/officeDocument/2006/relationships/hyperlink" Target="https://docs.google.com/document/d/18aeo7a5Si4jBEzQbF8anwgn1EbOEhi55pp7yaMVKosY/edit?usp=drivesdk" TargetMode="External"/><Relationship Id="rId239" Type="http://schemas.openxmlformats.org/officeDocument/2006/relationships/hyperlink" Target="https://docs.google.com/document/d/1w2-g0tu94mtnp0WaK4v28wOWrLp7XSfT1lxLUFjLVro/edit?usp=drivesdk" TargetMode="External"/><Relationship Id="rId238" Type="http://schemas.openxmlformats.org/officeDocument/2006/relationships/hyperlink" Target="https://docs.google.com/document/d/1zeHtQqdmXhDgtBh8V2P-4yHsh4NmC0AdhbApkIS2rhE/edit?usp=drivesdk" TargetMode="External"/><Relationship Id="rId237" Type="http://schemas.openxmlformats.org/officeDocument/2006/relationships/hyperlink" Target="https://docs.google.com/document/d/13TkUS-g_StnH6KZlssVlTOicO15r2rGdUrL2pX-u5m8/edit?usp=drivesdk" TargetMode="External"/><Relationship Id="rId236" Type="http://schemas.openxmlformats.org/officeDocument/2006/relationships/hyperlink" Target="https://docs.google.com/document/d/15nlpe1v3ovvwww_HZ-RNr4sFLttiQppxie0W7jKCS2c/edit?usp=drivesdk" TargetMode="External"/><Relationship Id="rId1060" Type="http://schemas.openxmlformats.org/officeDocument/2006/relationships/hyperlink" Target="https://docs.google.com/document/d/1yiW9KkDMj7Ov4oiKl7FvGDZkjHRtHMWQaaMYBYOflo8/edit?usp=drivesdk" TargetMode="External"/><Relationship Id="rId1061" Type="http://schemas.openxmlformats.org/officeDocument/2006/relationships/hyperlink" Target="https://docs.google.com/document/d/1w6KcZGv4_fIAT52JeYr509QJNO8Z9Mlyt8inxHip0_g/edit?usp=drivesdk" TargetMode="External"/><Relationship Id="rId231" Type="http://schemas.openxmlformats.org/officeDocument/2006/relationships/hyperlink" Target="https://docs.google.com/document/d/1hxiJDQQ4BsyQnO4o6dSYgoK1BRbohPQk_fBbuAWtYhA/edit?usp=drivesdk" TargetMode="External"/><Relationship Id="rId1062" Type="http://schemas.openxmlformats.org/officeDocument/2006/relationships/hyperlink" Target="https://docs.google.com/document/d/1q_vHpDnXGChawAq8XSu_zRByhXcCd91pyBMEYqebxHc/edit?usp=drivesdk" TargetMode="External"/><Relationship Id="rId230" Type="http://schemas.openxmlformats.org/officeDocument/2006/relationships/hyperlink" Target="https://docs.google.com/document/d/15z_AktzjfS49S6rT5ZSoQ_dq1tdJUKscnH5i2RfteDU/edit?usp=drivesdk" TargetMode="External"/><Relationship Id="rId1063" Type="http://schemas.openxmlformats.org/officeDocument/2006/relationships/hyperlink" Target="https://docs.google.com/document/d/1rSW60tKRbrGEg5pxwwh6_g_2WCD9So0yqz6_s5etQTU/edit?usp=drivesdk" TargetMode="External"/><Relationship Id="rId1064" Type="http://schemas.openxmlformats.org/officeDocument/2006/relationships/hyperlink" Target="https://docs.google.com/document/d/16l8lezt2mscNEPRGHGUZaS-z0dek_mi4UQ-ZsTx89Es/edit?usp=drivesdk" TargetMode="External"/><Relationship Id="rId1065" Type="http://schemas.openxmlformats.org/officeDocument/2006/relationships/hyperlink" Target="https://docs.google.com/document/d/1-UFEhBAexo8DPliwh8x5fCNSx5DJz6tj1nF5EvzOxLY/edit?usp=drivesdk" TargetMode="External"/><Relationship Id="rId235" Type="http://schemas.openxmlformats.org/officeDocument/2006/relationships/hyperlink" Target="https://docs.google.com/document/d/1tHjaDy_r1SAOhImiIDiESpFZS5jNxQ5olyHso3z-3Mw/edit?usp=drivesdk" TargetMode="External"/><Relationship Id="rId1066" Type="http://schemas.openxmlformats.org/officeDocument/2006/relationships/hyperlink" Target="https://docs.google.com/document/d/1APNhrv8y865tjcJ9FN-K2dzvYXPfpc-WQVmSlKJUfZY/edit?usp=drivesdk" TargetMode="External"/><Relationship Id="rId234" Type="http://schemas.openxmlformats.org/officeDocument/2006/relationships/hyperlink" Target="https://docs.google.com/document/d/1l3tEP04ifrZb2ewJ3gPwH5vAOVMlW_gbPzUCzsPNjjo/edit?usp=drivesdk" TargetMode="External"/><Relationship Id="rId1067" Type="http://schemas.openxmlformats.org/officeDocument/2006/relationships/hyperlink" Target="https://docs.google.com/document/d/1w6pBkk5pO553nvKWK1M2qc9_ZE_Ln3yrXvT5v1oZoyc/edit?usp=drivesdk" TargetMode="External"/><Relationship Id="rId233" Type="http://schemas.openxmlformats.org/officeDocument/2006/relationships/hyperlink" Target="https://docs.google.com/document/d/1bYnmgj4Wy8a8wydwWP8yofpkKwMSisCgzsOFdahcIEc/edit?usp=drivesdk" TargetMode="External"/><Relationship Id="rId1068" Type="http://schemas.openxmlformats.org/officeDocument/2006/relationships/hyperlink" Target="https://docs.google.com/document/d/1GtQHrdWfUY8ScloDbR0hCu5z5LEfaaxf-oQwduH8iWU/edit?usp=drivesdk" TargetMode="External"/><Relationship Id="rId232" Type="http://schemas.openxmlformats.org/officeDocument/2006/relationships/hyperlink" Target="https://docs.google.com/document/d/1q6YOmQobiUoWcg0OVaL-pEjGT1cXlY1ny5HWB6u73wg/edit?usp=drivesdk" TargetMode="External"/><Relationship Id="rId1069" Type="http://schemas.openxmlformats.org/officeDocument/2006/relationships/hyperlink" Target="https://docs.google.com/document/d/1OuIUyN5qX2apOB4Jve1HT2C1DnXmMBtK_ghcH_YQTsI/edit?usp=drivesdk" TargetMode="External"/><Relationship Id="rId1015" Type="http://schemas.openxmlformats.org/officeDocument/2006/relationships/hyperlink" Target="https://docs.google.com/document/d/1RbiVfDnOHBXXsAsTMrZv4efjXAtsYJ6DWau4UIzNY90/edit?usp=drivesdk" TargetMode="External"/><Relationship Id="rId1499" Type="http://schemas.openxmlformats.org/officeDocument/2006/relationships/hyperlink" Target="https://docs.google.com/document/d/1FYyaJBMcxjRRgl9xJH2Wye2ObOzR92qPErlky9zAFUc/edit?usp=drivesdk" TargetMode="External"/><Relationship Id="rId1016" Type="http://schemas.openxmlformats.org/officeDocument/2006/relationships/hyperlink" Target="https://docs.google.com/document/d/19q2x769wL_M6r2OiK1zcfLkm7PG7ijAiFq7wYjFj5FA/edit?usp=drivesdk" TargetMode="External"/><Relationship Id="rId1017" Type="http://schemas.openxmlformats.org/officeDocument/2006/relationships/hyperlink" Target="https://docs.google.com/document/d/1v9f1xohmzUd_iPXrK9tR2e74zdOOwwEobE8qFS9qdpI/edit?usp=drivesdk" TargetMode="External"/><Relationship Id="rId1018" Type="http://schemas.openxmlformats.org/officeDocument/2006/relationships/hyperlink" Target="https://docs.google.com/document/d/1G3WK9KPnASqjKZKs6o3-vASMG3jnho4ym5amu_XuWCY/edit?usp=drivesdk" TargetMode="External"/><Relationship Id="rId1019" Type="http://schemas.openxmlformats.org/officeDocument/2006/relationships/hyperlink" Target="https://docs.google.com/document/d/1b-Gp38lSIG7QaEFrlAX2Slosik7MP_KkQY69muUPlrQ/edit?usp=drivesdk" TargetMode="External"/><Relationship Id="rId668" Type="http://schemas.openxmlformats.org/officeDocument/2006/relationships/hyperlink" Target="https://docs.google.com/document/d/1KIQhG8hM3yHp5VMUy0aSurL_k71UQFrUr5ImZfFSRnY/edit?usp=drivesdk" TargetMode="External"/><Relationship Id="rId667" Type="http://schemas.openxmlformats.org/officeDocument/2006/relationships/hyperlink" Target="https://docs.google.com/document/d/1KcpO-wTg9fW0XTh4gAmpWRilwYu_8nu0HvJqP1P4dvs/edit?usp=drivesdk" TargetMode="External"/><Relationship Id="rId666" Type="http://schemas.openxmlformats.org/officeDocument/2006/relationships/hyperlink" Target="https://docs.google.com/document/d/1aYA2UN9SlhDz7Qge42brxuPTswI2TC8tK_G_0e-vtDU/edit?usp=drivesdk" TargetMode="External"/><Relationship Id="rId665" Type="http://schemas.openxmlformats.org/officeDocument/2006/relationships/hyperlink" Target="https://docs.google.com/document/d/142GEIlWVMuXsklUWItcvx8G_3aR_E34JByEvLIx1P7k/edit?usp=drivesdk" TargetMode="External"/><Relationship Id="rId669" Type="http://schemas.openxmlformats.org/officeDocument/2006/relationships/hyperlink" Target="https://docs.google.com/document/d/1OD-JNdPAE-9GFcL9cqZOfQSsMclPMf7YbMfS6Girow0/edit?usp=drivesdk" TargetMode="External"/><Relationship Id="rId1490" Type="http://schemas.openxmlformats.org/officeDocument/2006/relationships/hyperlink" Target="https://docs.google.com/document/d/1Uv9UWbTHD_kwnltT_e7O3dntqYt6NYXO59my32C_ZFM/edit?usp=drivesdk" TargetMode="External"/><Relationship Id="rId660" Type="http://schemas.openxmlformats.org/officeDocument/2006/relationships/hyperlink" Target="https://docs.google.com/document/d/1TYmEKQDIP1EKrtaKzuWFxnyVl2j4eID0z5XsQeqp7Qw/edit?usp=drivesdk" TargetMode="External"/><Relationship Id="rId1491" Type="http://schemas.openxmlformats.org/officeDocument/2006/relationships/hyperlink" Target="https://docs.google.com/document/d/1ZrGL-zL7DJulmRo4TmBLQbHJ824dGIlej2102jkIIb0/edit?usp=drivesdk" TargetMode="External"/><Relationship Id="rId1492" Type="http://schemas.openxmlformats.org/officeDocument/2006/relationships/hyperlink" Target="https://docs.google.com/document/d/1zefi-F941AKYpHhawAA-V0AwkD2A9V2jnafzt1PXjRA/edit?usp=drivesdk" TargetMode="External"/><Relationship Id="rId1493" Type="http://schemas.openxmlformats.org/officeDocument/2006/relationships/hyperlink" Target="https://docs.google.com/document/d/1EJtA4OplYuK9QN0uTHUoFuwFPu5CDQawjTLTsDjAhdo/edit?usp=drivesdk" TargetMode="External"/><Relationship Id="rId1010" Type="http://schemas.openxmlformats.org/officeDocument/2006/relationships/hyperlink" Target="https://docs.google.com/document/d/1TNopbDLPj4WepT78rc95t3HCgTqC2ZvIo3ChswA1i8g/edit?usp=drivesdk" TargetMode="External"/><Relationship Id="rId1494" Type="http://schemas.openxmlformats.org/officeDocument/2006/relationships/hyperlink" Target="https://docs.google.com/document/d/1UsLkb6iMPfcW0ct7LP4ybkj6DQ9GkFVHkn7fFf78DMo/edit?usp=drivesdk" TargetMode="External"/><Relationship Id="rId664" Type="http://schemas.openxmlformats.org/officeDocument/2006/relationships/hyperlink" Target="https://docs.google.com/document/d/10_GNMC2SJqcks4A3wYSt1hSfxsUon6egEmasA96LAbA/edit?usp=drivesdk" TargetMode="External"/><Relationship Id="rId1011" Type="http://schemas.openxmlformats.org/officeDocument/2006/relationships/hyperlink" Target="https://docs.google.com/document/d/1IxjzPTv01mjJ0DklnpECYcKs7Lv9Pos3VpqsIdfPXFE/edit?usp=drivesdk" TargetMode="External"/><Relationship Id="rId1495" Type="http://schemas.openxmlformats.org/officeDocument/2006/relationships/hyperlink" Target="https://docs.google.com/document/d/11IFIY_tjfK7p8d5p2HsedCEIyqh2mTihibsmurEA1bE/edit?usp=drivesdk" TargetMode="External"/><Relationship Id="rId663" Type="http://schemas.openxmlformats.org/officeDocument/2006/relationships/hyperlink" Target="https://docs.google.com/document/d/1Loy7Uc7hjtWYOw2-7n3ux_nJA3m9BrE0cEYz2tsC8KY/edit?usp=drivesdk" TargetMode="External"/><Relationship Id="rId1012" Type="http://schemas.openxmlformats.org/officeDocument/2006/relationships/hyperlink" Target="https://docs.google.com/document/d/1NNfM6dcchg9z8zgCA5k4U85oDF0_TeSRANonvxUwKh4/edit?usp=drivesdk" TargetMode="External"/><Relationship Id="rId1496" Type="http://schemas.openxmlformats.org/officeDocument/2006/relationships/hyperlink" Target="https://docs.google.com/document/d/1GbSf74lWXgoJ_Y4VK8BRjkSQis443t3HbcZf40fg3i0/edit?usp=drivesdk" TargetMode="External"/><Relationship Id="rId662" Type="http://schemas.openxmlformats.org/officeDocument/2006/relationships/hyperlink" Target="https://docs.google.com/document/d/1vIf8WmquTOMN5c3b2OaTELJG3A713pUrFjpriH4yX9w/edit?usp=drivesdk" TargetMode="External"/><Relationship Id="rId1013" Type="http://schemas.openxmlformats.org/officeDocument/2006/relationships/hyperlink" Target="https://docs.google.com/document/d/1I0ToA9eF_4xQCABHtELa9Y6BA4RkvDM0VBlPVanMHNw/edit?usp=drivesdk" TargetMode="External"/><Relationship Id="rId1497" Type="http://schemas.openxmlformats.org/officeDocument/2006/relationships/hyperlink" Target="https://docs.google.com/document/d/1rUyTg7JYzVZqDIaYEl4E-XWD0Q8rw5QTPE8BBfIAX4M/edit?usp=drivesdk" TargetMode="External"/><Relationship Id="rId661" Type="http://schemas.openxmlformats.org/officeDocument/2006/relationships/hyperlink" Target="https://docs.google.com/document/d/1j510ig5N26B3LXPDWxE54MuJRrv_zZvqvZK7IkBvMSo/edit?usp=drivesdk" TargetMode="External"/><Relationship Id="rId1014" Type="http://schemas.openxmlformats.org/officeDocument/2006/relationships/hyperlink" Target="https://docs.google.com/document/d/1tjuNkHZ_ChEnTbZbtq_VP0zs692ayCEQAB-uJgIa5IE/edit?usp=drivesdk" TargetMode="External"/><Relationship Id="rId1498" Type="http://schemas.openxmlformats.org/officeDocument/2006/relationships/hyperlink" Target="https://docs.google.com/document/d/1pYtqH6ht_uJ6MQir53-Cy5K4dSFwnSYhrfNhL4PY15s/edit?usp=drivesdk" TargetMode="External"/><Relationship Id="rId1004" Type="http://schemas.openxmlformats.org/officeDocument/2006/relationships/hyperlink" Target="https://docs.google.com/document/d/1LbcNIUgDIleSCM_N9MtwWmjJt0vvPb1EupkxWCcDRAg/edit?usp=drivesdk" TargetMode="External"/><Relationship Id="rId1488" Type="http://schemas.openxmlformats.org/officeDocument/2006/relationships/hyperlink" Target="https://docs.google.com/document/d/1PMk1f27vGRA0jUWXs4wJdFOXS65WzjAo2nJAm79gbY0/edit?usp=drivesdk" TargetMode="External"/><Relationship Id="rId1005" Type="http://schemas.openxmlformats.org/officeDocument/2006/relationships/hyperlink" Target="https://docs.google.com/document/d/1SmB2uo-QQ5-uzQ6TDWO_0O5kTXbsjVcM8CMv3M7jiGc/edit?usp=drivesdk" TargetMode="External"/><Relationship Id="rId1489" Type="http://schemas.openxmlformats.org/officeDocument/2006/relationships/hyperlink" Target="https://docs.google.com/document/d/1uuV5B8-uepDcCMZhBLHUZPNBmKJsf3CrnapyAhoNf8M/edit?usp=drivesdk" TargetMode="External"/><Relationship Id="rId1006" Type="http://schemas.openxmlformats.org/officeDocument/2006/relationships/hyperlink" Target="https://docs.google.com/document/d/1qJZWoAgNxmkzw1JfcTSQw5RpKwKAtSwQiC0TcOmk3g0/edit?usp=drivesdk" TargetMode="External"/><Relationship Id="rId1007" Type="http://schemas.openxmlformats.org/officeDocument/2006/relationships/hyperlink" Target="https://docs.google.com/document/d/1Gb5Tg3qHwa3PiikXiq8bGov6ewHygN1mqhGgJkU7Nn0/edit?usp=drivesdk" TargetMode="External"/><Relationship Id="rId1008" Type="http://schemas.openxmlformats.org/officeDocument/2006/relationships/hyperlink" Target="https://docs.google.com/document/d/1wH6wLWCsvLyw0peqY-WLYnkGBNOgjfvA9PS9reg_jP8/edit?usp=drivesdk" TargetMode="External"/><Relationship Id="rId1009" Type="http://schemas.openxmlformats.org/officeDocument/2006/relationships/hyperlink" Target="https://docs.google.com/document/d/1vSPnAOD7Vm3raSeO1jfImc_xlUDKBuJl4V3O6CKkiF8/edit?usp=drivesdk" TargetMode="External"/><Relationship Id="rId657" Type="http://schemas.openxmlformats.org/officeDocument/2006/relationships/hyperlink" Target="https://docs.google.com/document/d/1Wci-8b-2O1pnGUJFP7KJ5dTYNITcv6yy3r6s8AxxxAE/edit?usp=drivesdk" TargetMode="External"/><Relationship Id="rId656" Type="http://schemas.openxmlformats.org/officeDocument/2006/relationships/hyperlink" Target="https://docs.google.com/document/d/1VBLpE5YAanJPHGrFx4YgOqAKeiGP0jXblMlw8I5lPL8/edit?usp=drivesdk" TargetMode="External"/><Relationship Id="rId655" Type="http://schemas.openxmlformats.org/officeDocument/2006/relationships/hyperlink" Target="https://docs.google.com/document/d/11PCATQ-tsKOgaj-cUj5wt-KyUNqLixOPpxDGuez9J-0/edit?usp=drivesdk" TargetMode="External"/><Relationship Id="rId654" Type="http://schemas.openxmlformats.org/officeDocument/2006/relationships/hyperlink" Target="https://docs.google.com/document/d/1ON7KDasYvFf7vecYoZ21hUH-4-VrH8X_Rofa6rNqKgg/edit?usp=drivesdk" TargetMode="External"/><Relationship Id="rId659" Type="http://schemas.openxmlformats.org/officeDocument/2006/relationships/hyperlink" Target="https://docs.google.com/document/d/1FDTp_kDIVLzA1uaN1RKH5iDXJSrvjK594fxmuDu8h2k/edit?usp=drivesdk" TargetMode="External"/><Relationship Id="rId658" Type="http://schemas.openxmlformats.org/officeDocument/2006/relationships/hyperlink" Target="https://docs.google.com/document/d/1hxAJ6Hw_EsTfIfWl8mWzt4kR9ErUj5CyAjYVSwmYSHg/edit?usp=drivesdk" TargetMode="External"/><Relationship Id="rId1480" Type="http://schemas.openxmlformats.org/officeDocument/2006/relationships/hyperlink" Target="https://docs.google.com/document/d/1diLdSHn8lCdn7T_JP6GwEiKd_cXGe1hsHLWPgQ6UKaU/edit?usp=drivesdk" TargetMode="External"/><Relationship Id="rId1481" Type="http://schemas.openxmlformats.org/officeDocument/2006/relationships/hyperlink" Target="https://docs.google.com/document/d/13lUWjdrODKCRv2Ea96j3b2FUGj0kc-qkyJWmh0AdECA/edit?usp=drivesdk" TargetMode="External"/><Relationship Id="rId1482" Type="http://schemas.openxmlformats.org/officeDocument/2006/relationships/hyperlink" Target="https://docs.google.com/document/d/1_pxSIZAHeXuWgAewoKoZFCO0g-_IpX0DlCCXuaxlyhI/edit?usp=drivesdk" TargetMode="External"/><Relationship Id="rId1483" Type="http://schemas.openxmlformats.org/officeDocument/2006/relationships/hyperlink" Target="https://docs.google.com/document/d/1HFmzh7sg5XE1dmK381Ir8t7IN8cQNIsqL5cMybg-ou8/edit?usp=drivesdk" TargetMode="External"/><Relationship Id="rId653" Type="http://schemas.openxmlformats.org/officeDocument/2006/relationships/hyperlink" Target="https://docs.google.com/document/d/1HdN4PPo2MssmCvbnKTmtqCyaYw0k4SfvXT6YVb9-DJA/edit?usp=drivesdk" TargetMode="External"/><Relationship Id="rId1000" Type="http://schemas.openxmlformats.org/officeDocument/2006/relationships/hyperlink" Target="https://docs.google.com/document/d/1b_VtsCgeTRJTWQJvsPCVH2RQUKT0EgHG_ti5N-ndbLE/edit?usp=drivesdk" TargetMode="External"/><Relationship Id="rId1484" Type="http://schemas.openxmlformats.org/officeDocument/2006/relationships/hyperlink" Target="https://docs.google.com/document/d/1vI-rgtiOpw802e68jZuGVUCf_jzrMOfqZEhI8tcbBAo/edit?usp=drivesdk" TargetMode="External"/><Relationship Id="rId652" Type="http://schemas.openxmlformats.org/officeDocument/2006/relationships/hyperlink" Target="https://docs.google.com/document/d/1cskbZtlsijratsogldcmV8Nsf3PzDtJuwJbTy0UHYlQ/edit?usp=drivesdk" TargetMode="External"/><Relationship Id="rId1001" Type="http://schemas.openxmlformats.org/officeDocument/2006/relationships/hyperlink" Target="https://docs.google.com/document/d/1Q9QMQzp57cF3fnQB6YbLZX5E1AjDXR8shhxO302eTcg/edit?usp=drivesdk" TargetMode="External"/><Relationship Id="rId1485" Type="http://schemas.openxmlformats.org/officeDocument/2006/relationships/hyperlink" Target="https://docs.google.com/document/d/1yWInTWoOMIAZaJ8IgnZUGLeOOQ9-dva-U5Vfrk5JAvA/edit?usp=drivesdk" TargetMode="External"/><Relationship Id="rId651" Type="http://schemas.openxmlformats.org/officeDocument/2006/relationships/hyperlink" Target="https://docs.google.com/document/d/1Xly6-GUB2hmHt8c09fpKyKWorgIr-n-qk1MsSfSQOmo/edit?usp=drivesdk" TargetMode="External"/><Relationship Id="rId1002" Type="http://schemas.openxmlformats.org/officeDocument/2006/relationships/hyperlink" Target="https://docs.google.com/document/d/1wOrjQtfwF19vUB1Zbtdqu81DqHAwm8tMAz3ltyb1nOk/edit?usp=drivesdk" TargetMode="External"/><Relationship Id="rId1486" Type="http://schemas.openxmlformats.org/officeDocument/2006/relationships/hyperlink" Target="https://docs.google.com/document/d/1_VbslW_t3Qm8BO_P85VVdkRc7bA-292ejh-fO2Sg7Sc/edit?usp=drivesdk" TargetMode="External"/><Relationship Id="rId650" Type="http://schemas.openxmlformats.org/officeDocument/2006/relationships/hyperlink" Target="https://docs.google.com/document/d/1DeWfFGQlBQGh9E5DWZsAhN6GEPcwgH_cLXzPFImZdwo/edit?usp=drivesdk" TargetMode="External"/><Relationship Id="rId1003" Type="http://schemas.openxmlformats.org/officeDocument/2006/relationships/hyperlink" Target="https://docs.google.com/document/d/1JupFj85ZND9eFYtuwahjorvCBnPSZeokh8hzvSoOod0/edit?usp=drivesdk" TargetMode="External"/><Relationship Id="rId1487" Type="http://schemas.openxmlformats.org/officeDocument/2006/relationships/hyperlink" Target="https://docs.google.com/document/d/1jXeUfNO_w5VWVE7x9NJx4Yerjp_IzZSpUaD9gY4zQkg/edit?usp=drivesdk" TargetMode="External"/><Relationship Id="rId1037" Type="http://schemas.openxmlformats.org/officeDocument/2006/relationships/hyperlink" Target="https://docs.google.com/document/d/1cp3se6zRBOugjQ6XbzI23DFHrKSVCW8VLXrM_wQT3qA/edit?usp=drivesdk" TargetMode="External"/><Relationship Id="rId1038" Type="http://schemas.openxmlformats.org/officeDocument/2006/relationships/hyperlink" Target="https://docs.google.com/document/d/1nRit4-uttkna96Njfjv7DrMBrlf_a-BKQBi4e52EH14/edit?usp=drivesdk" TargetMode="External"/><Relationship Id="rId1039" Type="http://schemas.openxmlformats.org/officeDocument/2006/relationships/hyperlink" Target="https://docs.google.com/document/d/157Z8ff1iyAPsx36P086Ga-vyBjJiDVEElLRU8v2SNko/edit?usp=drivesdk" TargetMode="External"/><Relationship Id="rId206" Type="http://schemas.openxmlformats.org/officeDocument/2006/relationships/hyperlink" Target="https://docs.google.com/document/d/1YDQINh9w67hy0NmVV7cVRDNOkHVaGFPBXAr7Ku0_byo/edit?usp=drivesdk" TargetMode="External"/><Relationship Id="rId205" Type="http://schemas.openxmlformats.org/officeDocument/2006/relationships/hyperlink" Target="https://docs.google.com/spreadsheets/d/1i5GCKLahHwLZ0t-F-ZzGSV3oMeHwuGIdyP2K1wdIsxQ/edit?usp=drivesdk" TargetMode="External"/><Relationship Id="rId689" Type="http://schemas.openxmlformats.org/officeDocument/2006/relationships/hyperlink" Target="https://docs.google.com/document/d/1aIdl7Qnv7D0b-_zz977H4S_D53b9mxH5SVtPl89S1TE/edit?usp=drivesdk" TargetMode="External"/><Relationship Id="rId204" Type="http://schemas.openxmlformats.org/officeDocument/2006/relationships/hyperlink" Target="https://docs.google.com/spreadsheets/d/1DMih5bqYTmtTjoRGiQEoAT1Bu_Su_iLI3QRQ9QdA148/edit?usp=drivesdk" TargetMode="External"/><Relationship Id="rId688" Type="http://schemas.openxmlformats.org/officeDocument/2006/relationships/hyperlink" Target="https://docs.google.com/document/d/1vWfyxQ_bFj5c8WqRuYlvyvWpwMJHEG5KN8MdYgICf_U/edit?usp=drivesdk" TargetMode="External"/><Relationship Id="rId203" Type="http://schemas.openxmlformats.org/officeDocument/2006/relationships/hyperlink" Target="https://docs.google.com/spreadsheets/d/1ZgKg1aj1ErpFLpBRSBdAL-zDB6f-clXIO_teg4hkVKk/edit?usp=drivesdk" TargetMode="External"/><Relationship Id="rId687" Type="http://schemas.openxmlformats.org/officeDocument/2006/relationships/hyperlink" Target="https://docs.google.com/document/d/1cd0f3fPgvEHhR9MyPbLVlvHGGkGzhqNRhUgCan2FfBs/edit?usp=drivesdk" TargetMode="External"/><Relationship Id="rId209" Type="http://schemas.openxmlformats.org/officeDocument/2006/relationships/hyperlink" Target="https://docs.google.com/document/d/1glAQLrRvvYV5bq9vS9LudETZ8E4r4OiVkcZOeTZg8pw/edit?usp=drivesdk" TargetMode="External"/><Relationship Id="rId208" Type="http://schemas.openxmlformats.org/officeDocument/2006/relationships/hyperlink" Target="https://docs.google.com/document/d/1lC-VzOH6bhJ9rqDfQzE11YzLGaeNOMZYTJ6vFGaC48w/edit?usp=drivesdk" TargetMode="External"/><Relationship Id="rId207" Type="http://schemas.openxmlformats.org/officeDocument/2006/relationships/hyperlink" Target="https://docs.google.com/document/d/106EgZwh_SdwmjJdibkt8bbuKvKAu9j4L7H0c0DnH7yE/edit?usp=drivesdk" TargetMode="External"/><Relationship Id="rId682" Type="http://schemas.openxmlformats.org/officeDocument/2006/relationships/hyperlink" Target="https://docs.google.com/document/d/1KvUz49L2RfFmkmVGkyIVg2-XjoNlXadTb7EFZ3mHkIQ/edit?usp=drivesdk" TargetMode="External"/><Relationship Id="rId681" Type="http://schemas.openxmlformats.org/officeDocument/2006/relationships/hyperlink" Target="https://docs.google.com/document/d/1cfgEoYU0wqOXqHky1m1y7s4f9RrmCcGpsek90kLfqwg/edit?usp=drivesdk" TargetMode="External"/><Relationship Id="rId1030" Type="http://schemas.openxmlformats.org/officeDocument/2006/relationships/hyperlink" Target="https://docs.google.com/document/d/1tyWdOWMKtt5IMyavq_ERXg1m3gtX9fcQLBb3PAHOu0U/edit?usp=drivesdk" TargetMode="External"/><Relationship Id="rId680" Type="http://schemas.openxmlformats.org/officeDocument/2006/relationships/hyperlink" Target="https://docs.google.com/document/d/1d4PNNooKANWXPNcdxrfW5f2RGbYRcVXpuUDxCRbkGuI/edit?usp=drivesdk" TargetMode="External"/><Relationship Id="rId1031" Type="http://schemas.openxmlformats.org/officeDocument/2006/relationships/hyperlink" Target="https://docs.google.com/document/d/1OSFk6BgzQZV3ZbU8s0nT2Q5RZ3bOSNR0bgz8-Lz-NS8/edit?usp=drivesdk" TargetMode="External"/><Relationship Id="rId1032" Type="http://schemas.openxmlformats.org/officeDocument/2006/relationships/hyperlink" Target="https://docs.google.com/document/d/1fuVc7AAOGrPtm4UAx1G8RuA4jtcHb5-vI1ZM3G2vtoE/edit?usp=drivesdk" TargetMode="External"/><Relationship Id="rId202" Type="http://schemas.openxmlformats.org/officeDocument/2006/relationships/hyperlink" Target="https://docs.google.com/spreadsheets/d/1Yf8c0C47vYBwSLaLWXmSbQEKuGjfmYsPILedYnoFzpg/edit?usp=drivesdk" TargetMode="External"/><Relationship Id="rId686" Type="http://schemas.openxmlformats.org/officeDocument/2006/relationships/hyperlink" Target="https://docs.google.com/document/d/1CDvEmS7J-IJavl0DRtmbv_3GeJj5mhmrgCj2djJet4Y/edit?usp=drivesdk" TargetMode="External"/><Relationship Id="rId1033" Type="http://schemas.openxmlformats.org/officeDocument/2006/relationships/hyperlink" Target="https://docs.google.com/document/d/1okKg-ihcBX8ehFLYkq83dOM2GZkUJ1I8M34MzWiwvgM/edit?usp=drivesdk" TargetMode="External"/><Relationship Id="rId201" Type="http://schemas.openxmlformats.org/officeDocument/2006/relationships/hyperlink" Target="https://docs.google.com/spreadsheets/d/18dKP7Qpljcked7CYubcIs9YlTasFCxpcIjyspST-PMc/edit?usp=drivesdk" TargetMode="External"/><Relationship Id="rId685" Type="http://schemas.openxmlformats.org/officeDocument/2006/relationships/hyperlink" Target="https://docs.google.com/document/d/1fKWdKJVKNZptVbJaO4xpo0Glc0Uhl0dde1Rlpwg20Y0/edit?usp=drivesdk" TargetMode="External"/><Relationship Id="rId1034" Type="http://schemas.openxmlformats.org/officeDocument/2006/relationships/hyperlink" Target="https://docs.google.com/document/d/1p7I3Rg1dtdCqhMjy-cW9zC0ELcCeQYunrCGyk9mXyCc/edit?usp=drivesdk" TargetMode="External"/><Relationship Id="rId200" Type="http://schemas.openxmlformats.org/officeDocument/2006/relationships/hyperlink" Target="https://docs.google.com/spreadsheets/d/1bOmtJg5tJESe8vbE13HL1iL8NY_dxs28tlntEpsE7Fo/edit?usp=drivesdk" TargetMode="External"/><Relationship Id="rId684" Type="http://schemas.openxmlformats.org/officeDocument/2006/relationships/hyperlink" Target="https://docs.google.com/document/d/1HbshpMLIt_KoZXakejXMYIr-aXZeUMVFS1lXne8YzXA/edit?usp=drivesdk" TargetMode="External"/><Relationship Id="rId1035" Type="http://schemas.openxmlformats.org/officeDocument/2006/relationships/hyperlink" Target="https://docs.google.com/document/d/1K3F-x2DFl8rMhs3mHskJugOQhJ07f495QDhvn52NT-E/edit?usp=drivesdk" TargetMode="External"/><Relationship Id="rId683" Type="http://schemas.openxmlformats.org/officeDocument/2006/relationships/hyperlink" Target="https://docs.google.com/document/d/1rh47Q5KKJes7dZMBLmtplf9zucRkGmr5snNVZBvelTc/edit?usp=drivesdk" TargetMode="External"/><Relationship Id="rId1036" Type="http://schemas.openxmlformats.org/officeDocument/2006/relationships/hyperlink" Target="https://docs.google.com/document/d/1m1BtFn95ldiXqoyBgaD118V62jgoJo4BkINanrC91Ug/edit?usp=drivesdk" TargetMode="External"/><Relationship Id="rId1026" Type="http://schemas.openxmlformats.org/officeDocument/2006/relationships/hyperlink" Target="https://docs.google.com/document/d/175tESxigHCq4FJVXOmeFYXonP62m82-duwPoKu4ImmU/edit?usp=drivesdk" TargetMode="External"/><Relationship Id="rId1027" Type="http://schemas.openxmlformats.org/officeDocument/2006/relationships/hyperlink" Target="https://docs.google.com/document/d/1ak0eqZYf-Ox8mYh5yd2jnWp4lw5i_KMr7veVXn44fbg/edit?usp=drivesdk" TargetMode="External"/><Relationship Id="rId1028" Type="http://schemas.openxmlformats.org/officeDocument/2006/relationships/hyperlink" Target="https://docs.google.com/document/d/1HgAgTvICLw1dgnuPYZBnKkCVVF17mMxK5nE6dftneeA/edit?usp=drivesdk" TargetMode="External"/><Relationship Id="rId1029" Type="http://schemas.openxmlformats.org/officeDocument/2006/relationships/hyperlink" Target="https://docs.google.com/document/d/1eiPLwdLHRnwXV1GppSWi942Fk8yQA0WkatDc5Ded3_0/edit?usp=drivesdk" TargetMode="External"/><Relationship Id="rId679" Type="http://schemas.openxmlformats.org/officeDocument/2006/relationships/hyperlink" Target="https://docs.google.com/document/d/1PmwPZO5mD2WLToVbs6YD1Y6bQunGXH09aml2cE84pFk/edit?usp=drivesdk" TargetMode="External"/><Relationship Id="rId678" Type="http://schemas.openxmlformats.org/officeDocument/2006/relationships/hyperlink" Target="https://docs.google.com/document/d/1_o8yK48Hqf2Bk15pepoYlUP2YNEBYn-fx29AbcPNHdU/edit?usp=drivesdk" TargetMode="External"/><Relationship Id="rId677" Type="http://schemas.openxmlformats.org/officeDocument/2006/relationships/hyperlink" Target="https://docs.google.com/document/d/1EfDlJIPpyLuR-KZZUcIwSRBmdVRP4Y3F-6s_mHAm74c/edit?usp=drivesdk" TargetMode="External"/><Relationship Id="rId676" Type="http://schemas.openxmlformats.org/officeDocument/2006/relationships/hyperlink" Target="https://docs.google.com/document/d/1Ch9yO8n8A4QDWgBtZ2BtOFYbu9CHFBlI6t-EyXgh_bQ/edit?usp=drivesdk" TargetMode="External"/><Relationship Id="rId671" Type="http://schemas.openxmlformats.org/officeDocument/2006/relationships/hyperlink" Target="https://docs.google.com/document/d/1ZOuua0N5rTMlSbgO9ULYsvMwmrXA5xs3rxeSv-HUdM0/edit?usp=drivesdk" TargetMode="External"/><Relationship Id="rId670" Type="http://schemas.openxmlformats.org/officeDocument/2006/relationships/hyperlink" Target="https://docs.google.com/document/d/1O8Ti4ivycVVH27canQytLcY6a-ESTy6KC72rQMzJxGI/edit?usp=drivesdk" TargetMode="External"/><Relationship Id="rId1020" Type="http://schemas.openxmlformats.org/officeDocument/2006/relationships/hyperlink" Target="https://docs.google.com/document/d/1amlD5AXlCeF6HsLm1Hj0HBHyvf93UjjRLFybXx0Oucc/edit?usp=drivesdk" TargetMode="External"/><Relationship Id="rId1021" Type="http://schemas.openxmlformats.org/officeDocument/2006/relationships/hyperlink" Target="https://docs.google.com/document/d/1UptPL4hBmKIp2pWPAn2TrJHlq_fUzLHHYvMsY6Etyh0/edit?usp=drivesdk" TargetMode="External"/><Relationship Id="rId675" Type="http://schemas.openxmlformats.org/officeDocument/2006/relationships/hyperlink" Target="https://docs.google.com/document/d/1191vCz3C3NUV5DhCtDoujRL5pcLjwUE4smz2uLps0Gg/edit?usp=drivesdk" TargetMode="External"/><Relationship Id="rId1022" Type="http://schemas.openxmlformats.org/officeDocument/2006/relationships/hyperlink" Target="https://docs.google.com/document/d/1Z_KUC86_Cz4T84PUSduHSxSXsfmj4mHygU9oN4fgQ2o/edit?usp=drivesdk" TargetMode="External"/><Relationship Id="rId674" Type="http://schemas.openxmlformats.org/officeDocument/2006/relationships/hyperlink" Target="https://docs.google.com/document/d/1kVodWTTPvC2VdKtoUnSV4RtkN0CTJovf7xatRgXeUmE/edit?usp=drivesdk" TargetMode="External"/><Relationship Id="rId1023" Type="http://schemas.openxmlformats.org/officeDocument/2006/relationships/hyperlink" Target="https://docs.google.com/document/d/13VuZjYGwfN2JWv-xjBVnlvGPLb0a_4qVXIzpOrbjLTU/edit?usp=drivesdk" TargetMode="External"/><Relationship Id="rId673" Type="http://schemas.openxmlformats.org/officeDocument/2006/relationships/hyperlink" Target="https://docs.google.com/document/d/17VVL_JZ6k5-acYlN4b2Boscl_kM2k-YPiwxHbGMwYso/edit?usp=drivesdk" TargetMode="External"/><Relationship Id="rId1024" Type="http://schemas.openxmlformats.org/officeDocument/2006/relationships/hyperlink" Target="https://docs.google.com/document/d/1YuvrJdFG47spkkWmZkjhmtkyeLmaMl2sNFn0z23T5Pc/edit?usp=drivesdk" TargetMode="External"/><Relationship Id="rId672" Type="http://schemas.openxmlformats.org/officeDocument/2006/relationships/hyperlink" Target="https://docs.google.com/document/d/11YI5OH0LGd-G0H4q-8ay_O1q4lNPnR6ceRKHQi6QUDA/edit?usp=drivesdk" TargetMode="External"/><Relationship Id="rId1025" Type="http://schemas.openxmlformats.org/officeDocument/2006/relationships/hyperlink" Target="https://docs.google.com/document/d/1aR8Tn3c-n1ULtihDCX3-txS3D4ovWAysV_3iBW6wS8M/edit?usp=drivesdk" TargetMode="External"/><Relationship Id="rId190" Type="http://schemas.openxmlformats.org/officeDocument/2006/relationships/hyperlink" Target="https://docs.google.com/spreadsheets/d/1vC_iQjWJ5RQ8nkjAG8aafTE7F9oRba4iSTBQl9qqpb8/edit?usp=drivesdk" TargetMode="External"/><Relationship Id="rId194" Type="http://schemas.openxmlformats.org/officeDocument/2006/relationships/hyperlink" Target="https://docs.google.com/spreadsheets/d/1OpXtbMFQ4PFmwB6DdJfB5yZRWAgK9faX7gNhXK1E--k/edit?usp=drivesdk" TargetMode="External"/><Relationship Id="rId193" Type="http://schemas.openxmlformats.org/officeDocument/2006/relationships/hyperlink" Target="https://docs.google.com/spreadsheets/d/1guWBKX9cLMuQQVxfm6c71_cpaK-m96UOdAkZt0Ozz8I/edit?usp=drivesdk" TargetMode="External"/><Relationship Id="rId192" Type="http://schemas.openxmlformats.org/officeDocument/2006/relationships/hyperlink" Target="https://docs.google.com/spreadsheets/d/1rVisS6ApadloU4hLoYdox4Fs-Pl62Xr9-5Lir0usAt4/edit?usp=drivesdk" TargetMode="External"/><Relationship Id="rId191" Type="http://schemas.openxmlformats.org/officeDocument/2006/relationships/hyperlink" Target="https://docs.google.com/spreadsheets/d/1jAr7NIfVKie8AEZxkEtcVYHsKYUCvijaBkWkdS4BLC4/edit?usp=drivesdk" TargetMode="External"/><Relationship Id="rId187" Type="http://schemas.openxmlformats.org/officeDocument/2006/relationships/hyperlink" Target="https://docs.google.com/spreadsheets/d/1zC5AKWTO5wUnbSPH10ULBeC3WCBi7wVoXKPQqGNP6Oc/edit?usp=drivesdk" TargetMode="External"/><Relationship Id="rId186" Type="http://schemas.openxmlformats.org/officeDocument/2006/relationships/hyperlink" Target="https://docs.google.com/spreadsheets/d/1_2B7sAJKvkVGCixwS-foWhOM_dIDFA_7J9dtS9dY7Y4/edit?usp=drivesdk" TargetMode="External"/><Relationship Id="rId185" Type="http://schemas.openxmlformats.org/officeDocument/2006/relationships/hyperlink" Target="https://docs.google.com/spreadsheets/d/1-xwfItjd9zhcz6n3f3wUE2QzXZZ94krYUqbC1aPkb-Y/edit?usp=drivesdk" TargetMode="External"/><Relationship Id="rId184" Type="http://schemas.openxmlformats.org/officeDocument/2006/relationships/hyperlink" Target="https://docs.google.com/spreadsheets/d/1H96zOL6_xnIsigyaK36DIKkRw1PlUJx6FnWNnPsuyUo/edit?usp=drivesdk" TargetMode="External"/><Relationship Id="rId189" Type="http://schemas.openxmlformats.org/officeDocument/2006/relationships/hyperlink" Target="https://docs.google.com/spreadsheets/d/18JZRc5TomLBzO7vfLohv5mHPekR7ZbwsmRVfcDgODWA/edit?usp=drivesdk" TargetMode="External"/><Relationship Id="rId188" Type="http://schemas.openxmlformats.org/officeDocument/2006/relationships/hyperlink" Target="https://docs.google.com/spreadsheets/d/1XqelGq7G7ZQjbDLJxDdEOJ8bGqjZTDvQSXdpaFl9NcM/edit?usp=drivesdk" TargetMode="External"/><Relationship Id="rId183" Type="http://schemas.openxmlformats.org/officeDocument/2006/relationships/hyperlink" Target="https://docs.google.com/spreadsheets/d/10Irab3pXspzXqkmJvG0B-h7w80W4cYJ8dE8wJ8p_VV8/edit?usp=drivesdk" TargetMode="External"/><Relationship Id="rId182" Type="http://schemas.openxmlformats.org/officeDocument/2006/relationships/hyperlink" Target="https://docs.google.com/spreadsheets/d/1K1V7zAQAcO9F7_jk4L7xpP4Ha8i4ywSAdXgDBkKyIZc/edit?usp=drivesdk" TargetMode="External"/><Relationship Id="rId181" Type="http://schemas.openxmlformats.org/officeDocument/2006/relationships/hyperlink" Target="https://docs.google.com/spreadsheets/d/1meM_r7CPj84aP_3EpI71adM5jwQr6jVpxeD8LWzixcc/edit?usp=drivesdk" TargetMode="External"/><Relationship Id="rId180" Type="http://schemas.openxmlformats.org/officeDocument/2006/relationships/hyperlink" Target="https://docs.google.com/spreadsheets/d/1Ys8K0hej5eQKU30O2xHqiJj3mskFaLUNnW5PY_6rfpo/edit?usp=drivesdk" TargetMode="External"/><Relationship Id="rId176" Type="http://schemas.openxmlformats.org/officeDocument/2006/relationships/hyperlink" Target="https://docs.google.com/spreadsheets/d/1PXDYD75a0Ja151dLT66cf4OJ8Pap2mMAZs2Evjp7y_Y/edit?usp=drivesdk" TargetMode="External"/><Relationship Id="rId175" Type="http://schemas.openxmlformats.org/officeDocument/2006/relationships/hyperlink" Target="https://docs.google.com/spreadsheets/d/14pkK3_mqcSqOuOpyGbriOMbM3iYLsI0pNZMQR3hOUwE/edit?usp=drivesdk" TargetMode="External"/><Relationship Id="rId174" Type="http://schemas.openxmlformats.org/officeDocument/2006/relationships/hyperlink" Target="https://docs.google.com/spreadsheets/d/1OmQKHboYx20HgnIUZNAz9K-5vJlo2UDScaZXuyc0qaA/edit?usp=drivesdk" TargetMode="External"/><Relationship Id="rId173" Type="http://schemas.openxmlformats.org/officeDocument/2006/relationships/hyperlink" Target="https://docs.google.com/spreadsheets/d/1fY_5Ka3-gBCQVcAqe8JeDQBcD-ai3Flkd4VbPW60SRw/edit?usp=drivesdk" TargetMode="External"/><Relationship Id="rId179" Type="http://schemas.openxmlformats.org/officeDocument/2006/relationships/hyperlink" Target="https://docs.google.com/spreadsheets/d/1_9tC3b_3n1mLhskknOd75lq7zBCOuiYcmqgGv3aTddw/edit?usp=drivesdk" TargetMode="External"/><Relationship Id="rId178" Type="http://schemas.openxmlformats.org/officeDocument/2006/relationships/hyperlink" Target="https://docs.google.com/spreadsheets/d/1YfaPtiR5rIar-UyrQH6uOou5lR-qNV5VqPL9-ts4zsg/edit?usp=drivesdk" TargetMode="External"/><Relationship Id="rId177" Type="http://schemas.openxmlformats.org/officeDocument/2006/relationships/hyperlink" Target="https://docs.google.com/spreadsheets/d/1saWb1FIklA2UO7fNcezJ5TfHOIKa1dtT9zItw3U7Pqk/edit?usp=drivesdk" TargetMode="External"/><Relationship Id="rId1910" Type="http://schemas.openxmlformats.org/officeDocument/2006/relationships/hyperlink" Target="https://docs.google.com/document/d/1xxEpwyLlbGH76-uczljxE0IHVBp3AHtuFHlSb5U2I0I/edit?usp=drivesdk" TargetMode="External"/><Relationship Id="rId1911" Type="http://schemas.openxmlformats.org/officeDocument/2006/relationships/hyperlink" Target="https://docs.google.com/document/d/1bdOqNH7EC26QdXDiDl-OkVGZpo6lDV359-lW-I-X8L8/edit?usp=drivesdk" TargetMode="External"/><Relationship Id="rId1912" Type="http://schemas.openxmlformats.org/officeDocument/2006/relationships/hyperlink" Target="https://docs.google.com/document/d/15oGgqL2jNL-MbxvrY8WcaHTsMgeNx39z7OzDW0dYlIk/edit?usp=drivesdk" TargetMode="External"/><Relationship Id="rId1913" Type="http://schemas.openxmlformats.org/officeDocument/2006/relationships/hyperlink" Target="https://docs.google.com/document/d/1eYBBxHSToVxk08HiNHcS51QqmeWfPoPvCHpx2ps6f9I/edit?usp=drivesdk" TargetMode="External"/><Relationship Id="rId1914" Type="http://schemas.openxmlformats.org/officeDocument/2006/relationships/hyperlink" Target="https://docs.google.com/document/d/15hctorK8N75E4w1tz-wTIGig_V6miRwS0riCxjaXbeA/edit?usp=drivesdk" TargetMode="External"/><Relationship Id="rId1915" Type="http://schemas.openxmlformats.org/officeDocument/2006/relationships/hyperlink" Target="https://docs.google.com/document/d/1K_UUVyaoa48luN8soKhR5PolFIlf7-flOHgzu0iC-ws/edit?usp=drivesdk" TargetMode="External"/><Relationship Id="rId1916" Type="http://schemas.openxmlformats.org/officeDocument/2006/relationships/hyperlink" Target="https://docs.google.com/document/d/1okl1i3HwSFuE0T0ACkjk0cM0WTuaa_v3wbZJc9na7pU/edit?usp=drivesdk" TargetMode="External"/><Relationship Id="rId1917" Type="http://schemas.openxmlformats.org/officeDocument/2006/relationships/hyperlink" Target="https://docs.google.com/document/d/1yB0hOcgY-yn8alR8voH8h3dTWczQ-SYJ1FwIV0tHNU0/edit?usp=drivesdk" TargetMode="External"/><Relationship Id="rId1918" Type="http://schemas.openxmlformats.org/officeDocument/2006/relationships/hyperlink" Target="https://docs.google.com/document/d/1_SeN5iqDd-PzCLD7BfdH05wR3GGXRVty_3X921E4mf0/edit?usp=drivesdk" TargetMode="External"/><Relationship Id="rId1919" Type="http://schemas.openxmlformats.org/officeDocument/2006/relationships/hyperlink" Target="https://docs.google.com/document/d/1YdLHTAC0Xo-IUYxkdMnB8fuZViRO1mk_2ivqk81ZXCU/edit?usp=drivesdk" TargetMode="External"/><Relationship Id="rId1900" Type="http://schemas.openxmlformats.org/officeDocument/2006/relationships/hyperlink" Target="https://docs.google.com/document/d/1yh52w-YEFm2dk5leiFkensz1jdLIc2VgNq9-TbgpiDU/edit?usp=drivesdk" TargetMode="External"/><Relationship Id="rId1901" Type="http://schemas.openxmlformats.org/officeDocument/2006/relationships/hyperlink" Target="https://docs.google.com/document/d/1VD52wpJ1SA_WFio7FNK1Lqw5LDdHbX2U-xoQ5dLF_EA/edit?usp=drivesdk" TargetMode="External"/><Relationship Id="rId1902" Type="http://schemas.openxmlformats.org/officeDocument/2006/relationships/hyperlink" Target="https://docs.google.com/document/d/10As5Aaane6gP6d-ey45cMaMVEIj2WY50k7nLKFeMC4w/edit?usp=drivesdk" TargetMode="External"/><Relationship Id="rId1903" Type="http://schemas.openxmlformats.org/officeDocument/2006/relationships/hyperlink" Target="https://docs.google.com/document/d/1mURKcoB1z69hSqa87gg-1m5It6uHktY45SBPhNsk4kE/edit?usp=drivesdk" TargetMode="External"/><Relationship Id="rId1904" Type="http://schemas.openxmlformats.org/officeDocument/2006/relationships/hyperlink" Target="https://docs.google.com/document/d/11NrIo_be1EseeiAOyn8EUpJh8BXfYmyTOC8vFSKxf5A/edit?usp=drivesdk" TargetMode="External"/><Relationship Id="rId1905" Type="http://schemas.openxmlformats.org/officeDocument/2006/relationships/hyperlink" Target="https://docs.google.com/document/d/1lWPPl_b3ADoZ_AN6897ISqnx3C_0vkfIIPOlYa00SCQ/edit?usp=drivesdk" TargetMode="External"/><Relationship Id="rId1906" Type="http://schemas.openxmlformats.org/officeDocument/2006/relationships/hyperlink" Target="https://docs.google.com/document/d/1dyl0dpNGeTUBFjFtNGz6wkgxUpsIE0b2ChDKTng-H-4/edit?usp=drivesdk" TargetMode="External"/><Relationship Id="rId1907" Type="http://schemas.openxmlformats.org/officeDocument/2006/relationships/hyperlink" Target="https://docs.google.com/document/d/1JV4S6wSThuuwxuK7sUGx2xANIdBCsgeTm5kvRyqwUNA/edit?usp=drivesdk" TargetMode="External"/><Relationship Id="rId1908" Type="http://schemas.openxmlformats.org/officeDocument/2006/relationships/hyperlink" Target="https://docs.google.com/document/d/1dZZ8IRiDKeprsAFjmmY2pyX5wW41m4DdwteZvEkyF-s/edit?usp=drivesdk" TargetMode="External"/><Relationship Id="rId1909" Type="http://schemas.openxmlformats.org/officeDocument/2006/relationships/hyperlink" Target="https://docs.google.com/document/d/1vBdhFWp7jJIw8k2tjVKdr4xeRnWDQTxz1_1LOxbr-NI/edit?usp=drivesdk" TargetMode="External"/><Relationship Id="rId198" Type="http://schemas.openxmlformats.org/officeDocument/2006/relationships/hyperlink" Target="https://docs.google.com/spreadsheets/d/1ojLsdYw9p9kpkP_pkba_sRIMz_sL8mkQAnHx2xwoNG8/edit?usp=drivesdk" TargetMode="External"/><Relationship Id="rId197" Type="http://schemas.openxmlformats.org/officeDocument/2006/relationships/hyperlink" Target="https://docs.google.com/spreadsheets/d/1-3Jbzv6XNvXoW0C0wxmnziH5H8RL44f-xeT7PgqMtyc/edit?usp=drivesdk" TargetMode="External"/><Relationship Id="rId196" Type="http://schemas.openxmlformats.org/officeDocument/2006/relationships/hyperlink" Target="https://docs.google.com/spreadsheets/d/1wrbFVuyXmZsFi2aFpxqZsIe0bNK1_s0v2pcNVxpxeEw/edit?usp=drivesdk" TargetMode="External"/><Relationship Id="rId195" Type="http://schemas.openxmlformats.org/officeDocument/2006/relationships/hyperlink" Target="https://docs.google.com/spreadsheets/d/1Qb6GcEybJpwqD370q1nb9hAqVPZPLOPuIxbNDMG3reM/edit?usp=drivesdk" TargetMode="External"/><Relationship Id="rId199" Type="http://schemas.openxmlformats.org/officeDocument/2006/relationships/hyperlink" Target="https://docs.google.com/spreadsheets/d/1riIA4eA2Pk3LDHIqzf3lKnlU3Ndf5l32Clfv0V3-uaY/edit?usp=drivesdk" TargetMode="External"/><Relationship Id="rId150" Type="http://schemas.openxmlformats.org/officeDocument/2006/relationships/hyperlink" Target="https://docs.google.com/spreadsheets/d/16Sn-kh3U6wWH7ZNof3n0YKcEkcMlLkA4cXVGCZj3_ww/edit?usp=drivesdk" TargetMode="External"/><Relationship Id="rId149" Type="http://schemas.openxmlformats.org/officeDocument/2006/relationships/hyperlink" Target="https://docs.google.com/spreadsheets/d/1k5ObjmCZx-WkdVFY8E9A-muywOCEU9WaEwjQA-N28ME/edit?usp=drivesdk" TargetMode="External"/><Relationship Id="rId148" Type="http://schemas.openxmlformats.org/officeDocument/2006/relationships/hyperlink" Target="https://docs.google.com/spreadsheets/d/1dld_iESbCd6PDkPi1jB8lg88xV-BQrrSe-5znvwUpwI/edit?usp=drivesdk" TargetMode="External"/><Relationship Id="rId1090" Type="http://schemas.openxmlformats.org/officeDocument/2006/relationships/hyperlink" Target="https://docs.google.com/document/d/1P37InFZMDXi2L_YowztXLKnwyd5H19m8igdtCanzWXU/edit?usp=drivesdk" TargetMode="External"/><Relationship Id="rId1091" Type="http://schemas.openxmlformats.org/officeDocument/2006/relationships/hyperlink" Target="https://docs.google.com/document/d/1EXTko8_sRH2S-2dXOMVWezHsS1QECE_7KD4ourAozg4/edit?usp=drivesdk" TargetMode="External"/><Relationship Id="rId1092" Type="http://schemas.openxmlformats.org/officeDocument/2006/relationships/hyperlink" Target="https://docs.google.com/document/d/1pc15T9I0xkZZB0NvoF8M3F0XrRp7zMhkuvUMtyeDL24/edit?usp=drivesdk" TargetMode="External"/><Relationship Id="rId1093" Type="http://schemas.openxmlformats.org/officeDocument/2006/relationships/hyperlink" Target="https://docs.google.com/document/d/1_ueD4ZxwBStl-FbtEqVLyPfFSMxffZsYhfItoWk8mgE/edit?usp=drivesdk" TargetMode="External"/><Relationship Id="rId1094" Type="http://schemas.openxmlformats.org/officeDocument/2006/relationships/hyperlink" Target="https://docs.google.com/document/d/1SIqveBo3i3mjDlI6ude0DK0CbyN_jaDotVmvyqH_2VM/edit?usp=drivesdk" TargetMode="External"/><Relationship Id="rId143" Type="http://schemas.openxmlformats.org/officeDocument/2006/relationships/hyperlink" Target="https://docs.google.com/spreadsheets/d/1GbelpifZva4jWlStfr46SWOgtIl6Rf0DLD1rb-iRc84/edit?usp=drivesdk" TargetMode="External"/><Relationship Id="rId1095" Type="http://schemas.openxmlformats.org/officeDocument/2006/relationships/hyperlink" Target="https://docs.google.com/document/d/14FUHlBZIJ4zHVNu0QMTYiKHt509UNrcKj9Fhtp9nrgo/edit?usp=drivesdk" TargetMode="External"/><Relationship Id="rId142" Type="http://schemas.openxmlformats.org/officeDocument/2006/relationships/hyperlink" Target="https://docs.google.com/document/d/1O3YIFxhFs-RW0SET0n9VBoph3z3-2MDWM-vGlZBHrcw/edit?usp=drivesdk" TargetMode="External"/><Relationship Id="rId1096" Type="http://schemas.openxmlformats.org/officeDocument/2006/relationships/hyperlink" Target="https://docs.google.com/document/d/1Pf6zT84_2BBQNrOjUg9jDRHi1DOeA_cgvVulHBmeWkg/edit?usp=drivesdk" TargetMode="External"/><Relationship Id="rId141" Type="http://schemas.openxmlformats.org/officeDocument/2006/relationships/hyperlink" Target="https://docs.google.com/spreadsheets/d/1NeoQE52PelRfAe7T_Xn0H2mC5r-BGDaRPrgFLPr3VVY/edit?usp=drivesdk" TargetMode="External"/><Relationship Id="rId1097" Type="http://schemas.openxmlformats.org/officeDocument/2006/relationships/hyperlink" Target="https://docs.google.com/document/d/1OHyLtUuFJYGLpQT2VhwSfMYYinJptAhndm5vfame3X0/edit?usp=drivesdk" TargetMode="External"/><Relationship Id="rId140" Type="http://schemas.openxmlformats.org/officeDocument/2006/relationships/hyperlink" Target="https://docs.google.com/spreadsheets/d/1DFl_w99AMH8Ty7ewLTHCVapRjAVfGRAXb-4XHnyi2co/edit?usp=drivesdk" TargetMode="External"/><Relationship Id="rId1098" Type="http://schemas.openxmlformats.org/officeDocument/2006/relationships/hyperlink" Target="https://docs.google.com/document/d/1-qF8q3lOYnJf2dq5a1m1o9nwtDBEATgmAWQYx01mphU/edit?usp=drivesdk" TargetMode="External"/><Relationship Id="rId147" Type="http://schemas.openxmlformats.org/officeDocument/2006/relationships/hyperlink" Target="https://docs.google.com/spreadsheets/d/1B_D0NlW4SocvWoIi_2U1t2zZV3J_XvaC1fRzBNzaOvE/edit?usp=drivesdk" TargetMode="External"/><Relationship Id="rId1099" Type="http://schemas.openxmlformats.org/officeDocument/2006/relationships/hyperlink" Target="https://docs.google.com/document/d/12ZJVEn2QLXL07GvXy7eOE66AqyVESG5SpmuiygRWvzI/edit?usp=drivesdk" TargetMode="External"/><Relationship Id="rId146" Type="http://schemas.openxmlformats.org/officeDocument/2006/relationships/hyperlink" Target="https://docs.google.com/spreadsheets/d/1xWc4p5Nf02UiiAy35MPCv0Ms6mM_-8oo-Ys0KipSbhs/edit?usp=drivesdk" TargetMode="External"/><Relationship Id="rId145" Type="http://schemas.openxmlformats.org/officeDocument/2006/relationships/hyperlink" Target="https://docs.google.com/spreadsheets/d/13tXzTHNxCBLq53lXqSth_UhFDJFpoC7gl8oVScJg2rI/edit?usp=drivesdk" TargetMode="External"/><Relationship Id="rId144" Type="http://schemas.openxmlformats.org/officeDocument/2006/relationships/hyperlink" Target="https://docs.google.com/document/d/1_p_DhHqvIAs4eyX7YREC032mLCDn-ZLAPw0GbtSnqwU/edit?usp=drivesdk" TargetMode="External"/><Relationship Id="rId139" Type="http://schemas.openxmlformats.org/officeDocument/2006/relationships/hyperlink" Target="https://docs.google.com/spreadsheets/d/1QJ1DgbQ_S1JVn8Dbj7v9HjE2CyZztWAe_vvI7ajkLdU/edit?usp=drivesdk" TargetMode="External"/><Relationship Id="rId138" Type="http://schemas.openxmlformats.org/officeDocument/2006/relationships/hyperlink" Target="https://docs.google.com/spreadsheets/d/10tpOLvztb6JUF-HQKdYwm-bCafdZXK9383XKoY0luBQ/edit?usp=drivesdk" TargetMode="External"/><Relationship Id="rId137" Type="http://schemas.openxmlformats.org/officeDocument/2006/relationships/hyperlink" Target="https://docs.google.com/spreadsheets/d/1VgVnb56fF8r472dRyC9-ZiQyctKidgbI3n8yu4VCavo/edit?usp=drivesdk" TargetMode="External"/><Relationship Id="rId1080" Type="http://schemas.openxmlformats.org/officeDocument/2006/relationships/hyperlink" Target="https://docs.google.com/document/d/16n-iD-IwynJbMG6Iqm-vs0nXyaz9exNOwCyM7QntJW0/edit?usp=drivesdk" TargetMode="External"/><Relationship Id="rId1081" Type="http://schemas.openxmlformats.org/officeDocument/2006/relationships/hyperlink" Target="https://docs.google.com/document/d/14tdZzvOMViITu-n08Bo-fipruV7Kbid9txal8tN7zI4/edit?usp=drivesdk" TargetMode="External"/><Relationship Id="rId1082" Type="http://schemas.openxmlformats.org/officeDocument/2006/relationships/hyperlink" Target="https://docs.google.com/document/d/18-RK1RzsmW7J7tVqCleQdVdwQNC4wyB8nXwj7NPCl1I/edit?usp=drivesdk" TargetMode="External"/><Relationship Id="rId1083" Type="http://schemas.openxmlformats.org/officeDocument/2006/relationships/hyperlink" Target="https://docs.google.com/document/d/11x6QHvMhvzgtn9qV2m-dxLXfWqxBPOAPqTVj1zWhgu8/edit?usp=drivesdk" TargetMode="External"/><Relationship Id="rId132" Type="http://schemas.openxmlformats.org/officeDocument/2006/relationships/hyperlink" Target="https://docs.google.com/document/d/1V2rPbz4YVqvcyXuZ-n_bVMHgAbsKmdQkSo46VCdQrIU/edit?usp=drivesdk" TargetMode="External"/><Relationship Id="rId1084" Type="http://schemas.openxmlformats.org/officeDocument/2006/relationships/hyperlink" Target="https://docs.google.com/document/d/1ndcjdWwNSUn1n7CXU8nhfgSt5Yy8vAh-vEJehXfNfq0/edit?usp=drivesdk" TargetMode="External"/><Relationship Id="rId131" Type="http://schemas.openxmlformats.org/officeDocument/2006/relationships/hyperlink" Target="https://docs.google.com/document/d/1PoVncHH2Q8Df3E_oVH_IwqYPBdo2WtwTLMc6v9t8lR0/edit?usp=drivesdk" TargetMode="External"/><Relationship Id="rId1085" Type="http://schemas.openxmlformats.org/officeDocument/2006/relationships/hyperlink" Target="https://docs.google.com/document/d/1fXbWYFT0GerVyamvwVhQsaprDDiS5BflN4wcUpZ0fAI/edit?usp=drivesdk" TargetMode="External"/><Relationship Id="rId130" Type="http://schemas.openxmlformats.org/officeDocument/2006/relationships/hyperlink" Target="https://docs.google.com/document/d/1fql4fiU-4cKPTaKhpwaEGQtNZppKHH4Dxd_QYm_Uykk/edit?usp=drivesdk" TargetMode="External"/><Relationship Id="rId1086" Type="http://schemas.openxmlformats.org/officeDocument/2006/relationships/hyperlink" Target="https://docs.google.com/document/d/10olfccqQ1yVIcCqW1HkdDOUqcE13SA2w5DLHcw8sF6o/edit?usp=drivesdk" TargetMode="External"/><Relationship Id="rId1087" Type="http://schemas.openxmlformats.org/officeDocument/2006/relationships/hyperlink" Target="https://docs.google.com/document/d/1urav8k7eu2i0hmCapZpEzx5MFM2GWtQOoM_fnPuJLfQ/edit?usp=drivesdk" TargetMode="External"/><Relationship Id="rId136" Type="http://schemas.openxmlformats.org/officeDocument/2006/relationships/hyperlink" Target="https://docs.google.com/spreadsheets/d/1P4PWrN9V7pUMZWgT1ew23bp11lXs7U5iJPitoRfPAQ4/edit?usp=drivesdk" TargetMode="External"/><Relationship Id="rId1088" Type="http://schemas.openxmlformats.org/officeDocument/2006/relationships/hyperlink" Target="https://docs.google.com/document/d/18mIlBRQ5gdPe4RCsF4W5OwVSUjsf35vXJy3UAdqS45U/edit?usp=drivesdk" TargetMode="External"/><Relationship Id="rId135" Type="http://schemas.openxmlformats.org/officeDocument/2006/relationships/hyperlink" Target="https://docs.google.com/document/d/1iu75x_58u4xfkWwVm0BAKUmIa2uFzfPEXJz9AH2T3o8/edit?usp=drivesdk" TargetMode="External"/><Relationship Id="rId1089" Type="http://schemas.openxmlformats.org/officeDocument/2006/relationships/hyperlink" Target="https://docs.google.com/document/d/14HmnASgGAFb536Gy87AfzCeOpuvYvdAgDjC2d95Lpwc/edit?usp=drivesdk" TargetMode="External"/><Relationship Id="rId134" Type="http://schemas.openxmlformats.org/officeDocument/2006/relationships/hyperlink" Target="https://docs.google.com/document/d/1VDFx2idzR9eXPgdC33HVuC7nLcnYuc-rOgEX-BVgahE/edit?usp=drivesdk" TargetMode="External"/><Relationship Id="rId133" Type="http://schemas.openxmlformats.org/officeDocument/2006/relationships/hyperlink" Target="https://docs.google.com/document/d/1sRvoAEw-XgSAisck6Tp-15SvbbKCSpT2N-72T_reQVQ/edit?usp=drivesdk" TargetMode="External"/><Relationship Id="rId172" Type="http://schemas.openxmlformats.org/officeDocument/2006/relationships/hyperlink" Target="https://docs.google.com/spreadsheets/d/1l8SaQ478-xU4qK6bAcl_qIbPV4G6AvGViNIgpYjeiwM/edit?usp=drivesdk" TargetMode="External"/><Relationship Id="rId171" Type="http://schemas.openxmlformats.org/officeDocument/2006/relationships/hyperlink" Target="https://docs.google.com/spreadsheets/d/1fgb64TU5j28oOdmolOuRqpw5nh6MztDKXEU878ygLzI/edit?usp=drivesdk" TargetMode="External"/><Relationship Id="rId170" Type="http://schemas.openxmlformats.org/officeDocument/2006/relationships/hyperlink" Target="https://docs.google.com/spreadsheets/d/1YOdOV-sAFeoini9knyGDnpbQ7pc1NQHNX5ZvEN0wGxE/edit?usp=drivesdk" TargetMode="External"/><Relationship Id="rId165" Type="http://schemas.openxmlformats.org/officeDocument/2006/relationships/hyperlink" Target="https://docs.google.com/spreadsheets/d/1kpTfLobAHnjqIZJrY1QqOAXtdQDD_iMb3BHC9WGVtNc/edit?usp=drivesdk" TargetMode="External"/><Relationship Id="rId164" Type="http://schemas.openxmlformats.org/officeDocument/2006/relationships/hyperlink" Target="https://docs.google.com/spreadsheets/d/1rV8wlWDU7yUAxnqA_iWmfUHsWDF9lQkNr-4bdYwCeBw/edit?usp=drivesdk" TargetMode="External"/><Relationship Id="rId163" Type="http://schemas.openxmlformats.org/officeDocument/2006/relationships/hyperlink" Target="https://docs.google.com/spreadsheets/d/1YxEPaEtuF5EulhUFuXN3OAjyQolyaOuTKq-FihDPy1E/edit?usp=drivesdk" TargetMode="External"/><Relationship Id="rId162" Type="http://schemas.openxmlformats.org/officeDocument/2006/relationships/hyperlink" Target="https://docs.google.com/spreadsheets/d/1BmF2Ur5Oaoh9IlFChCmy-KCWRU6bMy9yeW4rz4RCnqA/edit?usp=drivesdk" TargetMode="External"/><Relationship Id="rId169" Type="http://schemas.openxmlformats.org/officeDocument/2006/relationships/hyperlink" Target="https://docs.google.com/spreadsheets/d/1qtsSO7DoTCZg7BH8M0UPpvrqLoFL4dITxqiaNG8ZBgY/edit?usp=drivesdk" TargetMode="External"/><Relationship Id="rId168" Type="http://schemas.openxmlformats.org/officeDocument/2006/relationships/hyperlink" Target="https://docs.google.com/spreadsheets/d/1bIJPuCt_vGy8795szzIykVPJnmQwAnnfPNcQYWCIk08/edit?usp=drivesdk" TargetMode="External"/><Relationship Id="rId167" Type="http://schemas.openxmlformats.org/officeDocument/2006/relationships/hyperlink" Target="https://docs.google.com/spreadsheets/d/1TOMNnLVd_bm6cKHPW5yZod9Qpu8HLtGkFLfZprapLYk/edit?usp=drivesdk" TargetMode="External"/><Relationship Id="rId166" Type="http://schemas.openxmlformats.org/officeDocument/2006/relationships/hyperlink" Target="https://docs.google.com/spreadsheets/d/1iP7UZMbTC_CBcZHG0CwCASwBunpckUSRQfyPokkUrvo/edit?usp=drivesdk" TargetMode="External"/><Relationship Id="rId161" Type="http://schemas.openxmlformats.org/officeDocument/2006/relationships/hyperlink" Target="https://docs.google.com/spreadsheets/d/1_kNBEs-T_4nqVfU6fJ1Agysd2nf1UCycZ8PEfz9a8nQ/edit?usp=drivesdk" TargetMode="External"/><Relationship Id="rId160" Type="http://schemas.openxmlformats.org/officeDocument/2006/relationships/hyperlink" Target="https://docs.google.com/spreadsheets/d/14Qc8PZibZwcHF8Lc1XMS-xf831F1FeFyCz7oCEvHZSQ/edit?usp=drivesdk" TargetMode="External"/><Relationship Id="rId159" Type="http://schemas.openxmlformats.org/officeDocument/2006/relationships/hyperlink" Target="https://docs.google.com/spreadsheets/d/17a_Bf4GC11e_zi1L7YcIYoTlArrZ9Uq6b0-yrLGRO5g/edit?usp=drivesdk" TargetMode="External"/><Relationship Id="rId154" Type="http://schemas.openxmlformats.org/officeDocument/2006/relationships/hyperlink" Target="https://docs.google.com/spreadsheets/d/1fyvkdQJ-TVhIbgb_WJt2RN_7sMFlDNM5gt-OuC2NibA/edit?usp=drivesdk" TargetMode="External"/><Relationship Id="rId153" Type="http://schemas.openxmlformats.org/officeDocument/2006/relationships/hyperlink" Target="https://docs.google.com/spreadsheets/d/1LzhIAgTn12ogpHhy9HfSByOtQReuyXIMhkMycXbzMy8/edit?usp=drivesdk" TargetMode="External"/><Relationship Id="rId152" Type="http://schemas.openxmlformats.org/officeDocument/2006/relationships/hyperlink" Target="https://docs.google.com/spreadsheets/d/1Iz9eF--RRd2xk1NparVFkQ_vKeOMyBUom1A-Jjllz5A/edit?usp=drivesdk" TargetMode="External"/><Relationship Id="rId151" Type="http://schemas.openxmlformats.org/officeDocument/2006/relationships/hyperlink" Target="https://docs.google.com/spreadsheets/d/1BQk4gMlkfDAh3SgwFawcojAyMbNBqohBSs9R9ytql7g/edit?usp=drivesdk" TargetMode="External"/><Relationship Id="rId158" Type="http://schemas.openxmlformats.org/officeDocument/2006/relationships/hyperlink" Target="https://docs.google.com/spreadsheets/d/1Eg7VoNrcZuQAvlhFEgdywRQMWHJQvD5e5i1QFIy0-bc/edit?usp=drivesdk" TargetMode="External"/><Relationship Id="rId157" Type="http://schemas.openxmlformats.org/officeDocument/2006/relationships/hyperlink" Target="https://docs.google.com/spreadsheets/d/1-8rFV3LO2JCLqYRG-We8dJSX8lM1jjCDBAFuPuc5N_0/edit?usp=drivesdk" TargetMode="External"/><Relationship Id="rId156" Type="http://schemas.openxmlformats.org/officeDocument/2006/relationships/hyperlink" Target="https://docs.google.com/spreadsheets/d/1x0dNleweq1E9Ic_tbJx37DI9j18D6zSlnw-7coCZ3CY/edit?usp=drivesdk" TargetMode="External"/><Relationship Id="rId155" Type="http://schemas.openxmlformats.org/officeDocument/2006/relationships/hyperlink" Target="https://docs.google.com/spreadsheets/d/1wj25cM_eXTalEdfJnpj3BPjkomPWN81cE0g09DgXEGg/edit?usp=drivesdk" TargetMode="External"/><Relationship Id="rId1510" Type="http://schemas.openxmlformats.org/officeDocument/2006/relationships/hyperlink" Target="https://docs.google.com/document/d/1tX11Tlw4ESFekGfQdDQjvn0EeKztXH8_EfEhoIHMCI8/edit?usp=drivesdk" TargetMode="External"/><Relationship Id="rId1511" Type="http://schemas.openxmlformats.org/officeDocument/2006/relationships/hyperlink" Target="https://docs.google.com/document/d/1HLDOvAsuqPvYGCJW0mWoEyN2I8zX4gImMESjKsyC_gc/edit?usp=drivesdk" TargetMode="External"/><Relationship Id="rId1512" Type="http://schemas.openxmlformats.org/officeDocument/2006/relationships/hyperlink" Target="https://docs.google.com/document/d/1R-uAzjtwe4-ppKW92aj9vosSXrNSjoXewAK1bts6hro/edit?usp=drivesdk" TargetMode="External"/><Relationship Id="rId1513" Type="http://schemas.openxmlformats.org/officeDocument/2006/relationships/hyperlink" Target="https://docs.google.com/document/d/14ARLNauSMVKgWHMP3dlEOM7a2eK1_ofnVGa5DtmbLdw/edit?usp=drivesdk" TargetMode="External"/><Relationship Id="rId1514" Type="http://schemas.openxmlformats.org/officeDocument/2006/relationships/hyperlink" Target="https://docs.google.com/document/d/1tKdHVieRMussiHzgqNPGcpf1WC52OpNeAotqWb_DC7s/edit?usp=drivesdk" TargetMode="External"/><Relationship Id="rId1515" Type="http://schemas.openxmlformats.org/officeDocument/2006/relationships/hyperlink" Target="https://docs.google.com/document/d/1XJTCTro7896CxRNwsYUxScFBheR01KJK72zh7ffP9FE/edit?usp=drivesdk" TargetMode="External"/><Relationship Id="rId1516" Type="http://schemas.openxmlformats.org/officeDocument/2006/relationships/hyperlink" Target="https://docs.google.com/document/d/1YGAUW1wN_IrUCyAeyEsrAHDsaIND2McOhTHcSRLVmAM/edit?usp=drivesdk" TargetMode="External"/><Relationship Id="rId1517" Type="http://schemas.openxmlformats.org/officeDocument/2006/relationships/hyperlink" Target="https://docs.google.com/document/d/1_GCm2uiFYq9v7pLcP9YzdnPVT3oqbjdkAPQEkoN1AXI/edit?usp=drivesdk" TargetMode="External"/><Relationship Id="rId1518" Type="http://schemas.openxmlformats.org/officeDocument/2006/relationships/hyperlink" Target="https://docs.google.com/document/d/1k8qRHOXAJyIiFOU7sKg3BZ-_0rhKkLIlFSJENfOYrvk/edit?usp=drivesdk" TargetMode="External"/><Relationship Id="rId1519" Type="http://schemas.openxmlformats.org/officeDocument/2006/relationships/hyperlink" Target="https://docs.google.com/document/d/1_cyYkeypb7cseD6lEbO0p4yn2wLfagTTxr3CcGuzaFw/edit?usp=drivesdk" TargetMode="External"/><Relationship Id="rId1500" Type="http://schemas.openxmlformats.org/officeDocument/2006/relationships/hyperlink" Target="https://docs.google.com/document/d/1a5dS21a0KZ84anRef537NGV1o9pzlgXh4Q49MLVu5Bc/edit?usp=drivesdk" TargetMode="External"/><Relationship Id="rId1501" Type="http://schemas.openxmlformats.org/officeDocument/2006/relationships/hyperlink" Target="https://docs.google.com/document/d/19rFd06qU5Wkyms3ej24dGLONLnXMsXHltp2bxipwWbE/edit?usp=drivesdk" TargetMode="External"/><Relationship Id="rId1502" Type="http://schemas.openxmlformats.org/officeDocument/2006/relationships/hyperlink" Target="https://docs.google.com/document/d/1WFhvBj_RPDyklM09V6_qHo0S5l7ecnrjnq1GlZt-hfk/edit?usp=drivesdk" TargetMode="External"/><Relationship Id="rId1503" Type="http://schemas.openxmlformats.org/officeDocument/2006/relationships/hyperlink" Target="https://docs.google.com/document/d/1n2vg0ga_1AhomFGK8REq74JLTg7bWMdPJgsDvU2gK_c/edit?usp=drivesdk" TargetMode="External"/><Relationship Id="rId1504" Type="http://schemas.openxmlformats.org/officeDocument/2006/relationships/hyperlink" Target="https://docs.google.com/document/d/1XyC6v7GmFkTSj8jfN5ztOPHB14Cy2KoT8dmRnyl7eto/edit?usp=drivesdk" TargetMode="External"/><Relationship Id="rId1505" Type="http://schemas.openxmlformats.org/officeDocument/2006/relationships/hyperlink" Target="https://docs.google.com/document/d/1N8UmNdO5nKWTN9u9jQynyCeiMVkfpGGv3Q88bHuzViM/edit?usp=drivesdk" TargetMode="External"/><Relationship Id="rId1506" Type="http://schemas.openxmlformats.org/officeDocument/2006/relationships/hyperlink" Target="https://docs.google.com/document/d/1INAbVD9CnAXFfo9fbZxGfJkRLA2_SRQE-R1tHxSznwo/edit?usp=drivesdk" TargetMode="External"/><Relationship Id="rId1507" Type="http://schemas.openxmlformats.org/officeDocument/2006/relationships/hyperlink" Target="https://docs.google.com/document/d/1UaymsvPfZHRStZJ4X6fRJ8ZEEI0-g3T7HG_bMAMKtRg/edit?usp=drivesdk" TargetMode="External"/><Relationship Id="rId1508" Type="http://schemas.openxmlformats.org/officeDocument/2006/relationships/hyperlink" Target="https://docs.google.com/document/d/1W73DQUYU8ic6dsdwK0zV6lZKvh7wsJdxgE8eKweSv_w/edit?usp=drivesdk" TargetMode="External"/><Relationship Id="rId1509" Type="http://schemas.openxmlformats.org/officeDocument/2006/relationships/hyperlink" Target="https://docs.google.com/document/d/1buFUGcAbmZ19LP2wiqygwi5-dfOx-DVzvQdH5T2Gdwo/edit?usp=drivesdk" TargetMode="External"/><Relationship Id="rId1930" Type="http://schemas.openxmlformats.org/officeDocument/2006/relationships/hyperlink" Target="https://docs.google.com/document/d/10xx_OeV8XFM-vkCWtQeexhz_NCYpkBewfqSk8YUJwCk/edit?usp=drivesdk" TargetMode="External"/><Relationship Id="rId1931" Type="http://schemas.openxmlformats.org/officeDocument/2006/relationships/hyperlink" Target="https://docs.google.com/document/d/1m2MrhSQtzb3zkCKkebDcnx90zEuBqPddT2iGW3liWrA/edit?usp=drivesdk" TargetMode="External"/><Relationship Id="rId1932" Type="http://schemas.openxmlformats.org/officeDocument/2006/relationships/hyperlink" Target="https://docs.google.com/document/d/1lGuVpG0HmutUE0lh7vION8GW-SaK9XEtQricSQnNNIU/edit?usp=drivesdk" TargetMode="External"/><Relationship Id="rId1933" Type="http://schemas.openxmlformats.org/officeDocument/2006/relationships/hyperlink" Target="https://docs.google.com/document/d/1u0fEKS1TJ-ANov02UzbC_1QUYjOjGc0F2AmdpQ33wnY/edit?usp=drivesdk" TargetMode="External"/><Relationship Id="rId1934" Type="http://schemas.openxmlformats.org/officeDocument/2006/relationships/hyperlink" Target="https://docs.google.com/document/d/1tO8-8qucvKZk8f-Nto7h6uniH2rUyqpXp0wrhyo8Q1I/edit?usp=drivesdk" TargetMode="External"/><Relationship Id="rId1935" Type="http://schemas.openxmlformats.org/officeDocument/2006/relationships/hyperlink" Target="https://docs.google.com/document/d/1rjsdAX1iVLFa2572I-uqtgH6kWO3UpaK_AccJKCNdE0/edit?usp=drivesdk" TargetMode="External"/><Relationship Id="rId1936" Type="http://schemas.openxmlformats.org/officeDocument/2006/relationships/hyperlink" Target="https://docs.google.com/document/d/11hSSfcFpnCw9tgzeHdg77KGpBdFbIP2_EuvsLPw3MZU/edit?usp=drivesdk" TargetMode="External"/><Relationship Id="rId1937" Type="http://schemas.openxmlformats.org/officeDocument/2006/relationships/hyperlink" Target="https://docs.google.com/document/d/1T1Uyo_8RRXI8ZGFR-HMxhrlvHN6_8j8416HiUYMBqGA/edit?usp=drivesdk" TargetMode="External"/><Relationship Id="rId1938" Type="http://schemas.openxmlformats.org/officeDocument/2006/relationships/hyperlink" Target="https://docs.google.com/document/d/1jGfuNOV85u0m8fpvXMPxCkIGuO58vEj_De3WLxVPUzo/edit?usp=drivesdk" TargetMode="External"/><Relationship Id="rId1939" Type="http://schemas.openxmlformats.org/officeDocument/2006/relationships/hyperlink" Target="https://docs.google.com/document/d/1ghQMbLZ9uSpGb1dUz8XJthod6TPEbZfnXH8-Y42fHfA/edit?usp=drivesdk" TargetMode="External"/><Relationship Id="rId1920" Type="http://schemas.openxmlformats.org/officeDocument/2006/relationships/hyperlink" Target="https://docs.google.com/document/d/1qk-1YofAsRTRcAWV9bpH9vlCPg5fHoitzQz63YrsyFA/edit?usp=drivesdk" TargetMode="External"/><Relationship Id="rId1921" Type="http://schemas.openxmlformats.org/officeDocument/2006/relationships/hyperlink" Target="https://docs.google.com/document/d/1Da0qeUfp_jKcKnetoAryBA9duSIhbAGxYtHMBasAk-Q/edit?usp=drivesdk" TargetMode="External"/><Relationship Id="rId1922" Type="http://schemas.openxmlformats.org/officeDocument/2006/relationships/hyperlink" Target="https://docs.google.com/document/d/1VJUfmSHXufEr-yijl2kfW3J4Si-q6OOVgyobRLkouJY/edit?usp=drivesdk" TargetMode="External"/><Relationship Id="rId1923" Type="http://schemas.openxmlformats.org/officeDocument/2006/relationships/hyperlink" Target="https://docs.google.com/document/d/17HXabUFnijXS6dIud6Ut1iSFWt8aVjhT8r9_DaZ69FE/edit?usp=drivesdk" TargetMode="External"/><Relationship Id="rId1924" Type="http://schemas.openxmlformats.org/officeDocument/2006/relationships/hyperlink" Target="https://docs.google.com/document/d/1t6KswEF5f63d_ZYbcqf-Q11aH8zWIJkM4gtb_Y3v_zU/edit?usp=drivesdk" TargetMode="External"/><Relationship Id="rId1925" Type="http://schemas.openxmlformats.org/officeDocument/2006/relationships/hyperlink" Target="https://docs.google.com/document/d/1edy-Pth-fEBNfAkYiXhJT54_O9BBGT0FF5HuRFDOmWw/edit?usp=drivesdk" TargetMode="External"/><Relationship Id="rId1926" Type="http://schemas.openxmlformats.org/officeDocument/2006/relationships/hyperlink" Target="https://docs.google.com/document/d/1b_e8vUrAoCE6GyGG_LFdG6U2jbi6hONCVm2LoaOlV9g/edit?usp=drivesdk" TargetMode="External"/><Relationship Id="rId1927" Type="http://schemas.openxmlformats.org/officeDocument/2006/relationships/hyperlink" Target="https://docs.google.com/document/d/17CKue3lzBzAuZUJb2oVbqJa3yGJk3oXK4q8IDPK2FSY/edit?usp=drivesdk" TargetMode="External"/><Relationship Id="rId1928" Type="http://schemas.openxmlformats.org/officeDocument/2006/relationships/hyperlink" Target="https://docs.google.com/document/d/1NeftwiWoBnTZwjdYpQdNNUmGSrr0HL_zk1bRL6hR2C8/edit?usp=drivesdk" TargetMode="External"/><Relationship Id="rId1929" Type="http://schemas.openxmlformats.org/officeDocument/2006/relationships/hyperlink" Target="https://docs.google.com/document/d/1_YIbiSUQ3nSUhaK5Xnz_uUDjsARp7XFhbofv7fb5lts/edit?usp=drivesdk" TargetMode="External"/><Relationship Id="rId1950" Type="http://schemas.openxmlformats.org/officeDocument/2006/relationships/hyperlink" Target="https://docs.google.com/document/d/13dMjqRg7H43fUqI18714Nq9Wb0orEuVAWh-0icX6g4M/edit?usp=drivesdk" TargetMode="External"/><Relationship Id="rId1951" Type="http://schemas.openxmlformats.org/officeDocument/2006/relationships/hyperlink" Target="https://docs.google.com/document/d/101hGWNqLi7KRVGDopRb-knZ7Dr-rf-C1ABoBflXLuHs/edit?usp=drivesdk" TargetMode="External"/><Relationship Id="rId1952" Type="http://schemas.openxmlformats.org/officeDocument/2006/relationships/hyperlink" Target="https://docs.google.com/document/d/1QpI5aiibvd240eJFEMKpI_yRT54NzSKiWne7uGEGeLc/edit?usp=drivesdk" TargetMode="External"/><Relationship Id="rId1953" Type="http://schemas.openxmlformats.org/officeDocument/2006/relationships/drawing" Target="../drawings/drawing14.xml"/><Relationship Id="rId1955" Type="http://schemas.openxmlformats.org/officeDocument/2006/relationships/table" Target="../tables/table15.xml"/><Relationship Id="rId1940" Type="http://schemas.openxmlformats.org/officeDocument/2006/relationships/hyperlink" Target="https://docs.google.com/document/d/1sx17LbDewZ9KNS2pm-EBNu03SnZQwdVWooYkdQz6sOI/edit?usp=drivesdk" TargetMode="External"/><Relationship Id="rId1941" Type="http://schemas.openxmlformats.org/officeDocument/2006/relationships/hyperlink" Target="https://docs.google.com/document/d/1pbfN1zfgKl2kM_4bg7bAx6MQLBia1BmMSQEU9Sw2SNg/edit?usp=drivesdk" TargetMode="External"/><Relationship Id="rId1942" Type="http://schemas.openxmlformats.org/officeDocument/2006/relationships/hyperlink" Target="https://docs.google.com/document/d/1JGG4BshsQPOq_LdiOPFtPPATCr0QHUKIsojVZr9upBY/edit?usp=drivesdk" TargetMode="External"/><Relationship Id="rId1943" Type="http://schemas.openxmlformats.org/officeDocument/2006/relationships/hyperlink" Target="https://docs.google.com/document/d/1bU_kQMprw81s9f4JUjx5ECVLp_ShGOmGydv6yrNCJRg/edit?usp=drivesdk" TargetMode="External"/><Relationship Id="rId1944" Type="http://schemas.openxmlformats.org/officeDocument/2006/relationships/hyperlink" Target="https://docs.google.com/document/d/1KdFfgSG42h1QtUEtKFi0L00v1jYhyCYPhCiqA6BfYG0/edit?usp=drivesdk" TargetMode="External"/><Relationship Id="rId1945" Type="http://schemas.openxmlformats.org/officeDocument/2006/relationships/hyperlink" Target="https://docs.google.com/document/d/1QytODWbIMu96dhm071Hi4ztiybFkFCTnde_phKvNsHA/edit?usp=drivesdk" TargetMode="External"/><Relationship Id="rId1946" Type="http://schemas.openxmlformats.org/officeDocument/2006/relationships/hyperlink" Target="https://docs.google.com/document/d/1mJDaeNXEMpYlaXpLtW-bozcGQF9mLPzjcCeNODQWJtE/edit?usp=drivesdk" TargetMode="External"/><Relationship Id="rId1947" Type="http://schemas.openxmlformats.org/officeDocument/2006/relationships/hyperlink" Target="https://docs.google.com/document/d/1A5QdK_b0AgWNBC4xl8t-V63pDDMvObiezm47M0qh-b8/edit?usp=drivesdk" TargetMode="External"/><Relationship Id="rId1948" Type="http://schemas.openxmlformats.org/officeDocument/2006/relationships/hyperlink" Target="https://docs.google.com/document/d/1kEG3BcNEbCbtjUY-SasDYBDYcqJb8gtnG36QLWtoVSc/edit?usp=drivesdk" TargetMode="External"/><Relationship Id="rId1949" Type="http://schemas.openxmlformats.org/officeDocument/2006/relationships/hyperlink" Target="https://docs.google.com/document/d/1Y5YbU6QhGMwGTRskaBgWh_g2ltVoGFOPK6vTSYg491k/edit?usp=drivesdk" TargetMode="External"/><Relationship Id="rId1576" Type="http://schemas.openxmlformats.org/officeDocument/2006/relationships/hyperlink" Target="https://docs.google.com/document/d/1XJ66Xo6HYKnhQCqwBIJUvf2-r1tZgd9nuWvH1z8DwTs/edit?usp=drivesdk" TargetMode="External"/><Relationship Id="rId1577" Type="http://schemas.openxmlformats.org/officeDocument/2006/relationships/hyperlink" Target="https://docs.google.com/document/d/1n1e0zCdwPcpDJlTNd-ELCF7YuVwHo0DJCn0a-D4iIH4/edit?usp=drivesdk" TargetMode="External"/><Relationship Id="rId1578" Type="http://schemas.openxmlformats.org/officeDocument/2006/relationships/hyperlink" Target="https://docs.google.com/document/d/1Yuro055V7g7l-wWvy7lUqQFqyoscPnLs1r9KLwxt3qU/edit?usp=drivesdk" TargetMode="External"/><Relationship Id="rId1579" Type="http://schemas.openxmlformats.org/officeDocument/2006/relationships/hyperlink" Target="https://docs.google.com/document/d/1cqvDxex9v_R8mlohtgUgyoeDf-qOCZquir6qOXW7uVs/edit?usp=drivesdk" TargetMode="External"/><Relationship Id="rId509" Type="http://schemas.openxmlformats.org/officeDocument/2006/relationships/hyperlink" Target="https://docs.google.com/document/d/1yVZKy_J0sPxV7DpPKVfBdau8xFz3QzJ0nQiLXmA2jE8/edit?usp=drivesdk" TargetMode="External"/><Relationship Id="rId508" Type="http://schemas.openxmlformats.org/officeDocument/2006/relationships/hyperlink" Target="https://docs.google.com/document/d/1Bb1kZCCFZB3wK6Cia-bY7aM1lVtfklkfPPTHqO8vhLk/edit?usp=drivesdk" TargetMode="External"/><Relationship Id="rId503" Type="http://schemas.openxmlformats.org/officeDocument/2006/relationships/hyperlink" Target="https://docs.google.com/document/d/1MaouhITXhfK2L34D3AyAR9ZfDJBZT1qrKs03qS8RiKM/edit?usp=drivesdk" TargetMode="External"/><Relationship Id="rId987" Type="http://schemas.openxmlformats.org/officeDocument/2006/relationships/hyperlink" Target="https://docs.google.com/document/d/1kQuEV7Q6klRf2NxbwVCoTQ1kp6T2BnKIhcBTMyEs6i0/edit?usp=drivesdk" TargetMode="External"/><Relationship Id="rId502" Type="http://schemas.openxmlformats.org/officeDocument/2006/relationships/hyperlink" Target="https://docs.google.com/document/d/1otvzpojBN_alK02-1-8NFsWLajGx502G11YFFSm6b2w/edit?usp=drivesdk" TargetMode="External"/><Relationship Id="rId986" Type="http://schemas.openxmlformats.org/officeDocument/2006/relationships/hyperlink" Target="https://docs.google.com/document/d/1RfbsPVrulFbzIjoVaaH_LOcFpWi6SskDGA63X5wGbCY/edit?usp=drivesdk" TargetMode="External"/><Relationship Id="rId501" Type="http://schemas.openxmlformats.org/officeDocument/2006/relationships/hyperlink" Target="https://docs.google.com/document/d/1q0t0NPNaZT83WYEcHzFMNNFaW3Z1HLRIlqF6L5TGh1M/edit?usp=drivesdk" TargetMode="External"/><Relationship Id="rId985" Type="http://schemas.openxmlformats.org/officeDocument/2006/relationships/hyperlink" Target="https://docs.google.com/document/d/19WLA4AyjrXdpcyn-5cm3yHqtQPz4eP_Xa_ZmFlV-WSs/edit?usp=drivesdk" TargetMode="External"/><Relationship Id="rId500" Type="http://schemas.openxmlformats.org/officeDocument/2006/relationships/hyperlink" Target="https://docs.google.com/document/d/1ToxmKLDHGgAoJYeV2VeMwkatYd2jQcwpn52jneCp9og/edit?usp=drivesdk" TargetMode="External"/><Relationship Id="rId984" Type="http://schemas.openxmlformats.org/officeDocument/2006/relationships/hyperlink" Target="https://docs.google.com/document/d/1BiX_xDzEXvoEsxrJJ2rblYl4oCvXnkbSgsCrxeI0Yxw/edit?usp=drivesdk" TargetMode="External"/><Relationship Id="rId507" Type="http://schemas.openxmlformats.org/officeDocument/2006/relationships/hyperlink" Target="https://docs.google.com/document/d/1WJ-eBbDgmw2NOpX38spsBTVwPaOQkTFZH1iQRGFLc_E/edit?usp=drivesdk" TargetMode="External"/><Relationship Id="rId506" Type="http://schemas.openxmlformats.org/officeDocument/2006/relationships/hyperlink" Target="https://docs.google.com/document/d/1kXjvfmEpIFlVBOVF0wkOx60YGIqNfdFPf-9hXDNW4Ik/edit?usp=drivesdk" TargetMode="External"/><Relationship Id="rId505" Type="http://schemas.openxmlformats.org/officeDocument/2006/relationships/hyperlink" Target="https://docs.google.com/document/d/10TQ0ycugSmhydlXyqKM41EdL-ohE90Y0OlYGvOndZJQ/edit?usp=drivesdk" TargetMode="External"/><Relationship Id="rId989" Type="http://schemas.openxmlformats.org/officeDocument/2006/relationships/hyperlink" Target="https://docs.google.com/document/d/1Oj3BolTrwdxMM0k3jT6-ZYiMsfZcrVJ7j66HVkjGg2s/edit?usp=drivesdk" TargetMode="External"/><Relationship Id="rId504" Type="http://schemas.openxmlformats.org/officeDocument/2006/relationships/hyperlink" Target="https://docs.google.com/document/d/1LfDRijIGRfhU9jXahAi7EH6Nz5d8T4gZiUKvsltyIjU/edit?usp=drivesdk" TargetMode="External"/><Relationship Id="rId988" Type="http://schemas.openxmlformats.org/officeDocument/2006/relationships/hyperlink" Target="https://docs.google.com/document/d/1oxv8-9YDui0bwSJlSi5RWRnx82opBKqp3Mud1g12qDw/edit?usp=drivesdk" TargetMode="External"/><Relationship Id="rId1570" Type="http://schemas.openxmlformats.org/officeDocument/2006/relationships/hyperlink" Target="https://docs.google.com/document/d/13b3q6AiXDLc0O0FL4Ei25C14ZjpXE7fPt2BEultTCvY/edit?usp=drivesdk" TargetMode="External"/><Relationship Id="rId1571" Type="http://schemas.openxmlformats.org/officeDocument/2006/relationships/hyperlink" Target="https://docs.google.com/document/d/1Ax4CTcLop24kcNiWUwvaFbagFtBDrjNAbs3TagI7jdM/edit?usp=drivesdk" TargetMode="External"/><Relationship Id="rId983" Type="http://schemas.openxmlformats.org/officeDocument/2006/relationships/hyperlink" Target="https://docs.google.com/document/d/1AsnuCxJCsJ476Ms7x7sSoNUoPkdn7pI1YNY5bsJtSm8/edit?usp=drivesdk" TargetMode="External"/><Relationship Id="rId1572" Type="http://schemas.openxmlformats.org/officeDocument/2006/relationships/hyperlink" Target="https://docs.google.com/document/d/1VKyo-Zz3AlcpjAjr8ja0m8g5aAWXawwH4MaEDAac4SY/edit?usp=drivesdk" TargetMode="External"/><Relationship Id="rId982" Type="http://schemas.openxmlformats.org/officeDocument/2006/relationships/hyperlink" Target="https://docs.google.com/document/d/15ldmrvq1wQlDs3n1MLl_jJ0S-yoKxKF1aLJXrM2s6RE/edit?usp=drivesdk" TargetMode="External"/><Relationship Id="rId1573" Type="http://schemas.openxmlformats.org/officeDocument/2006/relationships/hyperlink" Target="https://docs.google.com/document/d/1JFhgRtQxYjM59QzM6XuZc6rZ2TkYF3u3_l340Jz4pHs/edit?usp=drivesdk" TargetMode="External"/><Relationship Id="rId981" Type="http://schemas.openxmlformats.org/officeDocument/2006/relationships/hyperlink" Target="https://docs.google.com/document/d/1fQDCSIQb1zaEOgLAccUBq2qaP-Tch4BzhS12QRSn4Vo/edit?usp=drivesdk" TargetMode="External"/><Relationship Id="rId1574" Type="http://schemas.openxmlformats.org/officeDocument/2006/relationships/hyperlink" Target="https://docs.google.com/document/d/1xk9atS-Hl8aldVrz6HH1-22CoR_RQp_Tfwx-rgEKSqY/edit?usp=drivesdk" TargetMode="External"/><Relationship Id="rId980" Type="http://schemas.openxmlformats.org/officeDocument/2006/relationships/hyperlink" Target="https://docs.google.com/document/d/1Zd1T5Iuhl5QBEXY8BJ8yFlGOP69ZmlSOK2WQeHB4IqE/edit?usp=drivesdk" TargetMode="External"/><Relationship Id="rId1575" Type="http://schemas.openxmlformats.org/officeDocument/2006/relationships/hyperlink" Target="https://docs.google.com/document/d/1aCSE0a2MjdYlsLB1hiwFOOSH5kZWDvRHD5jR-QQvxJk/edit?usp=drivesdk" TargetMode="External"/><Relationship Id="rId1565" Type="http://schemas.openxmlformats.org/officeDocument/2006/relationships/hyperlink" Target="https://docs.google.com/document/d/1mM3OwjwpSbgjO_b6By_rdA0eiQssRZcGdI03C3EZdzE/edit?usp=drivesdk" TargetMode="External"/><Relationship Id="rId1566" Type="http://schemas.openxmlformats.org/officeDocument/2006/relationships/hyperlink" Target="https://docs.google.com/document/d/1YK069VDXJ3CbEb-s8ZBK7XEmgtiz55lXCqmiymU5Jag/edit?usp=drivesdk" TargetMode="External"/><Relationship Id="rId1567" Type="http://schemas.openxmlformats.org/officeDocument/2006/relationships/hyperlink" Target="https://docs.google.com/document/d/1BQiZPdbl8eOzLw2yX5R9ljtNy3eo7pOzCTylbXdc5JQ/edit?usp=drivesdk" TargetMode="External"/><Relationship Id="rId1568" Type="http://schemas.openxmlformats.org/officeDocument/2006/relationships/hyperlink" Target="https://docs.google.com/document/d/1hUPnF2Z3xnlIbWxWrF75KiQSafYKc2GVi_eajvgCgfM/edit?usp=drivesdk" TargetMode="External"/><Relationship Id="rId1569" Type="http://schemas.openxmlformats.org/officeDocument/2006/relationships/hyperlink" Target="https://docs.google.com/document/d/1bsRWsUz02vvkAAhBzyEllkAMfistn9jCNCsenn1-b3Y/edit?usp=drivesdk" TargetMode="External"/><Relationship Id="rId976" Type="http://schemas.openxmlformats.org/officeDocument/2006/relationships/hyperlink" Target="https://docs.google.com/document/d/1K4-e0_H0-hJ0SBYCnbHQR-1eunHF7wQBZZsX4Q4BWBY/edit?usp=drivesdk" TargetMode="External"/><Relationship Id="rId975" Type="http://schemas.openxmlformats.org/officeDocument/2006/relationships/hyperlink" Target="https://docs.google.com/document/d/1nbxQy8WUzywLbbaoiNLuzqOqA0Tbtv0Q7_4gwXCNiGA/edit?usp=drivesdk" TargetMode="External"/><Relationship Id="rId974" Type="http://schemas.openxmlformats.org/officeDocument/2006/relationships/hyperlink" Target="https://docs.google.com/document/d/13fLTHrQ0MKgFtpliUufPYlEdRxqP8zFP2d7wv69HgN0/edit?usp=drivesdk" TargetMode="External"/><Relationship Id="rId973" Type="http://schemas.openxmlformats.org/officeDocument/2006/relationships/hyperlink" Target="https://docs.google.com/document/d/1IM3j-I31XfGsf1uW_l8VlfBPU-J7VPvVy8qnwVRM5tk/edit?usp=drivesdk" TargetMode="External"/><Relationship Id="rId979" Type="http://schemas.openxmlformats.org/officeDocument/2006/relationships/hyperlink" Target="https://docs.google.com/document/d/1W9rdqHSRYJ7sx-V7eA52nkv1L9kvuMkPSG7Z-l0ME1Q/edit?usp=drivesdk" TargetMode="External"/><Relationship Id="rId978" Type="http://schemas.openxmlformats.org/officeDocument/2006/relationships/hyperlink" Target="https://docs.google.com/document/d/1N08eSgi0m1tQARCxZn5hdzihF7QiuLhvgkA3AsXP-Kk/edit?usp=drivesdk" TargetMode="External"/><Relationship Id="rId977" Type="http://schemas.openxmlformats.org/officeDocument/2006/relationships/hyperlink" Target="https://docs.google.com/document/d/1xbahxTIYP0WMY6UIYffPeIsuEFwX_W3TH1OAjXPXlOo/edit?usp=drivesdk" TargetMode="External"/><Relationship Id="rId1560" Type="http://schemas.openxmlformats.org/officeDocument/2006/relationships/hyperlink" Target="https://docs.google.com/document/d/1Cq1sCJRyNErtyKht3EdMkCn3nhvtzLfDbLmazjcJlaU/edit?usp=drivesdk" TargetMode="External"/><Relationship Id="rId972" Type="http://schemas.openxmlformats.org/officeDocument/2006/relationships/hyperlink" Target="https://docs.google.com/document/d/1YHdFBvkXlV28qIzbMtVs01ha_bZs2mFdAABoJPbM3AI/edit?usp=drivesdk" TargetMode="External"/><Relationship Id="rId1561" Type="http://schemas.openxmlformats.org/officeDocument/2006/relationships/hyperlink" Target="https://docs.google.com/document/d/1DMtRd7LQOm1NmBftNCnWWrMYYtb5KBdm1qqenF0a_FI/edit?usp=drivesdk" TargetMode="External"/><Relationship Id="rId971" Type="http://schemas.openxmlformats.org/officeDocument/2006/relationships/hyperlink" Target="https://docs.google.com/document/d/1zAQHSmFoX0rki8DJ7n9tZCi-Py9RTCOoEzzJ41OJ2N8/edit?usp=drivesdk" TargetMode="External"/><Relationship Id="rId1562" Type="http://schemas.openxmlformats.org/officeDocument/2006/relationships/hyperlink" Target="https://docs.google.com/document/d/1JIyW1xtPHhaa9xX_Vy88TSvARQYOm-uAGRi2PdC3-WY/edit?usp=drivesdk" TargetMode="External"/><Relationship Id="rId970" Type="http://schemas.openxmlformats.org/officeDocument/2006/relationships/hyperlink" Target="https://docs.google.com/document/d/1EV_505pD0TEswBE9X122_09zzfMNcE6t72fcxzFyuJ4/edit?usp=drivesdk" TargetMode="External"/><Relationship Id="rId1563" Type="http://schemas.openxmlformats.org/officeDocument/2006/relationships/hyperlink" Target="https://docs.google.com/document/d/1bygnnNtslF7l4AqCu_xAzPfBdA5A6mz91l9ARfgVpO4/edit?usp=drivesdk" TargetMode="External"/><Relationship Id="rId1564" Type="http://schemas.openxmlformats.org/officeDocument/2006/relationships/hyperlink" Target="https://docs.google.com/document/d/1e5_pHZN54PlRkfzhN3phQ7VPb-qYpROKAUDFPNhkFXk/edit?usp=drivesdk" TargetMode="External"/><Relationship Id="rId1114" Type="http://schemas.openxmlformats.org/officeDocument/2006/relationships/hyperlink" Target="https://docs.google.com/document/d/19LxksIqtpDNugNMi6ET8I2puYMYc7Qan4vvrP3AfkgE/edit?usp=drivesdk" TargetMode="External"/><Relationship Id="rId1598" Type="http://schemas.openxmlformats.org/officeDocument/2006/relationships/hyperlink" Target="https://docs.google.com/document/d/17RvxgK-6kFYP12w_OF3dG6PN5DCen5sgmu-NBYcQK3I/edit?usp=drivesdk" TargetMode="External"/><Relationship Id="rId1115" Type="http://schemas.openxmlformats.org/officeDocument/2006/relationships/hyperlink" Target="https://docs.google.com/document/d/1sY0gaOyJcruvD9Nqsf8U6ihG-9b9QRuz6HGTUwrXx80/edit?usp=drivesdk" TargetMode="External"/><Relationship Id="rId1599" Type="http://schemas.openxmlformats.org/officeDocument/2006/relationships/hyperlink" Target="https://docs.google.com/document/d/1wEoENOxQVoBY2JiZpc-kaRhEjSi-267Ckz6WvWVIvJY/edit?usp=drivesdk" TargetMode="External"/><Relationship Id="rId1116" Type="http://schemas.openxmlformats.org/officeDocument/2006/relationships/hyperlink" Target="https://docs.google.com/document/d/1aPHhlulzlBvP3AL7mnqabQyrlV5_zdJmgGDAKhbtjEw/edit?usp=drivesdk" TargetMode="External"/><Relationship Id="rId1117" Type="http://schemas.openxmlformats.org/officeDocument/2006/relationships/hyperlink" Target="https://docs.google.com/document/d/15d24UmCoxlRtr3-t3RbCa_kY5pNScpKSKHuJFZ4pc7A/edit?usp=drivesdk" TargetMode="External"/><Relationship Id="rId1118" Type="http://schemas.openxmlformats.org/officeDocument/2006/relationships/hyperlink" Target="https://docs.google.com/document/d/1nmPCJHMVPfrMPyWupEpysokNUmYFCo22BXAWcogEUhI/edit?usp=drivesdk" TargetMode="External"/><Relationship Id="rId1119" Type="http://schemas.openxmlformats.org/officeDocument/2006/relationships/hyperlink" Target="https://docs.google.com/document/d/18k9BKQjp2iHCd76p09yfygN9XnejqFeVZKYhE0_yiVw/edit?usp=drivesdk" TargetMode="External"/><Relationship Id="rId525" Type="http://schemas.openxmlformats.org/officeDocument/2006/relationships/hyperlink" Target="https://docs.google.com/document/d/173lJ8J1JkLqGOByCZKoKV8z6wtpFaINskbIQOwBG14c/edit?usp=drivesdk" TargetMode="External"/><Relationship Id="rId524" Type="http://schemas.openxmlformats.org/officeDocument/2006/relationships/hyperlink" Target="https://docs.google.com/document/d/1hRoS1X3-VfPNsJZcwjUqhRIQI8mpflvY2mEI13P4_8A/edit?usp=drivesdk" TargetMode="External"/><Relationship Id="rId523" Type="http://schemas.openxmlformats.org/officeDocument/2006/relationships/hyperlink" Target="https://docs.google.com/document/d/1Ig9Q91LFyy7uk08oQBGucckQrX2AHNHaXzQgQ5-ohNc/edit?usp=drivesdk" TargetMode="External"/><Relationship Id="rId522" Type="http://schemas.openxmlformats.org/officeDocument/2006/relationships/hyperlink" Target="https://docs.google.com/document/d/1xbqyNQ4C0ZbF_nNRXHSEeSbWjNXKci1_sPFvsqRsvTM/edit?usp=drivesdk" TargetMode="External"/><Relationship Id="rId529" Type="http://schemas.openxmlformats.org/officeDocument/2006/relationships/hyperlink" Target="https://docs.google.com/document/d/1p5ssWErxBNfWqwy3o9rFqVPKA-bOtCfy57Jts9t96Cc/edit?usp=drivesdk" TargetMode="External"/><Relationship Id="rId528" Type="http://schemas.openxmlformats.org/officeDocument/2006/relationships/hyperlink" Target="https://docs.google.com/document/d/1DVNA9mZzzEjGtBR5lXiyAShcVJvhGgMKqvtvJYvjVGg/edit?usp=drivesdk" TargetMode="External"/><Relationship Id="rId527" Type="http://schemas.openxmlformats.org/officeDocument/2006/relationships/hyperlink" Target="https://docs.google.com/document/d/1zaT4qk2dMAViy8L6JY9fwFW_YSMW8wd6djxir9WhMDA/edit?usp=drivesdk" TargetMode="External"/><Relationship Id="rId526" Type="http://schemas.openxmlformats.org/officeDocument/2006/relationships/hyperlink" Target="https://docs.google.com/document/d/1lZOk9e8gz4U_pa4_0OG2vKI5h5juyxo59QlfItuqiXc/edit?usp=drivesdk" TargetMode="External"/><Relationship Id="rId1590" Type="http://schemas.openxmlformats.org/officeDocument/2006/relationships/hyperlink" Target="https://docs.google.com/document/d/1RADmUo8TzZebNafx8iXKgC95d4_I2ESMB1CAFYKY5hg/edit?usp=drivesdk" TargetMode="External"/><Relationship Id="rId1591" Type="http://schemas.openxmlformats.org/officeDocument/2006/relationships/hyperlink" Target="https://docs.google.com/document/d/1H9Sj4aNow5Pafi2TfXSNV6Bz_i5_reM_ZiP5RGms5NM/edit?usp=drivesdk" TargetMode="External"/><Relationship Id="rId1592" Type="http://schemas.openxmlformats.org/officeDocument/2006/relationships/hyperlink" Target="https://docs.google.com/document/d/1HhgQVKRC2P70QNBSboyoQ-TJe7rvX3_bnR5vEAqt6DM/edit?usp=drivesdk" TargetMode="External"/><Relationship Id="rId1593" Type="http://schemas.openxmlformats.org/officeDocument/2006/relationships/hyperlink" Target="https://docs.google.com/document/d/1sEVSgKVh5NZV1D3U1WkJGUKBDbeDeYe2RQNuS-u8OM4/edit?usp=drivesdk" TargetMode="External"/><Relationship Id="rId521" Type="http://schemas.openxmlformats.org/officeDocument/2006/relationships/hyperlink" Target="https://docs.google.com/document/d/1ykIG-OptP7vX0-ujwoK6Wd4TYum0iqJ_UvKv4wToKLc/edit?usp=drivesdk" TargetMode="External"/><Relationship Id="rId1110" Type="http://schemas.openxmlformats.org/officeDocument/2006/relationships/hyperlink" Target="https://docs.google.com/document/d/18eekdBASY7ZAS0ecrCsb0XQvuRR6CwpXcLaHPueuHqY/edit?usp=drivesdk" TargetMode="External"/><Relationship Id="rId1594" Type="http://schemas.openxmlformats.org/officeDocument/2006/relationships/hyperlink" Target="https://docs.google.com/document/d/1ogJBVIesIhg-5K05w53Zj52Qq-NwHvegPAEv2izICAI/edit?usp=drivesdk" TargetMode="External"/><Relationship Id="rId520" Type="http://schemas.openxmlformats.org/officeDocument/2006/relationships/hyperlink" Target="https://docs.google.com/document/d/1B5md6IpKQtXQgRmb12cjvO5AFxuqiESeLnzcvz1-6k0/edit?usp=drivesdk" TargetMode="External"/><Relationship Id="rId1111" Type="http://schemas.openxmlformats.org/officeDocument/2006/relationships/hyperlink" Target="https://docs.google.com/document/d/1MGWTuG-0gABmvAWFWnlnYbMkG_fn_AYYZpr8IJqsYls/edit?usp=drivesdk" TargetMode="External"/><Relationship Id="rId1595" Type="http://schemas.openxmlformats.org/officeDocument/2006/relationships/hyperlink" Target="https://docs.google.com/document/d/1u7ka9h-hRBG_7Hlo0FgpHuqdKcqo5GuuUXpF06QoRu0/edit?usp=drivesdk" TargetMode="External"/><Relationship Id="rId1112" Type="http://schemas.openxmlformats.org/officeDocument/2006/relationships/hyperlink" Target="https://docs.google.com/document/d/1JYNtjy7QRoo-KEHyx3uZ6c3LNY5UZy3NTOHnGUqy-i4/edit?usp=drivesdk" TargetMode="External"/><Relationship Id="rId1596" Type="http://schemas.openxmlformats.org/officeDocument/2006/relationships/hyperlink" Target="https://docs.google.com/document/d/1lDZvqa7CvdU1G_8pfJqUAB80y9pGDMh_JUp2Pn2uYtg/edit?usp=drivesdk" TargetMode="External"/><Relationship Id="rId1113" Type="http://schemas.openxmlformats.org/officeDocument/2006/relationships/hyperlink" Target="https://docs.google.com/document/d/13xgPP7t2f5gh_quwkffBIc3vBcFHRCCdpj5CUDT0XlM/edit?usp=drivesdk" TargetMode="External"/><Relationship Id="rId1597" Type="http://schemas.openxmlformats.org/officeDocument/2006/relationships/hyperlink" Target="https://docs.google.com/document/d/1YdhIdmGXxPVmX2vjGv6LdNcx6X127CxwwkH1o9l2UaQ/edit?usp=drivesdk" TargetMode="External"/><Relationship Id="rId1103" Type="http://schemas.openxmlformats.org/officeDocument/2006/relationships/hyperlink" Target="https://docs.google.com/document/d/1E7ZBnwDUAtedz3st5cX9gLFh4kUW6FooQRRMD7QGlMc/edit?usp=drivesdk" TargetMode="External"/><Relationship Id="rId1587" Type="http://schemas.openxmlformats.org/officeDocument/2006/relationships/hyperlink" Target="https://docs.google.com/document/d/1czQFmEMVFs3a3IPayXtx92zUIZte8VYpwlZ_wpWd9e0/edit?usp=drivesdk" TargetMode="External"/><Relationship Id="rId1104" Type="http://schemas.openxmlformats.org/officeDocument/2006/relationships/hyperlink" Target="https://docs.google.com/document/d/1xlwxxLdsZwd4vjirDRJh5qeCheBcz2dCbHUAUbZRcWc/edit?usp=drivesdk" TargetMode="External"/><Relationship Id="rId1588" Type="http://schemas.openxmlformats.org/officeDocument/2006/relationships/hyperlink" Target="https://docs.google.com/document/d/168uVka9ACM5N684yn50Apt2fpuMYmdHgG8iBxvtR7kE/edit?usp=drivesdk" TargetMode="External"/><Relationship Id="rId1105" Type="http://schemas.openxmlformats.org/officeDocument/2006/relationships/hyperlink" Target="https://docs.google.com/document/d/1goti-dUDsZfZ99utk71IH7WROl3sDP8fyROlyWVWQV4/edit?usp=drivesdk" TargetMode="External"/><Relationship Id="rId1589" Type="http://schemas.openxmlformats.org/officeDocument/2006/relationships/hyperlink" Target="https://docs.google.com/document/d/1m55CKfDF5HsczW7TEFSpCgztn-8eihQjYE3pNIOtQ2Y/edit?usp=drivesdk" TargetMode="External"/><Relationship Id="rId1106" Type="http://schemas.openxmlformats.org/officeDocument/2006/relationships/hyperlink" Target="https://docs.google.com/document/d/1S8P18UvBFnxv_2946ea6P422RCj5iPtqsBn0-jOjD_M/edit?usp=drivesdk" TargetMode="External"/><Relationship Id="rId1107" Type="http://schemas.openxmlformats.org/officeDocument/2006/relationships/hyperlink" Target="https://docs.google.com/document/d/1qIIKCOYE-U3iw6HGBmiunDOrbHZyiKz3fhyCC0vhBVI/edit?usp=drivesdk" TargetMode="External"/><Relationship Id="rId1108" Type="http://schemas.openxmlformats.org/officeDocument/2006/relationships/hyperlink" Target="https://docs.google.com/document/d/1Js6JTsgbuFBS5xYP8nMf3RrabYvdaliYZinX8eLkENA/edit?usp=drivesdk" TargetMode="External"/><Relationship Id="rId1109" Type="http://schemas.openxmlformats.org/officeDocument/2006/relationships/hyperlink" Target="https://docs.google.com/document/d/1c_b6VlYCBMCt_sxiQN4Mh0d6KOMgla76gzHa00Zi7F8/edit?usp=drivesdk" TargetMode="External"/><Relationship Id="rId519" Type="http://schemas.openxmlformats.org/officeDocument/2006/relationships/hyperlink" Target="https://docs.google.com/document/d/16tKyUhGH4wkvBLIh_jmBjChDXZCsDr6YhGZ0cGbyGIY/edit?usp=drivesdk" TargetMode="External"/><Relationship Id="rId514" Type="http://schemas.openxmlformats.org/officeDocument/2006/relationships/hyperlink" Target="https://docs.google.com/document/d/1iQFq3nG-c1PfCAj4TlJCGR54UAoYxUMbylZs0WCFivA/edit?usp=drivesdk" TargetMode="External"/><Relationship Id="rId998" Type="http://schemas.openxmlformats.org/officeDocument/2006/relationships/hyperlink" Target="https://docs.google.com/document/d/1D4Xl3zetIwc5vbNGVsfcoWMNNh9zYmVThZb_hMCFOgk/edit?usp=drivesdk" TargetMode="External"/><Relationship Id="rId513" Type="http://schemas.openxmlformats.org/officeDocument/2006/relationships/hyperlink" Target="https://docs.google.com/document/d/1qXE5sH5lwN8Uo2PyDDhR6fn-BgUMmZRBDPdlUI0rZ_U/edit?usp=drivesdk" TargetMode="External"/><Relationship Id="rId997" Type="http://schemas.openxmlformats.org/officeDocument/2006/relationships/hyperlink" Target="https://docs.google.com/document/d/1V_41pYv3I91F6kQYV9h_0J7a_rhj4pJumEUS4zBCU5o/edit?usp=drivesdk" TargetMode="External"/><Relationship Id="rId512" Type="http://schemas.openxmlformats.org/officeDocument/2006/relationships/hyperlink" Target="https://docs.google.com/document/d/1LAfpPflzWdhxL1NrgUblWhHpeRWkrJO4XMihEr7g07c/edit?usp=drivesdk" TargetMode="External"/><Relationship Id="rId996" Type="http://schemas.openxmlformats.org/officeDocument/2006/relationships/hyperlink" Target="https://docs.google.com/document/d/1s1mUziLm6g0_9TCyGLHpNBMH7f4BYNnoFXRU31sS_bc/edit?usp=drivesdk" TargetMode="External"/><Relationship Id="rId511" Type="http://schemas.openxmlformats.org/officeDocument/2006/relationships/hyperlink" Target="https://docs.google.com/document/d/16Bz6HtSU7lpyR0fcPArgNA_FIWCURZZTIgBKu8o8lWY/edit?usp=drivesdk" TargetMode="External"/><Relationship Id="rId995" Type="http://schemas.openxmlformats.org/officeDocument/2006/relationships/hyperlink" Target="https://docs.google.com/document/d/1s3t-QrnRFqWwkI3GyaYRdVBz3moF7yDEUVpSpKDUor0/edit?usp=drivesdk" TargetMode="External"/><Relationship Id="rId518" Type="http://schemas.openxmlformats.org/officeDocument/2006/relationships/hyperlink" Target="https://docs.google.com/document/d/1me-JnHtQTmz-Z5tjoF2xYjlxdXY7oiszFUx0eifW0as/edit?usp=drivesdk" TargetMode="External"/><Relationship Id="rId517" Type="http://schemas.openxmlformats.org/officeDocument/2006/relationships/hyperlink" Target="https://docs.google.com/document/d/130dY7kSS3rg3dU5c1ef6WJmul-zsOx6ITI4C1uD8U9s/edit?usp=drivesdk" TargetMode="External"/><Relationship Id="rId516" Type="http://schemas.openxmlformats.org/officeDocument/2006/relationships/hyperlink" Target="https://docs.google.com/document/d/1BRaQOMt_5swvV_k1ECoyxLVr4Rka7wlxcabLpoUFfN0/edit?usp=drivesdk" TargetMode="External"/><Relationship Id="rId515" Type="http://schemas.openxmlformats.org/officeDocument/2006/relationships/hyperlink" Target="https://docs.google.com/document/d/1HAGwCyCF4XHIKzqoZ3JEVFwHOgb_OXkkyDI4548NkQY/edit?usp=drivesdk" TargetMode="External"/><Relationship Id="rId999" Type="http://schemas.openxmlformats.org/officeDocument/2006/relationships/hyperlink" Target="https://docs.google.com/document/d/1DU6pfnKh01olwQl-8B3secB34HepR1uWSRD858vPOcU/edit?usp=drivesdk" TargetMode="External"/><Relationship Id="rId990" Type="http://schemas.openxmlformats.org/officeDocument/2006/relationships/hyperlink" Target="https://docs.google.com/document/d/1IQJ_mshH2X1OXP0Q5E-SgrgfMuBBLTk23ZDqO3If0JU/edit?usp=drivesdk" TargetMode="External"/><Relationship Id="rId1580" Type="http://schemas.openxmlformats.org/officeDocument/2006/relationships/hyperlink" Target="https://docs.google.com/document/d/1GbNU9BG7qtrTZ5h25gmRSluKoVO3_WRctoWTSzx6yEw/edit?usp=drivesdk" TargetMode="External"/><Relationship Id="rId1581" Type="http://schemas.openxmlformats.org/officeDocument/2006/relationships/hyperlink" Target="https://docs.google.com/document/d/1YH-ZNq9ll1bUFopxIYG0C7IeI9xFIi6F8v7MlHa9ktE/edit?usp=drivesdk" TargetMode="External"/><Relationship Id="rId1582" Type="http://schemas.openxmlformats.org/officeDocument/2006/relationships/hyperlink" Target="https://docs.google.com/document/d/1ZJQ46r3DW9ztvPR7RJLVgLLGw0-SyIC4SP8xnentiAc/edit?usp=drivesdk" TargetMode="External"/><Relationship Id="rId510" Type="http://schemas.openxmlformats.org/officeDocument/2006/relationships/hyperlink" Target="https://docs.google.com/document/d/1gcRMzbMaheHoIIaUJBotbGubA2GjMf9NRRsp1Oml-v4/edit?usp=drivesdk" TargetMode="External"/><Relationship Id="rId994" Type="http://schemas.openxmlformats.org/officeDocument/2006/relationships/hyperlink" Target="https://docs.google.com/document/d/1zCsgBWmFajvcZ7GN7ljR-JPDYnfF2XHFUj0ZEsJp3Dk/edit?usp=drivesdk" TargetMode="External"/><Relationship Id="rId1583" Type="http://schemas.openxmlformats.org/officeDocument/2006/relationships/hyperlink" Target="https://docs.google.com/document/d/1CRWLlonaz43dNiu5021I_AiBxMPIlSqfSBxWcEnQIUQ/edit?usp=drivesdk" TargetMode="External"/><Relationship Id="rId993" Type="http://schemas.openxmlformats.org/officeDocument/2006/relationships/hyperlink" Target="https://docs.google.com/document/d/1uiof6-It1tzrOStrIB5xDmbDul1LY3rfI0Hl56AOLF8/edit?usp=drivesdk" TargetMode="External"/><Relationship Id="rId1100" Type="http://schemas.openxmlformats.org/officeDocument/2006/relationships/hyperlink" Target="https://docs.google.com/document/d/100ITLM1xsnryrRGomizu754F2-WcKR2J-lpwDGD2nso/edit?usp=drivesdk" TargetMode="External"/><Relationship Id="rId1584" Type="http://schemas.openxmlformats.org/officeDocument/2006/relationships/hyperlink" Target="https://docs.google.com/document/d/15h20YneW8qlQaXuIfczMFG7zw4Ogq8tfKvMvbAHncJs/edit?usp=drivesdk" TargetMode="External"/><Relationship Id="rId992" Type="http://schemas.openxmlformats.org/officeDocument/2006/relationships/hyperlink" Target="https://docs.google.com/document/d/1gcBlWMPxPgKTP7FhQXus59oIeniNZVSSVUE_aJutdPs/edit?usp=drivesdk" TargetMode="External"/><Relationship Id="rId1101" Type="http://schemas.openxmlformats.org/officeDocument/2006/relationships/hyperlink" Target="https://docs.google.com/document/d/1unm4mVCUWtsqqJ4uJ-zVK2m_J-8_qqwEQ1hn6KrhH9E/edit?usp=drivesdk" TargetMode="External"/><Relationship Id="rId1585" Type="http://schemas.openxmlformats.org/officeDocument/2006/relationships/hyperlink" Target="https://docs.google.com/document/d/1aeFnqkbTP1wG8SNCHTbXJAN2e3N0-EPcw79guIIZOG4/edit?usp=drivesdk" TargetMode="External"/><Relationship Id="rId991" Type="http://schemas.openxmlformats.org/officeDocument/2006/relationships/hyperlink" Target="https://docs.google.com/document/d/19mFc2p8EpxKkdV0qIv6XYcg0Zg1JJHyXw-EbZNpdc78/edit?usp=drivesdk" TargetMode="External"/><Relationship Id="rId1102" Type="http://schemas.openxmlformats.org/officeDocument/2006/relationships/hyperlink" Target="https://docs.google.com/document/d/1RrcLFBqb0Fav_MIyQ-K6_jvCmagZSSk5RmmInAp8n_g/edit?usp=drivesdk" TargetMode="External"/><Relationship Id="rId1586" Type="http://schemas.openxmlformats.org/officeDocument/2006/relationships/hyperlink" Target="https://docs.google.com/document/d/1Ltg_tqxJyN1mX8YDaYFcSNV9m9n1oJYBY4-OwQlYC30/edit?usp=drivesdk" TargetMode="External"/><Relationship Id="rId1532" Type="http://schemas.openxmlformats.org/officeDocument/2006/relationships/hyperlink" Target="https://docs.google.com/document/d/1fJrzT7pQg9HrnsRvUtL-sen3hclcRR4-erlbPb5MG_g/edit?usp=drivesdk" TargetMode="External"/><Relationship Id="rId1533" Type="http://schemas.openxmlformats.org/officeDocument/2006/relationships/hyperlink" Target="https://docs.google.com/document/d/1orAqtF059JvGMwI0KMyNTSgHbulafRwyqus2bljTNbE/edit?usp=drivesdk" TargetMode="External"/><Relationship Id="rId1534" Type="http://schemas.openxmlformats.org/officeDocument/2006/relationships/hyperlink" Target="https://docs.google.com/document/d/17bRXls7UQffoNYMzpC9dJTwkPLUP3DkcV9aGQ4AjiLU/edit?usp=drivesdk" TargetMode="External"/><Relationship Id="rId1535" Type="http://schemas.openxmlformats.org/officeDocument/2006/relationships/hyperlink" Target="https://docs.google.com/document/d/1WodbO10MiyqmEe7gY1hMowSFlLgrtM4QZcbOQI9VMF4/edit?usp=drivesdk" TargetMode="External"/><Relationship Id="rId1536" Type="http://schemas.openxmlformats.org/officeDocument/2006/relationships/hyperlink" Target="https://docs.google.com/document/d/1_opQBnEECzVI7wrzy0CckB6pEc923hU8V6c_5SC1WTc/edit?usp=drivesdk" TargetMode="External"/><Relationship Id="rId1537" Type="http://schemas.openxmlformats.org/officeDocument/2006/relationships/hyperlink" Target="https://docs.google.com/document/d/10vOzAR42gnj_-3Dq85VK9zcBVmXWlial4B-juO5kw_s/edit?usp=drivesdk" TargetMode="External"/><Relationship Id="rId1538" Type="http://schemas.openxmlformats.org/officeDocument/2006/relationships/hyperlink" Target="https://docs.google.com/document/d/1I1LlN8VdvqMMaNdBMWkYbG064v4N7ITGfV33bXcdnvE/edit?usp=drivesdk" TargetMode="External"/><Relationship Id="rId1539" Type="http://schemas.openxmlformats.org/officeDocument/2006/relationships/hyperlink" Target="https://docs.google.com/document/d/1lC_1E7HKqG61dCZ4_E15lb7AOCpPQ42eNQJKRKmJXnI/edit?usp=drivesdk" TargetMode="External"/><Relationship Id="rId949" Type="http://schemas.openxmlformats.org/officeDocument/2006/relationships/hyperlink" Target="https://docs.google.com/document/d/1tSMWOD_CPV2ALKvZvR7OUw6plekBgdmHlTDHCFGhJQk/edit?usp=drivesdk" TargetMode="External"/><Relationship Id="rId948" Type="http://schemas.openxmlformats.org/officeDocument/2006/relationships/hyperlink" Target="https://docs.google.com/document/d/1zTJAO0wgmlhO9MyHyfskp0tlAU5LOiUP70Vgsu0CXD0/edit?usp=drivesdk" TargetMode="External"/><Relationship Id="rId943" Type="http://schemas.openxmlformats.org/officeDocument/2006/relationships/hyperlink" Target="https://docs.google.com/document/d/1tAKXbWCD-0oyHHs0jOKM5TizMAs_JpEBcQQd3-IoPrU/edit?usp=drivesdk" TargetMode="External"/><Relationship Id="rId942" Type="http://schemas.openxmlformats.org/officeDocument/2006/relationships/hyperlink" Target="https://docs.google.com/document/d/1JD_sm26o8GVdUF3Y96Radzoq-Ciu2kv1y6DZw4qHOu4/edit?usp=drivesdk" TargetMode="External"/><Relationship Id="rId941" Type="http://schemas.openxmlformats.org/officeDocument/2006/relationships/hyperlink" Target="https://docs.google.com/document/d/1j3RXN-v-oa9VI4qO2n1UmCQEFjcQSW2WG8KSLpgVztA/edit?usp=drivesdk" TargetMode="External"/><Relationship Id="rId940" Type="http://schemas.openxmlformats.org/officeDocument/2006/relationships/hyperlink" Target="https://docs.google.com/document/d/1nDP72WjMLguf77gloJIjrVe3_QTad_Dhre4POrNbfXk/edit?usp=drivesdk" TargetMode="External"/><Relationship Id="rId947" Type="http://schemas.openxmlformats.org/officeDocument/2006/relationships/hyperlink" Target="https://docs.google.com/document/d/1qqFV3TDsh-x_LfOmUc1HOd2n03eTlIF6FORagCJGWIU/edit?usp=drivesdk" TargetMode="External"/><Relationship Id="rId946" Type="http://schemas.openxmlformats.org/officeDocument/2006/relationships/hyperlink" Target="https://docs.google.com/document/d/1AwuH2SVXNNCOOtk4N2jUkEcXL8zY9fzm_8cQ6vQDUls/edit?usp=drivesdk" TargetMode="External"/><Relationship Id="rId945" Type="http://schemas.openxmlformats.org/officeDocument/2006/relationships/hyperlink" Target="https://docs.google.com/document/d/1z1xtC45RwDZlwjIESqaSxqjoStp9QDkqZeX2qBCNgq8/edit?usp=drivesdk" TargetMode="External"/><Relationship Id="rId944" Type="http://schemas.openxmlformats.org/officeDocument/2006/relationships/hyperlink" Target="https://docs.google.com/document/d/1lo0ixncv_HQ8QkoO3kbEy_t_Edt_kZonqobsw_A0ZZw/edit?usp=drivesdk" TargetMode="External"/><Relationship Id="rId1530" Type="http://schemas.openxmlformats.org/officeDocument/2006/relationships/hyperlink" Target="https://docs.google.com/document/d/1uaVy8vztoKKiIufTbjaXDxtO0vUjP3n4vGkgnuWikow/edit?usp=drivesdk" TargetMode="External"/><Relationship Id="rId1531" Type="http://schemas.openxmlformats.org/officeDocument/2006/relationships/hyperlink" Target="https://docs.google.com/document/d/1BJ7bfwdTmgZcHgB5WJuicfN-A6zNgjNJPTOLknQDVLo/edit?usp=drivesdk" TargetMode="External"/><Relationship Id="rId1521" Type="http://schemas.openxmlformats.org/officeDocument/2006/relationships/hyperlink" Target="https://docs.google.com/document/d/1g3zHi7Epv5t0ca-6N4zdkr7SNOfkv2HpopH_Ft2ZPd8/edit?usp=drivesdk" TargetMode="External"/><Relationship Id="rId1522" Type="http://schemas.openxmlformats.org/officeDocument/2006/relationships/hyperlink" Target="https://docs.google.com/document/d/1TT4Nboz1CsL2Ye_PlBwEFtuoSnD9FftW7sPSQg5Vclo/edit?usp=drivesdk" TargetMode="External"/><Relationship Id="rId1523" Type="http://schemas.openxmlformats.org/officeDocument/2006/relationships/hyperlink" Target="https://docs.google.com/document/d/1IOxbLE3jUp7j1fydbYzXNPQuruMRjZBS1e19LMaDlxY/edit?usp=drivesdk" TargetMode="External"/><Relationship Id="rId1524" Type="http://schemas.openxmlformats.org/officeDocument/2006/relationships/hyperlink" Target="https://docs.google.com/document/d/14XwGw__d2RdXzp7tltpq4YFWzcU2h-nV0lgwz5RQQQg/edit?usp=drivesdk" TargetMode="External"/><Relationship Id="rId1525" Type="http://schemas.openxmlformats.org/officeDocument/2006/relationships/hyperlink" Target="https://docs.google.com/document/d/1nu5SQhtOW44tPgqmSdaXYwN1vTZcVbUGgWPaJPJscD4/edit?usp=drivesdk" TargetMode="External"/><Relationship Id="rId1526" Type="http://schemas.openxmlformats.org/officeDocument/2006/relationships/hyperlink" Target="https://docs.google.com/document/d/1YWUbD8ii4Geb45OCOUsVgC85y_A9r7Ey3WRyxtl_zxo/edit?usp=drivesdk" TargetMode="External"/><Relationship Id="rId1527" Type="http://schemas.openxmlformats.org/officeDocument/2006/relationships/hyperlink" Target="https://docs.google.com/document/d/1lHG5TbJbEZiQD6EibccUbXQW6N_H17pLpBz2OMrC3Q8/edit?usp=drivesdk" TargetMode="External"/><Relationship Id="rId1528" Type="http://schemas.openxmlformats.org/officeDocument/2006/relationships/hyperlink" Target="https://docs.google.com/document/d/1y0EuTFyQsRVA0zg0SLuExgJtwL0BHvuNXjWCBQW4mXI/edit?usp=drivesdk" TargetMode="External"/><Relationship Id="rId1529" Type="http://schemas.openxmlformats.org/officeDocument/2006/relationships/hyperlink" Target="https://docs.google.com/document/d/1HBubLRz_rY-SjBnbOtvt-dUzucrn-zfLbJ5kZtBv3gs/edit?usp=drivesdk" TargetMode="External"/><Relationship Id="rId939" Type="http://schemas.openxmlformats.org/officeDocument/2006/relationships/hyperlink" Target="https://docs.google.com/document/d/1hbok7mc_pLfzMrHG1iRK2Ffb7V2NRgjQ8y4D2PE5R_Y/edit?usp=drivesdk" TargetMode="External"/><Relationship Id="rId938" Type="http://schemas.openxmlformats.org/officeDocument/2006/relationships/hyperlink" Target="https://docs.google.com/document/d/1-ieBet_VphY57zfX51XnD72pj5ICVoIYYwIQDBaHDi4/edit?usp=drivesdk" TargetMode="External"/><Relationship Id="rId937" Type="http://schemas.openxmlformats.org/officeDocument/2006/relationships/hyperlink" Target="https://docs.google.com/document/d/16wjMZYcWbcB06A8PpUXGuVWDollszqBrCJixk2buKcQ/edit?usp=drivesdk" TargetMode="External"/><Relationship Id="rId932" Type="http://schemas.openxmlformats.org/officeDocument/2006/relationships/hyperlink" Target="https://docs.google.com/document/d/1aoATWr5GAeP_cyzYEVWzF4IVZCJtCCo4dk61H-2Jt9Y/edit?usp=drivesdk" TargetMode="External"/><Relationship Id="rId931" Type="http://schemas.openxmlformats.org/officeDocument/2006/relationships/hyperlink" Target="https://docs.google.com/document/d/1gMFRL6DIOfTqbp79nhvGeFgfzwmZA8zMYSedh_hdPxo/edit?usp=drivesdk" TargetMode="External"/><Relationship Id="rId930" Type="http://schemas.openxmlformats.org/officeDocument/2006/relationships/hyperlink" Target="https://docs.google.com/document/d/11UazcGZLIFrjxWHd4FF3jHZNI6E0nzOhLSKsGLms0wA/edit?usp=drivesdk" TargetMode="External"/><Relationship Id="rId936" Type="http://schemas.openxmlformats.org/officeDocument/2006/relationships/hyperlink" Target="https://docs.google.com/document/d/1hYyHoOMqjH0Uj8Qlz15zf1Xl5L2klx_6vrY9ufPpaJU/edit?usp=drivesdk" TargetMode="External"/><Relationship Id="rId935" Type="http://schemas.openxmlformats.org/officeDocument/2006/relationships/hyperlink" Target="https://docs.google.com/document/d/1hvg8prXWukweJUxTuIfZB5ASjrCbb9zc9HBwCeT1e6g/edit?usp=drivesdk" TargetMode="External"/><Relationship Id="rId934" Type="http://schemas.openxmlformats.org/officeDocument/2006/relationships/hyperlink" Target="https://docs.google.com/document/d/1rkCoAy7QYPcoZkQDi_m1J9LW149c2ntu57tjQC0Ew7Q/edit?usp=drivesdk" TargetMode="External"/><Relationship Id="rId933" Type="http://schemas.openxmlformats.org/officeDocument/2006/relationships/hyperlink" Target="https://docs.google.com/document/d/15n94ZEXBsJpzLlmGk6zffK5rrVNKZbJR4eJDLVPNT6Y/edit?usp=drivesdk" TargetMode="External"/><Relationship Id="rId1520" Type="http://schemas.openxmlformats.org/officeDocument/2006/relationships/hyperlink" Target="https://docs.google.com/document/d/1prcZcPNSE3uNliXmwrZGZtfOgAHw-HULpeDryUZAErk/edit?usp=drivesdk" TargetMode="External"/><Relationship Id="rId1554" Type="http://schemas.openxmlformats.org/officeDocument/2006/relationships/hyperlink" Target="https://docs.google.com/document/d/13gmGp4IKbOSvattbKg9UxDwrw2ojlKg1IhMT7ss-Qig/edit?usp=drivesdk" TargetMode="External"/><Relationship Id="rId1555" Type="http://schemas.openxmlformats.org/officeDocument/2006/relationships/hyperlink" Target="https://docs.google.com/document/d/1X2iWaWNXs5ZeKzEzzhD7_V7lG3JXZ4UpuDeBIooLxeI/edit?usp=drivesdk" TargetMode="External"/><Relationship Id="rId1556" Type="http://schemas.openxmlformats.org/officeDocument/2006/relationships/hyperlink" Target="https://docs.google.com/document/d/16e_2KgLXkeOUiZ_vfwDl_Ruu5yCP6TtcZrs7JHsx7A8/edit?usp=drivesdk" TargetMode="External"/><Relationship Id="rId1557" Type="http://schemas.openxmlformats.org/officeDocument/2006/relationships/hyperlink" Target="https://docs.google.com/document/d/10_NjufN_Bsn6cY5FBJxxRwV6KtEPqg6qjHG-HAZAFu8/edit?usp=drivesdk" TargetMode="External"/><Relationship Id="rId1558" Type="http://schemas.openxmlformats.org/officeDocument/2006/relationships/hyperlink" Target="https://docs.google.com/document/d/1aOBTGAZnQK1vdw9lA-W3JTb6tkJ9ZkfGCN11ouUURMY/edit?usp=drivesdk" TargetMode="External"/><Relationship Id="rId1559" Type="http://schemas.openxmlformats.org/officeDocument/2006/relationships/hyperlink" Target="https://docs.google.com/document/d/13_pPFoIgy8cjAVhkM4nMYX8MeK3uXOGzxYoBPTVtiAA/edit?usp=drivesdk" TargetMode="External"/><Relationship Id="rId965" Type="http://schemas.openxmlformats.org/officeDocument/2006/relationships/hyperlink" Target="https://docs.google.com/document/d/1SssFHO_E05tFoBjqqTsIQjIcNOywUI9YJJjzMpGz4Zo/edit?usp=drivesdk" TargetMode="External"/><Relationship Id="rId964" Type="http://schemas.openxmlformats.org/officeDocument/2006/relationships/hyperlink" Target="https://docs.google.com/document/d/19drPBhBkZema381uWgdwcvfsdIaIt0e_xkVt9x5RDxg/edit?usp=drivesdk" TargetMode="External"/><Relationship Id="rId963" Type="http://schemas.openxmlformats.org/officeDocument/2006/relationships/hyperlink" Target="https://docs.google.com/document/d/1_zX0orJFCjygN9y8GBPgatTvNWw4LyT0LEB73_iSMK8/edit?usp=drivesdk" TargetMode="External"/><Relationship Id="rId962" Type="http://schemas.openxmlformats.org/officeDocument/2006/relationships/hyperlink" Target="https://docs.google.com/document/d/1dwHKLgdCi00xdhdLc6laghqGJNfyzI77KPrqGqKb8hU/edit?usp=drivesdk" TargetMode="External"/><Relationship Id="rId969" Type="http://schemas.openxmlformats.org/officeDocument/2006/relationships/hyperlink" Target="https://docs.google.com/document/d/1hIjTISC62harBVoaogc8rfM5-lxlQKWdS9CMlzuc8Hw/edit?usp=drivesdk" TargetMode="External"/><Relationship Id="rId968" Type="http://schemas.openxmlformats.org/officeDocument/2006/relationships/hyperlink" Target="https://docs.google.com/document/d/1JHPQHlpef9STudNhy8nnCyPPWgjNz3o8CAMs-G2owxQ/edit?usp=drivesdk" TargetMode="External"/><Relationship Id="rId967" Type="http://schemas.openxmlformats.org/officeDocument/2006/relationships/hyperlink" Target="https://docs.google.com/document/d/1go0nFJMz4KjLgbi_Y40J7BHJYg_eJjHedYUNzvLiHIQ/edit?usp=drivesdk" TargetMode="External"/><Relationship Id="rId966" Type="http://schemas.openxmlformats.org/officeDocument/2006/relationships/hyperlink" Target="https://docs.google.com/document/d/1IMxWivUJsLK0KTtIekxT-QunKgOREwemnhE6XUZ--xE/edit?usp=drivesdk" TargetMode="External"/><Relationship Id="rId961" Type="http://schemas.openxmlformats.org/officeDocument/2006/relationships/hyperlink" Target="https://docs.google.com/document/d/1KAFmhil2MVE9vkJCVVVKq_Z4DMn6UVbYvdBT8XG9FeU/edit?usp=drivesdk" TargetMode="External"/><Relationship Id="rId1550" Type="http://schemas.openxmlformats.org/officeDocument/2006/relationships/hyperlink" Target="https://docs.google.com/document/d/13SvK14EYZFe8qPBL0D1SoMoBIdtkDcUUHXjWYsYetu4/edit?usp=drivesdk" TargetMode="External"/><Relationship Id="rId960" Type="http://schemas.openxmlformats.org/officeDocument/2006/relationships/hyperlink" Target="https://docs.google.com/document/d/1B6sxRD1B2eMGB8W3rXnKo4PyOI8jsfHcztTGaamaMsw/edit?usp=drivesdk" TargetMode="External"/><Relationship Id="rId1551" Type="http://schemas.openxmlformats.org/officeDocument/2006/relationships/hyperlink" Target="https://docs.google.com/document/d/1ziB7nJXXNU5bLpwXUaYv65qTO9jngzo_KCARwX8reMc/edit?usp=drivesdk" TargetMode="External"/><Relationship Id="rId1552" Type="http://schemas.openxmlformats.org/officeDocument/2006/relationships/hyperlink" Target="https://docs.google.com/document/d/14thvcmfnzntJWI88UdNZdn9jz4xsaKbvhWtAX8Bl1pc/edit?usp=drivesdk" TargetMode="External"/><Relationship Id="rId1553" Type="http://schemas.openxmlformats.org/officeDocument/2006/relationships/hyperlink" Target="https://docs.google.com/document/d/1nsd2_ztBnDbiCea-lyjJQott8PJAQHQXEQhbVRwERDA/edit?usp=drivesdk" TargetMode="External"/><Relationship Id="rId1543" Type="http://schemas.openxmlformats.org/officeDocument/2006/relationships/hyperlink" Target="https://docs.google.com/document/d/1TCfvRPLVXtDk7lVNesMy2jrWJKfhMz67hYdcpSeaV2o/edit?usp=drivesdk" TargetMode="External"/><Relationship Id="rId1544" Type="http://schemas.openxmlformats.org/officeDocument/2006/relationships/hyperlink" Target="https://docs.google.com/document/d/1KtAk0uP4R7Ztq_V3s8M6y-ZxMPc7_bjVqAAreAy2iac/edit?usp=drivesdk" TargetMode="External"/><Relationship Id="rId1545" Type="http://schemas.openxmlformats.org/officeDocument/2006/relationships/hyperlink" Target="https://docs.google.com/document/d/1TtklWT4ngdCzXp5tOD7sDGrRW3GXD5EBMv_xbuaEglg/edit?usp=drivesdk" TargetMode="External"/><Relationship Id="rId1546" Type="http://schemas.openxmlformats.org/officeDocument/2006/relationships/hyperlink" Target="https://docs.google.com/document/d/1ZODPcpDRq8VBxIhGbtWH96l2fRor1WddT94f_sgyU5Y/edit?usp=drivesdk" TargetMode="External"/><Relationship Id="rId1547" Type="http://schemas.openxmlformats.org/officeDocument/2006/relationships/hyperlink" Target="https://docs.google.com/document/d/1NTSDwzlwWJRzM-cOnLRGqCmMVJtq6Tx1G0OOsvJeJ9k/edit?usp=drivesdk" TargetMode="External"/><Relationship Id="rId1548" Type="http://schemas.openxmlformats.org/officeDocument/2006/relationships/hyperlink" Target="https://docs.google.com/document/d/1-Xm_CIzFDOBsGsoXNL6Mk9k--44A4VHohK-pJWujdiA/edit?usp=drivesdk" TargetMode="External"/><Relationship Id="rId1549" Type="http://schemas.openxmlformats.org/officeDocument/2006/relationships/hyperlink" Target="https://docs.google.com/document/d/1ANpmm4ZZV-YMuSTO9Yr_9CzPJiaJuDbz_65sO59xVxQ/edit?usp=drivesdk" TargetMode="External"/><Relationship Id="rId959" Type="http://schemas.openxmlformats.org/officeDocument/2006/relationships/hyperlink" Target="https://docs.google.com/document/d/1bE3JqsOy0Rf5ARaBBMAV-haAJm6idZfAelmk9v96xN8/edit?usp=drivesdk" TargetMode="External"/><Relationship Id="rId954" Type="http://schemas.openxmlformats.org/officeDocument/2006/relationships/hyperlink" Target="https://docs.google.com/document/d/1dYsUCgehwkDFBSWwc9HalHp60TyeuMG5p-7Zo4PP6cs/edit?usp=drivesdk" TargetMode="External"/><Relationship Id="rId953" Type="http://schemas.openxmlformats.org/officeDocument/2006/relationships/hyperlink" Target="https://docs.google.com/document/d/1xOu-1el6RRs3owCUFHTQxLC2pyg-7sl9aNT36XYy1Ls/edit?usp=drivesdk" TargetMode="External"/><Relationship Id="rId952" Type="http://schemas.openxmlformats.org/officeDocument/2006/relationships/hyperlink" Target="https://docs.google.com/document/d/1qXnoTL8TgJIBAJhlsbZw25v43dfIII1S_3MIKzEkIx8/edit?usp=drivesdk" TargetMode="External"/><Relationship Id="rId951" Type="http://schemas.openxmlformats.org/officeDocument/2006/relationships/hyperlink" Target="https://docs.google.com/document/d/1pPROiTcUZYz4vPlEKCgDjZKZZt8v2R4JnRgb_GGXigQ/edit?usp=drivesdk" TargetMode="External"/><Relationship Id="rId958" Type="http://schemas.openxmlformats.org/officeDocument/2006/relationships/hyperlink" Target="https://docs.google.com/document/d/1jnD3spPwwJrNkWpbmmBbP3bbgrxqBWAQp7ifV2FCzKA/edit?usp=drivesdk" TargetMode="External"/><Relationship Id="rId957" Type="http://schemas.openxmlformats.org/officeDocument/2006/relationships/hyperlink" Target="https://docs.google.com/document/d/1zQAf91T8FsU9nFAPLNlUv6jKvnSPRIgxcao2ATLUpco/edit?usp=drivesdk" TargetMode="External"/><Relationship Id="rId956" Type="http://schemas.openxmlformats.org/officeDocument/2006/relationships/hyperlink" Target="https://docs.google.com/document/d/18wa0JsTDoS_5EpL6WAIVTAhIGZvuracthyu81eSgstc/edit?usp=drivesdk" TargetMode="External"/><Relationship Id="rId955" Type="http://schemas.openxmlformats.org/officeDocument/2006/relationships/hyperlink" Target="https://docs.google.com/document/d/1lrBCrLOMnzjwJDFbXI7oTpRH9aIm0mdxXEvrIyekjUU/edit?usp=drivesdk" TargetMode="External"/><Relationship Id="rId950" Type="http://schemas.openxmlformats.org/officeDocument/2006/relationships/hyperlink" Target="https://docs.google.com/document/d/1TedWM_93cKKkWUrC_okMo-iTdJ54xGwaI2J6hGn6qnc/edit?usp=drivesdk" TargetMode="External"/><Relationship Id="rId1540" Type="http://schemas.openxmlformats.org/officeDocument/2006/relationships/hyperlink" Target="https://docs.google.com/document/d/1RHprZKHEKiu3J7q3Rms8oqEKC14EeV_CTx_Mc2lvCU4/edit?usp=drivesdk" TargetMode="External"/><Relationship Id="rId1541" Type="http://schemas.openxmlformats.org/officeDocument/2006/relationships/hyperlink" Target="https://docs.google.com/document/d/1y8S8eMGa8vixc4o9wHOKEWPGwjTX4f-EG-ji3hRF9G0/edit?usp=drivesdk" TargetMode="External"/><Relationship Id="rId1542" Type="http://schemas.openxmlformats.org/officeDocument/2006/relationships/hyperlink" Target="https://docs.google.com/document/d/1lbxfDsSYQP_bajD18QmRz2vHOAwGVVtWwwi8S9Qz3tY/edit?usp=drivesdk" TargetMode="External"/><Relationship Id="rId590" Type="http://schemas.openxmlformats.org/officeDocument/2006/relationships/hyperlink" Target="https://docs.google.com/document/d/1tYYlGFHOIYJrzcM21bdUqHDeCdFD9OYt1kQrnu96h3M/edit?usp=drivesdk" TargetMode="External"/><Relationship Id="rId107" Type="http://schemas.openxmlformats.org/officeDocument/2006/relationships/hyperlink" Target="https://docs.google.com/document/d/1KEv-3awnfLgzZnjC9Mrs-m0noOQiSYEG9nlIvSTtXHQ/edit?usp=drivesdk" TargetMode="External"/><Relationship Id="rId106" Type="http://schemas.openxmlformats.org/officeDocument/2006/relationships/hyperlink" Target="https://docs.google.com/document/d/1FNutkjfLoryE6pwRybyWWsqh0J9EAMw-2GBETzmChbo/edit?usp=drivesdk" TargetMode="External"/><Relationship Id="rId105" Type="http://schemas.openxmlformats.org/officeDocument/2006/relationships/hyperlink" Target="https://docs.google.com/document/d/1cXC_HCMO31vu68qqo28QKfMid_1PKqaHA_-T3OEHzLk/edit?usp=drivesdk" TargetMode="External"/><Relationship Id="rId589" Type="http://schemas.openxmlformats.org/officeDocument/2006/relationships/hyperlink" Target="https://docs.google.com/document/d/1ETlTmHfs0Edo53iretQmA2fkBUfgHv3nWhs7oAYOSz4/edit?usp=drivesdk" TargetMode="External"/><Relationship Id="rId104" Type="http://schemas.openxmlformats.org/officeDocument/2006/relationships/hyperlink" Target="https://docs.google.com/document/d/1KtLTPKwHrdw8sIgTNdfGrDclUsB24jv9YLMcAd0jy1Q/edit?usp=drivesdk" TargetMode="External"/><Relationship Id="rId588" Type="http://schemas.openxmlformats.org/officeDocument/2006/relationships/hyperlink" Target="https://docs.google.com/document/d/1tBaO6pNENLEG28cRg8QMZY5fky1JMJbUIAMHgmMDaW8/edit?usp=drivesdk" TargetMode="External"/><Relationship Id="rId109" Type="http://schemas.openxmlformats.org/officeDocument/2006/relationships/hyperlink" Target="https://docs.google.com/document/d/1l1bxjdRL0fzJKqBjb93GvqU7XNy2PwSLzmrs67cYZfo/edit?usp=drivesdk" TargetMode="External"/><Relationship Id="rId1170" Type="http://schemas.openxmlformats.org/officeDocument/2006/relationships/hyperlink" Target="https://docs.google.com/document/d/1iXimTyi4ZXOuMoNHhBzyrDoItU-ZTTFwLmvIOr7YCiU/edit?usp=drivesdk" TargetMode="External"/><Relationship Id="rId108" Type="http://schemas.openxmlformats.org/officeDocument/2006/relationships/hyperlink" Target="https://docs.google.com/document/d/1hNnh3tpscYa_dJ13-Z6jbApp23-tKPeO_wj_zvfCvYo/edit?usp=drivesdk" TargetMode="External"/><Relationship Id="rId1171" Type="http://schemas.openxmlformats.org/officeDocument/2006/relationships/hyperlink" Target="https://docs.google.com/document/d/1Irzy-2bqewd7wtOC3I4u4CG8jhIUnLAVlp7Gk2IsdXk/edit?usp=drivesdk" TargetMode="External"/><Relationship Id="rId583" Type="http://schemas.openxmlformats.org/officeDocument/2006/relationships/hyperlink" Target="https://docs.google.com/document/d/10yW5GTqSurwudKN2WwVH32ytYtQu-Exb8m7jkOEEyms/edit?usp=drivesdk" TargetMode="External"/><Relationship Id="rId1172" Type="http://schemas.openxmlformats.org/officeDocument/2006/relationships/hyperlink" Target="https://docs.google.com/document/d/1_2QS-kUwhQYXoP6z8mysSTV2Z4j4U_1a1FXNIalOsVc/edit?usp=drivesdk" TargetMode="External"/><Relationship Id="rId582" Type="http://schemas.openxmlformats.org/officeDocument/2006/relationships/hyperlink" Target="https://docs.google.com/document/d/1StZR4GMjJYB3HjTGaQciGMKax0szHzr92kyEo598BEQ/edit?usp=drivesdk" TargetMode="External"/><Relationship Id="rId1173" Type="http://schemas.openxmlformats.org/officeDocument/2006/relationships/hyperlink" Target="https://docs.google.com/document/d/1_TuWHa2QcehsH_LI5PRSoZzzqCNMNRHczOjSF4uRjOI/edit?usp=drivesdk" TargetMode="External"/><Relationship Id="rId581" Type="http://schemas.openxmlformats.org/officeDocument/2006/relationships/hyperlink" Target="https://docs.google.com/document/d/13oszVIVKT6cX34N8UbBh2rPIWUrvRYWSouRjaQtaGMk/edit?usp=drivesdk" TargetMode="External"/><Relationship Id="rId1174" Type="http://schemas.openxmlformats.org/officeDocument/2006/relationships/hyperlink" Target="https://docs.google.com/document/d/1TraGKzuALpGG_S22qFxH4rvszm2Il7lgd0n9YTnxbXU/edit?usp=drivesdk" TargetMode="External"/><Relationship Id="rId580" Type="http://schemas.openxmlformats.org/officeDocument/2006/relationships/hyperlink" Target="https://docs.google.com/document/d/1ing7pIDpTWCvZFAEorpecDlIrfqGT3iL7W-s-3EBxUE/edit?usp=drivesdk" TargetMode="External"/><Relationship Id="rId1175" Type="http://schemas.openxmlformats.org/officeDocument/2006/relationships/hyperlink" Target="https://docs.google.com/document/d/1UzlQhrUcW1QMR1m7wr9Z5YvHrTUx7feuBYvU-d4JoY8/edit?usp=drivesdk" TargetMode="External"/><Relationship Id="rId103" Type="http://schemas.openxmlformats.org/officeDocument/2006/relationships/hyperlink" Target="https://docs.google.com/document/d/1cZLpif_Rrt3upCjiyi_odIg-FEyKnmDOvcAkWg9WDFM/edit?usp=drivesdk" TargetMode="External"/><Relationship Id="rId587" Type="http://schemas.openxmlformats.org/officeDocument/2006/relationships/hyperlink" Target="https://docs.google.com/document/d/1zHtfuu3bA0j4faV1pzVp8KxY4L90lHDtbUOYFGUKZvc/edit?usp=drivesdk" TargetMode="External"/><Relationship Id="rId1176" Type="http://schemas.openxmlformats.org/officeDocument/2006/relationships/hyperlink" Target="https://docs.google.com/document/d/1ORUliGi0C70nW3eNqNIgNKTMXSt_ILjXituKJAcz3f4/edit?usp=drivesdk" TargetMode="External"/><Relationship Id="rId102" Type="http://schemas.openxmlformats.org/officeDocument/2006/relationships/hyperlink" Target="https://docs.google.com/document/d/1hmLsDKnNRYZuTlMt99J2IUPz57naJYivS9mzmjuFqFI/edit?usp=drivesdk" TargetMode="External"/><Relationship Id="rId586" Type="http://schemas.openxmlformats.org/officeDocument/2006/relationships/hyperlink" Target="https://docs.google.com/document/d/1nz8wlHQd0DkCHJZ2w5LFODRMihPgwXcXF1UAdljwUlE/edit?usp=drivesdk" TargetMode="External"/><Relationship Id="rId1177" Type="http://schemas.openxmlformats.org/officeDocument/2006/relationships/hyperlink" Target="https://docs.google.com/document/d/1mdPkb-wcCXyi-sDFoX-6tQWxstH7V5M_DPPGEEJvG7s/edit?usp=drivesdk" TargetMode="External"/><Relationship Id="rId101" Type="http://schemas.openxmlformats.org/officeDocument/2006/relationships/hyperlink" Target="https://docs.google.com/document/d/1_xNBioLfY4fARkiCy4ucSUWcob0h4HfZ4hUEqsMSsYY/edit?usp=drivesdk" TargetMode="External"/><Relationship Id="rId585" Type="http://schemas.openxmlformats.org/officeDocument/2006/relationships/hyperlink" Target="https://docs.google.com/document/d/1TUp45CVyzYDLPqA6L8xWH-AFbmBUYdfNUQP84ZfyAAE/edit?usp=drivesdk" TargetMode="External"/><Relationship Id="rId1178" Type="http://schemas.openxmlformats.org/officeDocument/2006/relationships/hyperlink" Target="https://docs.google.com/document/d/1-P3QV9o-9b_8VFp_bwXLPUvdiZZ4W0zY04XvxqaszAY/edit?usp=drivesdk" TargetMode="External"/><Relationship Id="rId100" Type="http://schemas.openxmlformats.org/officeDocument/2006/relationships/hyperlink" Target="https://docs.google.com/document/d/1kS01xqoHuKZ9WX8pJJXUXr_7RdDRUbfVK5uP-o2vyDw/edit?usp=drivesdk" TargetMode="External"/><Relationship Id="rId584" Type="http://schemas.openxmlformats.org/officeDocument/2006/relationships/hyperlink" Target="https://docs.google.com/document/d/1N3yNLVpiDevZltDQwWjNEh2ykdBRP94GiO1cNQ8Fywk/edit?usp=drivesdk" TargetMode="External"/><Relationship Id="rId1179" Type="http://schemas.openxmlformats.org/officeDocument/2006/relationships/hyperlink" Target="https://docs.google.com/document/d/1HpBq3f_XswlV_uz3ChkPJx4K-UJbd_Ms2RJr7pb2RR4/edit?usp=drivesdk" TargetMode="External"/><Relationship Id="rId1169" Type="http://schemas.openxmlformats.org/officeDocument/2006/relationships/hyperlink" Target="https://docs.google.com/document/d/1EDRr0O_8VARpnL-gzCdxvcBkf0JKWtU3qxROMY5Z5_s/edit?usp=drivesdk" TargetMode="External"/><Relationship Id="rId579" Type="http://schemas.openxmlformats.org/officeDocument/2006/relationships/hyperlink" Target="https://docs.google.com/document/d/1fWh2NOuCku_ar8VV5vVpy5shGER_AWSMUaWrCg4JZp4/edit?usp=drivesdk" TargetMode="External"/><Relationship Id="rId578" Type="http://schemas.openxmlformats.org/officeDocument/2006/relationships/hyperlink" Target="https://docs.google.com/document/d/1FlpDh9ZRv30ax1_iuWUzW-5HeFCWMQusBGeA5H3j3ng/edit?usp=drivesdk" TargetMode="External"/><Relationship Id="rId577" Type="http://schemas.openxmlformats.org/officeDocument/2006/relationships/hyperlink" Target="https://docs.google.com/document/d/16DG-9hiPcoxkKfrRfjmmBlIOpBIvs49z9u-YtH9UWx8/edit?usp=drivesdk" TargetMode="External"/><Relationship Id="rId1160" Type="http://schemas.openxmlformats.org/officeDocument/2006/relationships/hyperlink" Target="https://docs.google.com/document/d/1QvesXF8srZh1er34bM4RsrYpglipc1EaDVrkR6IdrYY/edit?usp=drivesdk" TargetMode="External"/><Relationship Id="rId572" Type="http://schemas.openxmlformats.org/officeDocument/2006/relationships/hyperlink" Target="https://docs.google.com/document/d/1ictFNzKxpB5qiFYF4lQoaI1EB2aWhLuSr7ANKMkcfyg/edit?usp=drivesdk" TargetMode="External"/><Relationship Id="rId1161" Type="http://schemas.openxmlformats.org/officeDocument/2006/relationships/hyperlink" Target="https://docs.google.com/document/d/1S5V8xI3vJHyuNxvNerVTeWshcolBgZ0iIGT6ZBMSOqs/edit?usp=drivesdk" TargetMode="External"/><Relationship Id="rId571" Type="http://schemas.openxmlformats.org/officeDocument/2006/relationships/hyperlink" Target="https://docs.google.com/document/d/1kjtq-jlcuUfUAZ8vKeXmcxYQviyT0S0aEPN1nItaXK0/edit?usp=drivesdk" TargetMode="External"/><Relationship Id="rId1162" Type="http://schemas.openxmlformats.org/officeDocument/2006/relationships/hyperlink" Target="https://docs.google.com/document/d/1gKrjPu3QKNeb93j02QV_a3Wv1nZB5x-3RX-dT15ZuJc/edit?usp=drivesdk" TargetMode="External"/><Relationship Id="rId570" Type="http://schemas.openxmlformats.org/officeDocument/2006/relationships/hyperlink" Target="https://docs.google.com/document/d/1v_p_kMz7abJ_ZPz45rBAdBEHm68MdYq4I2liTKPkFLo/edit?usp=drivesdk" TargetMode="External"/><Relationship Id="rId1163" Type="http://schemas.openxmlformats.org/officeDocument/2006/relationships/hyperlink" Target="https://docs.google.com/document/d/1ZHL195GTvxi85rNlffa8eP-f_Cqq1WhiAAojEyCoNGc/edit?usp=drivesdk" TargetMode="External"/><Relationship Id="rId1164" Type="http://schemas.openxmlformats.org/officeDocument/2006/relationships/hyperlink" Target="https://docs.google.com/document/d/1leG6Sn3V8f9SifuBSGHFxXNq36BqQVuIjtDuTt73uQk/edit?usp=drivesdk" TargetMode="External"/><Relationship Id="rId576" Type="http://schemas.openxmlformats.org/officeDocument/2006/relationships/hyperlink" Target="https://docs.google.com/document/d/1tESJh3cQHWdWyIv_4k2HwtVbS33VnKqR7A4cow-NX6E/edit?usp=drivesdk" TargetMode="External"/><Relationship Id="rId1165" Type="http://schemas.openxmlformats.org/officeDocument/2006/relationships/hyperlink" Target="https://docs.google.com/document/d/1xmTTRF9cOHobkZ8yxifPoTDq6mq5Ix0dNCs7foXtv1Y/edit?usp=drivesdk" TargetMode="External"/><Relationship Id="rId575" Type="http://schemas.openxmlformats.org/officeDocument/2006/relationships/hyperlink" Target="https://docs.google.com/document/d/153XM1j9F9aRV4MumXfcFHW29F1iyy7wo_ah_ACTFuq0/edit?usp=drivesdk" TargetMode="External"/><Relationship Id="rId1166" Type="http://schemas.openxmlformats.org/officeDocument/2006/relationships/hyperlink" Target="https://docs.google.com/document/d/1fz3PP28h1TwZXnXiXlkrj4GlO81GeHJtnhR7lBZwocw/edit?usp=drivesdk" TargetMode="External"/><Relationship Id="rId574" Type="http://schemas.openxmlformats.org/officeDocument/2006/relationships/hyperlink" Target="https://docs.google.com/document/d/1DqHR1OKIkT0UEGpbBLT_-zJjKGyom8ykMAUcg3Pm3IY/edit?usp=drivesdk" TargetMode="External"/><Relationship Id="rId1167" Type="http://schemas.openxmlformats.org/officeDocument/2006/relationships/hyperlink" Target="https://docs.google.com/document/d/1D-Tlnq0UtJFYyB2-HXB8irpY1tmHrKh4-vt5utGpOCg/edit?usp=drivesdk" TargetMode="External"/><Relationship Id="rId573" Type="http://schemas.openxmlformats.org/officeDocument/2006/relationships/hyperlink" Target="https://docs.google.com/document/d/1hfVWXVX4R-3o6IRJ0It7nDyigw1jkU6iVFCZ-hpeXeU/edit?usp=drivesdk" TargetMode="External"/><Relationship Id="rId1168" Type="http://schemas.openxmlformats.org/officeDocument/2006/relationships/hyperlink" Target="https://docs.google.com/document/d/1Vk9iuk6BEwd2X644PgEqnUqqMxRp9vICl1RIeYMslds/edit?usp=drivesdk" TargetMode="External"/><Relationship Id="rId129" Type="http://schemas.openxmlformats.org/officeDocument/2006/relationships/hyperlink" Target="https://docs.google.com/document/d/1aA06B9BBNCeK0ug2TPHmx8aWKzRU-S0Ctb9MchMjI40/edit?usp=drivesdk" TargetMode="External"/><Relationship Id="rId128" Type="http://schemas.openxmlformats.org/officeDocument/2006/relationships/hyperlink" Target="https://docs.google.com/document/d/1G2Q-J7Fiuz6RjM8JJ22qDOvJonCOBJiKTlMRU955-Xo/edit?usp=drivesdk" TargetMode="External"/><Relationship Id="rId127" Type="http://schemas.openxmlformats.org/officeDocument/2006/relationships/hyperlink" Target="https://docs.google.com/document/d/1402UvnKrJ5EQGprxpz9SnFvaiFMyxFM5NW1TzA4hR74/edit?usp=drivesdk" TargetMode="External"/><Relationship Id="rId126" Type="http://schemas.openxmlformats.org/officeDocument/2006/relationships/hyperlink" Target="https://docs.google.com/document/d/1kSx8Z3K5SlJiSdwYFB-A04XOxqskH-6sYnCdhNeZik8/edit?usp=drivesdk" TargetMode="External"/><Relationship Id="rId1190" Type="http://schemas.openxmlformats.org/officeDocument/2006/relationships/hyperlink" Target="https://docs.google.com/document/d/1dx2ixrKWBHVOyZobgk2X8KOAp1KqaDCD4kLKuqpONgk/edit?usp=drivesdk" TargetMode="External"/><Relationship Id="rId1191" Type="http://schemas.openxmlformats.org/officeDocument/2006/relationships/hyperlink" Target="https://docs.google.com/document/d/1Qu0MIkVm9Dcwr9KvmWHt3VrB1EEQoBKB8mdh2ssnKac/edit?usp=drivesdk" TargetMode="External"/><Relationship Id="rId1192" Type="http://schemas.openxmlformats.org/officeDocument/2006/relationships/hyperlink" Target="https://docs.google.com/document/d/1P6BxoDSSC_yye8wAEDZmyK3csy7RsYsFBmT787JVzFs/edit?usp=drivesdk" TargetMode="External"/><Relationship Id="rId1193" Type="http://schemas.openxmlformats.org/officeDocument/2006/relationships/hyperlink" Target="https://docs.google.com/document/d/132zF9y39ZklGBLVUaCI5LLYriDhZ_V7ye7tian7vRFM/edit?usp=drivesdk" TargetMode="External"/><Relationship Id="rId121" Type="http://schemas.openxmlformats.org/officeDocument/2006/relationships/hyperlink" Target="https://docs.google.com/document/d/1ZoZ4a9RCGsXU8LxzJCppLKwEGxvbM84e2SX2gpQ4aqc/edit?usp=drivesdk" TargetMode="External"/><Relationship Id="rId1194" Type="http://schemas.openxmlformats.org/officeDocument/2006/relationships/hyperlink" Target="https://docs.google.com/document/d/18IYLy_-WuqS1UnnpNqx17MqLsbuDUXqBmYhu32Lv51c/edit?usp=drivesdk" TargetMode="External"/><Relationship Id="rId120" Type="http://schemas.openxmlformats.org/officeDocument/2006/relationships/hyperlink" Target="https://docs.google.com/document/d/1HpeRcI_8BvOWUTxvE-4lyQLaUfHdnPX1wSx3PPZcWL4/edit?usp=drivesdk" TargetMode="External"/><Relationship Id="rId1195" Type="http://schemas.openxmlformats.org/officeDocument/2006/relationships/hyperlink" Target="https://docs.google.com/document/d/1NO2U6YQMwpqh6UQrQ9kPKX8_BDSymbvy0X4T1xyh4zM/edit?usp=drivesdk" TargetMode="External"/><Relationship Id="rId1196" Type="http://schemas.openxmlformats.org/officeDocument/2006/relationships/hyperlink" Target="https://docs.google.com/document/d/1oeMwP_OYhl-dpgf6cXYBoSt7e6kHYkT7FZjt9ROxNT0/edit?usp=drivesdk" TargetMode="External"/><Relationship Id="rId1197" Type="http://schemas.openxmlformats.org/officeDocument/2006/relationships/hyperlink" Target="https://docs.google.com/document/d/1yDMoMNxL88CmJC7YF2QNjE69tua0LHIRtV8u_m7Qqgc/edit?usp=drivesdk" TargetMode="External"/><Relationship Id="rId125" Type="http://schemas.openxmlformats.org/officeDocument/2006/relationships/hyperlink" Target="https://docs.google.com/document/d/14OL3EeTy5ddN1dfmbEOuyWsdVwEHicKCF_s11hJD72Y/edit?usp=drivesdk" TargetMode="External"/><Relationship Id="rId1198" Type="http://schemas.openxmlformats.org/officeDocument/2006/relationships/hyperlink" Target="https://docs.google.com/document/d/1lzgZp2QMFkhqFVADKF0V08oQbQ3-vKAnYaXd8IQ_cYE/edit?usp=drivesdk" TargetMode="External"/><Relationship Id="rId124" Type="http://schemas.openxmlformats.org/officeDocument/2006/relationships/hyperlink" Target="https://docs.google.com/document/d/1bxW-QMajBmmmRNTCHT-fNhfymeQdo_rWF5hMrCvsRZ0/edit?usp=drivesdk" TargetMode="External"/><Relationship Id="rId1199" Type="http://schemas.openxmlformats.org/officeDocument/2006/relationships/hyperlink" Target="https://docs.google.com/document/d/1ptVjlirGMM_9e1zKfz4lw9epCRwHNmg9XkcrT5QYMAE/edit?usp=drivesdk" TargetMode="External"/><Relationship Id="rId123" Type="http://schemas.openxmlformats.org/officeDocument/2006/relationships/hyperlink" Target="https://docs.google.com/document/d/11IBoLBOXHCprZxSjZUUtJ3IfJSgeGQE7jk1l1z_Nsq0/edit?usp=drivesdk" TargetMode="External"/><Relationship Id="rId122" Type="http://schemas.openxmlformats.org/officeDocument/2006/relationships/hyperlink" Target="https://docs.google.com/document/d/1ixqap8IuhvGhdoo3uVkNLAPtEV0__N2ybIIMbWnjhT4/edit?usp=drivesdk" TargetMode="External"/><Relationship Id="rId118" Type="http://schemas.openxmlformats.org/officeDocument/2006/relationships/hyperlink" Target="https://docs.google.com/document/d/18h6rahWL_H-4itxsPu7XpaOomi96E4MzGnVpuCIpWhw/edit?usp=drivesdk" TargetMode="External"/><Relationship Id="rId117" Type="http://schemas.openxmlformats.org/officeDocument/2006/relationships/hyperlink" Target="https://docs.google.com/document/d/1hGz1FbFnNNzjZZVYGrPFTv4xzi3c-tPF7HKFRgufUTg/edit?usp=drivesdk" TargetMode="External"/><Relationship Id="rId116" Type="http://schemas.openxmlformats.org/officeDocument/2006/relationships/hyperlink" Target="https://docs.google.com/document/d/1mfmzL4EVpREilOhOHVk-MTdvc1WtrI6h36LeL7wtz8Q/edit?usp=drivesdk" TargetMode="External"/><Relationship Id="rId115" Type="http://schemas.openxmlformats.org/officeDocument/2006/relationships/hyperlink" Target="https://docs.google.com/document/d/1QNSIWTpzS2eekCBe7wxnwiNI49OsUJ2QS4IA_0G_llA/edit?usp=drivesdk" TargetMode="External"/><Relationship Id="rId599" Type="http://schemas.openxmlformats.org/officeDocument/2006/relationships/hyperlink" Target="https://docs.google.com/document/d/1G63bF0k8bWFzQoULgc7G6drYlgcRMuyTUdAM0EfLvHA/edit?usp=drivesdk" TargetMode="External"/><Relationship Id="rId1180" Type="http://schemas.openxmlformats.org/officeDocument/2006/relationships/hyperlink" Target="https://docs.google.com/document/d/1G-TwyhePjX6BVholH5Cg0uKCJZNGM8N7VmfmZjhQGNw/edit?usp=drivesdk" TargetMode="External"/><Relationship Id="rId1181" Type="http://schemas.openxmlformats.org/officeDocument/2006/relationships/hyperlink" Target="https://docs.google.com/document/d/1Fa4wl6UnS3KgEGgPNPbKz87GAl1Vi482L_eGU35PbG8/edit?usp=drivesdk" TargetMode="External"/><Relationship Id="rId119" Type="http://schemas.openxmlformats.org/officeDocument/2006/relationships/hyperlink" Target="https://docs.google.com/document/d/15okmGZUuHqutZGEKa5aWCyd-qBCVrf48yaQn-qtgLds/edit?usp=drivesdk" TargetMode="External"/><Relationship Id="rId1182" Type="http://schemas.openxmlformats.org/officeDocument/2006/relationships/hyperlink" Target="https://docs.google.com/document/d/1rrRHhVgRFmLFMCYcgDDTpzGs2OmyANG2WruqlShH3rM/edit?usp=drivesdk" TargetMode="External"/><Relationship Id="rId110" Type="http://schemas.openxmlformats.org/officeDocument/2006/relationships/hyperlink" Target="https://docs.google.com/document/d/1JYbPKNRPLvMGjOf98WFBH-wjjF488iXVuDE_MJWjQXs/edit?usp=drivesdk" TargetMode="External"/><Relationship Id="rId594" Type="http://schemas.openxmlformats.org/officeDocument/2006/relationships/hyperlink" Target="https://docs.google.com/document/d/1ZkpeI9eTlUaibDsP54hQPz7dLQ_eE6OYuXcHe4MAyR8/edit?usp=drivesdk" TargetMode="External"/><Relationship Id="rId1183" Type="http://schemas.openxmlformats.org/officeDocument/2006/relationships/hyperlink" Target="https://docs.google.com/document/d/1Uanalk5Hcn5DuInUm61W7zHYg8MzUr3HrLrBAGozBEk/edit?usp=drivesdk" TargetMode="External"/><Relationship Id="rId593" Type="http://schemas.openxmlformats.org/officeDocument/2006/relationships/hyperlink" Target="https://docs.google.com/document/d/1nNgpOI9ZhpN1DziY2q4qwRgAJtLhdtaSLceU-8Az01g/edit?usp=drivesdk" TargetMode="External"/><Relationship Id="rId1184" Type="http://schemas.openxmlformats.org/officeDocument/2006/relationships/hyperlink" Target="https://docs.google.com/document/d/1HUHwdr0QV74qz8oJ6TI4kol6iNL5APEKG9YcGw6_o9M/edit?usp=drivesdk" TargetMode="External"/><Relationship Id="rId592" Type="http://schemas.openxmlformats.org/officeDocument/2006/relationships/hyperlink" Target="https://docs.google.com/document/d/1IBvto5O4WshfQaXQTerZX5LZFCNuNJX7ObAHr_wkhq0/edit?usp=drivesdk" TargetMode="External"/><Relationship Id="rId1185" Type="http://schemas.openxmlformats.org/officeDocument/2006/relationships/hyperlink" Target="https://docs.google.com/document/d/1K9kGqgUD9DYmyVoXEyPj8b2hl8mTXbjpvvC-7AXhNZA/edit?usp=drivesdk" TargetMode="External"/><Relationship Id="rId591" Type="http://schemas.openxmlformats.org/officeDocument/2006/relationships/hyperlink" Target="https://docs.google.com/document/d/1Yb804eEK-G5gRx70bCaReSFNqNnN4IbKGKSH3s0-wcI/edit?usp=drivesdk" TargetMode="External"/><Relationship Id="rId1186" Type="http://schemas.openxmlformats.org/officeDocument/2006/relationships/hyperlink" Target="https://docs.google.com/document/d/19tUa_ZvIpqnHQCFxhZTIEPa8RUIEsfHkkQS1QNFv2z8/edit?usp=drivesdk" TargetMode="External"/><Relationship Id="rId114" Type="http://schemas.openxmlformats.org/officeDocument/2006/relationships/hyperlink" Target="https://docs.google.com/document/d/1YffDywORcf7a7IlQc7mGYD2f2DljOHnPmp9pR666rCA/edit?usp=drivesdk" TargetMode="External"/><Relationship Id="rId598" Type="http://schemas.openxmlformats.org/officeDocument/2006/relationships/hyperlink" Target="https://docs.google.com/document/d/1JSJBaOPKS7kg0Csz5kJbGv7QvS76IPJGp3riP5AVXDM/edit?usp=drivesdk" TargetMode="External"/><Relationship Id="rId1187" Type="http://schemas.openxmlformats.org/officeDocument/2006/relationships/hyperlink" Target="https://docs.google.com/document/d/1LCrM4w-eMZeQ7T9AkONMF3TNEgv3qtlOwwa9UL8l_3Y/edit?usp=drivesdk" TargetMode="External"/><Relationship Id="rId113" Type="http://schemas.openxmlformats.org/officeDocument/2006/relationships/hyperlink" Target="https://docs.google.com/document/d/1M-mxBnLPbquEqRUTqVwEUyMf6127yfXBMe6VXsyIEEo/edit?usp=drivesdk" TargetMode="External"/><Relationship Id="rId597" Type="http://schemas.openxmlformats.org/officeDocument/2006/relationships/hyperlink" Target="https://docs.google.com/document/d/10BeO3dX8kbYRwCKvKOP8qdaiEhNJf5-5g88-AkXleko/edit?usp=drivesdk" TargetMode="External"/><Relationship Id="rId1188" Type="http://schemas.openxmlformats.org/officeDocument/2006/relationships/hyperlink" Target="https://docs.google.com/document/d/1zZBC3x6fAvixn_knrBdc8MXltvq6LDISY82KNuok5s0/edit?usp=drivesdk" TargetMode="External"/><Relationship Id="rId112" Type="http://schemas.openxmlformats.org/officeDocument/2006/relationships/hyperlink" Target="https://docs.google.com/document/d/1dE51uxIVSF4udqMwUdt_sdk0cZ3xQE4uTFTmI9NGIL0/edit?usp=drivesdk" TargetMode="External"/><Relationship Id="rId596" Type="http://schemas.openxmlformats.org/officeDocument/2006/relationships/hyperlink" Target="https://docs.google.com/document/d/1vgdb8hAwV8scartZZxcMHP_fsNhVDF_Zt-Wdi-m8jh4/edit?usp=drivesdk" TargetMode="External"/><Relationship Id="rId1189" Type="http://schemas.openxmlformats.org/officeDocument/2006/relationships/hyperlink" Target="https://docs.google.com/document/d/1QE9g5TpGAhdPJnS7J6JxwvKlqoSzsIea9uYXkRVS1vc/edit?usp=drivesdk" TargetMode="External"/><Relationship Id="rId111" Type="http://schemas.openxmlformats.org/officeDocument/2006/relationships/hyperlink" Target="https://docs.google.com/document/d/1_WD8gEqp8i5XtJYzEv-EAg2AuF0aqHpK-SiItZ1LWiE/edit?usp=drivesdk" TargetMode="External"/><Relationship Id="rId595" Type="http://schemas.openxmlformats.org/officeDocument/2006/relationships/hyperlink" Target="https://docs.google.com/document/d/1UAOlDeLmKSLUOWqosci0D9Dhx0QnQqH78ZhxTdaGMps/edit?usp=drivesdk" TargetMode="External"/><Relationship Id="rId1136" Type="http://schemas.openxmlformats.org/officeDocument/2006/relationships/hyperlink" Target="https://docs.google.com/document/d/1GEBmeUY3FPjQ8YLeYQ7m4EaNyb4UWlffi07oENNIpJU/edit?usp=drivesdk" TargetMode="External"/><Relationship Id="rId1137" Type="http://schemas.openxmlformats.org/officeDocument/2006/relationships/hyperlink" Target="https://docs.google.com/document/d/17IzsPgEqmlyvckl-4HxbY_3Hjm9Vfk9Ge33SbMxEd0k/edit?usp=drivesdk" TargetMode="External"/><Relationship Id="rId1138" Type="http://schemas.openxmlformats.org/officeDocument/2006/relationships/hyperlink" Target="https://docs.google.com/document/d/15KsVCqMDtkK41RYT8yWpu88s6R7cR64To4uOoK6fjS8/edit?usp=drivesdk" TargetMode="External"/><Relationship Id="rId1139" Type="http://schemas.openxmlformats.org/officeDocument/2006/relationships/hyperlink" Target="https://docs.google.com/document/d/1CqJELr2hlJnhOjlP1-D-jakzUH39nCNh02sxX4yMozQ/edit?usp=drivesdk" TargetMode="External"/><Relationship Id="rId547" Type="http://schemas.openxmlformats.org/officeDocument/2006/relationships/hyperlink" Target="https://docs.google.com/document/d/1mmZxHlalIHpUOBuASjjr5cVR5HRM3adeLdhQUn3R3-c/edit?usp=drivesdk" TargetMode="External"/><Relationship Id="rId546" Type="http://schemas.openxmlformats.org/officeDocument/2006/relationships/hyperlink" Target="https://docs.google.com/document/d/1yL6iQsqpGXsUjs2ICnAadT_iTnbjIVUf-SNNONHPUmI/edit?usp=drivesdk" TargetMode="External"/><Relationship Id="rId545" Type="http://schemas.openxmlformats.org/officeDocument/2006/relationships/hyperlink" Target="https://docs.google.com/document/d/1jMmFaoNAOFh0MxZ9HUPXgy3zWBJ9muPBllDGrr5eWbI/edit?usp=drivesdk" TargetMode="External"/><Relationship Id="rId544" Type="http://schemas.openxmlformats.org/officeDocument/2006/relationships/hyperlink" Target="https://docs.google.com/document/d/1QG2-nPOsh2C4eh0URiFyrwGHvNmKRXvKnbydibMUyEU/edit?usp=drivesdk" TargetMode="External"/><Relationship Id="rId549" Type="http://schemas.openxmlformats.org/officeDocument/2006/relationships/hyperlink" Target="https://docs.google.com/document/d/1hQxE_Q98AwGGR_8hO3L6HliBeE74rfsRRWNdRbALQCA/edit?usp=drivesdk" TargetMode="External"/><Relationship Id="rId548" Type="http://schemas.openxmlformats.org/officeDocument/2006/relationships/hyperlink" Target="https://docs.google.com/document/d/1xGOBxHTfn-ZIrMTrJVhgIjL-RA5dCvDnRbQ1A4ujiAM/edit?usp=drivesdk" TargetMode="External"/><Relationship Id="rId1130" Type="http://schemas.openxmlformats.org/officeDocument/2006/relationships/hyperlink" Target="https://docs.google.com/document/d/1WlqBIO54scXYEEdkvjym8oKwbVfl-R8AK3BPTWTY9Rw/edit?usp=drivesdk" TargetMode="External"/><Relationship Id="rId1131" Type="http://schemas.openxmlformats.org/officeDocument/2006/relationships/hyperlink" Target="https://docs.google.com/document/d/1LsxNW81c1OvN3GAAoyhHbpYpRlSTXeZXOTLWh2XbUEk/edit?usp=drivesdk" TargetMode="External"/><Relationship Id="rId543" Type="http://schemas.openxmlformats.org/officeDocument/2006/relationships/hyperlink" Target="https://docs.google.com/document/d/1awimJRNHBh4NHCIzUFJ4RuWZGKiLOlFYXxYsVz_nixs/edit?usp=drivesdk" TargetMode="External"/><Relationship Id="rId1132" Type="http://schemas.openxmlformats.org/officeDocument/2006/relationships/hyperlink" Target="https://docs.google.com/document/d/1jR_ROg2bogSX15MpgZ_yeJ7-6kiAYvk-oF2oFDdOFYI/edit?usp=drivesdk" TargetMode="External"/><Relationship Id="rId542" Type="http://schemas.openxmlformats.org/officeDocument/2006/relationships/hyperlink" Target="https://docs.google.com/document/d/1zzQCaiAp1csgW1UlochrLSYvSnD8n6c6JWJUh_AEMs0/edit?usp=drivesdk" TargetMode="External"/><Relationship Id="rId1133" Type="http://schemas.openxmlformats.org/officeDocument/2006/relationships/hyperlink" Target="https://docs.google.com/document/d/1c1UsxHlO0vNgUx3tzdmm5e8L2hMCsyGweW4d_qr0X3o/edit?usp=drivesdk" TargetMode="External"/><Relationship Id="rId541" Type="http://schemas.openxmlformats.org/officeDocument/2006/relationships/hyperlink" Target="https://docs.google.com/document/d/1kCGMRs87htydwzLE9ETlefxX-pC2VQpbBb4LqTVf6b0/edit?usp=drivesdk" TargetMode="External"/><Relationship Id="rId1134" Type="http://schemas.openxmlformats.org/officeDocument/2006/relationships/hyperlink" Target="https://docs.google.com/document/d/1Mzv_jZRFkc9E0Hmk0vwTxPmXcUzk618M6a-RQq6AIqs/edit?usp=drivesdk" TargetMode="External"/><Relationship Id="rId540" Type="http://schemas.openxmlformats.org/officeDocument/2006/relationships/hyperlink" Target="https://docs.google.com/document/d/1iSFzsXa9HSL9ogSDvm_0vawSWhPryoFlvfB11klP8AA/edit?usp=drivesdk" TargetMode="External"/><Relationship Id="rId1135" Type="http://schemas.openxmlformats.org/officeDocument/2006/relationships/hyperlink" Target="https://docs.google.com/document/d/15lIPc1qc1lHoo3ZOyk3Oclax8GhuwKAcMJYq6v_9cwk/edit?usp=drivesdk" TargetMode="External"/><Relationship Id="rId1125" Type="http://schemas.openxmlformats.org/officeDocument/2006/relationships/hyperlink" Target="https://docs.google.com/document/d/1gmbDugeYo8Argk8EaB0MMX72uqsaJZcVmVdpOuy2_Qo/edit?usp=drivesdk" TargetMode="External"/><Relationship Id="rId1126" Type="http://schemas.openxmlformats.org/officeDocument/2006/relationships/hyperlink" Target="https://docs.google.com/document/d/1YOLbt8Nu1v-45qSOSXrgvnW7qlL8kh8Hde3EkUiGr5o/edit?usp=drivesdk" TargetMode="External"/><Relationship Id="rId1127" Type="http://schemas.openxmlformats.org/officeDocument/2006/relationships/hyperlink" Target="https://docs.google.com/document/d/1ajaBqE90QFu4oXgqKn9f8UZWUPGo9BiFnqZAcGrFQP8/edit?usp=drivesdk" TargetMode="External"/><Relationship Id="rId1128" Type="http://schemas.openxmlformats.org/officeDocument/2006/relationships/hyperlink" Target="https://docs.google.com/document/d/1iaVPZBCbTnqJeobDLtxF8uH927TGBtFjbpo-0wNPQKw/edit?usp=drivesdk" TargetMode="External"/><Relationship Id="rId1129" Type="http://schemas.openxmlformats.org/officeDocument/2006/relationships/hyperlink" Target="https://docs.google.com/document/d/1qI4ZHfEDT86KPPfXRrIDQlld-ZxxGDMyeE7BLK48rKg/edit?usp=drivesdk" TargetMode="External"/><Relationship Id="rId536" Type="http://schemas.openxmlformats.org/officeDocument/2006/relationships/hyperlink" Target="https://docs.google.com/document/d/144-krGn-dzgVUygmcdu2JBwXrvSGWg8_oJrf2F43lWM/edit?usp=drivesdk" TargetMode="External"/><Relationship Id="rId535" Type="http://schemas.openxmlformats.org/officeDocument/2006/relationships/hyperlink" Target="https://docs.google.com/document/d/1RsrUc4uWf5nSrhDK8g9m3_Lxajpdvmq9uQLQsR80lhI/edit?usp=drivesdk" TargetMode="External"/><Relationship Id="rId534" Type="http://schemas.openxmlformats.org/officeDocument/2006/relationships/hyperlink" Target="https://docs.google.com/document/d/1mAQteOo_fIHH-z4ZZqDrond_ml7T2jGkytgUtELFtDc/edit?usp=drivesdk" TargetMode="External"/><Relationship Id="rId533" Type="http://schemas.openxmlformats.org/officeDocument/2006/relationships/hyperlink" Target="https://docs.google.com/document/d/1gdUSWsFOMkiXrmMrjcctpNzft7st1blti9emNGkNlQw/edit?usp=drivesdk" TargetMode="External"/><Relationship Id="rId539" Type="http://schemas.openxmlformats.org/officeDocument/2006/relationships/hyperlink" Target="https://docs.google.com/document/d/1bRRu7TiTV75XV4EZ7baXuue_jTIFg5CU28_Qyn30pRk/edit?usp=drivesdk" TargetMode="External"/><Relationship Id="rId538" Type="http://schemas.openxmlformats.org/officeDocument/2006/relationships/hyperlink" Target="https://docs.google.com/document/d/1t_LOjMzIZplGIYkav7QymgxKqILD18uxbl_qLASHt3M/edit?usp=drivesdk" TargetMode="External"/><Relationship Id="rId537" Type="http://schemas.openxmlformats.org/officeDocument/2006/relationships/hyperlink" Target="https://docs.google.com/document/d/1YwZvLYGAyQ0joYIiw-Lanw86_MzJGBdjGg_MjY2htw4/edit?usp=drivesdk" TargetMode="External"/><Relationship Id="rId1120" Type="http://schemas.openxmlformats.org/officeDocument/2006/relationships/hyperlink" Target="https://docs.google.com/document/d/1YocnD2oabGcQJFw-be9dTvkBAmHQtw3I6xDMXxFK5PE/edit?usp=drivesdk" TargetMode="External"/><Relationship Id="rId532" Type="http://schemas.openxmlformats.org/officeDocument/2006/relationships/hyperlink" Target="https://docs.google.com/document/d/1wRrh15KuWWYxbd19OMEHM5moKrwj4aFXVJE-_nKLXxw/edit?usp=drivesdk" TargetMode="External"/><Relationship Id="rId1121" Type="http://schemas.openxmlformats.org/officeDocument/2006/relationships/hyperlink" Target="https://docs.google.com/document/d/1RF_4pPkGuwEdn9mF8mP46ZcK5g6OsI3ezMWTThsypig/edit?usp=drivesdk" TargetMode="External"/><Relationship Id="rId531" Type="http://schemas.openxmlformats.org/officeDocument/2006/relationships/hyperlink" Target="https://docs.google.com/document/d/1Ev7_OGj0uiWhoks1KkErwCiiEJ0g9sSFYUyL_tqn2iM/edit?usp=drivesdk" TargetMode="External"/><Relationship Id="rId1122" Type="http://schemas.openxmlformats.org/officeDocument/2006/relationships/hyperlink" Target="https://docs.google.com/document/d/1okirjyS3c325M04xFIoO8lVrAE-t8dE3mqxbYZVik5I/edit?usp=drivesdk" TargetMode="External"/><Relationship Id="rId530" Type="http://schemas.openxmlformats.org/officeDocument/2006/relationships/hyperlink" Target="https://docs.google.com/document/d/1CKQTbs0Dxkx-zyKXXVuzJogQLFUGm3JRby2ZWxAubLQ/edit?usp=drivesdk" TargetMode="External"/><Relationship Id="rId1123" Type="http://schemas.openxmlformats.org/officeDocument/2006/relationships/hyperlink" Target="https://docs.google.com/document/d/1Ig0ejBpLDazlFAFrH9WaKUl48aBuRMaDaldvBQ-GAlg/edit?usp=drivesdk" TargetMode="External"/><Relationship Id="rId1124" Type="http://schemas.openxmlformats.org/officeDocument/2006/relationships/hyperlink" Target="https://docs.google.com/document/d/1rQeQ9k2lD52aWTq3mhLpqWaa1fyV0skgFAIdsIJhZa4/edit?usp=drivesdk" TargetMode="External"/><Relationship Id="rId1158" Type="http://schemas.openxmlformats.org/officeDocument/2006/relationships/hyperlink" Target="https://docs.google.com/document/d/1_FERSF95yNZuyhoS8zAnhVdKw4rwjJlPTRbdHhw9p1g/edit?usp=drivesdk" TargetMode="External"/><Relationship Id="rId1159" Type="http://schemas.openxmlformats.org/officeDocument/2006/relationships/hyperlink" Target="https://docs.google.com/document/d/1krFoBvVB9iV9GY8aylze7u__3zVZFpIevexm5IxL0dk/edit?usp=drivesdk" TargetMode="External"/><Relationship Id="rId569" Type="http://schemas.openxmlformats.org/officeDocument/2006/relationships/hyperlink" Target="https://docs.google.com/document/d/1AhzLoXKOnoIahN5vWSyQuINqpU_YltKSS3u0uUG3L2c/edit?usp=drivesdk" TargetMode="External"/><Relationship Id="rId568" Type="http://schemas.openxmlformats.org/officeDocument/2006/relationships/hyperlink" Target="https://docs.google.com/document/d/13zhEnqWRM8iGi_3loyf8DDhXUqeU2jrmGcHAfk0u2tA/edit?usp=drivesdk" TargetMode="External"/><Relationship Id="rId567" Type="http://schemas.openxmlformats.org/officeDocument/2006/relationships/hyperlink" Target="https://docs.google.com/document/d/1UJHoQyllbCYhUu6zJVjwRwIxIj4rlnvX6T0zHvEe06M/edit?usp=drivesdk" TargetMode="External"/><Relationship Id="rId566" Type="http://schemas.openxmlformats.org/officeDocument/2006/relationships/hyperlink" Target="https://docs.google.com/document/d/1HFqSLlcA05UhUS-GTjRL5aWCAqWHi_s3PDNzAZf3_eM/edit?usp=drivesdk" TargetMode="External"/><Relationship Id="rId561" Type="http://schemas.openxmlformats.org/officeDocument/2006/relationships/hyperlink" Target="https://docs.google.com/document/d/1pwoLt734aOc31TbGDOTRtknw-7xf1C_GSjcfF48WIRU/edit?usp=drivesdk" TargetMode="External"/><Relationship Id="rId1150" Type="http://schemas.openxmlformats.org/officeDocument/2006/relationships/hyperlink" Target="https://docs.google.com/document/d/1OjCghWrdIFcXJfCBmGEL1xkDxIcOjtjanb6tBIx3wwk/edit?usp=drivesdk" TargetMode="External"/><Relationship Id="rId560" Type="http://schemas.openxmlformats.org/officeDocument/2006/relationships/hyperlink" Target="https://docs.google.com/document/d/13xmMkzlfLxIF0aExWTGcZbRuXhTQGBNE48I00VbZ_lk/edit?usp=drivesdk" TargetMode="External"/><Relationship Id="rId1151" Type="http://schemas.openxmlformats.org/officeDocument/2006/relationships/hyperlink" Target="https://docs.google.com/document/d/1z4HVpTA1hx9T2o0D9h598blveY8pmraUqaXnFAuDJxE/edit?usp=drivesdk" TargetMode="External"/><Relationship Id="rId1152" Type="http://schemas.openxmlformats.org/officeDocument/2006/relationships/hyperlink" Target="https://docs.google.com/document/d/1lN2YUIFZcncnTFTaQ3OcLkpwTHWCqk3BPLDXeHz9orU/edit?usp=drivesdk" TargetMode="External"/><Relationship Id="rId1153" Type="http://schemas.openxmlformats.org/officeDocument/2006/relationships/hyperlink" Target="https://docs.google.com/document/d/1rofpVKWQM18vCtAAgns_I79IvpapajpRjoFRJ2g1NU8/edit?usp=drivesdk" TargetMode="External"/><Relationship Id="rId565" Type="http://schemas.openxmlformats.org/officeDocument/2006/relationships/hyperlink" Target="https://docs.google.com/document/d/1QBzBJGR6O_pYYrNMOgrK85WAPkIjmHLihLb9WfaVr70/edit?usp=drivesdk" TargetMode="External"/><Relationship Id="rId1154" Type="http://schemas.openxmlformats.org/officeDocument/2006/relationships/hyperlink" Target="https://docs.google.com/document/d/1OdxfowfS2QBISABCrqropivgzNKvDoezJb-zR4SZ4KU/edit?usp=drivesdk" TargetMode="External"/><Relationship Id="rId564" Type="http://schemas.openxmlformats.org/officeDocument/2006/relationships/hyperlink" Target="https://docs.google.com/document/d/1UBrEmbgypt7GzAwNly09y5VEmUqcu0ozLL-tGB0cX1s/edit?usp=drivesdk" TargetMode="External"/><Relationship Id="rId1155" Type="http://schemas.openxmlformats.org/officeDocument/2006/relationships/hyperlink" Target="https://docs.google.com/document/d/1E0tSMv-R2gRRVEQyBSRM8feHTF6aGscSFuE4xvH-aqQ/edit?usp=drivesdk" TargetMode="External"/><Relationship Id="rId563" Type="http://schemas.openxmlformats.org/officeDocument/2006/relationships/hyperlink" Target="https://docs.google.com/document/d/14pQS3NH2i8vqEfTh0G_fF3vaLAaTpfwkIAHJv8Ln-Mc/edit?usp=drivesdk" TargetMode="External"/><Relationship Id="rId1156" Type="http://schemas.openxmlformats.org/officeDocument/2006/relationships/hyperlink" Target="https://docs.google.com/document/d/1JHSAPVraBGo9dOcXYkHHzQ3rjQIz4OqN-4Ez2TQhMDc/edit?usp=drivesdk" TargetMode="External"/><Relationship Id="rId562" Type="http://schemas.openxmlformats.org/officeDocument/2006/relationships/hyperlink" Target="https://docs.google.com/document/d/1y3Rb9TIKc3qMOUc5jdiz3mh2pDcK7TRV6EFa428jelA/edit?usp=drivesdk" TargetMode="External"/><Relationship Id="rId1157" Type="http://schemas.openxmlformats.org/officeDocument/2006/relationships/hyperlink" Target="https://docs.google.com/document/d/1GXJV5hX1slC_i7zs6mQk__KBJgZImbOazwUmYHCPp-c/edit?usp=drivesdk" TargetMode="External"/><Relationship Id="rId1147" Type="http://schemas.openxmlformats.org/officeDocument/2006/relationships/hyperlink" Target="https://docs.google.com/document/d/1z2Ct1349EED7nLwTAEC3iR53U5THxrpi67KYncfbMQ8/edit?usp=drivesdk" TargetMode="External"/><Relationship Id="rId1148" Type="http://schemas.openxmlformats.org/officeDocument/2006/relationships/hyperlink" Target="https://docs.google.com/document/d/1-a272f8vBqa6YdwNdrcZPWmUKzfnZAcQo4eMFsepu0I/edit?usp=drivesdk" TargetMode="External"/><Relationship Id="rId1149" Type="http://schemas.openxmlformats.org/officeDocument/2006/relationships/hyperlink" Target="https://docs.google.com/document/d/16ZHxV1A3rjIfnSLw-XM0CcODP0b04Vi5HoKwZYn7ZuU/edit?usp=drivesdk" TargetMode="External"/><Relationship Id="rId558" Type="http://schemas.openxmlformats.org/officeDocument/2006/relationships/hyperlink" Target="https://docs.google.com/document/d/1A2gJtU7wLrbySQE8kw26daQSygEyAP_T2-ntCvrQt0I/edit?usp=drivesdk" TargetMode="External"/><Relationship Id="rId557" Type="http://schemas.openxmlformats.org/officeDocument/2006/relationships/hyperlink" Target="https://docs.google.com/document/d/1PCmxeF6vxrGBEWjQzu7ndZA7fIF0HOQVAUCVCvsP7Xs/edit?usp=drivesdk" TargetMode="External"/><Relationship Id="rId556" Type="http://schemas.openxmlformats.org/officeDocument/2006/relationships/hyperlink" Target="https://docs.google.com/document/d/1d70q2YVcJ122bcqia37T1Xzl1vqhkhcmq0FsFann-ZU/edit?usp=drivesdk" TargetMode="External"/><Relationship Id="rId555" Type="http://schemas.openxmlformats.org/officeDocument/2006/relationships/hyperlink" Target="https://docs.google.com/document/d/1lxwAnLJnV2y17UXvKWyjy21eEc_-yxNGKZOn68MoVJI/edit?usp=drivesdk" TargetMode="External"/><Relationship Id="rId559" Type="http://schemas.openxmlformats.org/officeDocument/2006/relationships/hyperlink" Target="https://docs.google.com/document/d/1W_g98FORs8Su2sx3awqK0ziHZRB57KjcBq4RJlt0nlY/edit?usp=drivesdk" TargetMode="External"/><Relationship Id="rId550" Type="http://schemas.openxmlformats.org/officeDocument/2006/relationships/hyperlink" Target="https://docs.google.com/document/d/1_y8odsO8tg72B6nlLp1qrrc4lGWSqUWIEpUHcArqu5Y/edit?usp=drivesdk" TargetMode="External"/><Relationship Id="rId1140" Type="http://schemas.openxmlformats.org/officeDocument/2006/relationships/hyperlink" Target="https://docs.google.com/document/d/1Awx4D6RfDUB_5KfXkQiN7YqPBDmc-_1xOnsELvF3eik/edit?usp=drivesdk" TargetMode="External"/><Relationship Id="rId1141" Type="http://schemas.openxmlformats.org/officeDocument/2006/relationships/hyperlink" Target="https://docs.google.com/document/d/17A3wk0FyaaPEWE8zLSVFwoFrtujcvAsis_O5Md9ZwoI/edit?usp=drivesdk" TargetMode="External"/><Relationship Id="rId1142" Type="http://schemas.openxmlformats.org/officeDocument/2006/relationships/hyperlink" Target="https://docs.google.com/document/d/1GHz9-LfatFvoUBt8MV6pc3pkwU5ODWrVkmyuBskqNMc/edit?usp=drivesdk" TargetMode="External"/><Relationship Id="rId554" Type="http://schemas.openxmlformats.org/officeDocument/2006/relationships/hyperlink" Target="https://docs.google.com/document/d/1hBBS1hpTsecKVGQpFGfKpB9Ho9ELAyRgB1gAELjqqOI/edit?usp=drivesdk" TargetMode="External"/><Relationship Id="rId1143" Type="http://schemas.openxmlformats.org/officeDocument/2006/relationships/hyperlink" Target="https://docs.google.com/document/d/1lvV1BiTX0uuhUMdAw5omadWMuiEW5XRvtKUvGPYDARQ/edit?usp=drivesdk" TargetMode="External"/><Relationship Id="rId553" Type="http://schemas.openxmlformats.org/officeDocument/2006/relationships/hyperlink" Target="https://docs.google.com/document/d/1G7wulaSlaAViZ4S2Dv_qIjfd4RRzBHQLxASSfasAR74/edit?usp=drivesdk" TargetMode="External"/><Relationship Id="rId1144" Type="http://schemas.openxmlformats.org/officeDocument/2006/relationships/hyperlink" Target="https://docs.google.com/document/d/1HMntI-QVeOpYqfEYiMfUUvJHxUAPZ-jtv53ZSVybAug/edit?usp=drivesdk" TargetMode="External"/><Relationship Id="rId552" Type="http://schemas.openxmlformats.org/officeDocument/2006/relationships/hyperlink" Target="https://docs.google.com/document/d/146_jN-oaPQr_gVtkNZxU9T5IPU69ScMjxYCHT_evwAI/edit?usp=drivesdk" TargetMode="External"/><Relationship Id="rId1145" Type="http://schemas.openxmlformats.org/officeDocument/2006/relationships/hyperlink" Target="https://docs.google.com/document/d/11MeogDdmrMYIV2B1E3sAMuyuA3Carx9oLIvqlP1e6lg/edit?usp=drivesdk" TargetMode="External"/><Relationship Id="rId551" Type="http://schemas.openxmlformats.org/officeDocument/2006/relationships/hyperlink" Target="https://docs.google.com/document/d/1tXRcETXBjHkrwHC6DRU9upvJGYrF92R_xLjYHvaPZHs/edit?usp=drivesdk" TargetMode="External"/><Relationship Id="rId1146" Type="http://schemas.openxmlformats.org/officeDocument/2006/relationships/hyperlink" Target="https://docs.google.com/document/d/1JfJgK2kLRpRo09TIC3o4PBOAswgZE-vWb7HqV0Wr3EY/edit?usp=drivesdk" TargetMode="External"/><Relationship Id="rId495" Type="http://schemas.openxmlformats.org/officeDocument/2006/relationships/hyperlink" Target="https://docs.google.com/document/d/13mtJupu-lfVsQ30Tfl0Cdqv3zCdTHP4AmJcLgaRPf5Q/edit?usp=drivesdk" TargetMode="External"/><Relationship Id="rId494" Type="http://schemas.openxmlformats.org/officeDocument/2006/relationships/hyperlink" Target="https://docs.google.com/document/d/1SxFM3ifSJyK6WnWrerlYeRkK_9RxD_lj433CG9ui76s/edit?usp=drivesdk" TargetMode="External"/><Relationship Id="rId493" Type="http://schemas.openxmlformats.org/officeDocument/2006/relationships/hyperlink" Target="https://docs.google.com/document/d/1zCNcxSR4_Z_RQP6TI2Xh1r_EOh7sF20XaqEgXujNjvQ/edit?usp=drivesdk" TargetMode="External"/><Relationship Id="rId492" Type="http://schemas.openxmlformats.org/officeDocument/2006/relationships/hyperlink" Target="https://docs.google.com/document/d/1-WjP8ZpyYSsG1_QOkq23q_Ww4msXyVWEhOEsYSJWmAU/edit?usp=drivesdk" TargetMode="External"/><Relationship Id="rId499" Type="http://schemas.openxmlformats.org/officeDocument/2006/relationships/hyperlink" Target="https://docs.google.com/document/d/1tE9JnqtDoRf5NXbQuUaJAfdwFbS73vftaqnosZWq73k/edit?usp=drivesdk" TargetMode="External"/><Relationship Id="rId498" Type="http://schemas.openxmlformats.org/officeDocument/2006/relationships/hyperlink" Target="https://docs.google.com/document/d/121e288KKSTHPMoxM0oWCkSlYqEUsXdPEcOM6QXR3PxE/edit?usp=drivesdk" TargetMode="External"/><Relationship Id="rId497" Type="http://schemas.openxmlformats.org/officeDocument/2006/relationships/hyperlink" Target="https://docs.google.com/document/d/1a9ZeGUfPfWg5ImDlqapddqdwSgG1RS9yxsh6OzNM6fk/edit?usp=drivesdk" TargetMode="External"/><Relationship Id="rId496" Type="http://schemas.openxmlformats.org/officeDocument/2006/relationships/hyperlink" Target="https://docs.google.com/document/d/1-eiorjCWW7M7BTBx8uh2OiB2UpHS332dRpTot3HbfJM/edit?usp=drivesdk" TargetMode="External"/><Relationship Id="rId1610" Type="http://schemas.openxmlformats.org/officeDocument/2006/relationships/hyperlink" Target="https://docs.google.com/document/d/1kWF_IKHcnmt5aRToI29BVeUiHIkXKNf2NzyJwH6S844/edit?usp=drivesdk" TargetMode="External"/><Relationship Id="rId1611" Type="http://schemas.openxmlformats.org/officeDocument/2006/relationships/hyperlink" Target="https://docs.google.com/document/d/1qnuT7i8ZWI3unuA31GZWOfZCkygDHVSo9yIcxxG_Dfo/edit?usp=drivesdk" TargetMode="External"/><Relationship Id="rId1612" Type="http://schemas.openxmlformats.org/officeDocument/2006/relationships/hyperlink" Target="https://docs.google.com/document/d/1jXWRi61ZeD6HSdp3eoWJ8D9j4QHqZ87M4oe_CXnj9wU/edit?usp=drivesdk" TargetMode="External"/><Relationship Id="rId1613" Type="http://schemas.openxmlformats.org/officeDocument/2006/relationships/hyperlink" Target="https://docs.google.com/document/d/1OsDu6-67B-cet0IVJ_H-nSn3nICnqUwRJmtuoMjGdLk/edit?usp=drivesdk" TargetMode="External"/><Relationship Id="rId1614" Type="http://schemas.openxmlformats.org/officeDocument/2006/relationships/hyperlink" Target="https://docs.google.com/document/d/1vUnD-2IP2D2Hn2JoNSfwuPkgWHQqbfMN6R0FYV2pP88/edit?usp=drivesdk" TargetMode="External"/><Relationship Id="rId1615" Type="http://schemas.openxmlformats.org/officeDocument/2006/relationships/hyperlink" Target="https://docs.google.com/document/d/1vXK16d6HD1mKsU1UQ6Nr79ygEzvBegb_9-C8TY8aKUY/edit?usp=drivesdk" TargetMode="External"/><Relationship Id="rId1616" Type="http://schemas.openxmlformats.org/officeDocument/2006/relationships/hyperlink" Target="https://docs.google.com/document/d/1k-_8aYmHKn0blCywxI48g3Xv3w0LvbZowt1lKcY0m1Q/edit?usp=drivesdk" TargetMode="External"/><Relationship Id="rId907" Type="http://schemas.openxmlformats.org/officeDocument/2006/relationships/hyperlink" Target="https://docs.google.com/document/d/1BR9AWsIEDP21NL1GpZKiofmUMh_hNxur6BDfM7fWFX8/edit?usp=drivesdk" TargetMode="External"/><Relationship Id="rId1617" Type="http://schemas.openxmlformats.org/officeDocument/2006/relationships/hyperlink" Target="https://docs.google.com/document/d/1jMHMuNJMRNw5ImLYC2HJUY-FWdt_W29QMLtSqG82ULg/edit?usp=drivesdk" TargetMode="External"/><Relationship Id="rId906" Type="http://schemas.openxmlformats.org/officeDocument/2006/relationships/hyperlink" Target="https://docs.google.com/document/d/1Oksgc67M-1xyCrmbFQrY9XYmcpdRX6WINn4vKmmNeaM/edit?usp=drivesdk" TargetMode="External"/><Relationship Id="rId1618" Type="http://schemas.openxmlformats.org/officeDocument/2006/relationships/hyperlink" Target="https://docs.google.com/document/d/1l3yhHm2OAAS3X3R7wH4YLWUpEldIProyZhiyd7qhxp0/edit?usp=drivesdk" TargetMode="External"/><Relationship Id="rId905" Type="http://schemas.openxmlformats.org/officeDocument/2006/relationships/hyperlink" Target="https://docs.google.com/document/d/1DkukCJezxUxcDeNRReUflbgYFRfP4HNqWDmiBgJLZzQ/edit?usp=drivesdk" TargetMode="External"/><Relationship Id="rId1619" Type="http://schemas.openxmlformats.org/officeDocument/2006/relationships/hyperlink" Target="https://docs.google.com/document/d/179EPpOR0j6U3jsRfhOF_kkUJEsBqogHBswOjk-GFLHI/edit?usp=drivesdk" TargetMode="External"/><Relationship Id="rId904" Type="http://schemas.openxmlformats.org/officeDocument/2006/relationships/hyperlink" Target="https://docs.google.com/document/d/1ZTd6gt6IMXGuzZO8A8gQkbDu5Y-Fsmq7uhhyAHFjLos/edit?usp=drivesdk" TargetMode="External"/><Relationship Id="rId909" Type="http://schemas.openxmlformats.org/officeDocument/2006/relationships/hyperlink" Target="https://docs.google.com/document/d/16Df7yAjy2QmZxFys6GjlKi2PzAfnC3rv62YMe2zNDts/edit?usp=drivesdk" TargetMode="External"/><Relationship Id="rId908" Type="http://schemas.openxmlformats.org/officeDocument/2006/relationships/hyperlink" Target="https://docs.google.com/document/d/1mlK6XYR6hAya_7YprBMXVXdfQIlaD8ZUTC0VcXS1csg/edit?usp=drivesdk" TargetMode="External"/><Relationship Id="rId903" Type="http://schemas.openxmlformats.org/officeDocument/2006/relationships/hyperlink" Target="https://docs.google.com/document/d/1h6h1qD6pyYUQf_OZ94JNXBVslSQ0xsSI-i3XS2EjuLo/edit?usp=drivesdk" TargetMode="External"/><Relationship Id="rId902" Type="http://schemas.openxmlformats.org/officeDocument/2006/relationships/hyperlink" Target="https://docs.google.com/document/d/14ve3MAhGaDejYDn9Af4QVF2VnUVRSr4jBD5DSohvZAE/edit?usp=drivesdk" TargetMode="External"/><Relationship Id="rId901" Type="http://schemas.openxmlformats.org/officeDocument/2006/relationships/hyperlink" Target="https://docs.google.com/document/d/1UGqlNbkaDfVz0_ZpI8nrqQbAFeuwIzFs2t0_aZ6ZYvg/edit?usp=drivesdk" TargetMode="External"/><Relationship Id="rId900" Type="http://schemas.openxmlformats.org/officeDocument/2006/relationships/hyperlink" Target="https://docs.google.com/document/d/12QYj1qnSk46Z_rJyZ0lSMz8X7DrYUp2V3iwQ4heNewI/edit?usp=drivesdk" TargetMode="External"/><Relationship Id="rId1600" Type="http://schemas.openxmlformats.org/officeDocument/2006/relationships/hyperlink" Target="https://docs.google.com/document/d/1CiqaVoPs7NdXYAUavz8Ws-mfeIzni6mDyXny_HG0afg/edit?usp=drivesdk" TargetMode="External"/><Relationship Id="rId1601" Type="http://schemas.openxmlformats.org/officeDocument/2006/relationships/hyperlink" Target="https://docs.google.com/document/d/1X8Pe5WoAoKYejx5UZluL_1aZ1KOTF2q1o22QKVApQpM/edit?usp=drivesdk" TargetMode="External"/><Relationship Id="rId1602" Type="http://schemas.openxmlformats.org/officeDocument/2006/relationships/hyperlink" Target="https://docs.google.com/document/d/1CtJ9OneBDZNodJXEDqPTRSe3QinnNlONTwkm2UrDNus/edit?usp=drivesdk" TargetMode="External"/><Relationship Id="rId1603" Type="http://schemas.openxmlformats.org/officeDocument/2006/relationships/hyperlink" Target="https://docs.google.com/document/d/1KS1_8S4N_nFGcb_4O4E81u1OZfn_a3sHd6h3iurgqzQ/edit?usp=drivesdk" TargetMode="External"/><Relationship Id="rId1604" Type="http://schemas.openxmlformats.org/officeDocument/2006/relationships/hyperlink" Target="https://docs.google.com/document/d/1s30cCypOn85ZdS4xET0qDhSTGBjGgSdTj3YNwN3_rZA/edit?usp=drivesdk" TargetMode="External"/><Relationship Id="rId1605" Type="http://schemas.openxmlformats.org/officeDocument/2006/relationships/hyperlink" Target="https://docs.google.com/document/d/11xoNZOppaaEv0HSy791gqnP5UONkRFQ5kE6XgqeVLdM/edit?usp=drivesdk" TargetMode="External"/><Relationship Id="rId1606" Type="http://schemas.openxmlformats.org/officeDocument/2006/relationships/hyperlink" Target="https://docs.google.com/document/d/1eAyOS-h-jC8E4ZQJ97VwCOFtHKkDXOeoUJib2_upHe8/edit?usp=drivesdk" TargetMode="External"/><Relationship Id="rId1607" Type="http://schemas.openxmlformats.org/officeDocument/2006/relationships/hyperlink" Target="https://docs.google.com/document/d/1qoaaI9fYBJ_4isuYUhUTzRDk3ShwWm2E2Wddq8RidZ8/edit?usp=drivesdk" TargetMode="External"/><Relationship Id="rId1608" Type="http://schemas.openxmlformats.org/officeDocument/2006/relationships/hyperlink" Target="https://docs.google.com/document/d/1m-F36Ox5aidPKEgApJ97RO1BPPOym9ofcar3sw5Rx1s/edit?usp=drivesdk" TargetMode="External"/><Relationship Id="rId1609" Type="http://schemas.openxmlformats.org/officeDocument/2006/relationships/hyperlink" Target="https://docs.google.com/document/d/182M00HSFoOvX8cLY1_vhLwVRM-A2pEay-0ZeGLYIGy4/edit?usp=drivesdk" TargetMode="External"/><Relationship Id="rId1631" Type="http://schemas.openxmlformats.org/officeDocument/2006/relationships/hyperlink" Target="https://docs.google.com/document/d/1VyiK8S5hcJQRsGQAC33f-TEBUMCPVuKIMZq0_ajV_u8/edit?usp=drivesdk" TargetMode="External"/><Relationship Id="rId1632" Type="http://schemas.openxmlformats.org/officeDocument/2006/relationships/hyperlink" Target="https://docs.google.com/document/d/1I6UyV8mndBkTyE183t55z4rm-CoHb1vZJUyGftaHWGk/edit?usp=drivesdk" TargetMode="External"/><Relationship Id="rId1633" Type="http://schemas.openxmlformats.org/officeDocument/2006/relationships/hyperlink" Target="https://docs.google.com/document/d/1t4DMopfl3kFmq9yzTU4SA_cxSbA4DY746OHQunFT5wc/edit?usp=drivesdk" TargetMode="External"/><Relationship Id="rId1634" Type="http://schemas.openxmlformats.org/officeDocument/2006/relationships/hyperlink" Target="https://docs.google.com/document/d/1OwFqWYPTv30DoAfRAfMcHRFqtxsThDWQY19wVz35-7U/edit?usp=drivesdk" TargetMode="External"/><Relationship Id="rId1635" Type="http://schemas.openxmlformats.org/officeDocument/2006/relationships/hyperlink" Target="https://docs.google.com/document/d/1TnE6FEmd1xRTFjpTKfLBim8mRdidpL8qHalynL2DPuE/edit?usp=drivesdk" TargetMode="External"/><Relationship Id="rId1636" Type="http://schemas.openxmlformats.org/officeDocument/2006/relationships/hyperlink" Target="https://docs.google.com/document/d/19qkJootnmjgaVd46vzNskkzE7p8pRSHEfMV4ecMi1Uw/edit?usp=drivesdk" TargetMode="External"/><Relationship Id="rId1637" Type="http://schemas.openxmlformats.org/officeDocument/2006/relationships/hyperlink" Target="https://docs.google.com/document/d/1ZfQh1k-c2kym0NyEhYNICpmi8PmTDk8rqhzYGGFM38Q/edit?usp=drivesdk" TargetMode="External"/><Relationship Id="rId1638" Type="http://schemas.openxmlformats.org/officeDocument/2006/relationships/hyperlink" Target="https://docs.google.com/document/d/1FbXSVNMEPxn_1WrdUyYfpkmeiqCjGDBTWAtY8cnCt0Q/edit?usp=drivesdk" TargetMode="External"/><Relationship Id="rId929" Type="http://schemas.openxmlformats.org/officeDocument/2006/relationships/hyperlink" Target="https://docs.google.com/document/d/1UQ9kwUS0uSimPauTPsMknAi-4wuujQPFPDkSRJw4wZU/edit?usp=drivesdk" TargetMode="External"/><Relationship Id="rId1639" Type="http://schemas.openxmlformats.org/officeDocument/2006/relationships/hyperlink" Target="https://docs.google.com/document/d/13OJlRnPF9TS-RJyItBPvyX-rTWxNE_X-z_e2KP6xysc/edit?usp=drivesdk" TargetMode="External"/><Relationship Id="rId928" Type="http://schemas.openxmlformats.org/officeDocument/2006/relationships/hyperlink" Target="https://docs.google.com/document/d/10RrKIo5Nk5_-IxHM67t_y_rhiLQ1qEczzN6x2VzmOC0/edit?usp=drivesdk" TargetMode="External"/><Relationship Id="rId927" Type="http://schemas.openxmlformats.org/officeDocument/2006/relationships/hyperlink" Target="https://docs.google.com/document/d/1fYiRc-c09MGUHq7yADyl3NBhMWe4JXF_rt9wBqJqOpI/edit?usp=drivesdk" TargetMode="External"/><Relationship Id="rId926" Type="http://schemas.openxmlformats.org/officeDocument/2006/relationships/hyperlink" Target="https://docs.google.com/document/d/1RwwevsYOH9PP-_aeARibMSIWaR7SDmlPNzrnKZGO5Aw/edit?usp=drivesdk" TargetMode="External"/><Relationship Id="rId921" Type="http://schemas.openxmlformats.org/officeDocument/2006/relationships/hyperlink" Target="https://docs.google.com/document/d/1Os_2PyFOGoPEl8oseuL8VHLCSUbUysh87BbrS1m1Yzw/edit?usp=drivesdk" TargetMode="External"/><Relationship Id="rId920" Type="http://schemas.openxmlformats.org/officeDocument/2006/relationships/hyperlink" Target="https://docs.google.com/document/d/1SI7tTl71ORnUE92Sd5QNlAxZgu2f8F8exKj3ZpMCKV0/edit?usp=drivesdk" TargetMode="External"/><Relationship Id="rId925" Type="http://schemas.openxmlformats.org/officeDocument/2006/relationships/hyperlink" Target="https://docs.google.com/document/d/18fmN_oHpl8G103nAatiZ4psBSJsLy_wditWnLPZHTjQ/edit?usp=drivesdk" TargetMode="External"/><Relationship Id="rId924" Type="http://schemas.openxmlformats.org/officeDocument/2006/relationships/hyperlink" Target="https://docs.google.com/document/d/1CiQeE-Xj2X4z4YKs_Z1UcMTXFOMcs5HKiUfxOq5s1RI/edit?usp=drivesdk" TargetMode="External"/><Relationship Id="rId923" Type="http://schemas.openxmlformats.org/officeDocument/2006/relationships/hyperlink" Target="https://docs.google.com/document/d/1UnnkaIaLZ6ky1NL4Hc5s6iDwEcZ7AtarfQzgp01LgMM/edit?usp=drivesdk" TargetMode="External"/><Relationship Id="rId922" Type="http://schemas.openxmlformats.org/officeDocument/2006/relationships/hyperlink" Target="https://docs.google.com/document/d/1Dm_MrX4gzilY4JRISzoY4PbA66W2S3oaLrRRH36NSzc/edit?usp=drivesdk" TargetMode="External"/><Relationship Id="rId1630" Type="http://schemas.openxmlformats.org/officeDocument/2006/relationships/hyperlink" Target="https://docs.google.com/document/d/1tJmyr5jrAEuBEXW3POUj1p3mUFeKpWjvzJ56Hs2NV_E/edit?usp=drivesdk" TargetMode="External"/><Relationship Id="rId1620" Type="http://schemas.openxmlformats.org/officeDocument/2006/relationships/hyperlink" Target="https://docs.google.com/document/d/1KKbMQRDddck-EW0Agd_zCMwP4CBkrVX7wdRbEYccO-I/edit?usp=drivesdk" TargetMode="External"/><Relationship Id="rId1621" Type="http://schemas.openxmlformats.org/officeDocument/2006/relationships/hyperlink" Target="https://docs.google.com/document/d/1gP0feQqol6Is1173xcbybpoNtwnpah3e4IqR3LqizGs/edit?usp=drivesdk" TargetMode="External"/><Relationship Id="rId1622" Type="http://schemas.openxmlformats.org/officeDocument/2006/relationships/hyperlink" Target="https://docs.google.com/document/d/12IYApyYASJaC5509RsyI-ztNx2YC8JsTtP1aVm7-UjI/edit?usp=drivesdk" TargetMode="External"/><Relationship Id="rId1623" Type="http://schemas.openxmlformats.org/officeDocument/2006/relationships/hyperlink" Target="https://docs.google.com/document/d/1JfwSSMJQZQW-4SRRpD3KQ8d6isH2WrABFzCADYLEnRU/edit?usp=drivesdk" TargetMode="External"/><Relationship Id="rId1624" Type="http://schemas.openxmlformats.org/officeDocument/2006/relationships/hyperlink" Target="https://docs.google.com/document/d/18p-JA3fGu-nQav51uJw6AeoVbfL1FbTMJSHXsS0ZjO4/edit?usp=drivesdk" TargetMode="External"/><Relationship Id="rId1625" Type="http://schemas.openxmlformats.org/officeDocument/2006/relationships/hyperlink" Target="https://docs.google.com/document/d/1SypBwAyhtPtueNbxXv8nM0jZfjvyojgHPYmnGRqvey0/edit?usp=drivesdk" TargetMode="External"/><Relationship Id="rId1626" Type="http://schemas.openxmlformats.org/officeDocument/2006/relationships/hyperlink" Target="https://docs.google.com/document/d/1VXRmE0gmrprQoRYVVkOpZYGkmZg2YawR-zjLVPAdFRw/edit?usp=drivesdk" TargetMode="External"/><Relationship Id="rId1627" Type="http://schemas.openxmlformats.org/officeDocument/2006/relationships/hyperlink" Target="https://docs.google.com/document/d/1NAXReYrWFiquvhsQe1NAeu7hZHE9dqNqeV-_nmACr0U/edit?usp=drivesdk" TargetMode="External"/><Relationship Id="rId918" Type="http://schemas.openxmlformats.org/officeDocument/2006/relationships/hyperlink" Target="https://docs.google.com/document/d/19TYXOjGk2CGhauAd09RrqA3hSjhQu4BHLlSn1VcG2hI/edit?usp=drivesdk" TargetMode="External"/><Relationship Id="rId1628" Type="http://schemas.openxmlformats.org/officeDocument/2006/relationships/hyperlink" Target="https://docs.google.com/document/d/1-aL23nsCTVdjctRWaKxEu56MfUpPzV1nBcZx6FCdez8/edit?usp=drivesdk" TargetMode="External"/><Relationship Id="rId917" Type="http://schemas.openxmlformats.org/officeDocument/2006/relationships/hyperlink" Target="https://docs.google.com/document/d/1HtVO9PFJRLOCF4Y0a6zhFBBKAl_76qhrqxFm--KfbqI/edit?usp=drivesdk" TargetMode="External"/><Relationship Id="rId1629" Type="http://schemas.openxmlformats.org/officeDocument/2006/relationships/hyperlink" Target="https://docs.google.com/document/d/1CwubQzEf8RHdeCPq0xmjfSHlSaLIxKc9BvEHL_aQeT4/edit?usp=drivesdk" TargetMode="External"/><Relationship Id="rId916" Type="http://schemas.openxmlformats.org/officeDocument/2006/relationships/hyperlink" Target="https://docs.google.com/document/d/1dZfWUfttXczqq8ExaQm6Sz9yIDGJ9hCW0v0WfITPdLU/edit?usp=drivesdk" TargetMode="External"/><Relationship Id="rId915" Type="http://schemas.openxmlformats.org/officeDocument/2006/relationships/hyperlink" Target="https://docs.google.com/document/d/1Vg5_o8wsVRO-47n6t4LPfL0BK1kaiXIOriKtx_PxsH0/edit?usp=drivesdk" TargetMode="External"/><Relationship Id="rId919" Type="http://schemas.openxmlformats.org/officeDocument/2006/relationships/hyperlink" Target="https://docs.google.com/document/d/1Y0xFMis6DMX9m7y-8C3WIK6G3pAw3AWFhoZMHQiL6g0/edit?usp=drivesdk" TargetMode="External"/><Relationship Id="rId910" Type="http://schemas.openxmlformats.org/officeDocument/2006/relationships/hyperlink" Target="https://docs.google.com/document/d/1AJ--GHGrlpTDg7zKmeHSrUC_d8Y2uZ6VKJLNXr8YLLM/edit?usp=drivesdk" TargetMode="External"/><Relationship Id="rId914" Type="http://schemas.openxmlformats.org/officeDocument/2006/relationships/hyperlink" Target="https://docs.google.com/document/d/1Dmlzcq_mLSbWaAY0WYaSsHno_yq7daBwYF5yMoUQOTE/edit?usp=drivesdk" TargetMode="External"/><Relationship Id="rId913" Type="http://schemas.openxmlformats.org/officeDocument/2006/relationships/hyperlink" Target="https://docs.google.com/document/d/1TNsKYatLvx9m96KonKJyFl2wq4A2tfopWrYA-Yk0kQ4/edit?usp=drivesdk" TargetMode="External"/><Relationship Id="rId912" Type="http://schemas.openxmlformats.org/officeDocument/2006/relationships/hyperlink" Target="https://docs.google.com/document/d/1V5wXulSlM3BupkBu4eswzYRDVZfpjHAgNRMjGyJsPxE/edit?usp=drivesdk" TargetMode="External"/><Relationship Id="rId911" Type="http://schemas.openxmlformats.org/officeDocument/2006/relationships/hyperlink" Target="https://docs.google.com/document/d/1ypJQ6hY50qFCoaVjk-_kcn44fxFzLx3RvOqC9it7r04/edit?usp=drivesdk" TargetMode="External"/><Relationship Id="rId1213" Type="http://schemas.openxmlformats.org/officeDocument/2006/relationships/hyperlink" Target="https://docs.google.com/document/d/1FVJjCAivkGTLoyKj2KCIQD4EOo6rZf4aoSx-v8GWXGw/edit?usp=drivesdk" TargetMode="External"/><Relationship Id="rId1697" Type="http://schemas.openxmlformats.org/officeDocument/2006/relationships/hyperlink" Target="https://docs.google.com/document/d/1-qchy_ji2vAbxxloaRORirb8sPqsGD_N-Ojxtf9gQic/edit?usp=drivesdk" TargetMode="External"/><Relationship Id="rId1214" Type="http://schemas.openxmlformats.org/officeDocument/2006/relationships/hyperlink" Target="https://docs.google.com/document/d/1FA69uGKWPg5tR6aaEflSK-AZ9E_mQBrrr4ET0qdjddM/edit?usp=drivesdk" TargetMode="External"/><Relationship Id="rId1698" Type="http://schemas.openxmlformats.org/officeDocument/2006/relationships/hyperlink" Target="https://docs.google.com/document/d/152TuZJjbqHVGsLV00wYNXh_ghAQUdXqB6xplQWAdqqA/edit?usp=drivesdk" TargetMode="External"/><Relationship Id="rId1215" Type="http://schemas.openxmlformats.org/officeDocument/2006/relationships/hyperlink" Target="https://docs.google.com/document/d/1KoT8jf_rN4Qw4la9liVa_81DsuJ_QjXVMdEcNjqn0J8/edit?usp=drivesdk" TargetMode="External"/><Relationship Id="rId1699" Type="http://schemas.openxmlformats.org/officeDocument/2006/relationships/hyperlink" Target="https://docs.google.com/document/d/1Kb5qSKkRLgAuUjF3ca6ACufQzK1xCuEv2lUGf9dCzEQ/edit?usp=drivesdk" TargetMode="External"/><Relationship Id="rId1216" Type="http://schemas.openxmlformats.org/officeDocument/2006/relationships/hyperlink" Target="https://docs.google.com/document/d/14DmzZp1LcRDEaHmvAhVWHjbRJn02V1BwYpRSEMgRF2k/edit?usp=drivesdk" TargetMode="External"/><Relationship Id="rId1217" Type="http://schemas.openxmlformats.org/officeDocument/2006/relationships/hyperlink" Target="https://docs.google.com/document/d/196FdEMDKHkZN6r8cspMClLl9O3pLHmZfkV-1Cf19sPk/edit?usp=drivesdk" TargetMode="External"/><Relationship Id="rId1218" Type="http://schemas.openxmlformats.org/officeDocument/2006/relationships/hyperlink" Target="https://docs.google.com/document/d/1iBXBhNDiuTHgZ50ZmJom9zk1gSsBaBpAgm1Mg6T53A0/edit?usp=drivesdk" TargetMode="External"/><Relationship Id="rId1219" Type="http://schemas.openxmlformats.org/officeDocument/2006/relationships/hyperlink" Target="https://docs.google.com/document/d/1393I-wDnsMTrsRll79JimuboNGCUtMrg8rP1DaCpBP8/edit?usp=drivesdk" TargetMode="External"/><Relationship Id="rId866" Type="http://schemas.openxmlformats.org/officeDocument/2006/relationships/hyperlink" Target="https://docs.google.com/document/d/1Sb9AXpVZZCQppj4upq7s8jO8eUBixKowlmg2bXdLXcE/edit?usp=drivesdk" TargetMode="External"/><Relationship Id="rId865" Type="http://schemas.openxmlformats.org/officeDocument/2006/relationships/hyperlink" Target="https://docs.google.com/document/d/14NHcaCAzD3ImGj_MnJlnf9StXDZTZ6DCGgfZCuE8HWg/edit?usp=drivesdk" TargetMode="External"/><Relationship Id="rId864" Type="http://schemas.openxmlformats.org/officeDocument/2006/relationships/hyperlink" Target="https://docs.google.com/document/d/1tBxPO-CWuNE15-fKxMOlOdw8pqDQe39a4vrHjrvDEMk/edit?usp=drivesdk" TargetMode="External"/><Relationship Id="rId863" Type="http://schemas.openxmlformats.org/officeDocument/2006/relationships/hyperlink" Target="https://docs.google.com/document/d/1gRqTniaLfk9O1DV5c4euaBj5dd-dhvgNEHWMLRqyAlQ/edit?usp=drivesdk" TargetMode="External"/><Relationship Id="rId869" Type="http://schemas.openxmlformats.org/officeDocument/2006/relationships/hyperlink" Target="https://docs.google.com/document/d/1WzkBZb_3lGOMcAIQSZQCdHXg-qKlgEThxOs0N0OFDJk/edit?usp=drivesdk" TargetMode="External"/><Relationship Id="rId868" Type="http://schemas.openxmlformats.org/officeDocument/2006/relationships/hyperlink" Target="https://docs.google.com/document/d/11TRDK7gthr3WVk4_DfRtT1GZCPJDf9Vo7Mk0ASlBdY4/edit?usp=drivesdk" TargetMode="External"/><Relationship Id="rId867" Type="http://schemas.openxmlformats.org/officeDocument/2006/relationships/hyperlink" Target="https://docs.google.com/document/d/1NrtEkordFkDXIsGG03048pBUbqz2eX4bkNIbwuKjzYI/edit?usp=drivesdk" TargetMode="External"/><Relationship Id="rId1690" Type="http://schemas.openxmlformats.org/officeDocument/2006/relationships/hyperlink" Target="https://docs.google.com/document/d/13gGPTA3_okqG-vhpH2oFSPjz71aBRe9morgUnVe4ofg/edit?usp=drivesdk" TargetMode="External"/><Relationship Id="rId1691" Type="http://schemas.openxmlformats.org/officeDocument/2006/relationships/hyperlink" Target="https://docs.google.com/document/d/15pAYUACS1msoWI0D6VxZV-krmDay3b5dMJIWC-kXRmI/edit?usp=drivesdk" TargetMode="External"/><Relationship Id="rId1692" Type="http://schemas.openxmlformats.org/officeDocument/2006/relationships/hyperlink" Target="https://docs.google.com/document/d/1HmeByycBnbZx2lNC5bUUoaLIEDIuU6_2K4nz_XVVMAU/edit?usp=drivesdk" TargetMode="External"/><Relationship Id="rId862" Type="http://schemas.openxmlformats.org/officeDocument/2006/relationships/hyperlink" Target="https://docs.google.com/document/d/1pE7zaYdGxudn-PTElW6gcgIMsWd5wSnflN_AwEVgU60/edit?usp=drivesdk" TargetMode="External"/><Relationship Id="rId1693" Type="http://schemas.openxmlformats.org/officeDocument/2006/relationships/hyperlink" Target="https://docs.google.com/document/d/15HrIesgsBafAJeq6c21j0Zcv8d986iredueK8DMfZCk/edit?usp=drivesdk" TargetMode="External"/><Relationship Id="rId861" Type="http://schemas.openxmlformats.org/officeDocument/2006/relationships/hyperlink" Target="https://docs.google.com/document/d/1tf1E2r4GbOVMbch6iO88_4Zc6FAiE8sey17bzZw1DhM/edit?usp=drivesdk" TargetMode="External"/><Relationship Id="rId1210" Type="http://schemas.openxmlformats.org/officeDocument/2006/relationships/hyperlink" Target="https://docs.google.com/document/d/1fG9YNUdsj0LxM-BGk_0XuPFr0gk6TWj7OF9KCdg1T2E/edit?usp=drivesdk" TargetMode="External"/><Relationship Id="rId1694" Type="http://schemas.openxmlformats.org/officeDocument/2006/relationships/hyperlink" Target="https://docs.google.com/document/d/1v9ZydJqkj_Yh9b9v8T2HJemFgpJl7w7wrkD3jY2h1Nk/edit?usp=drivesdk" TargetMode="External"/><Relationship Id="rId860" Type="http://schemas.openxmlformats.org/officeDocument/2006/relationships/hyperlink" Target="https://docs.google.com/document/d/19BI_9EojaQ5y88UKsthqlvrO7BuNvIg2xaj3t-CzjWE/edit?usp=drivesdk" TargetMode="External"/><Relationship Id="rId1211" Type="http://schemas.openxmlformats.org/officeDocument/2006/relationships/hyperlink" Target="https://docs.google.com/document/d/1gjaCbnvt1wyk4VL3AvjcR47jUNBO5--bI9xmdo20m_U/edit?usp=drivesdk" TargetMode="External"/><Relationship Id="rId1695" Type="http://schemas.openxmlformats.org/officeDocument/2006/relationships/hyperlink" Target="https://docs.google.com/document/d/1y9KNtJfUP0AuGPcYg0wpIewbQyCLIyzkkZ2nAz0S3gw/edit?usp=drivesdk" TargetMode="External"/><Relationship Id="rId1212" Type="http://schemas.openxmlformats.org/officeDocument/2006/relationships/hyperlink" Target="https://docs.google.com/document/d/1U6PPSGobRbcq2GQ3Ang0yNAWie3q8btsSMqHvxi4Crc/edit?usp=drivesdk" TargetMode="External"/><Relationship Id="rId1696" Type="http://schemas.openxmlformats.org/officeDocument/2006/relationships/hyperlink" Target="https://docs.google.com/document/d/1urvzLCTXillEXJ8AOpvIgyFNLtOo2ZwqPcZMvad6B2M/edit?usp=drivesdk" TargetMode="External"/><Relationship Id="rId1202" Type="http://schemas.openxmlformats.org/officeDocument/2006/relationships/hyperlink" Target="https://docs.google.com/document/d/1fpebFnUwgTb-S9RvKYYQlTZUCP308rRzcmL-GX1sQuE/edit?usp=drivesdk" TargetMode="External"/><Relationship Id="rId1686" Type="http://schemas.openxmlformats.org/officeDocument/2006/relationships/hyperlink" Target="https://docs.google.com/document/d/1AX9sr3OytwWftwCVYk1P8VxX1TIyAolP52DOOUeux-4/edit?usp=drivesdk" TargetMode="External"/><Relationship Id="rId1203" Type="http://schemas.openxmlformats.org/officeDocument/2006/relationships/hyperlink" Target="https://docs.google.com/document/d/1e7qY-VyCzcTgtU-0RtEc4Pe0KHneqdPch4uJh2unuI0/edit?usp=drivesdk" TargetMode="External"/><Relationship Id="rId1687" Type="http://schemas.openxmlformats.org/officeDocument/2006/relationships/hyperlink" Target="https://docs.google.com/document/d/15gXnmukwV5MGn6m2IIl7uV580w6deCQGF46bLr1N8fc/edit?usp=drivesdk" TargetMode="External"/><Relationship Id="rId1204" Type="http://schemas.openxmlformats.org/officeDocument/2006/relationships/hyperlink" Target="https://docs.google.com/document/d/1P5NqElu7C9bM991gl_5etNpoehE2bmsWfUs8QFzQl7A/edit?usp=drivesdk" TargetMode="External"/><Relationship Id="rId1688" Type="http://schemas.openxmlformats.org/officeDocument/2006/relationships/hyperlink" Target="https://docs.google.com/document/d/12pe42W4EBjOxcsNfCR_bJQmMcx48V6s9Js6xZbrwYtE/edit?usp=drivesdk" TargetMode="External"/><Relationship Id="rId1205" Type="http://schemas.openxmlformats.org/officeDocument/2006/relationships/hyperlink" Target="https://docs.google.com/document/d/1JGt-yD0w5zBeaHESLmV6gKG2nytjgfOxKcFanrV8Ai0/edit?usp=drivesdk" TargetMode="External"/><Relationship Id="rId1689" Type="http://schemas.openxmlformats.org/officeDocument/2006/relationships/hyperlink" Target="https://docs.google.com/document/d/1QLLe6enyxShkfIZvWDpHjOXVIszTq2VQVXE9mQcPSVU/edit?usp=drivesdk" TargetMode="External"/><Relationship Id="rId1206" Type="http://schemas.openxmlformats.org/officeDocument/2006/relationships/hyperlink" Target="https://docs.google.com/document/d/13Bb4up3pqpi3ymgi6aBDK1Sdx05wvhB-Rhst4lBJtac/edit?usp=drivesdk" TargetMode="External"/><Relationship Id="rId1207" Type="http://schemas.openxmlformats.org/officeDocument/2006/relationships/hyperlink" Target="https://docs.google.com/document/d/1e44bZwGQKcPo9YCgs1exYcczGFpkUuMmDd4xTlZCu7s/edit?usp=drivesdk" TargetMode="External"/><Relationship Id="rId1208" Type="http://schemas.openxmlformats.org/officeDocument/2006/relationships/hyperlink" Target="https://docs.google.com/document/d/1aQ5ElDCTblaR5HNwvOBwvoiDbGKF6JF6Ka1L0vNhT2c/edit?usp=drivesdk" TargetMode="External"/><Relationship Id="rId1209" Type="http://schemas.openxmlformats.org/officeDocument/2006/relationships/hyperlink" Target="https://docs.google.com/document/d/1BhXlz7LsvmPUUuuf3rbKsOOf31uFlxIJCYOA-ECaWr4/edit?usp=drivesdk" TargetMode="External"/><Relationship Id="rId855" Type="http://schemas.openxmlformats.org/officeDocument/2006/relationships/hyperlink" Target="https://docs.google.com/document/d/1_5nXYTNc5YPfKTYW9N0eNoBLdjqu8ISXraNx2s4xhEo/edit?usp=drivesdk" TargetMode="External"/><Relationship Id="rId854" Type="http://schemas.openxmlformats.org/officeDocument/2006/relationships/hyperlink" Target="https://docs.google.com/document/d/1Go5-O0qYA8kM26PxE0rCUQxoUCZiRUHkDb0MBOmzdKU/edit?usp=drivesdk" TargetMode="External"/><Relationship Id="rId853" Type="http://schemas.openxmlformats.org/officeDocument/2006/relationships/hyperlink" Target="https://docs.google.com/document/d/1jZmQt9mgnWZgWwtvCbqUIMB_G4VejaTol3w2Pq4Q-_w/edit?usp=drivesdk" TargetMode="External"/><Relationship Id="rId852" Type="http://schemas.openxmlformats.org/officeDocument/2006/relationships/hyperlink" Target="https://docs.google.com/document/d/14wGBJQ-VQahoD9rJS8CxDyrJdFsvH2YNEHW7dwVswMA/edit?usp=drivesdk" TargetMode="External"/><Relationship Id="rId859" Type="http://schemas.openxmlformats.org/officeDocument/2006/relationships/hyperlink" Target="https://docs.google.com/document/d/1eZEVA25OA5xAbPOxvG8ETtPVVkIzIvWJEcj9vYo-I0w/edit?usp=drivesdk" TargetMode="External"/><Relationship Id="rId858" Type="http://schemas.openxmlformats.org/officeDocument/2006/relationships/hyperlink" Target="https://docs.google.com/document/d/1U7e2M_q6bDWS2vTpGdpk25H2jVy--9W_xjRjMOo8qP4/edit?usp=drivesdk" TargetMode="External"/><Relationship Id="rId857" Type="http://schemas.openxmlformats.org/officeDocument/2006/relationships/hyperlink" Target="https://docs.google.com/document/d/1yrOv8zNyCa8Xu4HPANBHEHPevKm02NSsVpiUAjnvLtg/edit?usp=drivesdk" TargetMode="External"/><Relationship Id="rId856" Type="http://schemas.openxmlformats.org/officeDocument/2006/relationships/hyperlink" Target="https://docs.google.com/document/d/1N8qHj-TJB9-CpCGbWiFZ-J7yS1_D-5qXB9_tV7pZUds/edit?usp=drivesdk" TargetMode="External"/><Relationship Id="rId1680" Type="http://schemas.openxmlformats.org/officeDocument/2006/relationships/hyperlink" Target="https://docs.google.com/document/d/1sYL8fWft28KJHgVUY6mFQE6GCCLinIa-DPYZyOA_sJM/edit?usp=drivesdk" TargetMode="External"/><Relationship Id="rId1681" Type="http://schemas.openxmlformats.org/officeDocument/2006/relationships/hyperlink" Target="https://docs.google.com/document/d/1f_68G0XCkQJb5FJmh8kZYpe_YK5fakAczeCOT-K2GnU/edit?usp=drivesdk" TargetMode="External"/><Relationship Id="rId851" Type="http://schemas.openxmlformats.org/officeDocument/2006/relationships/hyperlink" Target="https://docs.google.com/document/d/14MaC52u3-xbzZ3rKO-ODe2hFMPVav0kYabJSbp5EMss/edit?usp=drivesdk" TargetMode="External"/><Relationship Id="rId1682" Type="http://schemas.openxmlformats.org/officeDocument/2006/relationships/hyperlink" Target="https://docs.google.com/document/d/1mNvVIpiG3gtjkEPHY_lR4jTU9LU40aKSuLJo9Lq-l6c/edit?usp=drivesdk" TargetMode="External"/><Relationship Id="rId850" Type="http://schemas.openxmlformats.org/officeDocument/2006/relationships/hyperlink" Target="https://docs.google.com/document/d/1WiyBEkEsFvmbAszODePKzM9Di47-6EhOHoZqMe_D6Ws/edit?usp=drivesdk" TargetMode="External"/><Relationship Id="rId1683" Type="http://schemas.openxmlformats.org/officeDocument/2006/relationships/hyperlink" Target="https://docs.google.com/document/d/192jFWzGuJl1iad6-JuzeWgdT-ml9JzZr8Vk9u9B8ZHA/edit?usp=drivesdk" TargetMode="External"/><Relationship Id="rId1200" Type="http://schemas.openxmlformats.org/officeDocument/2006/relationships/hyperlink" Target="https://docs.google.com/document/d/1RaYmDMlU-2bAmt8sEKMOfpP5ZlCPi0d2-t5sBPEs8zA/edit?usp=drivesdk" TargetMode="External"/><Relationship Id="rId1684" Type="http://schemas.openxmlformats.org/officeDocument/2006/relationships/hyperlink" Target="https://docs.google.com/document/d/1pz9e2uGVJnmOf-KzQsU_YQol2jU7fT0AZHjvuAduaEg/edit?usp=drivesdk" TargetMode="External"/><Relationship Id="rId1201" Type="http://schemas.openxmlformats.org/officeDocument/2006/relationships/hyperlink" Target="https://docs.google.com/document/d/1ZINeytVCr1yBJkA8YPc2_RL4wI2mTE0kN8mfTGuVqhs/edit?usp=drivesdk" TargetMode="External"/><Relationship Id="rId1685" Type="http://schemas.openxmlformats.org/officeDocument/2006/relationships/hyperlink" Target="https://docs.google.com/document/d/16x4ifJOgsTstUgECjraI56Xf2eXaphLSguNHqXc6RiM/edit?usp=drivesdk" TargetMode="External"/><Relationship Id="rId1235" Type="http://schemas.openxmlformats.org/officeDocument/2006/relationships/hyperlink" Target="https://docs.google.com/document/d/1ZoSnH-D8dxwVV2e_JpqFtD6PjFkFVZwS5kZYCqA8n8A/edit?usp=drivesdk" TargetMode="External"/><Relationship Id="rId1236" Type="http://schemas.openxmlformats.org/officeDocument/2006/relationships/hyperlink" Target="https://docs.google.com/document/d/1eyhAds28v6M9F1QgJvft7UGYZWuCeu0ErkBDpOgOxDg/edit?usp=drivesdk" TargetMode="External"/><Relationship Id="rId1237" Type="http://schemas.openxmlformats.org/officeDocument/2006/relationships/hyperlink" Target="https://docs.google.com/document/d/1lfZmV5iYUoCa7G5rzuNVtIszyQfGWCWExtpl9lZ8-_4/edit?usp=drivesdk" TargetMode="External"/><Relationship Id="rId1238" Type="http://schemas.openxmlformats.org/officeDocument/2006/relationships/hyperlink" Target="https://docs.google.com/document/d/1oxhDAM-jrZe73YgC5_tRerP667i1QmSfwP5NgMEv7RI/edit?usp=drivesdk" TargetMode="External"/><Relationship Id="rId1239" Type="http://schemas.openxmlformats.org/officeDocument/2006/relationships/hyperlink" Target="https://docs.google.com/document/d/1-jhkHu_vwxoQG2KfrmDyqGaS-esPEIzd1RFcV631Agk/edit?usp=drivesdk" TargetMode="External"/><Relationship Id="rId409" Type="http://schemas.openxmlformats.org/officeDocument/2006/relationships/hyperlink" Target="https://docs.google.com/spreadsheets/d/1VkhW83LcXiU5DbUM6jMzt6Fvzmx-yTSvNU9NsWveRuk/edit?usp=drivesdk" TargetMode="External"/><Relationship Id="rId404" Type="http://schemas.openxmlformats.org/officeDocument/2006/relationships/hyperlink" Target="https://docs.google.com/spreadsheets/d/1m6leHUiPAHUZj-fOOz8B6msI3EtpF6mhwsYit1ziLgk/edit?usp=drivesdk" TargetMode="External"/><Relationship Id="rId888" Type="http://schemas.openxmlformats.org/officeDocument/2006/relationships/hyperlink" Target="https://docs.google.com/document/d/1bh7XJBtDqkmS8VB6w3Zc5A5VTBiKbRV7jWuu_BbdYB4/edit?usp=drivesdk" TargetMode="External"/><Relationship Id="rId403" Type="http://schemas.openxmlformats.org/officeDocument/2006/relationships/hyperlink" Target="https://docs.google.com/spreadsheets/d/18CCnRnz-7lIaxu7swoE6RCZLuhG7fwzR6elJLLQIooU/edit?usp=drivesdk" TargetMode="External"/><Relationship Id="rId887" Type="http://schemas.openxmlformats.org/officeDocument/2006/relationships/hyperlink" Target="https://docs.google.com/document/d/136UCB4qscPVdIxwos9WHOMnAXnV9ich9Ai2lobRRGUo/edit?usp=drivesdk" TargetMode="External"/><Relationship Id="rId402" Type="http://schemas.openxmlformats.org/officeDocument/2006/relationships/hyperlink" Target="https://docs.google.com/spreadsheets/d/1b1cBQTIdykad5I-VZS0q6gAcsRxdqdvPWD8XXq4zuNg/edit?usp=drivesdk" TargetMode="External"/><Relationship Id="rId886" Type="http://schemas.openxmlformats.org/officeDocument/2006/relationships/hyperlink" Target="https://docs.google.com/document/d/1fjPvMSUko3HSwbf0IiwexQ1SFEjeYV4rAsEhsmleVJo/edit?usp=drivesdk" TargetMode="External"/><Relationship Id="rId401" Type="http://schemas.openxmlformats.org/officeDocument/2006/relationships/hyperlink" Target="https://docs.google.com/spreadsheets/d/1g-tjqkLoTl-QXIWo2MW2YNWPVyNMD5IO6SZu9ys4Drc/edit?usp=drivesdk" TargetMode="External"/><Relationship Id="rId885" Type="http://schemas.openxmlformats.org/officeDocument/2006/relationships/hyperlink" Target="https://docs.google.com/document/d/1Y54NRDxmjX3hUSUPqH_bMo-lFpaq_Zz1jo3iyuHDhaU/edit?usp=drivesdk" TargetMode="External"/><Relationship Id="rId408" Type="http://schemas.openxmlformats.org/officeDocument/2006/relationships/hyperlink" Target="https://docs.google.com/spreadsheets/d/1V-WufQQw8Cz6zfGixGVIUvV8I8OlUg93WmQlhDe9_q8/edit?usp=drivesdk" TargetMode="External"/><Relationship Id="rId407" Type="http://schemas.openxmlformats.org/officeDocument/2006/relationships/hyperlink" Target="https://docs.google.com/spreadsheets/d/1Ln0ucSq4uvufBCwHrUGszUGpHs1fxWaxLi86E8qUmns/edit?usp=drivesdk" TargetMode="External"/><Relationship Id="rId406" Type="http://schemas.openxmlformats.org/officeDocument/2006/relationships/hyperlink" Target="https://docs.google.com/spreadsheets/d/1mSwgvlPevPFu1mQ43kE9Adg7E3TQibLwWnFkpPfGH6g/edit?usp=drivesdk" TargetMode="External"/><Relationship Id="rId405" Type="http://schemas.openxmlformats.org/officeDocument/2006/relationships/hyperlink" Target="https://docs.google.com/spreadsheets/d/1FZilO3mu9rHZvpqXV4zfJDLE3mtBp1IcIVDf1L04Cmk/edit?usp=drivesdk" TargetMode="External"/><Relationship Id="rId889" Type="http://schemas.openxmlformats.org/officeDocument/2006/relationships/hyperlink" Target="https://docs.google.com/document/d/1IJ5UcN1vse-REH4VGacHYzbCi309L16672bn3rU9Aeg/edit?usp=drivesdk" TargetMode="External"/><Relationship Id="rId880" Type="http://schemas.openxmlformats.org/officeDocument/2006/relationships/hyperlink" Target="https://docs.google.com/document/d/1eUTc24jvlbE04OpzLPNLOqDG82KdS3fBY0I0OW4Myy0/edit?usp=drivesdk" TargetMode="External"/><Relationship Id="rId1230" Type="http://schemas.openxmlformats.org/officeDocument/2006/relationships/hyperlink" Target="https://docs.google.com/document/d/1ZsRVPABz5oRsnUQTDmTAHmy5eBIu4TEmNPuCLW6JAtI/edit?usp=drivesdk" TargetMode="External"/><Relationship Id="rId400" Type="http://schemas.openxmlformats.org/officeDocument/2006/relationships/hyperlink" Target="https://docs.google.com/spreadsheets/d/1yoKMqhBcqgS72TUsivMhIoc6-Nrr4ldT7vdCahBKGZY/edit?usp=drivesdk" TargetMode="External"/><Relationship Id="rId884" Type="http://schemas.openxmlformats.org/officeDocument/2006/relationships/hyperlink" Target="https://docs.google.com/document/d/1FAe_-O2F5uCarYJr0Jgfr_8ffFtde8koG7VjZBEqeZE/edit?usp=drivesdk" TargetMode="External"/><Relationship Id="rId1231" Type="http://schemas.openxmlformats.org/officeDocument/2006/relationships/hyperlink" Target="https://docs.google.com/document/d/1MwMdoSK4vdnmaoDAGmyu_8fIVKlscPMfasBdqTORbx8/edit?usp=drivesdk" TargetMode="External"/><Relationship Id="rId883" Type="http://schemas.openxmlformats.org/officeDocument/2006/relationships/hyperlink" Target="https://docs.google.com/document/d/1T8428MlAK76sRNHfYzIhNnd2FlrPP8IK8e20rydh3Lw/edit?usp=drivesdk" TargetMode="External"/><Relationship Id="rId1232" Type="http://schemas.openxmlformats.org/officeDocument/2006/relationships/hyperlink" Target="https://docs.google.com/document/d/1k18d0vmzUSVtT8fxJR_VL2EX9pi5bDXTARvV2Wxcn5w/edit?usp=drivesdk" TargetMode="External"/><Relationship Id="rId882" Type="http://schemas.openxmlformats.org/officeDocument/2006/relationships/hyperlink" Target="https://docs.google.com/document/d/1YgiT6nLl5pGMJS3M6h0S432FQzZbpnuFw7YsWyLUzy0/edit?usp=drivesdk" TargetMode="External"/><Relationship Id="rId1233" Type="http://schemas.openxmlformats.org/officeDocument/2006/relationships/hyperlink" Target="https://docs.google.com/document/d/1lqJB2_kys7MATy5P9XNnj1XN6oPJOM7krp8RCncIo7s/edit?usp=drivesdk" TargetMode="External"/><Relationship Id="rId881" Type="http://schemas.openxmlformats.org/officeDocument/2006/relationships/hyperlink" Target="https://docs.google.com/document/d/1dBJICyAL-k9_XnlcmkKNA96mdcZbvI_DS-Up_AX5eik/edit?usp=drivesdk" TargetMode="External"/><Relationship Id="rId1234" Type="http://schemas.openxmlformats.org/officeDocument/2006/relationships/hyperlink" Target="https://docs.google.com/document/d/1HY5QnM03kK-DOYRQRp0QesaGkXB_8IjORmY3V9dpCek/edit?usp=drivesdk" TargetMode="External"/><Relationship Id="rId1224" Type="http://schemas.openxmlformats.org/officeDocument/2006/relationships/hyperlink" Target="https://docs.google.com/document/d/1uNYazM63Pm9f5Ek1jBLRuvpinEw0TNf1aMUAemsVMnk/edit?usp=drivesdk" TargetMode="External"/><Relationship Id="rId1225" Type="http://schemas.openxmlformats.org/officeDocument/2006/relationships/hyperlink" Target="https://docs.google.com/document/d/1kPY1dBr19NBrEjo78yyP5RwNodNoI0qELFGjMB5ZYZk/edit?usp=drivesdk" TargetMode="External"/><Relationship Id="rId1226" Type="http://schemas.openxmlformats.org/officeDocument/2006/relationships/hyperlink" Target="https://docs.google.com/document/d/17ooz2gJIoPZ8RYQ-z6-rQxYn2JPrKFFxEExvbQbNvYE/edit?usp=drivesdk" TargetMode="External"/><Relationship Id="rId1227" Type="http://schemas.openxmlformats.org/officeDocument/2006/relationships/hyperlink" Target="https://docs.google.com/document/d/1Wfo2sT25V845s5KlwA5GL5bcJUNHmblSt59F2d6VYog/edit?usp=drivesdk" TargetMode="External"/><Relationship Id="rId1228" Type="http://schemas.openxmlformats.org/officeDocument/2006/relationships/hyperlink" Target="https://docs.google.com/document/d/1C_Ja9oS4i2UKW8kWas7gBUZ_Kr3dGZEUL9WGKWMsM6A/edit?usp=drivesdk" TargetMode="External"/><Relationship Id="rId1229" Type="http://schemas.openxmlformats.org/officeDocument/2006/relationships/hyperlink" Target="https://docs.google.com/document/d/1Yx2xeg9RhzirhU388POhokT1SWY_rYsdZU1rSOhm1OU/edit?usp=drivesdk" TargetMode="External"/><Relationship Id="rId877" Type="http://schemas.openxmlformats.org/officeDocument/2006/relationships/hyperlink" Target="https://docs.google.com/document/d/1YI_KNGkKoXU5w2MITjqgfJQ657sE6Fb5TTurOyYd5wQ/edit?usp=drivesdk" TargetMode="External"/><Relationship Id="rId876" Type="http://schemas.openxmlformats.org/officeDocument/2006/relationships/hyperlink" Target="https://docs.google.com/document/d/1dY--zg2t8bMGXUYKQowXJ3kMjWj1Eu2hllZ-jc6D6xw/edit?usp=drivesdk" TargetMode="External"/><Relationship Id="rId875" Type="http://schemas.openxmlformats.org/officeDocument/2006/relationships/hyperlink" Target="https://docs.google.com/document/d/1aoEHWSgF--GMz6wTgWpsOGPoDwlsHaYI7a47giTrTYM/edit?usp=drivesdk" TargetMode="External"/><Relationship Id="rId874" Type="http://schemas.openxmlformats.org/officeDocument/2006/relationships/hyperlink" Target="https://docs.google.com/document/d/11B0LQ6ZHSBbiHhTPzMEALrIZf_H-jVcBWpwxKngOMB8/edit?usp=drivesdk" TargetMode="External"/><Relationship Id="rId879" Type="http://schemas.openxmlformats.org/officeDocument/2006/relationships/hyperlink" Target="https://docs.google.com/document/d/12TFqwUEI0A8alDhHfxRVcSXGDIFKJWGbNcA3yCfk880/edit?usp=drivesdk" TargetMode="External"/><Relationship Id="rId878" Type="http://schemas.openxmlformats.org/officeDocument/2006/relationships/hyperlink" Target="https://docs.google.com/document/d/13w0JiBhwn8_vYHuDuXszLyunFherqhqTOVo42ohXuGI/edit?usp=drivesdk" TargetMode="External"/><Relationship Id="rId873" Type="http://schemas.openxmlformats.org/officeDocument/2006/relationships/hyperlink" Target="https://docs.google.com/document/d/1uxvYo9Ob6hp7wzdowqQEKrKfeMdW5MnkhKYuvy_xvAQ/edit?usp=drivesdk" TargetMode="External"/><Relationship Id="rId1220" Type="http://schemas.openxmlformats.org/officeDocument/2006/relationships/hyperlink" Target="https://docs.google.com/document/d/1OSUyMx-yMAmPjmRl-QBTosKuKH-cXMoevkGssFZ0DFA/edit?usp=drivesdk" TargetMode="External"/><Relationship Id="rId872" Type="http://schemas.openxmlformats.org/officeDocument/2006/relationships/hyperlink" Target="https://docs.google.com/document/d/1GnA0YlDn1eEKRf-RKZfEbz-fSpU0Trl8rsub9Tn8xS0/edit?usp=drivesdk" TargetMode="External"/><Relationship Id="rId1221" Type="http://schemas.openxmlformats.org/officeDocument/2006/relationships/hyperlink" Target="https://docs.google.com/document/d/1ijuWZ_wINkkt1ck909HoLiuyFJrcl13r44CPnXKOdjQ/edit?usp=drivesdk" TargetMode="External"/><Relationship Id="rId871" Type="http://schemas.openxmlformats.org/officeDocument/2006/relationships/hyperlink" Target="https://docs.google.com/document/d/1K6s7m_QdK4gnAQo6HcyDQDrL6RYSnxD1G4gjaTLsOVE/edit?usp=drivesdk" TargetMode="External"/><Relationship Id="rId1222" Type="http://schemas.openxmlformats.org/officeDocument/2006/relationships/hyperlink" Target="https://docs.google.com/document/d/1vOMBkizvCpWZ5iIoZiXLI9yE9A3BSxLvZMLwXtzX1UM/edit?usp=drivesdk" TargetMode="External"/><Relationship Id="rId870" Type="http://schemas.openxmlformats.org/officeDocument/2006/relationships/hyperlink" Target="https://docs.google.com/document/d/1UgqeHsXpxXqUuCy6QXurEuKyeZXROAf8ejKxF4CdisU/edit?usp=drivesdk" TargetMode="External"/><Relationship Id="rId1223" Type="http://schemas.openxmlformats.org/officeDocument/2006/relationships/hyperlink" Target="https://docs.google.com/document/d/1pOEVCwR1u__HMCbVEss8Hlh88s61GPHTx-5dWVcLMBs/edit?usp=drivesdk" TargetMode="External"/><Relationship Id="rId1653" Type="http://schemas.openxmlformats.org/officeDocument/2006/relationships/hyperlink" Target="https://docs.google.com/document/d/1X8pZ994AN_DWEdilsdsdyimZnFQwi3vYqKgRTHcHphs/edit?usp=drivesdk" TargetMode="External"/><Relationship Id="rId1654" Type="http://schemas.openxmlformats.org/officeDocument/2006/relationships/hyperlink" Target="https://docs.google.com/document/d/1Q3cl2uTMr9l6DSi2PA1DES1SmexW6qcI_004x8yXu7w/edit?usp=drivesdk" TargetMode="External"/><Relationship Id="rId1655" Type="http://schemas.openxmlformats.org/officeDocument/2006/relationships/hyperlink" Target="https://docs.google.com/document/d/1LuQw_incCFLhfut28WcTNDynVd7EBJ8CxPkYCDTiQMg/edit?usp=drivesdk" TargetMode="External"/><Relationship Id="rId1656" Type="http://schemas.openxmlformats.org/officeDocument/2006/relationships/hyperlink" Target="https://docs.google.com/document/d/1YJGwBYd2_rEwNzL1NYGkmqxS78r-UYq097LKmtg__ao/edit?usp=drivesdk" TargetMode="External"/><Relationship Id="rId1657" Type="http://schemas.openxmlformats.org/officeDocument/2006/relationships/hyperlink" Target="https://docs.google.com/document/d/13wd3LmlJ5h5P5F_ZmCCx2UtJvcXn725mFwf-4CdPYBo/edit?usp=drivesdk" TargetMode="External"/><Relationship Id="rId1658" Type="http://schemas.openxmlformats.org/officeDocument/2006/relationships/hyperlink" Target="https://docs.google.com/document/d/16y7ycNrLaN6ARE-00ugAbjtOAV-Dhkp8ykCM1rdhyOk/edit?usp=drivesdk" TargetMode="External"/><Relationship Id="rId1659" Type="http://schemas.openxmlformats.org/officeDocument/2006/relationships/hyperlink" Target="https://docs.google.com/document/d/1F9hLby9dg0eIPGRo-2iuuRQJGXmpQhMFo28P5e6KX7c/edit?usp=drivesdk" TargetMode="External"/><Relationship Id="rId829" Type="http://schemas.openxmlformats.org/officeDocument/2006/relationships/hyperlink" Target="https://docs.google.com/document/d/1xPJQ1gESdC1YIbRdVyUSpNRMLLfE2JicietRCAOu34s/edit?usp=drivesdk" TargetMode="External"/><Relationship Id="rId828" Type="http://schemas.openxmlformats.org/officeDocument/2006/relationships/hyperlink" Target="https://docs.google.com/document/d/1YQ9-82TmfvhGejZ-ibpla2xovZmQ2mztfRl_Hnu3ock/edit?usp=drivesdk" TargetMode="External"/><Relationship Id="rId827" Type="http://schemas.openxmlformats.org/officeDocument/2006/relationships/hyperlink" Target="https://docs.google.com/document/d/1Rok6wgOeKAol6LoZIyr_KCWH0RBe6_8P1uF3aLWMz18/edit?usp=drivesdk" TargetMode="External"/><Relationship Id="rId822" Type="http://schemas.openxmlformats.org/officeDocument/2006/relationships/hyperlink" Target="https://docs.google.com/document/d/1LYvKz6rt1Kd7YFF6JEQQ4phG5ZuOcBdkuwAjlFNIDDA/edit?usp=drivesdk" TargetMode="External"/><Relationship Id="rId821" Type="http://schemas.openxmlformats.org/officeDocument/2006/relationships/hyperlink" Target="https://docs.google.com/document/d/1ss16aVgLdHyE09VIn-doVwSxiZftvATdnkqhbSXVe20/edit?usp=drivesdk" TargetMode="External"/><Relationship Id="rId820" Type="http://schemas.openxmlformats.org/officeDocument/2006/relationships/hyperlink" Target="https://docs.google.com/document/d/1ja7cQQXayBQpXqO8pghUYV3JepFMdyCUuFQVIfmNEJI/edit?usp=drivesdk" TargetMode="External"/><Relationship Id="rId826" Type="http://schemas.openxmlformats.org/officeDocument/2006/relationships/hyperlink" Target="https://docs.google.com/document/d/1jIoTsteb6-qP1_8jejHQodblW_Ylab3czcm_IZa_tnA/edit?usp=drivesdk" TargetMode="External"/><Relationship Id="rId825" Type="http://schemas.openxmlformats.org/officeDocument/2006/relationships/hyperlink" Target="https://docs.google.com/document/d/1LRgDzHVVe5SlYHEoIQQib3qUqIKfqQ04DNO8Pg4bkyM/edit?usp=drivesdk" TargetMode="External"/><Relationship Id="rId824" Type="http://schemas.openxmlformats.org/officeDocument/2006/relationships/hyperlink" Target="https://docs.google.com/document/d/1gkQLXA_FLGwHcyrhDwL20Je9MSPqV9SCUcXabDLJWCI/edit?usp=drivesdk" TargetMode="External"/><Relationship Id="rId823" Type="http://schemas.openxmlformats.org/officeDocument/2006/relationships/hyperlink" Target="https://docs.google.com/document/d/1J0xSctcf46tl_Gjsvjvtfpp7f8Ibx3e_-MsUSUBhLok/edit?usp=drivesdk" TargetMode="External"/><Relationship Id="rId1650" Type="http://schemas.openxmlformats.org/officeDocument/2006/relationships/hyperlink" Target="https://docs.google.com/document/d/14XvntOSOezV4IG_550X7Lmgdj4Lo1XGcVJoNY4mrwpo/edit?usp=drivesdk" TargetMode="External"/><Relationship Id="rId1651" Type="http://schemas.openxmlformats.org/officeDocument/2006/relationships/hyperlink" Target="https://docs.google.com/document/d/1U6V2H3Nr06AA1k7Efxt5R8qTkHkD08JGxkDfF6b0WfU/edit?usp=drivesdk" TargetMode="External"/><Relationship Id="rId1652" Type="http://schemas.openxmlformats.org/officeDocument/2006/relationships/hyperlink" Target="https://docs.google.com/document/d/1gVcaN9sriOYdrwXi2Umf2HRE2gnJ4se2ssNFMKLLvuM/edit?usp=drivesdk" TargetMode="External"/><Relationship Id="rId1642" Type="http://schemas.openxmlformats.org/officeDocument/2006/relationships/hyperlink" Target="https://docs.google.com/document/d/1iAAGXWPNW-knjNCGMkvRERsi9AFT5PGUQcRBkgu9Ieo/edit?usp=drivesdk" TargetMode="External"/><Relationship Id="rId1643" Type="http://schemas.openxmlformats.org/officeDocument/2006/relationships/hyperlink" Target="https://docs.google.com/document/d/15HGGo0tyWsdkQDKExkll_5DdVD2Ofg_1HiClVQfhC5k/edit?usp=drivesdk" TargetMode="External"/><Relationship Id="rId1644" Type="http://schemas.openxmlformats.org/officeDocument/2006/relationships/hyperlink" Target="https://docs.google.com/document/d/1oJcS2CajOTIVgRTxmgiTiNcO8Ug0-5V6ETsagcCmyHU/edit?usp=drivesdk" TargetMode="External"/><Relationship Id="rId1645" Type="http://schemas.openxmlformats.org/officeDocument/2006/relationships/hyperlink" Target="https://docs.google.com/document/d/1hjtga7CYdR3PKlgSaIPdBnxMCRtVW3vWzv_UkTehPGo/edit?usp=drivesdk" TargetMode="External"/><Relationship Id="rId1646" Type="http://schemas.openxmlformats.org/officeDocument/2006/relationships/hyperlink" Target="https://docs.google.com/document/d/1EKkWO-oC1-e0qOdWZUvfq3ESziZ_bvOJew-WdFnLdiw/edit?usp=drivesdk" TargetMode="External"/><Relationship Id="rId1647" Type="http://schemas.openxmlformats.org/officeDocument/2006/relationships/hyperlink" Target="https://docs.google.com/document/d/1Ujmbz2j-4GW7AuYfevx9GHwRkmc5BVuie6RiVhXZ_9U/edit?usp=drivesdk" TargetMode="External"/><Relationship Id="rId1648" Type="http://schemas.openxmlformats.org/officeDocument/2006/relationships/hyperlink" Target="https://docs.google.com/document/d/1Jxx9ty-9ZVh7auYXt5vinDszfBFGXkmsn_c5-cUsef8/edit?usp=drivesdk" TargetMode="External"/><Relationship Id="rId1649" Type="http://schemas.openxmlformats.org/officeDocument/2006/relationships/hyperlink" Target="https://docs.google.com/document/d/1Ef8anhw6CJzhBqii1bo7sL_b2g3U6KuPzOjYzFFp5PE/edit?usp=drivesdk" TargetMode="External"/><Relationship Id="rId819" Type="http://schemas.openxmlformats.org/officeDocument/2006/relationships/hyperlink" Target="https://docs.google.com/document/d/145ByS7YTAitpzMfEjCFGuFjn6Yt4X1jMc0BMnyhgfFs/edit?usp=drivesdk" TargetMode="External"/><Relationship Id="rId818" Type="http://schemas.openxmlformats.org/officeDocument/2006/relationships/hyperlink" Target="https://docs.google.com/document/d/1ctCjOfJLwYzQ7SlQmh69Q57RYczeWs1JTEe3Zrap-tI/edit?usp=drivesdk" TargetMode="External"/><Relationship Id="rId817" Type="http://schemas.openxmlformats.org/officeDocument/2006/relationships/hyperlink" Target="https://docs.google.com/document/d/1eho1aq7X8s7KLlsRJtQTjUGvQNSN3aj7-wV5i0C07w8/edit?usp=drivesdk" TargetMode="External"/><Relationship Id="rId816" Type="http://schemas.openxmlformats.org/officeDocument/2006/relationships/hyperlink" Target="https://docs.google.com/document/d/1gLMj_CUZHyBJ4JHdkVn7jIYcNlx7VHaZYOUrVb1s1Zg/edit?usp=drivesdk" TargetMode="External"/><Relationship Id="rId811" Type="http://schemas.openxmlformats.org/officeDocument/2006/relationships/hyperlink" Target="https://docs.google.com/document/d/1g5ypjL5cAqkHcc2qakIvONI4bhDKj3hyQAluDgkFI0M/edit?usp=drivesdk" TargetMode="External"/><Relationship Id="rId810" Type="http://schemas.openxmlformats.org/officeDocument/2006/relationships/hyperlink" Target="https://docs.google.com/document/d/162XJEdLMfhMy3T2gVBsbjk4ti8ys5os46HkSOvPzK-U/edit?usp=drivesdk" TargetMode="External"/><Relationship Id="rId815" Type="http://schemas.openxmlformats.org/officeDocument/2006/relationships/hyperlink" Target="https://docs.google.com/document/d/1ZGOkaIbl4RM6Q-XVMyG83EHZphRaprQT9kW8wv73up0/edit?usp=drivesdk" TargetMode="External"/><Relationship Id="rId814" Type="http://schemas.openxmlformats.org/officeDocument/2006/relationships/hyperlink" Target="https://docs.google.com/document/d/16Q2UY7dj2j84lCJHxD4H7V1pSQ_lECLZ48dRh1fx-0Y/edit?usp=drivesdk" TargetMode="External"/><Relationship Id="rId813" Type="http://schemas.openxmlformats.org/officeDocument/2006/relationships/hyperlink" Target="https://docs.google.com/document/d/1nkbkKEr317CLWf3vmOyPRlyffERwqUcjHNKVkFRGTmw/edit?usp=drivesdk" TargetMode="External"/><Relationship Id="rId812" Type="http://schemas.openxmlformats.org/officeDocument/2006/relationships/hyperlink" Target="https://docs.google.com/document/d/1dAZzF55b2DWNjx80gupA24qvKFO_Kihnw987GJf1fRc/edit?usp=drivesdk" TargetMode="External"/><Relationship Id="rId1640" Type="http://schemas.openxmlformats.org/officeDocument/2006/relationships/hyperlink" Target="https://docs.google.com/document/d/1pj01b8r4xSSrCk-jAUUlyAAJGCDWrzkO-PZDuyxAbbA/edit?usp=drivesdk" TargetMode="External"/><Relationship Id="rId1641" Type="http://schemas.openxmlformats.org/officeDocument/2006/relationships/hyperlink" Target="https://docs.google.com/document/d/1Z34mqlVaE-My-WdfZf0y8Fz5UIj6z3z8qgpsvoemt3I/edit?usp=drivesdk" TargetMode="External"/><Relationship Id="rId1675" Type="http://schemas.openxmlformats.org/officeDocument/2006/relationships/hyperlink" Target="https://docs.google.com/document/d/1EoUCR0B0R4JNofn-iSmrefO-Q7noPNostVi6FllZ5SQ/edit?usp=drivesdk" TargetMode="External"/><Relationship Id="rId1676" Type="http://schemas.openxmlformats.org/officeDocument/2006/relationships/hyperlink" Target="https://docs.google.com/document/d/17YVPFqfvCYDcu8eUuXIvTk_VQLTGCI98ZwaywzyHxYk/edit?usp=drivesdk" TargetMode="External"/><Relationship Id="rId1677" Type="http://schemas.openxmlformats.org/officeDocument/2006/relationships/hyperlink" Target="https://docs.google.com/document/d/11o9tfQXtYq8G9l3X847j0PD4W9UTvWT2BAnAPgHeQE0/edit?usp=drivesdk" TargetMode="External"/><Relationship Id="rId1678" Type="http://schemas.openxmlformats.org/officeDocument/2006/relationships/hyperlink" Target="https://docs.google.com/document/d/1iKt6UBxeBQ-p-MCOM3JaBFb_HbLosie273-Kg5PIdTc/edit?usp=drivesdk" TargetMode="External"/><Relationship Id="rId1679" Type="http://schemas.openxmlformats.org/officeDocument/2006/relationships/hyperlink" Target="https://docs.google.com/document/d/12ms5qNu50rcrktU088czPk8wH4adMCiabX5KvCODli0/edit?usp=drivesdk" TargetMode="External"/><Relationship Id="rId849" Type="http://schemas.openxmlformats.org/officeDocument/2006/relationships/hyperlink" Target="https://docs.google.com/document/d/1lV6bRqA3s72oXuC4x2-55euxRJMhN-SypMQeGg07wLc/edit?usp=drivesdk" TargetMode="External"/><Relationship Id="rId844" Type="http://schemas.openxmlformats.org/officeDocument/2006/relationships/hyperlink" Target="https://docs.google.com/document/d/1r-InD-28R-7SOOidVzHXxsqE9_WW7Tj6-VdA78ZFNLo/edit?usp=drivesdk" TargetMode="External"/><Relationship Id="rId843" Type="http://schemas.openxmlformats.org/officeDocument/2006/relationships/hyperlink" Target="https://docs.google.com/document/d/1xoByPzqZq5-QTvzeGepmX-W34ocwZfI_Wc50GbSH9GY/edit?usp=drivesdk" TargetMode="External"/><Relationship Id="rId842" Type="http://schemas.openxmlformats.org/officeDocument/2006/relationships/hyperlink" Target="https://docs.google.com/document/d/1oLUw-dklAyAtUwvlKOsFp6xAIbesvOYb5NQgU72pX_s/edit?usp=drivesdk" TargetMode="External"/><Relationship Id="rId841" Type="http://schemas.openxmlformats.org/officeDocument/2006/relationships/hyperlink" Target="https://docs.google.com/document/d/12mQxAIu_Mrq-QZ0McWr_CrFbR2pllI18_fQD1meQlHI/edit?usp=drivesdk" TargetMode="External"/><Relationship Id="rId848" Type="http://schemas.openxmlformats.org/officeDocument/2006/relationships/hyperlink" Target="https://docs.google.com/document/d/1g4ajnarJYkjLGppaBKdTIZTDUtDgdW7ofNVVjrRrWNU/edit?usp=drivesdk" TargetMode="External"/><Relationship Id="rId847" Type="http://schemas.openxmlformats.org/officeDocument/2006/relationships/hyperlink" Target="https://docs.google.com/document/d/1J9UjpyDly0WM4MrniVXdW7TT5haweNYcMnSsuzmAM54/edit?usp=drivesdk" TargetMode="External"/><Relationship Id="rId846" Type="http://schemas.openxmlformats.org/officeDocument/2006/relationships/hyperlink" Target="https://docs.google.com/document/d/19Ceu0HJVXY84VVqfv2kkGEZSL4dYdrq_GtmLZF-k4cY/edit?usp=drivesdk" TargetMode="External"/><Relationship Id="rId845" Type="http://schemas.openxmlformats.org/officeDocument/2006/relationships/hyperlink" Target="https://docs.google.com/document/d/1dTPVAPDNeymFp6H0UEJ-tKwH9uVQygPQPBWV5S5UAAI/edit?usp=drivesdk" TargetMode="External"/><Relationship Id="rId1670" Type="http://schemas.openxmlformats.org/officeDocument/2006/relationships/hyperlink" Target="https://docs.google.com/document/d/1q4c7Kns0IbXN_JXbTB1IYrS9jxJyw0wZb6IZT7qNGac/edit?usp=drivesdk" TargetMode="External"/><Relationship Id="rId840" Type="http://schemas.openxmlformats.org/officeDocument/2006/relationships/hyperlink" Target="https://docs.google.com/document/d/1UWfrr_Z_ivEdVV3oXJWbGXarFHKEL7WGugO61450NH8/edit?usp=drivesdk" TargetMode="External"/><Relationship Id="rId1671" Type="http://schemas.openxmlformats.org/officeDocument/2006/relationships/hyperlink" Target="https://docs.google.com/document/d/1_425Ao9AvVfvbq9pQNu69mVSooANXlK48NOtyyHv2EI/edit?usp=drivesdk" TargetMode="External"/><Relationship Id="rId1672" Type="http://schemas.openxmlformats.org/officeDocument/2006/relationships/hyperlink" Target="https://docs.google.com/document/d/13v95CNiL4iSaYamDVP-749arE5WFsSCowSjqjOsw6Ig/edit?usp=drivesdk" TargetMode="External"/><Relationship Id="rId1673" Type="http://schemas.openxmlformats.org/officeDocument/2006/relationships/hyperlink" Target="https://docs.google.com/document/d/1eifZSlrG3zpyEipku_oCtWA8-Lz42rxS99MAhldfhno/edit?usp=drivesdk" TargetMode="External"/><Relationship Id="rId1674" Type="http://schemas.openxmlformats.org/officeDocument/2006/relationships/hyperlink" Target="https://docs.google.com/document/d/1occ1cJkU3lFC8UXmwOgUdupajJV5xbZO83C6nSa_LUs/edit?usp=drivesdk" TargetMode="External"/><Relationship Id="rId1664" Type="http://schemas.openxmlformats.org/officeDocument/2006/relationships/hyperlink" Target="https://docs.google.com/document/d/1pbs41mWKhiUbKnWbqXGfHNMZUWSuc2N6o8qbxo5j27U/edit?usp=drivesdk" TargetMode="External"/><Relationship Id="rId1665" Type="http://schemas.openxmlformats.org/officeDocument/2006/relationships/hyperlink" Target="https://docs.google.com/document/d/1sjNd3t3TT-xFMKVr7RMditeccJkimd4cEPAoagCkBXE/edit?usp=drivesdk" TargetMode="External"/><Relationship Id="rId1666" Type="http://schemas.openxmlformats.org/officeDocument/2006/relationships/hyperlink" Target="https://docs.google.com/document/d/1tCts0PHVcrYmH_ULBG3UarwneU4d3uzsOfokefsVvj0/edit?usp=drivesdk" TargetMode="External"/><Relationship Id="rId1667" Type="http://schemas.openxmlformats.org/officeDocument/2006/relationships/hyperlink" Target="https://docs.google.com/document/d/1wNsj_VtRtNV25L5JkdvuVTN146F70I07n4e83hVBPo4/edit?usp=drivesdk" TargetMode="External"/><Relationship Id="rId1668" Type="http://schemas.openxmlformats.org/officeDocument/2006/relationships/hyperlink" Target="https://docs.google.com/document/d/1NEXiEHIie_MbzI7PZVadWtPN7wX-GIxpX-ul8-czyGg/edit?usp=drivesdk" TargetMode="External"/><Relationship Id="rId1669" Type="http://schemas.openxmlformats.org/officeDocument/2006/relationships/hyperlink" Target="https://docs.google.com/document/d/1a6Q35Io5QeG6oAOCo_i_UXs8Piv6-YZsQuom1NYGDZ0/edit?usp=drivesdk" TargetMode="External"/><Relationship Id="rId839" Type="http://schemas.openxmlformats.org/officeDocument/2006/relationships/hyperlink" Target="https://docs.google.com/document/d/1IbdBcWNVuc-q7R9PE4Hmuh35XLE3W1-3W5idalrbt2U/edit?usp=drivesdk" TargetMode="External"/><Relationship Id="rId838" Type="http://schemas.openxmlformats.org/officeDocument/2006/relationships/hyperlink" Target="https://docs.google.com/document/d/1ePBn47BS7_BLRwLXO2b-iC7JlS64NBQlmPQRC1NitFk/edit?usp=drivesdk" TargetMode="External"/><Relationship Id="rId833" Type="http://schemas.openxmlformats.org/officeDocument/2006/relationships/hyperlink" Target="https://docs.google.com/document/d/1SRtrPNLgmirwRoV2uiCbKdyNY5X9OkwKxLoqigVP_iw/edit?usp=drivesdk" TargetMode="External"/><Relationship Id="rId832" Type="http://schemas.openxmlformats.org/officeDocument/2006/relationships/hyperlink" Target="https://docs.google.com/document/d/1UTnOgEqSxnuywV2CO41CoG7SE1eoZaPwvqd_tDd2isQ/edit?usp=drivesdk" TargetMode="External"/><Relationship Id="rId831" Type="http://schemas.openxmlformats.org/officeDocument/2006/relationships/hyperlink" Target="https://docs.google.com/document/d/1qG4goS8fLMdiNRNPJgfHk0aF3FvgNfsCIket_P0nRow/edit?usp=drivesdk" TargetMode="External"/><Relationship Id="rId830" Type="http://schemas.openxmlformats.org/officeDocument/2006/relationships/hyperlink" Target="https://docs.google.com/document/d/1y85tJ76sRo76puWFe4Rd3EZXONgr8Wb_GEvMMv2ZpXQ/edit?usp=drivesdk" TargetMode="External"/><Relationship Id="rId837" Type="http://schemas.openxmlformats.org/officeDocument/2006/relationships/hyperlink" Target="https://docs.google.com/document/d/16NLwwpkjY9BH-w3T_bq7I61bMtYcLOJcc8x2zo4JEcs/edit?usp=drivesdk" TargetMode="External"/><Relationship Id="rId836" Type="http://schemas.openxmlformats.org/officeDocument/2006/relationships/hyperlink" Target="https://docs.google.com/document/d/1epkgc-6QLM3iKJNKUGPeGFJ4y2C5cBwfUIofygXLws8/edit?usp=drivesdk" TargetMode="External"/><Relationship Id="rId835" Type="http://schemas.openxmlformats.org/officeDocument/2006/relationships/hyperlink" Target="https://docs.google.com/document/d/1azEuQkQfoO2VGDJqvglUSguOmUOLoMOL3Z-kwTpm4G0/edit?usp=drivesdk" TargetMode="External"/><Relationship Id="rId834" Type="http://schemas.openxmlformats.org/officeDocument/2006/relationships/hyperlink" Target="https://docs.google.com/document/d/1nZ_J4gar4dqiGZdU-CsowO6Y6SykqfqvmxYd1OjtcLs/edit?usp=drivesdk" TargetMode="External"/><Relationship Id="rId1660" Type="http://schemas.openxmlformats.org/officeDocument/2006/relationships/hyperlink" Target="https://docs.google.com/document/d/1hHreOfR12Ec-_l0gCLyibC4dePS9kK6jYLUfH6iaElo/edit?usp=drivesdk" TargetMode="External"/><Relationship Id="rId1661" Type="http://schemas.openxmlformats.org/officeDocument/2006/relationships/hyperlink" Target="https://docs.google.com/document/d/1qveCXU6gCeCJoB3yrD_NS3nm3-ceAyZOJHpMg64ivVE/edit?usp=drivesdk" TargetMode="External"/><Relationship Id="rId1662" Type="http://schemas.openxmlformats.org/officeDocument/2006/relationships/hyperlink" Target="https://docs.google.com/document/d/1utWXLwV7et-2IqG8SwFX9GjtDoBEKMuDa1x-qcQsPvQ/edit?usp=drivesdk" TargetMode="External"/><Relationship Id="rId1663" Type="http://schemas.openxmlformats.org/officeDocument/2006/relationships/hyperlink" Target="https://docs.google.com/document/d/1ZJjDlashhEpgcHjrPANhMz_fAIvmu0zyyb4zEu6_0Q0/edit?usp=drivesdk" TargetMode="External"/><Relationship Id="rId469" Type="http://schemas.openxmlformats.org/officeDocument/2006/relationships/hyperlink" Target="https://docs.google.com/spreadsheets/d/1tny9e1PzA7PXoZFlKnDPzqOwHQoVk3ffiQv8qDVgaxU/edit?usp=drivesdk" TargetMode="External"/><Relationship Id="rId468" Type="http://schemas.openxmlformats.org/officeDocument/2006/relationships/hyperlink" Target="https://docs.google.com/document/d/1m0-DL5p4H2fqLWMNJjv8VKtCkln9DMoD5gq7MwIJW-M/edit?usp=drivesdk" TargetMode="External"/><Relationship Id="rId467" Type="http://schemas.openxmlformats.org/officeDocument/2006/relationships/hyperlink" Target="https://docs.google.com/document/d/1XYRrXcEIWJo9eN_haJEWtvWYP1-QNYX296iyatl_kAA/edit?usp=drivesdk" TargetMode="External"/><Relationship Id="rId1290" Type="http://schemas.openxmlformats.org/officeDocument/2006/relationships/hyperlink" Target="https://docs.google.com/document/d/1tGpDKOuZGDFbwNASXGH-vGs6SkhWnvKUz30YeUExF34/edit?usp=drivesdk" TargetMode="External"/><Relationship Id="rId1291" Type="http://schemas.openxmlformats.org/officeDocument/2006/relationships/hyperlink" Target="https://docs.google.com/document/d/1t7NdLtDzap1fqOpZbOGiNKv3GeoqR3I43akW7A0pUSA/edit?usp=drivesdk" TargetMode="External"/><Relationship Id="rId1292" Type="http://schemas.openxmlformats.org/officeDocument/2006/relationships/hyperlink" Target="https://docs.google.com/document/d/18H4lPqW6C4-G8ttUGvFPVrHe8tXtPj4aOBLB7eay1dE/edit?usp=drivesdk" TargetMode="External"/><Relationship Id="rId462" Type="http://schemas.openxmlformats.org/officeDocument/2006/relationships/hyperlink" Target="https://docs.google.com/document/d/18ZgH_Qqz_X_QRWYLAHREurgaMjoX8tCfYJgm03sw-dc/edit?usp=drivesdk" TargetMode="External"/><Relationship Id="rId1293" Type="http://schemas.openxmlformats.org/officeDocument/2006/relationships/hyperlink" Target="https://docs.google.com/document/d/1708u02o2psI0W3WncZCOxHqT95xsZ14zKxg-fEUyXCY/edit?usp=drivesdk" TargetMode="External"/><Relationship Id="rId461" Type="http://schemas.openxmlformats.org/officeDocument/2006/relationships/hyperlink" Target="https://docs.google.com/document/d/1k2vcLT3_4CEQYju5Ol8gYdr0y2J_Rt5wChsC_mZ0e9o/edit?usp=drivesdk" TargetMode="External"/><Relationship Id="rId1294" Type="http://schemas.openxmlformats.org/officeDocument/2006/relationships/hyperlink" Target="https://docs.google.com/document/d/1A56nebBJYNdHGfpbJPoArQc0prF33_jJhYWpnaUk7Uc/edit?usp=drivesdk" TargetMode="External"/><Relationship Id="rId460" Type="http://schemas.openxmlformats.org/officeDocument/2006/relationships/hyperlink" Target="https://docs.google.com/document/d/1zqSZ9wiIALJ9vjuJ-AYcgurR7WvQlxtZ_LExIb4GllE/edit?usp=drivesdk" TargetMode="External"/><Relationship Id="rId1295" Type="http://schemas.openxmlformats.org/officeDocument/2006/relationships/hyperlink" Target="https://docs.google.com/document/d/1l_IgEkC9vIiNzH2r66U5cY9imJpmItvkpo3FhVH0P0g/edit?usp=drivesdk" TargetMode="External"/><Relationship Id="rId1296" Type="http://schemas.openxmlformats.org/officeDocument/2006/relationships/hyperlink" Target="https://docs.google.com/document/d/1SpZq7r8dpTnS0-QnXZg3aGeHTd_MztTnVq7rGcmHmuE/edit?usp=drivesdk" TargetMode="External"/><Relationship Id="rId466" Type="http://schemas.openxmlformats.org/officeDocument/2006/relationships/hyperlink" Target="https://docs.google.com/document/d/1tpHEy1v-WF4xGcPQJOSPOEfrG4OQnC9doHxt0GpvTSw/edit?usp=drivesdk" TargetMode="External"/><Relationship Id="rId1297" Type="http://schemas.openxmlformats.org/officeDocument/2006/relationships/hyperlink" Target="https://docs.google.com/document/d/1ImwWR3T-tugf5TvaEcT_l3e9pwuaVCMHJVSfMo6wfx0/edit?usp=drivesdk" TargetMode="External"/><Relationship Id="rId465" Type="http://schemas.openxmlformats.org/officeDocument/2006/relationships/hyperlink" Target="https://docs.google.com/document/d/1oOX9LTrnXe5SScR0o5-8xBjUCxCGh5dXMQ00Spin84E/edit?usp=drivesdk" TargetMode="External"/><Relationship Id="rId1298" Type="http://schemas.openxmlformats.org/officeDocument/2006/relationships/hyperlink" Target="https://docs.google.com/document/d/1si147wHSaS7P4I2s8IPj2H0E9gItV6XZCbZmiDW9OBc/edit?usp=drivesdk" TargetMode="External"/><Relationship Id="rId464" Type="http://schemas.openxmlformats.org/officeDocument/2006/relationships/hyperlink" Target="https://docs.google.com/document/d/1v61OhTzRSxFyiOcTqhO-x5NrH6AO6Qqthd7mLse3ZHQ/edit?usp=drivesdk" TargetMode="External"/><Relationship Id="rId1299" Type="http://schemas.openxmlformats.org/officeDocument/2006/relationships/hyperlink" Target="https://docs.google.com/document/d/11MyMcfvrp6ERnvzbUTXv-6P_rTkwW5j1_D9ohHwFtbg/edit?usp=drivesdk" TargetMode="External"/><Relationship Id="rId463" Type="http://schemas.openxmlformats.org/officeDocument/2006/relationships/hyperlink" Target="https://docs.google.com/document/d/1Xq6DBgrkaL_eOqAD3QqbSQRXBPzxGfFKUTPSFygG834/edit?usp=drivesdk" TargetMode="External"/><Relationship Id="rId459" Type="http://schemas.openxmlformats.org/officeDocument/2006/relationships/hyperlink" Target="https://docs.google.com/document/d/1vST7lW3Lye9EHeNK5Qk9F4Fs7g7LcRPZ0mVfkzp8lJY/edit?usp=drivesdk" TargetMode="External"/><Relationship Id="rId458" Type="http://schemas.openxmlformats.org/officeDocument/2006/relationships/hyperlink" Target="https://docs.google.com/document/d/1hAIt_Cy66ltUVhrTvV51X7ZbVHonZetOfFvkn2fHroc/edit?usp=drivesdk" TargetMode="External"/><Relationship Id="rId457" Type="http://schemas.openxmlformats.org/officeDocument/2006/relationships/hyperlink" Target="https://docs.google.com/document/d/1O4UCiYomqcMOBttgIr16gI6kkVGvdQAx0SAF7JcAlhk/edit?usp=drivesdk" TargetMode="External"/><Relationship Id="rId456" Type="http://schemas.openxmlformats.org/officeDocument/2006/relationships/hyperlink" Target="https://docs.google.com/document/d/1TdVVm-45KY06vY2DNn8ThmEiyutwUY78i0P9_rqt8FM/edit?usp=drivesdk" TargetMode="External"/><Relationship Id="rId1280" Type="http://schemas.openxmlformats.org/officeDocument/2006/relationships/hyperlink" Target="https://docs.google.com/document/d/1PfOEv8Kv8WFhzbgxmXzKAqrp4HqZkwU5oJeNxNj3HYc/edit?usp=drivesdk" TargetMode="External"/><Relationship Id="rId1281" Type="http://schemas.openxmlformats.org/officeDocument/2006/relationships/hyperlink" Target="https://docs.google.com/document/d/1pFrps10Sj5MLB-u1DJBefMuDAfQE8R-_JvEP7QjC-Jc/edit?usp=drivesdk" TargetMode="External"/><Relationship Id="rId451" Type="http://schemas.openxmlformats.org/officeDocument/2006/relationships/hyperlink" Target="https://docs.google.com/document/d/10dM4_rePz7hbWsVbhjzhrSonlOvsXjYGxwmbRUnV7Jw/edit?usp=drivesdk" TargetMode="External"/><Relationship Id="rId1282" Type="http://schemas.openxmlformats.org/officeDocument/2006/relationships/hyperlink" Target="https://docs.google.com/document/d/1CS0wa3UyTfEbc9ZH-gWkSLKVL_sUCUh33-VkkunwtsQ/edit?usp=drivesdk" TargetMode="External"/><Relationship Id="rId450" Type="http://schemas.openxmlformats.org/officeDocument/2006/relationships/hyperlink" Target="https://docs.google.com/document/d/1peXGvMPvYP6YYrMYAxM1Bwe__a4p0CqMIPOt4QszDqA/edit?usp=drivesdk" TargetMode="External"/><Relationship Id="rId1283" Type="http://schemas.openxmlformats.org/officeDocument/2006/relationships/hyperlink" Target="https://docs.google.com/document/d/1LyzS6aDRU-Ud9DkK6Y5BwmKSLaWDJr9bYMi3yjY-lJY/edit?usp=drivesdk" TargetMode="External"/><Relationship Id="rId1284" Type="http://schemas.openxmlformats.org/officeDocument/2006/relationships/hyperlink" Target="https://docs.google.com/document/d/1ISiULpI3OObHYeCMmoKJ425EKj3xjqDSTbeCyxuYUUA/edit?usp=drivesdk" TargetMode="External"/><Relationship Id="rId1285" Type="http://schemas.openxmlformats.org/officeDocument/2006/relationships/hyperlink" Target="https://docs.google.com/document/d/1Zm3IiijjVIjMOVOIdIUdPf57i_uK_Rbw3rUE7YGo1ZQ/edit?usp=drivesdk" TargetMode="External"/><Relationship Id="rId455" Type="http://schemas.openxmlformats.org/officeDocument/2006/relationships/hyperlink" Target="https://docs.google.com/document/d/1ACy3yMy5gI3pa2Lr0NtiFijY34_ctLn29crId_JhuZ4/edit?usp=drivesdk" TargetMode="External"/><Relationship Id="rId1286" Type="http://schemas.openxmlformats.org/officeDocument/2006/relationships/hyperlink" Target="https://docs.google.com/document/d/12rv5JJcu5QzYl69Rqyw-uHJKwExQOSnx-8HpHOxKNY4/edit?usp=drivesdk" TargetMode="External"/><Relationship Id="rId454" Type="http://schemas.openxmlformats.org/officeDocument/2006/relationships/hyperlink" Target="https://docs.google.com/document/d/1sHT8H8FF27oZqgFnA3SoJex83rYFMOhOq8X__ahs3c8/edit?usp=drivesdk" TargetMode="External"/><Relationship Id="rId1287" Type="http://schemas.openxmlformats.org/officeDocument/2006/relationships/hyperlink" Target="https://docs.google.com/document/d/1PuNFni9A-d372kJnfkg_ek0AtgC546_eeib8qvkQGmc/edit?usp=drivesdk" TargetMode="External"/><Relationship Id="rId453" Type="http://schemas.openxmlformats.org/officeDocument/2006/relationships/hyperlink" Target="https://docs.google.com/document/d/1RzGU9h90ttx9YBylrvv30EupJJlGrb34a0J0pJvFNCc/edit?usp=drivesdk" TargetMode="External"/><Relationship Id="rId1288" Type="http://schemas.openxmlformats.org/officeDocument/2006/relationships/hyperlink" Target="https://docs.google.com/document/d/1HGh9NUgQIkX-Gm4qvfltmioNKzxM-bUf5qNLF0GS4X4/edit?usp=drivesdk" TargetMode="External"/><Relationship Id="rId452" Type="http://schemas.openxmlformats.org/officeDocument/2006/relationships/hyperlink" Target="https://docs.google.com/document/d/10n-iAukntFUneSy6jIDT3cUVPlHHoQJxowPL5piRo5w/edit?usp=drivesdk" TargetMode="External"/><Relationship Id="rId1289" Type="http://schemas.openxmlformats.org/officeDocument/2006/relationships/hyperlink" Target="https://docs.google.com/document/d/1jhNTneQCdLxaprR34ZCbDgPAFVF1JlX6aWq-AVATajk/edit?usp=drivesdk" TargetMode="External"/><Relationship Id="rId491" Type="http://schemas.openxmlformats.org/officeDocument/2006/relationships/hyperlink" Target="https://docs.google.com/document/d/1YmoSpzp7QNz3v6Yrts2BDv1TGWpVsrZZKR21BdPtkkc/edit?usp=drivesdk" TargetMode="External"/><Relationship Id="rId490" Type="http://schemas.openxmlformats.org/officeDocument/2006/relationships/hyperlink" Target="https://docs.google.com/document/d/1WiXhbs9bPOBTJ11ZWlp18gsCqI4gC52Q1soy6E-uvNM/edit?usp=drivesdk" TargetMode="External"/><Relationship Id="rId489" Type="http://schemas.openxmlformats.org/officeDocument/2006/relationships/hyperlink" Target="https://docs.google.com/document/d/13dVA9fAj31WUqx6m-0ao56s6rPJLUp1WOPZ1vdvIeRA/edit?usp=drivesdk" TargetMode="External"/><Relationship Id="rId484" Type="http://schemas.openxmlformats.org/officeDocument/2006/relationships/hyperlink" Target="https://docs.google.com/spreadsheets/d/1fsyezPrzQwqhbhaECJhyWi3NLOQEuvnG8BLCi39rGkg/edit?usp=drivesdk" TargetMode="External"/><Relationship Id="rId483" Type="http://schemas.openxmlformats.org/officeDocument/2006/relationships/hyperlink" Target="https://docs.google.com/spreadsheets/d/1MjvL7mslhZjaK7RRvYDiFJq75CQp_XbdpPLwbcQ7TEA/edit?usp=drivesdk" TargetMode="External"/><Relationship Id="rId482" Type="http://schemas.openxmlformats.org/officeDocument/2006/relationships/hyperlink" Target="https://docs.google.com/spreadsheets/d/13fKINEEiobmIl-2lkrwIf2WgyDHlads_855hem9oJMc/edit?usp=drivesdk" TargetMode="External"/><Relationship Id="rId481" Type="http://schemas.openxmlformats.org/officeDocument/2006/relationships/hyperlink" Target="https://docs.google.com/spreadsheets/d/1ITQKyRlhsbK36pZ75_xxpM0rrV6CwOWB2AUtDfoZbQY/edit?usp=drivesdk" TargetMode="External"/><Relationship Id="rId488" Type="http://schemas.openxmlformats.org/officeDocument/2006/relationships/hyperlink" Target="https://docs.google.com/document/d/1nJVgCyaVoTghLpd4-kpx344BwA-zhP_KUaVJKBTT_Bk/edit?usp=drivesdk" TargetMode="External"/><Relationship Id="rId487" Type="http://schemas.openxmlformats.org/officeDocument/2006/relationships/hyperlink" Target="https://docs.google.com/spreadsheets/d/1yxLITEvsOA8B7nXUac4sjewMu6wcumhxuIQWu0mvW2k/edit?usp=drivesdk" TargetMode="External"/><Relationship Id="rId486" Type="http://schemas.openxmlformats.org/officeDocument/2006/relationships/hyperlink" Target="https://docs.google.com/spreadsheets/d/1cZCB19ncdPP3s0emTH7oSB80vuwP5Fw4oHfHd7xbHa8/edit?usp=drivesdk" TargetMode="External"/><Relationship Id="rId485" Type="http://schemas.openxmlformats.org/officeDocument/2006/relationships/hyperlink" Target="https://docs.google.com/spreadsheets/d/1JAlgW4pNB8jZOFcZF4r5epj9749aF5n03NYU4Cuytww/edit?usp=drivesdk" TargetMode="External"/><Relationship Id="rId480" Type="http://schemas.openxmlformats.org/officeDocument/2006/relationships/hyperlink" Target="https://docs.google.com/spreadsheets/d/1z40H5qDwJp7NGkkgoFT6RiN4yfv60LXWvDWZ3aJZVc4/edit?usp=drivesdk" TargetMode="External"/><Relationship Id="rId479" Type="http://schemas.openxmlformats.org/officeDocument/2006/relationships/hyperlink" Target="https://docs.google.com/spreadsheets/d/1oV7Z9O9JPEDb-gsUh2d3q7B2KVL9ayLLC9FjlvuS-H8/edit?usp=drivesdk" TargetMode="External"/><Relationship Id="rId478" Type="http://schemas.openxmlformats.org/officeDocument/2006/relationships/hyperlink" Target="https://docs.google.com/spreadsheets/d/1zSYJ1_d2VD5PmoxyYFMp03COULc9Op7QmnHBtKwlwRM/edit?usp=drivesdk" TargetMode="External"/><Relationship Id="rId473" Type="http://schemas.openxmlformats.org/officeDocument/2006/relationships/hyperlink" Target="https://docs.google.com/spreadsheets/d/1_7tSDcQU4BM72apmrvaScWqE7almb3mCrn4N6T7aHHI/edit?usp=drivesdk" TargetMode="External"/><Relationship Id="rId472" Type="http://schemas.openxmlformats.org/officeDocument/2006/relationships/hyperlink" Target="https://docs.google.com/spreadsheets/d/1T8-lv1lAC4e1pHu-Yfq2vw2Tr6W7Xucw6c6isD0NPho/edit?usp=drivesdk" TargetMode="External"/><Relationship Id="rId471" Type="http://schemas.openxmlformats.org/officeDocument/2006/relationships/hyperlink" Target="https://docs.google.com/spreadsheets/d/1Nbl5--Ce_vayoQIhqSV6Lf9bV3cUQ9Up7l6baDeLjmM/edit?usp=drivesdk" TargetMode="External"/><Relationship Id="rId470" Type="http://schemas.openxmlformats.org/officeDocument/2006/relationships/hyperlink" Target="https://docs.google.com/spreadsheets/d/1IehCVj9154TX6tvhZ0GinTzhlPXUXuZq5nA-0Fc8HOQ/edit?usp=drivesdk" TargetMode="External"/><Relationship Id="rId477" Type="http://schemas.openxmlformats.org/officeDocument/2006/relationships/hyperlink" Target="https://docs.google.com/spreadsheets/d/1IWsKkAkjTkWjMNHm5o3cvuFpils747ldOZWGf2IX2ig/edit?usp=drivesdk" TargetMode="External"/><Relationship Id="rId476" Type="http://schemas.openxmlformats.org/officeDocument/2006/relationships/hyperlink" Target="https://docs.google.com/spreadsheets/d/1rcQVp00ROOEjwIuSBCdQjpjt9fwYLV4512PClL3Isy4/edit?usp=drivesdk" TargetMode="External"/><Relationship Id="rId475" Type="http://schemas.openxmlformats.org/officeDocument/2006/relationships/hyperlink" Target="https://docs.google.com/spreadsheets/d/1Afj77Fy_RpKN6yogYfx6W3IL5g1yfaUHgQPar0XdfRg/edit?usp=drivesdk" TargetMode="External"/><Relationship Id="rId474" Type="http://schemas.openxmlformats.org/officeDocument/2006/relationships/hyperlink" Target="https://docs.google.com/spreadsheets/d/1-Z4YqB6d9zCcBm8j0gse3_RYS-UfhYlyzK-AM4JG2yA/edit?usp=drivesdk" TargetMode="External"/><Relationship Id="rId1257" Type="http://schemas.openxmlformats.org/officeDocument/2006/relationships/hyperlink" Target="https://docs.google.com/document/d/1VgRtZNbGInu8S_UGA-gnwZYp_S7GSp-TlhTejU1IRKY/edit?usp=drivesdk" TargetMode="External"/><Relationship Id="rId1258" Type="http://schemas.openxmlformats.org/officeDocument/2006/relationships/hyperlink" Target="https://docs.google.com/document/d/1x5oKbHWiJXmVR_nHrvPcmJr0mXbUTkvcdW2AsdPY8Yg/edit?usp=drivesdk" TargetMode="External"/><Relationship Id="rId1259" Type="http://schemas.openxmlformats.org/officeDocument/2006/relationships/hyperlink" Target="https://docs.google.com/document/d/1JC4f3Cdu1rbHSaTf8s9ZblQYXVLoPcDBUEWw3mHJNeg/edit?usp=drivesdk" TargetMode="External"/><Relationship Id="rId426" Type="http://schemas.openxmlformats.org/officeDocument/2006/relationships/hyperlink" Target="https://docs.google.com/document/d/1sAo7DqLVRJhwHpE5WkXhjyJKLjpoCSiHCi7WKjW32Ko/edit?usp=drivesdk" TargetMode="External"/><Relationship Id="rId425" Type="http://schemas.openxmlformats.org/officeDocument/2006/relationships/hyperlink" Target="https://docs.google.com/document/d/1B4snKp-Tv2RUsTD-ZdXvsSJ7LHBP6rT5zgUuMBn5Azg/edit?usp=drivesdk" TargetMode="External"/><Relationship Id="rId424" Type="http://schemas.openxmlformats.org/officeDocument/2006/relationships/hyperlink" Target="https://docs.google.com/document/d/1U6NzjHx5XECJAPrleuUk4PaRCvK7ZMVKUGf9uL0p4NI/edit?usp=drivesdk" TargetMode="External"/><Relationship Id="rId423" Type="http://schemas.openxmlformats.org/officeDocument/2006/relationships/hyperlink" Target="https://docs.google.com/document/d/1Lv9mb2To3eMcEcOeKssHenKpQzDc7HLEP23LmYyB8qw/edit?usp=drivesdk" TargetMode="External"/><Relationship Id="rId429" Type="http://schemas.openxmlformats.org/officeDocument/2006/relationships/hyperlink" Target="https://docs.google.com/document/d/16ReJfGnTfLgFWKgbCGpPeJ8IdAv93QC0ryClnHJPcCM/edit?usp=drivesdk" TargetMode="External"/><Relationship Id="rId428" Type="http://schemas.openxmlformats.org/officeDocument/2006/relationships/hyperlink" Target="https://docs.google.com/document/d/1iP4BrtSrOVCAIcJbY7Lo49aOHi5ZKs81embPJrECNW8/edit?usp=drivesdk" TargetMode="External"/><Relationship Id="rId427" Type="http://schemas.openxmlformats.org/officeDocument/2006/relationships/hyperlink" Target="https://docs.google.com/document/d/1di59w8xBrRbnKYO-zSWoFOULAUIlBgh4e9RluuBELtA/edit?usp=drivesdk" TargetMode="External"/><Relationship Id="rId1250" Type="http://schemas.openxmlformats.org/officeDocument/2006/relationships/hyperlink" Target="https://docs.google.com/document/d/1W6R05AnO5RqctH6jDYjLztKzusnnqjHMgcd3_j1fbXs/edit?usp=drivesdk" TargetMode="External"/><Relationship Id="rId1251" Type="http://schemas.openxmlformats.org/officeDocument/2006/relationships/hyperlink" Target="https://docs.google.com/document/d/11SDm-ZBS8KNFlhnzVkloyQK6tg8nDa_WpKVjOiAD3J8/edit?usp=drivesdk" TargetMode="External"/><Relationship Id="rId1252" Type="http://schemas.openxmlformats.org/officeDocument/2006/relationships/hyperlink" Target="https://docs.google.com/document/d/1P6BGFM6mCQ9f7I13vvOw8T6FbrFRORdh2nEq-c9WnXk/edit?usp=drivesdk" TargetMode="External"/><Relationship Id="rId422" Type="http://schemas.openxmlformats.org/officeDocument/2006/relationships/hyperlink" Target="https://docs.google.com/document/d/1jXNmE4WxO3YdVLJbI1ZSmmn9lNXHA6poPf-18nx8Zq0/edit?usp=drivesdk" TargetMode="External"/><Relationship Id="rId1253" Type="http://schemas.openxmlformats.org/officeDocument/2006/relationships/hyperlink" Target="https://docs.google.com/document/d/1fuXC1sXmjSeF6Da3EwT5VThAOUYW86OvJzHYdWCuaPg/edit?usp=drivesdk" TargetMode="External"/><Relationship Id="rId421" Type="http://schemas.openxmlformats.org/officeDocument/2006/relationships/hyperlink" Target="https://docs.google.com/document/d/1fJcCzMhHzJrnd7He7k16fgPn8n0YItzrTlvaFTJ_liM/edit?usp=drivesdk" TargetMode="External"/><Relationship Id="rId1254" Type="http://schemas.openxmlformats.org/officeDocument/2006/relationships/hyperlink" Target="https://docs.google.com/document/d/1JlFxDvJBJIwxIem-aTYfBDd1JzkjoyCi0sKq_1c1dd4/edit?usp=drivesdk" TargetMode="External"/><Relationship Id="rId420" Type="http://schemas.openxmlformats.org/officeDocument/2006/relationships/hyperlink" Target="https://docs.google.com/document/d/1jUtmAdj9rES9OtkcZm2VkXWpipyToV4twNdOe5qhvnc/edit?usp=drivesdk" TargetMode="External"/><Relationship Id="rId1255" Type="http://schemas.openxmlformats.org/officeDocument/2006/relationships/hyperlink" Target="https://docs.google.com/document/d/1H9YH7Ptc3wYBPpINwB8BBWBsIZU8XgogDEsNeMroVZw/edit?usp=drivesdk" TargetMode="External"/><Relationship Id="rId1256" Type="http://schemas.openxmlformats.org/officeDocument/2006/relationships/hyperlink" Target="https://docs.google.com/document/d/1hNjjVxKsgX3gd3piEjsZIAgsqm7g9NJ_jPpDXXQ8Mcw/edit?usp=drivesdk" TargetMode="External"/><Relationship Id="rId1246" Type="http://schemas.openxmlformats.org/officeDocument/2006/relationships/hyperlink" Target="https://docs.google.com/document/d/1jn8O3hd20HSDvwBPTkINGc7UY8FkopgJXeCORvmXSHY/edit?usp=drivesdk" TargetMode="External"/><Relationship Id="rId1247" Type="http://schemas.openxmlformats.org/officeDocument/2006/relationships/hyperlink" Target="https://docs.google.com/document/d/1IG0mQfsgfQN-zLjZusStlM4GAv9cHGq-8Rve1uUQ8nY/edit?usp=drivesdk" TargetMode="External"/><Relationship Id="rId1248" Type="http://schemas.openxmlformats.org/officeDocument/2006/relationships/hyperlink" Target="https://docs.google.com/document/d/1OxfUX9WlrBa09hNhvLXREPgfqvIdNgIf15bkm5o_ROQ/edit?usp=drivesdk" TargetMode="External"/><Relationship Id="rId1249" Type="http://schemas.openxmlformats.org/officeDocument/2006/relationships/hyperlink" Target="https://docs.google.com/document/d/1pRRIfQyJI4oxM57aw-H8GDPZK0FxOo7c-zYQ2ItS7zQ/edit?usp=drivesdk" TargetMode="External"/><Relationship Id="rId415" Type="http://schemas.openxmlformats.org/officeDocument/2006/relationships/hyperlink" Target="https://docs.google.com/spreadsheets/d/1Kk3castgectocWlK1AVboxMpAoCIL0Ct1AruIXuqGZ4/edit?usp=drivesdk" TargetMode="External"/><Relationship Id="rId899" Type="http://schemas.openxmlformats.org/officeDocument/2006/relationships/hyperlink" Target="https://docs.google.com/document/d/10rooBmbQ6rzPh4Ro8Cj-_js3NoFum8q9BOtY1laHUbM/edit?usp=drivesdk" TargetMode="External"/><Relationship Id="rId414" Type="http://schemas.openxmlformats.org/officeDocument/2006/relationships/hyperlink" Target="https://docs.google.com/spreadsheets/d/1zB5U7rpQ9hYTHNI2UuERr4t7_Zevr_s3slJuROkPV9g/edit?usp=drivesdk" TargetMode="External"/><Relationship Id="rId898" Type="http://schemas.openxmlformats.org/officeDocument/2006/relationships/hyperlink" Target="https://docs.google.com/document/d/1PEbUdAkT0XxxtK8bD-OKW9Tl8dJztXZHLnpBLzkX8_k/edit?usp=drivesdk" TargetMode="External"/><Relationship Id="rId413" Type="http://schemas.openxmlformats.org/officeDocument/2006/relationships/hyperlink" Target="https://docs.google.com/spreadsheets/d/1rSAztwbzWWikqxfT49ulp3JRZTUhDi20Xe2RxbNGeA4/edit?usp=drivesdk" TargetMode="External"/><Relationship Id="rId897" Type="http://schemas.openxmlformats.org/officeDocument/2006/relationships/hyperlink" Target="https://docs.google.com/document/d/1hvzb3gcGzo4DlZ0Rc9qxvOEp9rWQ9Tqfa4DC-O-88Ks/edit?usp=drivesdk" TargetMode="External"/><Relationship Id="rId412" Type="http://schemas.openxmlformats.org/officeDocument/2006/relationships/hyperlink" Target="https://docs.google.com/spreadsheets/d/1bDx0EUg6vRL2QK4rD1jOGxcnMUJ9uZOo5Dr9HvLRG9s/edit?usp=drivesdk" TargetMode="External"/><Relationship Id="rId896" Type="http://schemas.openxmlformats.org/officeDocument/2006/relationships/hyperlink" Target="https://docs.google.com/document/d/1umyUM3bTqDOeas_lzgQVvedUK5YG6d0jzJL0VlMRsbo/edit?usp=drivesdk" TargetMode="External"/><Relationship Id="rId419" Type="http://schemas.openxmlformats.org/officeDocument/2006/relationships/hyperlink" Target="https://docs.google.com/document/d/1SKpSMTW0_QznHw34Ep0_CEsjj8RsArQCYPFrILrMiTg/edit?usp=drivesdk" TargetMode="External"/><Relationship Id="rId418" Type="http://schemas.openxmlformats.org/officeDocument/2006/relationships/hyperlink" Target="https://docs.google.com/document/d/1uvhJZfBTqnKsWtLWCRsjWrR3_TZdeM37s9xeyPYrMjw/edit?usp=drivesdk" TargetMode="External"/><Relationship Id="rId417" Type="http://schemas.openxmlformats.org/officeDocument/2006/relationships/hyperlink" Target="https://docs.google.com/document/d/1-JEFhH7qHT2O9v58wXy03wE1ZeEnTVa5HVaaT1veftU/edit?usp=drivesdk" TargetMode="External"/><Relationship Id="rId416" Type="http://schemas.openxmlformats.org/officeDocument/2006/relationships/hyperlink" Target="https://docs.google.com/document/d/1rI9Z9BBO8XvKeN2hUNDBOGQxAk15bR28FxobRuJRqwE/edit?usp=drivesdk" TargetMode="External"/><Relationship Id="rId891" Type="http://schemas.openxmlformats.org/officeDocument/2006/relationships/hyperlink" Target="https://docs.google.com/document/d/1PRYQQ71V14K-fq5e_CS-wpowvRQsf7gKQ73YMeQv_eQ/edit?usp=drivesdk" TargetMode="External"/><Relationship Id="rId890" Type="http://schemas.openxmlformats.org/officeDocument/2006/relationships/hyperlink" Target="https://docs.google.com/document/d/1CMe2yuemuBKsZax2dbeMREkRot_X0gO11UAFkdxf5QQ/edit?usp=drivesdk" TargetMode="External"/><Relationship Id="rId1240" Type="http://schemas.openxmlformats.org/officeDocument/2006/relationships/hyperlink" Target="https://docs.google.com/document/d/1ybRj6Z5Dql5qMALUjd1E_qDxapGZo-H8NMepKL-nAs4/edit?usp=drivesdk" TargetMode="External"/><Relationship Id="rId1241" Type="http://schemas.openxmlformats.org/officeDocument/2006/relationships/hyperlink" Target="https://docs.google.com/document/d/1ZYc5k4V0S6xq4diLgE6H8QJgI6flxu0VsQloc2oEBnI/edit?usp=drivesdk" TargetMode="External"/><Relationship Id="rId411" Type="http://schemas.openxmlformats.org/officeDocument/2006/relationships/hyperlink" Target="https://docs.google.com/spreadsheets/d/1dgM5MmQM1utllkpgU8ceg26V63nr_heGEkYwKJ7_2eg/edit?usp=drivesdk" TargetMode="External"/><Relationship Id="rId895" Type="http://schemas.openxmlformats.org/officeDocument/2006/relationships/hyperlink" Target="https://docs.google.com/document/d/17jQbkvduQ1T2TYk4kgReO5qcmdSTpNog5rwB9eTZP_A/edit?usp=drivesdk" TargetMode="External"/><Relationship Id="rId1242" Type="http://schemas.openxmlformats.org/officeDocument/2006/relationships/hyperlink" Target="https://docs.google.com/document/d/1DMaw8lZs9ht4oP4XohICqD4ujrH9YuQaMbP_PvUejrY/edit?usp=drivesdk" TargetMode="External"/><Relationship Id="rId410" Type="http://schemas.openxmlformats.org/officeDocument/2006/relationships/hyperlink" Target="https://docs.google.com/spreadsheets/d/1Xuh9CTVxgMYoaSQ1Ol7Tmdl_HhDNaRQWbKl_o1B9mMo/edit?usp=drivesdk" TargetMode="External"/><Relationship Id="rId894" Type="http://schemas.openxmlformats.org/officeDocument/2006/relationships/hyperlink" Target="https://docs.google.com/document/d/1zenzGaD04HcpdrEd6M45h6NIdC9ib12AR142XxpQnSQ/edit?usp=drivesdk" TargetMode="External"/><Relationship Id="rId1243" Type="http://schemas.openxmlformats.org/officeDocument/2006/relationships/hyperlink" Target="https://docs.google.com/document/d/15rPICeP1BkmvminNcVoIeFRwKHY80uIDIVArm-FnPJk/edit?usp=drivesdk" TargetMode="External"/><Relationship Id="rId893" Type="http://schemas.openxmlformats.org/officeDocument/2006/relationships/hyperlink" Target="https://docs.google.com/document/d/1BpYOsvJx5QOcDVzzNU4BEEnZ6VcSYJG7PJv2HsPcxng/edit?usp=drivesdk" TargetMode="External"/><Relationship Id="rId1244" Type="http://schemas.openxmlformats.org/officeDocument/2006/relationships/hyperlink" Target="https://docs.google.com/document/d/1PdG-8EXIo1r4RQKJBa7aEZXKva5tuvKAcau9URTV_w4/edit?usp=drivesdk" TargetMode="External"/><Relationship Id="rId892" Type="http://schemas.openxmlformats.org/officeDocument/2006/relationships/hyperlink" Target="https://docs.google.com/document/d/1gdzLqekVbthiWd6Ze2SsH0ol1L__xD47rRviipERFy8/edit?usp=drivesdk" TargetMode="External"/><Relationship Id="rId1245" Type="http://schemas.openxmlformats.org/officeDocument/2006/relationships/hyperlink" Target="https://docs.google.com/document/d/15IrGecdpSXzH4lPnMIu3047UJgKVEghEsp93IyoAYFE/edit?usp=drivesdk" TargetMode="External"/><Relationship Id="rId1279" Type="http://schemas.openxmlformats.org/officeDocument/2006/relationships/hyperlink" Target="https://docs.google.com/document/d/1haTiAgEkByj3vkJ1hq1f6qPeKsb1Hjxrc3p_jZg674g/edit?usp=drivesdk" TargetMode="External"/><Relationship Id="rId448" Type="http://schemas.openxmlformats.org/officeDocument/2006/relationships/hyperlink" Target="https://docs.google.com/document/d/1kb2-YUOwjpVt5VvFopEB4gUlHlj46PxhRCV7Exc-nvc/edit?usp=drivesdk" TargetMode="External"/><Relationship Id="rId447" Type="http://schemas.openxmlformats.org/officeDocument/2006/relationships/hyperlink" Target="https://docs.google.com/document/d/1WHO5L9cRLmT81cc7I1LKDqXqVnWpUflkTz6u17dYJRw/edit?usp=drivesdk" TargetMode="External"/><Relationship Id="rId446" Type="http://schemas.openxmlformats.org/officeDocument/2006/relationships/hyperlink" Target="https://docs.google.com/document/d/1hOosUno2FDfEoH4q2TDq3ZwXF1M1EEpeuI9nVcXdG-k/edit?usp=drivesdk" TargetMode="External"/><Relationship Id="rId445" Type="http://schemas.openxmlformats.org/officeDocument/2006/relationships/hyperlink" Target="https://docs.google.com/document/d/1xUf8S4omANJ5xiuT4yWXfc-MsGxLobANcqTO0Ul9G0s/edit?usp=drivesdk" TargetMode="External"/><Relationship Id="rId449" Type="http://schemas.openxmlformats.org/officeDocument/2006/relationships/hyperlink" Target="https://docs.google.com/document/d/1edmRunw8AKuubnGKA2xiGTqjeNTVq8DGZquQuucYum8/edit?usp=drivesdk" TargetMode="External"/><Relationship Id="rId1270" Type="http://schemas.openxmlformats.org/officeDocument/2006/relationships/hyperlink" Target="https://docs.google.com/document/d/1qrXSCVAkeQqB1Pd0tJr6UjpIskQcVlzX0f07YfXkTF4/edit?usp=drivesdk" TargetMode="External"/><Relationship Id="rId440" Type="http://schemas.openxmlformats.org/officeDocument/2006/relationships/hyperlink" Target="https://docs.google.com/document/d/1BxT4a0-nJLVTN_OCoRcFcGLqFCo_z1L0Kc60lIbl8Fc/edit?usp=drivesdk" TargetMode="External"/><Relationship Id="rId1271" Type="http://schemas.openxmlformats.org/officeDocument/2006/relationships/hyperlink" Target="https://docs.google.com/document/d/11JuAoQC3wIhdJW3n1MXbSClHSlbfNTM8yZIC3Zpw3zo/edit?usp=drivesdk" TargetMode="External"/><Relationship Id="rId1272" Type="http://schemas.openxmlformats.org/officeDocument/2006/relationships/hyperlink" Target="https://docs.google.com/document/d/15YHhiMS92luTK8qqabY6rlSYcpNNL54GztfH3hluYBE/edit?usp=drivesdk" TargetMode="External"/><Relationship Id="rId1273" Type="http://schemas.openxmlformats.org/officeDocument/2006/relationships/hyperlink" Target="https://docs.google.com/document/d/1ycylUEQeAsbaOc5oWGQspKTBidjTzRrhW3f_iJj1cQs/edit?usp=drivesdk" TargetMode="External"/><Relationship Id="rId1274" Type="http://schemas.openxmlformats.org/officeDocument/2006/relationships/hyperlink" Target="https://docs.google.com/document/d/1OTVnsOXxFkuViF9ie8nW-7v_HShQmaHmSmbq64iTUxE/edit?usp=drivesdk" TargetMode="External"/><Relationship Id="rId444" Type="http://schemas.openxmlformats.org/officeDocument/2006/relationships/hyperlink" Target="https://docs.google.com/document/d/1FenWE2Rp9mFjN2sO1FKgLvrpoirHher2hgoTERXfhFk/edit?usp=drivesdk" TargetMode="External"/><Relationship Id="rId1275" Type="http://schemas.openxmlformats.org/officeDocument/2006/relationships/hyperlink" Target="https://docs.google.com/document/d/1Y4KkD3_2KnHj_twoT2jH2mcp28JvQxcCA9EJPywxspU/edit?usp=drivesdk" TargetMode="External"/><Relationship Id="rId443" Type="http://schemas.openxmlformats.org/officeDocument/2006/relationships/hyperlink" Target="https://docs.google.com/document/d/1RUxov20W_EWn0Yj4we03zaM3TPl2fNlTLyQBtM276Bg/edit?usp=drivesdk" TargetMode="External"/><Relationship Id="rId1276" Type="http://schemas.openxmlformats.org/officeDocument/2006/relationships/hyperlink" Target="https://docs.google.com/document/d/1wi7jFykfztezYmoxTStVjMIzUwtf-QyuTtvQ6jGY_KA/edit?usp=drivesdk" TargetMode="External"/><Relationship Id="rId442" Type="http://schemas.openxmlformats.org/officeDocument/2006/relationships/hyperlink" Target="https://docs.google.com/document/d/15SVzUZAKex9VoE0U8Ad8-gaUkQsQSpmAceKUa8Xshhk/edit?usp=drivesdk" TargetMode="External"/><Relationship Id="rId1277" Type="http://schemas.openxmlformats.org/officeDocument/2006/relationships/hyperlink" Target="https://docs.google.com/document/d/16lR_jTi79RGC-2Ic_OYqHp2OMLU2-V_Ox1AllC_OfA4/edit?usp=drivesdk" TargetMode="External"/><Relationship Id="rId441" Type="http://schemas.openxmlformats.org/officeDocument/2006/relationships/hyperlink" Target="https://docs.google.com/document/d/1kjaj5kpGn6hq0Y6BLYLcQvxLVSTKeFVce6U6uzsWqQM/edit?usp=drivesdk" TargetMode="External"/><Relationship Id="rId1278" Type="http://schemas.openxmlformats.org/officeDocument/2006/relationships/hyperlink" Target="https://docs.google.com/document/d/1oz7i1wovDQvgj4z2yQfQPy_jzQlSJXUCq2lqwb8PPIM/edit?usp=drivesdk" TargetMode="External"/><Relationship Id="rId1268" Type="http://schemas.openxmlformats.org/officeDocument/2006/relationships/hyperlink" Target="https://docs.google.com/document/d/1nguPvZjejXTZoWUsb04H8_nAXHMtp69pJVH8VluD7I0/edit?usp=drivesdk" TargetMode="External"/><Relationship Id="rId1269" Type="http://schemas.openxmlformats.org/officeDocument/2006/relationships/hyperlink" Target="https://docs.google.com/document/d/1odrdRPGXEc1CLK0EPY8a7MlFErd5oO-GPlXNGmcLU1U/edit?usp=drivesdk" TargetMode="External"/><Relationship Id="rId437" Type="http://schemas.openxmlformats.org/officeDocument/2006/relationships/hyperlink" Target="https://docs.google.com/document/d/1CluUV_NhZz7RLhuo6gAY9dO3NztKHjZmNwWgds8dM4Y/edit?usp=drivesdk" TargetMode="External"/><Relationship Id="rId436" Type="http://schemas.openxmlformats.org/officeDocument/2006/relationships/hyperlink" Target="https://docs.google.com/document/d/14c0WXu7AFwmwYbbC8c0ZRNxJSvLSEjavl7l9M3L1-kY/edit?usp=drivesdk" TargetMode="External"/><Relationship Id="rId435" Type="http://schemas.openxmlformats.org/officeDocument/2006/relationships/hyperlink" Target="https://docs.google.com/document/d/1SXL6_HU_KR_NpRcy35rMnJnJrFaZ50cPNNh7JPR3c_g/edit?usp=drivesdk" TargetMode="External"/><Relationship Id="rId434" Type="http://schemas.openxmlformats.org/officeDocument/2006/relationships/hyperlink" Target="https://docs.google.com/document/d/1KYK-Th_0zY_fd4PR-nAczKiM7_bK4uBJnOD0Ue0zciA/edit?usp=drivesdk" TargetMode="External"/><Relationship Id="rId439" Type="http://schemas.openxmlformats.org/officeDocument/2006/relationships/hyperlink" Target="https://docs.google.com/document/d/1XS04ZpDASJVq0aCjqLJ_RBGEeizSZGfs27T30J5UZeQ/edit?usp=drivesdk" TargetMode="External"/><Relationship Id="rId438" Type="http://schemas.openxmlformats.org/officeDocument/2006/relationships/hyperlink" Target="https://docs.google.com/document/d/1279-PzCuWUv2_TmL09Zf_BxalaCPcoYQhXBi-j6i7oA/edit?usp=drivesdk" TargetMode="External"/><Relationship Id="rId1260" Type="http://schemas.openxmlformats.org/officeDocument/2006/relationships/hyperlink" Target="https://docs.google.com/document/d/1V7_Ez9Q7BM7Zc5RmXE9PaDTbAx7Vnf4dPjizFrRDbUI/edit?usp=drivesdk" TargetMode="External"/><Relationship Id="rId1261" Type="http://schemas.openxmlformats.org/officeDocument/2006/relationships/hyperlink" Target="https://docs.google.com/document/d/1m4PsSjS-sdIcqd6ADRvHkidyg7dSBMbp-ueXDPoAWWU/edit?usp=drivesdk" TargetMode="External"/><Relationship Id="rId1262" Type="http://schemas.openxmlformats.org/officeDocument/2006/relationships/hyperlink" Target="https://docs.google.com/document/d/1wkAM9imrRLB8nkODsjKSVIb1Mkm1XPXpUlv98k1dwnQ/edit?usp=drivesdk" TargetMode="External"/><Relationship Id="rId1263" Type="http://schemas.openxmlformats.org/officeDocument/2006/relationships/hyperlink" Target="https://docs.google.com/document/d/1vlaFBvR7dYR_NGaFlgbfS6GZmRbZOLgaO3J9NjXi7F0/edit?usp=drivesdk" TargetMode="External"/><Relationship Id="rId433" Type="http://schemas.openxmlformats.org/officeDocument/2006/relationships/hyperlink" Target="https://docs.google.com/document/d/1bNwpJVKU2xUdQfypqPiJPki4K-y-4DqJANhp67X1rLo/edit?usp=drivesdk" TargetMode="External"/><Relationship Id="rId1264" Type="http://schemas.openxmlformats.org/officeDocument/2006/relationships/hyperlink" Target="https://docs.google.com/document/d/191WbhxC8IDqL8het9mq9B-6dP318nMmgxf6NGi48cYc/edit?usp=drivesdk" TargetMode="External"/><Relationship Id="rId432" Type="http://schemas.openxmlformats.org/officeDocument/2006/relationships/hyperlink" Target="https://docs.google.com/document/d/1DMHFAJiU1lEvw9OEo6dXttMhKdrI1lSG6Hu3PUSj_4A/edit?usp=drivesdk" TargetMode="External"/><Relationship Id="rId1265" Type="http://schemas.openxmlformats.org/officeDocument/2006/relationships/hyperlink" Target="https://docs.google.com/document/d/1oqH1XjH0PJLUzm-bAjL-YOt2805B6cDeRz4A5WxkmLo/edit?usp=drivesdk" TargetMode="External"/><Relationship Id="rId431" Type="http://schemas.openxmlformats.org/officeDocument/2006/relationships/hyperlink" Target="https://docs.google.com/document/d/1FEyDLSgnOrqx7AZHsHqinI0_nifgsEVbzWlPEeiWfw8/edit?usp=drivesdk" TargetMode="External"/><Relationship Id="rId1266" Type="http://schemas.openxmlformats.org/officeDocument/2006/relationships/hyperlink" Target="https://docs.google.com/document/d/1IgnmIJH5VZYOGFkKX3fxRBBtO32WxsfYmXttGBzy7vw/edit?usp=drivesdk" TargetMode="External"/><Relationship Id="rId430" Type="http://schemas.openxmlformats.org/officeDocument/2006/relationships/hyperlink" Target="https://docs.google.com/document/d/152wZ1INBdmIjcmm5uYIx5XQ1Ev0TPzF7JHgftHPctPU/edit?usp=drivesdk" TargetMode="External"/><Relationship Id="rId1267" Type="http://schemas.openxmlformats.org/officeDocument/2006/relationships/hyperlink" Target="https://docs.google.com/document/d/1kzrixTOjZleN8Azb5rWhlAjK6xLh2V21cLWZxsI6z2Q/edit?usp=drivesdk"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drive.google.com/drive/folders/1ZUmwh5ch_w14zzMMj82RL8-kO6m8Vsh3" TargetMode="External"/><Relationship Id="rId2" Type="http://schemas.openxmlformats.org/officeDocument/2006/relationships/hyperlink" Target="https://drive.google.com/drive/folders/1oHfRwza-7yXJPV-FtRheqYxWAR_u3Z9R" TargetMode="External"/><Relationship Id="rId3" Type="http://schemas.openxmlformats.org/officeDocument/2006/relationships/hyperlink" Target="https://drive.google.com/drive/folders/1bdKzr9UE79DTkm9VMjxrB2PTWpFZH6Rq" TargetMode="External"/><Relationship Id="rId4" Type="http://schemas.openxmlformats.org/officeDocument/2006/relationships/hyperlink" Target="https://drive.google.com/drive/folders/134hTGPNrasNyO0kfrYgSbJDGH8W02d8K" TargetMode="External"/><Relationship Id="rId9" Type="http://schemas.openxmlformats.org/officeDocument/2006/relationships/hyperlink" Target="https://drive.google.com/drive/folders/1I08cCI3H76fNoivjAdweOkXJqGezAplE" TargetMode="External"/><Relationship Id="rId5" Type="http://schemas.openxmlformats.org/officeDocument/2006/relationships/hyperlink" Target="https://drive.google.com/drive/folders/1DBcYvrXeEdXPh0xOPFFyScw6bVAQcrgl" TargetMode="External"/><Relationship Id="rId6" Type="http://schemas.openxmlformats.org/officeDocument/2006/relationships/hyperlink" Target="https://drive.google.com/drive/folders/1BtzFRoOOOkPWEu3-o2u-M8qaNQhKNljh" TargetMode="External"/><Relationship Id="rId7" Type="http://schemas.openxmlformats.org/officeDocument/2006/relationships/hyperlink" Target="https://drive.google.com/drive/folders/13_Ihn0HOSFhBFHYBI0l-RGdMUhEAu9sH" TargetMode="External"/><Relationship Id="rId8" Type="http://schemas.openxmlformats.org/officeDocument/2006/relationships/hyperlink" Target="https://drive.google.com/drive/folders/1o0EmeJEinnHo3JGZrxTxeJg83vfn3Qmi" TargetMode="External"/><Relationship Id="rId40" Type="http://schemas.openxmlformats.org/officeDocument/2006/relationships/hyperlink" Target="https://drive.google.com/drive/folders/11uDx-f15wPBRMHq4TOuWVUXAZWVFzoZq" TargetMode="External"/><Relationship Id="rId42" Type="http://schemas.openxmlformats.org/officeDocument/2006/relationships/hyperlink" Target="https://drive.google.com/drive/folders/1IyyNoHUiLis8Nd1-z0czBsj2qxxjdsDL" TargetMode="External"/><Relationship Id="rId41" Type="http://schemas.openxmlformats.org/officeDocument/2006/relationships/hyperlink" Target="https://drive.google.com/drive/folders/10c2C18ErBos5Tp7glYZtSDIMRLy3A2G4" TargetMode="External"/><Relationship Id="rId44" Type="http://schemas.openxmlformats.org/officeDocument/2006/relationships/hyperlink" Target="https://drive.google.com/drive/folders/1AAEvRkSJiN9g_GT4Xu8W6m4KocNxcMAl" TargetMode="External"/><Relationship Id="rId43" Type="http://schemas.openxmlformats.org/officeDocument/2006/relationships/hyperlink" Target="https://drive.google.com/drive/folders/1T-jNNDrPhwWvUR_78EOeuTIF2L6fS6Jc" TargetMode="External"/><Relationship Id="rId46" Type="http://schemas.openxmlformats.org/officeDocument/2006/relationships/hyperlink" Target="https://drive.google.com/drive/folders/1co5bai8zD7ogqzqhbxqepb-EVg6cPR3B" TargetMode="External"/><Relationship Id="rId45" Type="http://schemas.openxmlformats.org/officeDocument/2006/relationships/hyperlink" Target="https://drive.google.com/drive/folders/1wX5EP78VK8cEvikKaVvHf8FOJGEoy-_I" TargetMode="External"/><Relationship Id="rId48" Type="http://schemas.openxmlformats.org/officeDocument/2006/relationships/hyperlink" Target="https://drive.google.com/drive/folders/1VvV9uV5PkwP6IoZCogtvz1WxH1UfwWwG" TargetMode="External"/><Relationship Id="rId47" Type="http://schemas.openxmlformats.org/officeDocument/2006/relationships/hyperlink" Target="https://drive.google.com/drive/folders/1Gc4mYYFT0RYI_BjkcPlxCsXLZsdBoohL" TargetMode="External"/><Relationship Id="rId49" Type="http://schemas.openxmlformats.org/officeDocument/2006/relationships/hyperlink" Target="https://drive.google.com/drive/folders/1Z2r6XfDPiQJLqQviOQHJ3Fk6iiQ_4E6n" TargetMode="External"/><Relationship Id="rId31" Type="http://schemas.openxmlformats.org/officeDocument/2006/relationships/hyperlink" Target="https://drive.google.com/drive/folders/1kr9W_5ux0tl4DK-ifwjarlA2W2GJRS2e" TargetMode="External"/><Relationship Id="rId30" Type="http://schemas.openxmlformats.org/officeDocument/2006/relationships/hyperlink" Target="https://drive.google.com/drive/folders/1XMoxJnjhMyDp2kfS5HFYHOnBA1nNW6nt" TargetMode="External"/><Relationship Id="rId33" Type="http://schemas.openxmlformats.org/officeDocument/2006/relationships/hyperlink" Target="https://drive.google.com/drive/folders/1k7VwA-JAQaRYw4Bwo5i9I6MAK39yFzbK" TargetMode="External"/><Relationship Id="rId32" Type="http://schemas.openxmlformats.org/officeDocument/2006/relationships/hyperlink" Target="https://drive.google.com/drive/folders/165HXIQMFncfysXoaUdc-o8x76FAwrMPv" TargetMode="External"/><Relationship Id="rId35" Type="http://schemas.openxmlformats.org/officeDocument/2006/relationships/hyperlink" Target="https://drive.google.com/drive/folders/1v1aDGOWfIstzZPMKzvN8-SX_a9wj4ZUD" TargetMode="External"/><Relationship Id="rId34" Type="http://schemas.openxmlformats.org/officeDocument/2006/relationships/hyperlink" Target="https://drive.google.com/drive/folders/1cDtdORic5Fo9IjafMEOEm9qC3K0mnzBd" TargetMode="External"/><Relationship Id="rId37" Type="http://schemas.openxmlformats.org/officeDocument/2006/relationships/hyperlink" Target="https://drive.google.com/drive/folders/1G_X10n_WznGo-bJ5UELxd7GWyJYVT8ZM" TargetMode="External"/><Relationship Id="rId36" Type="http://schemas.openxmlformats.org/officeDocument/2006/relationships/hyperlink" Target="https://drive.google.com/drive/folders/1es6MXjL3GhjqdmS2fFNLRVoz52wDTvCu" TargetMode="External"/><Relationship Id="rId39" Type="http://schemas.openxmlformats.org/officeDocument/2006/relationships/hyperlink" Target="https://drive.google.com/drive/folders/1HT68raUW-aAmfurG23jkGAaT6t7xxwEg" TargetMode="External"/><Relationship Id="rId38" Type="http://schemas.openxmlformats.org/officeDocument/2006/relationships/hyperlink" Target="https://drive.google.com/drive/folders/1mKM4wh5G18pvLfK_rNWygA1hHqFGn9-M" TargetMode="External"/><Relationship Id="rId20" Type="http://schemas.openxmlformats.org/officeDocument/2006/relationships/hyperlink" Target="https://drive.google.com/drive/folders/1D7OBw0xvkxJgo9Q8TOLxfDcDyvFegFN7" TargetMode="External"/><Relationship Id="rId22" Type="http://schemas.openxmlformats.org/officeDocument/2006/relationships/hyperlink" Target="https://drive.google.com/drive/folders/1zy20UnwWYh-DYUwLWfXqUWRi5gFutTVU" TargetMode="External"/><Relationship Id="rId21" Type="http://schemas.openxmlformats.org/officeDocument/2006/relationships/hyperlink" Target="https://drive.google.com/drive/folders/1HmjDF07pJBXoJ6UNGt9QO7R9CBK-RkWV" TargetMode="External"/><Relationship Id="rId24" Type="http://schemas.openxmlformats.org/officeDocument/2006/relationships/hyperlink" Target="https://drive.google.com/drive/folders/1DJh7CcW9pFrbyATM1n_uz6IKdQ0Awp9y" TargetMode="External"/><Relationship Id="rId23" Type="http://schemas.openxmlformats.org/officeDocument/2006/relationships/hyperlink" Target="https://drive.google.com/drive/folders/17O-QxW_c7fYK3087lUzmEJMQFjr5a4QT" TargetMode="External"/><Relationship Id="rId26" Type="http://schemas.openxmlformats.org/officeDocument/2006/relationships/hyperlink" Target="https://drive.google.com/drive/folders/1pKqnjX0k_pDTarqwNb1Y8byvlss0kd6H" TargetMode="External"/><Relationship Id="rId25" Type="http://schemas.openxmlformats.org/officeDocument/2006/relationships/hyperlink" Target="https://drive.google.com/drive/folders/1H-7nnnFMScw0_AP9hw9gFdQJJ6GQR9EA" TargetMode="External"/><Relationship Id="rId28" Type="http://schemas.openxmlformats.org/officeDocument/2006/relationships/hyperlink" Target="https://drive.google.com/drive/folders/1lfq6oz2JMAD6vzXZCF-4yNHrGceStOVF" TargetMode="External"/><Relationship Id="rId27" Type="http://schemas.openxmlformats.org/officeDocument/2006/relationships/hyperlink" Target="https://drive.google.com/drive/folders/1MjVuHIpXdRWLpw_r8T2IF-J751yKzAUv" TargetMode="External"/><Relationship Id="rId29" Type="http://schemas.openxmlformats.org/officeDocument/2006/relationships/hyperlink" Target="https://drive.google.com/drive/folders/1jUB3Cb0UKlB8MGOLK4aYiKqaiBISTtUU" TargetMode="External"/><Relationship Id="rId11" Type="http://schemas.openxmlformats.org/officeDocument/2006/relationships/hyperlink" Target="https://drive.google.com/drive/folders/1E2i-nG7mlZYYxIBz2vUt4ldt2zeKf9tV" TargetMode="External"/><Relationship Id="rId10" Type="http://schemas.openxmlformats.org/officeDocument/2006/relationships/hyperlink" Target="https://drive.google.com/drive/folders/1XuaPk-DENSpdCilOfrG73DkMBOGHpOJX" TargetMode="External"/><Relationship Id="rId13" Type="http://schemas.openxmlformats.org/officeDocument/2006/relationships/hyperlink" Target="https://drive.google.com/drive/folders/1WwHAOGuxZ9J9lriXzY6X5x7E_WgY1BJN" TargetMode="External"/><Relationship Id="rId12" Type="http://schemas.openxmlformats.org/officeDocument/2006/relationships/hyperlink" Target="https://drive.google.com/drive/folders/1jMOhvTE205eEaJmmgrHicynyX0pQEizW" TargetMode="External"/><Relationship Id="rId15" Type="http://schemas.openxmlformats.org/officeDocument/2006/relationships/hyperlink" Target="https://drive.google.com/drive/folders/1ESQUjrb7XcMXl1ctwpUxqo0vAjh0HQWT" TargetMode="External"/><Relationship Id="rId14" Type="http://schemas.openxmlformats.org/officeDocument/2006/relationships/hyperlink" Target="https://drive.google.com/drive/folders/1CJifIs9IJ3f9Cf-JhRTAry4MlRgQT0FW" TargetMode="External"/><Relationship Id="rId17" Type="http://schemas.openxmlformats.org/officeDocument/2006/relationships/hyperlink" Target="https://drive.google.com/drive/folders/1I2L7qVdDvk5JNWO3D5Du1mrmI8PH1vPx" TargetMode="External"/><Relationship Id="rId16" Type="http://schemas.openxmlformats.org/officeDocument/2006/relationships/hyperlink" Target="https://drive.google.com/drive/folders/1gixtVJgYs69Bw6cHEq5f9dj-ptXF974g" TargetMode="External"/><Relationship Id="rId19" Type="http://schemas.openxmlformats.org/officeDocument/2006/relationships/hyperlink" Target="https://drive.google.com/drive/folders/1Imk3zjfAwJ0xm2kozUY0qPo8FI-VZezI" TargetMode="External"/><Relationship Id="rId18" Type="http://schemas.openxmlformats.org/officeDocument/2006/relationships/hyperlink" Target="https://drive.google.com/drive/folders/1l8ieGzGLf2_JsrjSKGTGrU1ugu_aoLMZ" TargetMode="External"/><Relationship Id="rId84" Type="http://schemas.openxmlformats.org/officeDocument/2006/relationships/hyperlink" Target="https://drive.google.com/drive/folders/12qCM3yRCqpyDIfSzppL2dIcsElR4NmBW" TargetMode="External"/><Relationship Id="rId83" Type="http://schemas.openxmlformats.org/officeDocument/2006/relationships/hyperlink" Target="https://drive.google.com/drive/folders/15gMMP26zUCf7a7dV2Gi9BpCO3pKPh4Tn" TargetMode="External"/><Relationship Id="rId86" Type="http://schemas.openxmlformats.org/officeDocument/2006/relationships/hyperlink" Target="https://drive.google.com/drive/folders/1awMvJOz6pGYDE81lUJ6JqNOGU27p38dP" TargetMode="External"/><Relationship Id="rId85" Type="http://schemas.openxmlformats.org/officeDocument/2006/relationships/hyperlink" Target="https://drive.google.com/drive/folders/1aTF_X_X40MZvRe_GcWaxT6Sw1WeLUbS6" TargetMode="External"/><Relationship Id="rId88" Type="http://schemas.openxmlformats.org/officeDocument/2006/relationships/hyperlink" Target="https://drive.google.com/drive/folders/18LlNP2zfKc7LhyuMeNjMnnr6CHkTgRrU" TargetMode="External"/><Relationship Id="rId87" Type="http://schemas.openxmlformats.org/officeDocument/2006/relationships/hyperlink" Target="https://drive.google.com/drive/folders/1FaonqkeYMkHkHJsnLsJ6tKlrf879b9Ce" TargetMode="External"/><Relationship Id="rId89" Type="http://schemas.openxmlformats.org/officeDocument/2006/relationships/hyperlink" Target="https://drive.google.com/drive/folders/1Fx7AWDIeV8sPdo_NDKTPDxPLv0bCvLl-" TargetMode="External"/><Relationship Id="rId80" Type="http://schemas.openxmlformats.org/officeDocument/2006/relationships/hyperlink" Target="https://drive.google.com/drive/folders/1UoTCEMzhDqUDXkjBFn9pEpmrMhHmGKde" TargetMode="External"/><Relationship Id="rId82" Type="http://schemas.openxmlformats.org/officeDocument/2006/relationships/hyperlink" Target="https://drive.google.com/drive/folders/1NfZrQL1EunxBT52dWdS5vhApAYqKynte" TargetMode="External"/><Relationship Id="rId81" Type="http://schemas.openxmlformats.org/officeDocument/2006/relationships/hyperlink" Target="https://drive.google.com/drive/folders/1T2ibyzTWkpGhAcII9y3QxL5mxTHmpXGg" TargetMode="External"/><Relationship Id="rId73" Type="http://schemas.openxmlformats.org/officeDocument/2006/relationships/hyperlink" Target="https://drive.google.com/drive/folders/1wlC_NzGP0sNMsWGVujZFluMQ7XUwxnkm" TargetMode="External"/><Relationship Id="rId72" Type="http://schemas.openxmlformats.org/officeDocument/2006/relationships/hyperlink" Target="https://drive.google.com/drive/folders/1MrvkdWvUkg94uirTF1IYt3LHxVdmyDf4" TargetMode="External"/><Relationship Id="rId75" Type="http://schemas.openxmlformats.org/officeDocument/2006/relationships/hyperlink" Target="https://drive.google.com/drive/folders/1p7-kmjvdp6k0eg3QiLD7Wkx2Vy7HsDB8" TargetMode="External"/><Relationship Id="rId74" Type="http://schemas.openxmlformats.org/officeDocument/2006/relationships/hyperlink" Target="https://drive.google.com/drive/folders/1qrjeP38yPX_WcMT7Slkpxj-lSdVHQidp" TargetMode="External"/><Relationship Id="rId77" Type="http://schemas.openxmlformats.org/officeDocument/2006/relationships/hyperlink" Target="https://drive.google.com/drive/folders/1FAz1Tku_6IxmrV94orddlI9remliLuk7" TargetMode="External"/><Relationship Id="rId76" Type="http://schemas.openxmlformats.org/officeDocument/2006/relationships/hyperlink" Target="https://drive.google.com/drive/folders/1NAMeWfMX9PhgJPE7to174PAmhTd3XJhn" TargetMode="External"/><Relationship Id="rId79" Type="http://schemas.openxmlformats.org/officeDocument/2006/relationships/hyperlink" Target="https://drive.google.com/drive/folders/1xmotlgsxnNF4h825qjoyoIeR4oDMNUwZ" TargetMode="External"/><Relationship Id="rId78" Type="http://schemas.openxmlformats.org/officeDocument/2006/relationships/hyperlink" Target="https://drive.google.com/drive/folders/17WdfAfGQMjiYYSYQOk7Z7IXHeV4V04q2" TargetMode="External"/><Relationship Id="rId71" Type="http://schemas.openxmlformats.org/officeDocument/2006/relationships/hyperlink" Target="https://drive.google.com/drive/folders/1v4AJ2-CW4HwYjaY_BIeTBDkG7gpENBWS" TargetMode="External"/><Relationship Id="rId70" Type="http://schemas.openxmlformats.org/officeDocument/2006/relationships/hyperlink" Target="https://drive.google.com/drive/folders/1sozH9QYZezMeXN9SFS478ZJYqhRrk8qI" TargetMode="External"/><Relationship Id="rId62" Type="http://schemas.openxmlformats.org/officeDocument/2006/relationships/hyperlink" Target="https://drive.google.com/drive/folders/12hlKR92B1U3xdpXY2fFKztiYGOQxyRum" TargetMode="External"/><Relationship Id="rId61" Type="http://schemas.openxmlformats.org/officeDocument/2006/relationships/hyperlink" Target="https://drive.google.com/drive/folders/1MI8Gs2msfKgexkgM9_SZ6cgdpibiilLG" TargetMode="External"/><Relationship Id="rId64" Type="http://schemas.openxmlformats.org/officeDocument/2006/relationships/hyperlink" Target="https://drive.google.com/drive/folders/1Uh1kh72U6_m2OMiFuWa5opmXvLcpl57x" TargetMode="External"/><Relationship Id="rId63" Type="http://schemas.openxmlformats.org/officeDocument/2006/relationships/hyperlink" Target="https://drive.google.com/drive/folders/1zfLQUppawZL1zs_0lYEaqaxROi5jcffW" TargetMode="External"/><Relationship Id="rId66" Type="http://schemas.openxmlformats.org/officeDocument/2006/relationships/hyperlink" Target="https://drive.google.com/drive/folders/1J3DMQzJvxTdSs1c4hNEUJ67ciedwfGwI" TargetMode="External"/><Relationship Id="rId65" Type="http://schemas.openxmlformats.org/officeDocument/2006/relationships/hyperlink" Target="https://drive.google.com/drive/folders/1-5kh2vENOQ_4-JHa4-YpOVcSUi0l8kSf" TargetMode="External"/><Relationship Id="rId68" Type="http://schemas.openxmlformats.org/officeDocument/2006/relationships/hyperlink" Target="https://drive.google.com/drive/folders/1-BXh-izyKDb2GMKyLGNt7kO8OPSWupfg" TargetMode="External"/><Relationship Id="rId67" Type="http://schemas.openxmlformats.org/officeDocument/2006/relationships/hyperlink" Target="https://drive.google.com/drive/folders/1vAoQcLVSuy878hU5wsqV3MSRJKQRq45J" TargetMode="External"/><Relationship Id="rId60" Type="http://schemas.openxmlformats.org/officeDocument/2006/relationships/hyperlink" Target="https://drive.google.com/drive/folders/1yAmu11lxiHWxq3I8So-VZutQ6aamrvrs" TargetMode="External"/><Relationship Id="rId69" Type="http://schemas.openxmlformats.org/officeDocument/2006/relationships/hyperlink" Target="https://drive.google.com/drive/folders/1YRptEXndyRgD5Qi15a48EYNgp_okTBBS" TargetMode="External"/><Relationship Id="rId51" Type="http://schemas.openxmlformats.org/officeDocument/2006/relationships/hyperlink" Target="https://drive.google.com/drive/folders/11vn4Yql7_f0dVGODQlrj3xQOgEpgh-F9" TargetMode="External"/><Relationship Id="rId50" Type="http://schemas.openxmlformats.org/officeDocument/2006/relationships/hyperlink" Target="https://drive.google.com/drive/folders/1eCwpn3bs-ZjKH5wjLeljH9JGW0nFrbva" TargetMode="External"/><Relationship Id="rId53" Type="http://schemas.openxmlformats.org/officeDocument/2006/relationships/hyperlink" Target="https://drive.google.com/drive/folders/1zaFNfEwGla9IlFLdDAQZZhgv1a2nR8gL" TargetMode="External"/><Relationship Id="rId52" Type="http://schemas.openxmlformats.org/officeDocument/2006/relationships/hyperlink" Target="https://drive.google.com/drive/folders/10Ewtau8xZaGtW3U6AikD5AUuFLiAgvnE" TargetMode="External"/><Relationship Id="rId55" Type="http://schemas.openxmlformats.org/officeDocument/2006/relationships/hyperlink" Target="https://drive.google.com/drive/folders/1mabeSqNEEwD7jQpXRA95_FvMj_YomDhT" TargetMode="External"/><Relationship Id="rId54" Type="http://schemas.openxmlformats.org/officeDocument/2006/relationships/hyperlink" Target="https://drive.google.com/drive/folders/1TACV_1MlFpAuxFm00baAj6MYv15GAx2w" TargetMode="External"/><Relationship Id="rId57" Type="http://schemas.openxmlformats.org/officeDocument/2006/relationships/hyperlink" Target="https://drive.google.com/drive/folders/1VJq1-d-WpJdZzars9ShDuicuo2a2T1Sk" TargetMode="External"/><Relationship Id="rId56" Type="http://schemas.openxmlformats.org/officeDocument/2006/relationships/hyperlink" Target="https://drive.google.com/drive/folders/1n24Xufd8phNDuR-bWBE65p7n8Loj2ke7" TargetMode="External"/><Relationship Id="rId59" Type="http://schemas.openxmlformats.org/officeDocument/2006/relationships/hyperlink" Target="https://drive.google.com/drive/folders/1W6E3Uh5tDUX7VwnAfm4LE6V8Vf7fcAIN" TargetMode="External"/><Relationship Id="rId58" Type="http://schemas.openxmlformats.org/officeDocument/2006/relationships/hyperlink" Target="https://drive.google.com/drive/folders/1Ymow_Qa1QiR1SbEa0vORnEsU5PtattLD" TargetMode="External"/><Relationship Id="rId95" Type="http://schemas.openxmlformats.org/officeDocument/2006/relationships/hyperlink" Target="https://drive.google.com/drive/folders/1fIPXTdA6RKazELx8--KBgkdYAJ70WLIO" TargetMode="External"/><Relationship Id="rId94" Type="http://schemas.openxmlformats.org/officeDocument/2006/relationships/hyperlink" Target="https://drive.google.com/drive/folders/1MeSwyTakriQD2lbDnmFsvk-ffAlzRRHk" TargetMode="External"/><Relationship Id="rId97" Type="http://schemas.openxmlformats.org/officeDocument/2006/relationships/hyperlink" Target="https://drive.google.com/drive/folders/193zd1eIPCjGz7RtIxgBMsrXae5TBsIWh" TargetMode="External"/><Relationship Id="rId96" Type="http://schemas.openxmlformats.org/officeDocument/2006/relationships/hyperlink" Target="https://drive.google.com/drive/folders/1Lj24LZ3LMcnsK_OS6SSqDf9TuhmfPf1h" TargetMode="External"/><Relationship Id="rId99" Type="http://schemas.openxmlformats.org/officeDocument/2006/relationships/hyperlink" Target="https://drive.google.com/drive/folders/1g5ne8iJ8BgQhmKslSqsKeeg0kQzOH6S1" TargetMode="External"/><Relationship Id="rId98" Type="http://schemas.openxmlformats.org/officeDocument/2006/relationships/hyperlink" Target="https://drive.google.com/drive/folders/1GLfVpYxiQbGK3amvezTrdSNDpnfklFEZ" TargetMode="External"/><Relationship Id="rId91" Type="http://schemas.openxmlformats.org/officeDocument/2006/relationships/hyperlink" Target="https://drive.google.com/drive/folders/1lDyr_HHNp4SxxiT3JgYaN9KFd5VntR9U" TargetMode="External"/><Relationship Id="rId90" Type="http://schemas.openxmlformats.org/officeDocument/2006/relationships/hyperlink" Target="https://drive.google.com/drive/folders/1XcJm19OhFrAjylNokDdmWmfNiEui4WlJ" TargetMode="External"/><Relationship Id="rId93" Type="http://schemas.openxmlformats.org/officeDocument/2006/relationships/hyperlink" Target="https://drive.google.com/drive/folders/1QD7G8zcg8zwM6EiniyVZ8SP-AZadzw5p" TargetMode="External"/><Relationship Id="rId92" Type="http://schemas.openxmlformats.org/officeDocument/2006/relationships/hyperlink" Target="https://drive.google.com/drive/folders/1lwnyK5OuOH4GIlwdrK_MhY6U3lUyujlp" TargetMode="External"/><Relationship Id="rId260" Type="http://schemas.openxmlformats.org/officeDocument/2006/relationships/table" Target="../tables/table16.xml"/><Relationship Id="rId258" Type="http://schemas.openxmlformats.org/officeDocument/2006/relationships/drawing" Target="../drawings/drawing15.xml"/><Relationship Id="rId253" Type="http://schemas.openxmlformats.org/officeDocument/2006/relationships/hyperlink" Target="https://drive.google.com/drive/folders/1RN-BYQeLpJuZC-rnnBj67xUvxoPJ9h1K" TargetMode="External"/><Relationship Id="rId252" Type="http://schemas.openxmlformats.org/officeDocument/2006/relationships/hyperlink" Target="https://drive.google.com/drive/folders/1qGcKDUNmD6dtFEao8Z9IB5kuxw2MpmCM" TargetMode="External"/><Relationship Id="rId251" Type="http://schemas.openxmlformats.org/officeDocument/2006/relationships/hyperlink" Target="https://drive.google.com/drive/folders/1YcPQi1dF2qzS12T_sJUlbRM7aLkOczR8" TargetMode="External"/><Relationship Id="rId250" Type="http://schemas.openxmlformats.org/officeDocument/2006/relationships/hyperlink" Target="https://drive.google.com/drive/folders/1KvQxxOSwegi7y-9Kcx34M8uKT9GIPbsH" TargetMode="External"/><Relationship Id="rId257" Type="http://schemas.openxmlformats.org/officeDocument/2006/relationships/hyperlink" Target="https://drive.google.com/drive/folders/1TZQTS_adHOmjsXUQaB-oBpHRY7hrljZU" TargetMode="External"/><Relationship Id="rId256" Type="http://schemas.openxmlformats.org/officeDocument/2006/relationships/hyperlink" Target="https://drive.google.com/drive/folders/1AwLzyZD7BrPBP6Ln1vSInnxn-G0X9pNV" TargetMode="External"/><Relationship Id="rId255" Type="http://schemas.openxmlformats.org/officeDocument/2006/relationships/hyperlink" Target="https://drive.google.com/drive/folders/1xAltwyEv69Pi0aaFZ9evTCXjoAD1ObMi" TargetMode="External"/><Relationship Id="rId254" Type="http://schemas.openxmlformats.org/officeDocument/2006/relationships/hyperlink" Target="https://drive.google.com/drive/folders/10HG9eAEpkWuodCWFVvsHT1YGnYXBjARz" TargetMode="External"/><Relationship Id="rId228" Type="http://schemas.openxmlformats.org/officeDocument/2006/relationships/hyperlink" Target="https://drive.google.com/drive/folders/1RdrcmRznqGaiph5CQJdicLOhbCITHKSs" TargetMode="External"/><Relationship Id="rId227" Type="http://schemas.openxmlformats.org/officeDocument/2006/relationships/hyperlink" Target="https://drive.google.com/drive/folders/1RJ2bvrsCseX7zo1vBF5su8xof-svWNx1" TargetMode="External"/><Relationship Id="rId226" Type="http://schemas.openxmlformats.org/officeDocument/2006/relationships/hyperlink" Target="https://drive.google.com/drive/folders/1bV0yhHJ2YqSWZbSrQdOTi0L28Q4Shnlc" TargetMode="External"/><Relationship Id="rId225" Type="http://schemas.openxmlformats.org/officeDocument/2006/relationships/hyperlink" Target="https://drive.google.com/drive/folders/1Q9NGHJigpz_eAz7n2RpSbwplAEUqsRMz" TargetMode="External"/><Relationship Id="rId229" Type="http://schemas.openxmlformats.org/officeDocument/2006/relationships/hyperlink" Target="https://drive.google.com/drive/folders/1mtbjM_LvWa3O5swVe7Mwgul1_tUgLsOY" TargetMode="External"/><Relationship Id="rId220" Type="http://schemas.openxmlformats.org/officeDocument/2006/relationships/hyperlink" Target="https://drive.google.com/drive/folders/1XZhDhqQGN9dqqeLR54Rge4n9Z6Ns9JRC" TargetMode="External"/><Relationship Id="rId224" Type="http://schemas.openxmlformats.org/officeDocument/2006/relationships/hyperlink" Target="https://drive.google.com/drive/folders/1SRoPL0Vh0b06Cg_QdJUhXZ4F40aXunXO" TargetMode="External"/><Relationship Id="rId223" Type="http://schemas.openxmlformats.org/officeDocument/2006/relationships/hyperlink" Target="https://drive.google.com/drive/folders/13njlZdoZq2-WWRqEWlBu1yvuUZ2o2PSU" TargetMode="External"/><Relationship Id="rId222" Type="http://schemas.openxmlformats.org/officeDocument/2006/relationships/hyperlink" Target="https://drive.google.com/drive/folders/1EWTDl5ax0Jz8qfVxsrWrtHro6lMqPJVi" TargetMode="External"/><Relationship Id="rId221" Type="http://schemas.openxmlformats.org/officeDocument/2006/relationships/hyperlink" Target="https://drive.google.com/drive/folders/1nJ_WcxwrLJ4sK1U87tjY5Xh4FgfD9J3I" TargetMode="External"/><Relationship Id="rId217" Type="http://schemas.openxmlformats.org/officeDocument/2006/relationships/hyperlink" Target="https://drive.google.com/drive/folders/1Rq1bohf0P8Xa3iV79zFwUUg6j-IHKG4n" TargetMode="External"/><Relationship Id="rId216" Type="http://schemas.openxmlformats.org/officeDocument/2006/relationships/hyperlink" Target="https://drive.google.com/drive/folders/11JXjn0NTs3YldKlVZQr1_Dbc0eJf5tpO" TargetMode="External"/><Relationship Id="rId215" Type="http://schemas.openxmlformats.org/officeDocument/2006/relationships/hyperlink" Target="https://drive.google.com/drive/folders/1MSWFT_ahMWq271Ue0dfGTF3n8XlSnwiL" TargetMode="External"/><Relationship Id="rId214" Type="http://schemas.openxmlformats.org/officeDocument/2006/relationships/hyperlink" Target="https://drive.google.com/drive/folders/1atx6JvWqJAmHhox_BMdLU3Mcj5y5qqRQ" TargetMode="External"/><Relationship Id="rId219" Type="http://schemas.openxmlformats.org/officeDocument/2006/relationships/hyperlink" Target="https://drive.google.com/drive/folders/1H0nwTLimuRLNTYvrN6HFAZPFypOHMSxq" TargetMode="External"/><Relationship Id="rId218" Type="http://schemas.openxmlformats.org/officeDocument/2006/relationships/hyperlink" Target="https://drive.google.com/drive/folders/1OIrdYdYgD4pJlZsna669cUX58U0nyIhg" TargetMode="External"/><Relationship Id="rId213" Type="http://schemas.openxmlformats.org/officeDocument/2006/relationships/hyperlink" Target="https://drive.google.com/drive/folders/1pASWZs0qWlk6XPp-LdA3JyZjoQPA1BcY" TargetMode="External"/><Relationship Id="rId212" Type="http://schemas.openxmlformats.org/officeDocument/2006/relationships/hyperlink" Target="https://drive.google.com/drive/folders/1W5GghF8XmLRAGzdyM-L_p-A-AoqQZKrK" TargetMode="External"/><Relationship Id="rId211" Type="http://schemas.openxmlformats.org/officeDocument/2006/relationships/hyperlink" Target="https://drive.google.com/drive/folders/1s9d_PapxJV5WPcFpsqDiV3InG-JwZ9Md" TargetMode="External"/><Relationship Id="rId210" Type="http://schemas.openxmlformats.org/officeDocument/2006/relationships/hyperlink" Target="https://drive.google.com/drive/folders/1Xsz-Ovdtbek7azHk9zCgb7dUJ0gamOgB" TargetMode="External"/><Relationship Id="rId249" Type="http://schemas.openxmlformats.org/officeDocument/2006/relationships/hyperlink" Target="https://drive.google.com/drive/folders/1K8B52l6foiSAZubffhxejV0toTQQCnxB" TargetMode="External"/><Relationship Id="rId248" Type="http://schemas.openxmlformats.org/officeDocument/2006/relationships/hyperlink" Target="https://drive.google.com/drive/folders/15okeRQHuvivuzsoeaRsyp_kchfQrlIb-" TargetMode="External"/><Relationship Id="rId247" Type="http://schemas.openxmlformats.org/officeDocument/2006/relationships/hyperlink" Target="https://drive.google.com/drive/folders/1yJtRs3EwEHFzcE4tDAtY58XRZcrAMGiN" TargetMode="External"/><Relationship Id="rId242" Type="http://schemas.openxmlformats.org/officeDocument/2006/relationships/hyperlink" Target="https://drive.google.com/drive/folders/1s4MNfzV9pVdQJLy0BvaYUy9KkKctKT9Y" TargetMode="External"/><Relationship Id="rId241" Type="http://schemas.openxmlformats.org/officeDocument/2006/relationships/hyperlink" Target="https://drive.google.com/drive/folders/1GUkEj9veymk510CxMEJT5SietHGQo6Wi" TargetMode="External"/><Relationship Id="rId240" Type="http://schemas.openxmlformats.org/officeDocument/2006/relationships/hyperlink" Target="https://drive.google.com/drive/folders/1wEKqqQ9wX66xu86tzZY1CWwW_Vgeo3J2" TargetMode="External"/><Relationship Id="rId246" Type="http://schemas.openxmlformats.org/officeDocument/2006/relationships/hyperlink" Target="https://drive.google.com/drive/folders/1n2CYINsPs0Eo2D9sxSsabYaZFRXZReJb" TargetMode="External"/><Relationship Id="rId245" Type="http://schemas.openxmlformats.org/officeDocument/2006/relationships/hyperlink" Target="https://drive.google.com/drive/folders/1CgdPui-nakqZ_ai7DR9050ee4zshuYbP" TargetMode="External"/><Relationship Id="rId244" Type="http://schemas.openxmlformats.org/officeDocument/2006/relationships/hyperlink" Target="https://drive.google.com/drive/folders/1FpeMpB-kcjNXpy8dy6sdDixPCohVUqbH" TargetMode="External"/><Relationship Id="rId243" Type="http://schemas.openxmlformats.org/officeDocument/2006/relationships/hyperlink" Target="https://drive.google.com/drive/folders/1G9gCs0it_GO8kG6Tx7dUCigazt6QFsN8" TargetMode="External"/><Relationship Id="rId239" Type="http://schemas.openxmlformats.org/officeDocument/2006/relationships/hyperlink" Target="https://drive.google.com/drive/folders/1y_I24QhGLD2Dq54fczXaGvtFGB3HSOzK" TargetMode="External"/><Relationship Id="rId238" Type="http://schemas.openxmlformats.org/officeDocument/2006/relationships/hyperlink" Target="https://drive.google.com/drive/folders/1KjTf_eUABwlo38c0b0k9Vbkrt1cF3mA5" TargetMode="External"/><Relationship Id="rId237" Type="http://schemas.openxmlformats.org/officeDocument/2006/relationships/hyperlink" Target="https://drive.google.com/drive/folders/1TMQl6VpYwT2bc6b7OZ3YgpYlLm6sRjdg" TargetMode="External"/><Relationship Id="rId236" Type="http://schemas.openxmlformats.org/officeDocument/2006/relationships/hyperlink" Target="https://drive.google.com/drive/folders/1gDq3IZo_8iHcZUIuorYVEYswIjjX8bME" TargetMode="External"/><Relationship Id="rId231" Type="http://schemas.openxmlformats.org/officeDocument/2006/relationships/hyperlink" Target="https://drive.google.com/drive/folders/1xXLWe11PqtRkTLz65FTNa5tunUbwPc_C" TargetMode="External"/><Relationship Id="rId230" Type="http://schemas.openxmlformats.org/officeDocument/2006/relationships/hyperlink" Target="https://drive.google.com/drive/folders/159D-JFGGHcTeiaJJ7kh3Xy3b25_yTRjb" TargetMode="External"/><Relationship Id="rId235" Type="http://schemas.openxmlformats.org/officeDocument/2006/relationships/hyperlink" Target="https://drive.google.com/drive/folders/1H3Eo9U0CNVpipFLPAkD9-D2k35CxHQX3" TargetMode="External"/><Relationship Id="rId234" Type="http://schemas.openxmlformats.org/officeDocument/2006/relationships/hyperlink" Target="https://drive.google.com/drive/folders/1PNq9_vanHZ67QwEBYEgeYIjMRSAjHUei" TargetMode="External"/><Relationship Id="rId233" Type="http://schemas.openxmlformats.org/officeDocument/2006/relationships/hyperlink" Target="https://drive.google.com/drive/folders/1jfTTgtkDoBpdbZCMyT8cfyjlJrU_P8WQ" TargetMode="External"/><Relationship Id="rId232" Type="http://schemas.openxmlformats.org/officeDocument/2006/relationships/hyperlink" Target="https://drive.google.com/drive/folders/16w8pJWAV1NrBbtAFA_1LbEA7DVGA_BEY" TargetMode="External"/><Relationship Id="rId206" Type="http://schemas.openxmlformats.org/officeDocument/2006/relationships/hyperlink" Target="https://drive.google.com/drive/folders/1PU1-IOZ1ThZocm8-WBucE2KqJU8jHR6Z" TargetMode="External"/><Relationship Id="rId205" Type="http://schemas.openxmlformats.org/officeDocument/2006/relationships/hyperlink" Target="https://drive.google.com/drive/folders/1oq4ZOdST4SNQ5OX1JzPXDg2OAcz6Qncb" TargetMode="External"/><Relationship Id="rId204" Type="http://schemas.openxmlformats.org/officeDocument/2006/relationships/hyperlink" Target="https://drive.google.com/drive/folders/16vvU8s_baOVXNS9I5HDmFhz6tgV6R-wI" TargetMode="External"/><Relationship Id="rId203" Type="http://schemas.openxmlformats.org/officeDocument/2006/relationships/hyperlink" Target="https://drive.google.com/drive/folders/1yDrViNU1OkMASArqqJkecoFIZeS6q3Qh" TargetMode="External"/><Relationship Id="rId209" Type="http://schemas.openxmlformats.org/officeDocument/2006/relationships/hyperlink" Target="https://drive.google.com/drive/folders/1OHOAFUMEeNrlkpYACiCqOV_qynBKvB_6" TargetMode="External"/><Relationship Id="rId208" Type="http://schemas.openxmlformats.org/officeDocument/2006/relationships/hyperlink" Target="https://drive.google.com/drive/folders/1-d3r12IhlJAAdoznNJvUhmFHPWj6Ghlm" TargetMode="External"/><Relationship Id="rId207" Type="http://schemas.openxmlformats.org/officeDocument/2006/relationships/hyperlink" Target="https://drive.google.com/drive/folders/1Mo6S0vcZxOP9A3naOze56hbkcekm1QrM" TargetMode="External"/><Relationship Id="rId202" Type="http://schemas.openxmlformats.org/officeDocument/2006/relationships/hyperlink" Target="https://drive.google.com/drive/folders/1_U4oLrKeOUL6_FpLuggrdoi-QH9XrIzH" TargetMode="External"/><Relationship Id="rId201" Type="http://schemas.openxmlformats.org/officeDocument/2006/relationships/hyperlink" Target="https://drive.google.com/drive/folders/11Cg_PDRfSxClYUerEl8TnbXRNW1dAVqb" TargetMode="External"/><Relationship Id="rId200" Type="http://schemas.openxmlformats.org/officeDocument/2006/relationships/hyperlink" Target="https://drive.google.com/drive/folders/1Sy_nOzj7P0IYQhIU_gpwx7El5OQpmrvv" TargetMode="External"/><Relationship Id="rId190" Type="http://schemas.openxmlformats.org/officeDocument/2006/relationships/hyperlink" Target="https://drive.google.com/drive/folders/1AaZ98T6EuvCYcoDFYa6i0INC908ttZhn" TargetMode="External"/><Relationship Id="rId194" Type="http://schemas.openxmlformats.org/officeDocument/2006/relationships/hyperlink" Target="https://drive.google.com/drive/folders/103Qn6yjPt-ydpDO2ELipiv9LJKzMaMXe" TargetMode="External"/><Relationship Id="rId193" Type="http://schemas.openxmlformats.org/officeDocument/2006/relationships/hyperlink" Target="https://drive.google.com/drive/folders/1rF32-4vs_reM2m776g20Vb59dqQw7SYB" TargetMode="External"/><Relationship Id="rId192" Type="http://schemas.openxmlformats.org/officeDocument/2006/relationships/hyperlink" Target="https://drive.google.com/drive/folders/15FgmILAj69gpvVlxWcmv0arTYFwc1wdP" TargetMode="External"/><Relationship Id="rId191" Type="http://schemas.openxmlformats.org/officeDocument/2006/relationships/hyperlink" Target="https://drive.google.com/drive/folders/1NPkDDT34g5lE2wk1Yg1T-cMpCC_qtr2K" TargetMode="External"/><Relationship Id="rId187" Type="http://schemas.openxmlformats.org/officeDocument/2006/relationships/hyperlink" Target="https://drive.google.com/drive/folders/1pdnmA9EE6q3m58VFg0-vuw-kVEjW_RO0" TargetMode="External"/><Relationship Id="rId186" Type="http://schemas.openxmlformats.org/officeDocument/2006/relationships/hyperlink" Target="https://drive.google.com/drive/folders/1PV8IsZMKZnO9JsTAB7LQHRp-jJcUSFSt" TargetMode="External"/><Relationship Id="rId185" Type="http://schemas.openxmlformats.org/officeDocument/2006/relationships/hyperlink" Target="https://drive.google.com/drive/folders/1umKI6nQzdDwZhVX7RFIvHp94tfLMeFZF" TargetMode="External"/><Relationship Id="rId184" Type="http://schemas.openxmlformats.org/officeDocument/2006/relationships/hyperlink" Target="https://drive.google.com/drive/folders/1FFwZ0G7ezAIO2HeT3Q-VdsrIeS2sPGQG" TargetMode="External"/><Relationship Id="rId189" Type="http://schemas.openxmlformats.org/officeDocument/2006/relationships/hyperlink" Target="https://drive.google.com/drive/folders/1KDfSSR5O61rrhKGqPFhi4hpjIXt9VXe8" TargetMode="External"/><Relationship Id="rId188" Type="http://schemas.openxmlformats.org/officeDocument/2006/relationships/hyperlink" Target="https://drive.google.com/drive/folders/1JvRTImXHPC_Q1czgi4jc6JJ1AxAZ8lW2" TargetMode="External"/><Relationship Id="rId183" Type="http://schemas.openxmlformats.org/officeDocument/2006/relationships/hyperlink" Target="https://drive.google.com/drive/folders/1wOfvjj1OAy5dPn6lfZxULp_3Pap25m4J" TargetMode="External"/><Relationship Id="rId182" Type="http://schemas.openxmlformats.org/officeDocument/2006/relationships/hyperlink" Target="https://drive.google.com/drive/folders/11StkDPYUvT4X6tyXGsoI3Ob6VO1maEi5" TargetMode="External"/><Relationship Id="rId181" Type="http://schemas.openxmlformats.org/officeDocument/2006/relationships/hyperlink" Target="https://drive.google.com/drive/folders/1dp8c-58KRHTC6ny4txdvXhRe7x1UjwZF" TargetMode="External"/><Relationship Id="rId180" Type="http://schemas.openxmlformats.org/officeDocument/2006/relationships/hyperlink" Target="https://drive.google.com/drive/folders/1ZADahySvUmjM9UGRCzePnTQPrIl-_H3o" TargetMode="External"/><Relationship Id="rId176" Type="http://schemas.openxmlformats.org/officeDocument/2006/relationships/hyperlink" Target="https://drive.google.com/drive/folders/1WygvmFVWshachemmY3CuDfXT-hlKidry" TargetMode="External"/><Relationship Id="rId175" Type="http://schemas.openxmlformats.org/officeDocument/2006/relationships/hyperlink" Target="https://drive.google.com/drive/folders/1FTIkE6J1Dpxa0cV_jcL6g-wQ3qjFYDrv" TargetMode="External"/><Relationship Id="rId174" Type="http://schemas.openxmlformats.org/officeDocument/2006/relationships/hyperlink" Target="https://drive.google.com/drive/folders/1hBey7E3OnaLXnoLmxA1epYRBI4MDOBLK" TargetMode="External"/><Relationship Id="rId173" Type="http://schemas.openxmlformats.org/officeDocument/2006/relationships/hyperlink" Target="https://drive.google.com/drive/folders/17pk-Qd0gniYTw-O7dGg_nMGbypnE2S7r" TargetMode="External"/><Relationship Id="rId179" Type="http://schemas.openxmlformats.org/officeDocument/2006/relationships/hyperlink" Target="https://drive.google.com/drive/folders/1N0w4S6LuI0o6Yb847Lgz8Y6cGHwsxK-R" TargetMode="External"/><Relationship Id="rId178" Type="http://schemas.openxmlformats.org/officeDocument/2006/relationships/hyperlink" Target="https://drive.google.com/drive/folders/1cbbACeOSWK29VplGPBR5S00yCwKpdxGi" TargetMode="External"/><Relationship Id="rId177" Type="http://schemas.openxmlformats.org/officeDocument/2006/relationships/hyperlink" Target="https://drive.google.com/drive/folders/1E4rvHjdUXn04ltYRC-duyxndFRfMBaSs" TargetMode="External"/><Relationship Id="rId198" Type="http://schemas.openxmlformats.org/officeDocument/2006/relationships/hyperlink" Target="https://drive.google.com/drive/folders/1X42sdcGI6M1y3ZHZm99HYr05RJMBcXZM" TargetMode="External"/><Relationship Id="rId197" Type="http://schemas.openxmlformats.org/officeDocument/2006/relationships/hyperlink" Target="https://drive.google.com/drive/folders/14P2EUHOLmXy587F4KdLp7XiQRADtCKFO" TargetMode="External"/><Relationship Id="rId196" Type="http://schemas.openxmlformats.org/officeDocument/2006/relationships/hyperlink" Target="https://drive.google.com/drive/folders/1Pbb0ACxQfnSCtdCn_W40Ovw0rgU--QFp" TargetMode="External"/><Relationship Id="rId195" Type="http://schemas.openxmlformats.org/officeDocument/2006/relationships/hyperlink" Target="https://drive.google.com/drive/folders/1b8gHKUFKref8Nunp0c3VXIeEUk1crhKZ" TargetMode="External"/><Relationship Id="rId199" Type="http://schemas.openxmlformats.org/officeDocument/2006/relationships/hyperlink" Target="https://drive.google.com/drive/folders/1cx0pNhaEvOqdYEOgdO-6HH2AzvSeZO3s" TargetMode="External"/><Relationship Id="rId150" Type="http://schemas.openxmlformats.org/officeDocument/2006/relationships/hyperlink" Target="https://drive.google.com/drive/folders/1culMqiHbwj7Soq-KsZVMfZTHnRZjBzSA" TargetMode="External"/><Relationship Id="rId149" Type="http://schemas.openxmlformats.org/officeDocument/2006/relationships/hyperlink" Target="https://drive.google.com/drive/folders/1lvewKNLpyJldIlg-K6gEHDVwZyHYsH1m" TargetMode="External"/><Relationship Id="rId148" Type="http://schemas.openxmlformats.org/officeDocument/2006/relationships/hyperlink" Target="https://drive.google.com/drive/folders/1OS-GqMVPx-fhdEQCZlhTaKIM380ZPDv7" TargetMode="External"/><Relationship Id="rId143" Type="http://schemas.openxmlformats.org/officeDocument/2006/relationships/hyperlink" Target="https://drive.google.com/drive/folders/1M0r6c3xnicpSukFCDD7Y5yurP7MGLM9M" TargetMode="External"/><Relationship Id="rId142" Type="http://schemas.openxmlformats.org/officeDocument/2006/relationships/hyperlink" Target="https://drive.google.com/drive/folders/1eP8Lp_JWCoL48OvK7kAHjEeHeuwUkk5p" TargetMode="External"/><Relationship Id="rId141" Type="http://schemas.openxmlformats.org/officeDocument/2006/relationships/hyperlink" Target="https://drive.google.com/drive/folders/12EvSrPOTx0OKD3Vuwa5L3U3ZPspqx29d" TargetMode="External"/><Relationship Id="rId140" Type="http://schemas.openxmlformats.org/officeDocument/2006/relationships/hyperlink" Target="https://drive.google.com/drive/folders/1iE1DCdixB2RGHu4laNSIXUXxuT-2Q9p_" TargetMode="External"/><Relationship Id="rId147" Type="http://schemas.openxmlformats.org/officeDocument/2006/relationships/hyperlink" Target="https://drive.google.com/drive/folders/1e3i_hw8FTKZIk0f9NPmBmu4dRknB71Ib" TargetMode="External"/><Relationship Id="rId146" Type="http://schemas.openxmlformats.org/officeDocument/2006/relationships/hyperlink" Target="https://drive.google.com/drive/folders/1L3LMCXlNesjVDEZ2SDIj0pCnYkm4kpBL" TargetMode="External"/><Relationship Id="rId145" Type="http://schemas.openxmlformats.org/officeDocument/2006/relationships/hyperlink" Target="https://drive.google.com/drive/folders/12fIbH0f8mEZKzBUVx_p7ACM3qnnZn4qs" TargetMode="External"/><Relationship Id="rId144" Type="http://schemas.openxmlformats.org/officeDocument/2006/relationships/hyperlink" Target="https://drive.google.com/drive/folders/19yrdQTfJGjGxgRaKGLiQPyMxcKdknEVP" TargetMode="External"/><Relationship Id="rId139" Type="http://schemas.openxmlformats.org/officeDocument/2006/relationships/hyperlink" Target="https://drive.google.com/drive/folders/1QNOhxRM-FrnUupkwn_G2aQZ232xPO3aH" TargetMode="External"/><Relationship Id="rId138" Type="http://schemas.openxmlformats.org/officeDocument/2006/relationships/hyperlink" Target="https://drive.google.com/drive/folders/1CvUmr0LBuj182vJcndnjT41y8ZFadFYF" TargetMode="External"/><Relationship Id="rId137" Type="http://schemas.openxmlformats.org/officeDocument/2006/relationships/hyperlink" Target="https://drive.google.com/drive/folders/1_iOX_zRcM3ePV8UkSOZ0lUfNOVZ8riT_" TargetMode="External"/><Relationship Id="rId132" Type="http://schemas.openxmlformats.org/officeDocument/2006/relationships/hyperlink" Target="https://drive.google.com/drive/folders/1zQGWdBLW3VnjuyDPsIuPngTwyLYGohYX" TargetMode="External"/><Relationship Id="rId131" Type="http://schemas.openxmlformats.org/officeDocument/2006/relationships/hyperlink" Target="https://drive.google.com/drive/folders/1OUKV1XzfwpfGGdYLuhnbzsfwP3_xi2JQ" TargetMode="External"/><Relationship Id="rId130" Type="http://schemas.openxmlformats.org/officeDocument/2006/relationships/hyperlink" Target="https://drive.google.com/drive/folders/14JR4TojElbW2kPKfIFCZ8Q3gdMfTZfZm" TargetMode="External"/><Relationship Id="rId136" Type="http://schemas.openxmlformats.org/officeDocument/2006/relationships/hyperlink" Target="https://drive.google.com/drive/folders/1Q-gT6zV5Xiy_f-rls1oqUacBvh7xJNPY" TargetMode="External"/><Relationship Id="rId135" Type="http://schemas.openxmlformats.org/officeDocument/2006/relationships/hyperlink" Target="https://drive.google.com/drive/folders/1DuUKGrHhx2GhFMpncXykB1ziaoY-Bu3s" TargetMode="External"/><Relationship Id="rId134" Type="http://schemas.openxmlformats.org/officeDocument/2006/relationships/hyperlink" Target="https://drive.google.com/drive/folders/1PWZ50A0YSKU0BDIOf_JxwCMr3_plV9wz" TargetMode="External"/><Relationship Id="rId133" Type="http://schemas.openxmlformats.org/officeDocument/2006/relationships/hyperlink" Target="https://drive.google.com/drive/folders/1u58c-c7EED6z1IUjHhiQxZ7dXId04wVr" TargetMode="External"/><Relationship Id="rId172" Type="http://schemas.openxmlformats.org/officeDocument/2006/relationships/hyperlink" Target="https://drive.google.com/drive/folders/1lBUXJ5HzBZT3cqQLuQHPPNd4cQCGPsKP" TargetMode="External"/><Relationship Id="rId171" Type="http://schemas.openxmlformats.org/officeDocument/2006/relationships/hyperlink" Target="https://drive.google.com/drive/folders/1KNXQvIQSxX0oD3XxaGChMs8KgVmZa_8-" TargetMode="External"/><Relationship Id="rId170" Type="http://schemas.openxmlformats.org/officeDocument/2006/relationships/hyperlink" Target="https://drive.google.com/drive/folders/11itIAR-wJZISTLJeauCZTHrlwFJbwx3f" TargetMode="External"/><Relationship Id="rId165" Type="http://schemas.openxmlformats.org/officeDocument/2006/relationships/hyperlink" Target="https://drive.google.com/drive/folders/1nCSdITYjIb07qN-foGIaDoM_owfVtigX" TargetMode="External"/><Relationship Id="rId164" Type="http://schemas.openxmlformats.org/officeDocument/2006/relationships/hyperlink" Target="https://drive.google.com/drive/folders/1b9FjsoZqraEWxYhXmh_UUO1MCaXakIum" TargetMode="External"/><Relationship Id="rId163" Type="http://schemas.openxmlformats.org/officeDocument/2006/relationships/hyperlink" Target="https://drive.google.com/drive/folders/1kWD4mXKcJgSaLzBhIB-QQ_T4OKUjQ8Mp" TargetMode="External"/><Relationship Id="rId162" Type="http://schemas.openxmlformats.org/officeDocument/2006/relationships/hyperlink" Target="https://drive.google.com/drive/folders/1kiM2SL3J6Zwlh14Kvbsma2tb-RRywPLs" TargetMode="External"/><Relationship Id="rId169" Type="http://schemas.openxmlformats.org/officeDocument/2006/relationships/hyperlink" Target="https://drive.google.com/drive/folders/12hdJtPpS8b0qb2kUycX-Xlfg6qlpzeVj" TargetMode="External"/><Relationship Id="rId168" Type="http://schemas.openxmlformats.org/officeDocument/2006/relationships/hyperlink" Target="https://drive.google.com/drive/folders/1-cpymTKEjJ1Bw1smxsPQQqaL__xeDpk5" TargetMode="External"/><Relationship Id="rId167" Type="http://schemas.openxmlformats.org/officeDocument/2006/relationships/hyperlink" Target="https://drive.google.com/drive/folders/1Qqqh9LzI3iETP6fRz9rPAmMkIgm5MlO4" TargetMode="External"/><Relationship Id="rId166" Type="http://schemas.openxmlformats.org/officeDocument/2006/relationships/hyperlink" Target="https://drive.google.com/drive/folders/16qK5lovzQReHIvMB1CoyA_IMHCYSol-9" TargetMode="External"/><Relationship Id="rId161" Type="http://schemas.openxmlformats.org/officeDocument/2006/relationships/hyperlink" Target="https://drive.google.com/drive/folders/1I5jaHHNe-QVt9mykq6H3PALr6SRcRIWr" TargetMode="External"/><Relationship Id="rId160" Type="http://schemas.openxmlformats.org/officeDocument/2006/relationships/hyperlink" Target="https://drive.google.com/drive/folders/1COywzJBdHnnPcZ8WCxbssIr5Kaz4JJI8" TargetMode="External"/><Relationship Id="rId159" Type="http://schemas.openxmlformats.org/officeDocument/2006/relationships/hyperlink" Target="https://drive.google.com/drive/folders/1pOne2bhyOBursIYJnlsv2yFmTvLgyxqS" TargetMode="External"/><Relationship Id="rId154" Type="http://schemas.openxmlformats.org/officeDocument/2006/relationships/hyperlink" Target="https://drive.google.com/drive/folders/1XMSuSWmMqGn42ZAlHez6itQE_LyJ3LKE" TargetMode="External"/><Relationship Id="rId153" Type="http://schemas.openxmlformats.org/officeDocument/2006/relationships/hyperlink" Target="https://drive.google.com/drive/folders/1zIxI5iM4NKoFVEmuMNdkghPOxrFNWd9s" TargetMode="External"/><Relationship Id="rId152" Type="http://schemas.openxmlformats.org/officeDocument/2006/relationships/hyperlink" Target="https://drive.google.com/drive/folders/1w4IDYMmtAs9pafBxqTRxVpVoXoCvUm7j" TargetMode="External"/><Relationship Id="rId151" Type="http://schemas.openxmlformats.org/officeDocument/2006/relationships/hyperlink" Target="https://drive.google.com/drive/folders/1jd2OXtVx2wYf5KNDO2zpK_daQFPAQAHx" TargetMode="External"/><Relationship Id="rId158" Type="http://schemas.openxmlformats.org/officeDocument/2006/relationships/hyperlink" Target="https://drive.google.com/drive/folders/1n7i4AAPwIlBgZJkZtnomaBPh7ON4HhuQ" TargetMode="External"/><Relationship Id="rId157" Type="http://schemas.openxmlformats.org/officeDocument/2006/relationships/hyperlink" Target="https://drive.google.com/drive/folders/1rHHYnnLWvm9NSIXkUV-ZOU_j9BNi2myb" TargetMode="External"/><Relationship Id="rId156" Type="http://schemas.openxmlformats.org/officeDocument/2006/relationships/hyperlink" Target="https://drive.google.com/drive/folders/14IagrOxptjH49kHqB7frJqMGbtK9KyZE" TargetMode="External"/><Relationship Id="rId155" Type="http://schemas.openxmlformats.org/officeDocument/2006/relationships/hyperlink" Target="https://drive.google.com/drive/folders/1VJRtJkLh2ZJDz7tPZXFHRlKlmzQ-S7pF" TargetMode="External"/><Relationship Id="rId107" Type="http://schemas.openxmlformats.org/officeDocument/2006/relationships/hyperlink" Target="https://drive.google.com/drive/folders/1ciWtJy3PDDfVQ44aeT9tDOmSDFpz0u6W" TargetMode="External"/><Relationship Id="rId106" Type="http://schemas.openxmlformats.org/officeDocument/2006/relationships/hyperlink" Target="https://drive.google.com/drive/folders/1PAWpUvsEn5xi0RVPmS7UHhdi-FNFH_Tl" TargetMode="External"/><Relationship Id="rId105" Type="http://schemas.openxmlformats.org/officeDocument/2006/relationships/hyperlink" Target="https://drive.google.com/drive/folders/1n1q7t8865wNlPLaBR4lu7Nn57Wug4n2E" TargetMode="External"/><Relationship Id="rId104" Type="http://schemas.openxmlformats.org/officeDocument/2006/relationships/hyperlink" Target="https://drive.google.com/drive/folders/1zlkf4Au2_MTyy-H4-yVLsZVP4xoQKgEp" TargetMode="External"/><Relationship Id="rId109" Type="http://schemas.openxmlformats.org/officeDocument/2006/relationships/hyperlink" Target="https://drive.google.com/drive/folders/1im1H69bGaXNL_3Zn4jyPd4JccOu6SDbN" TargetMode="External"/><Relationship Id="rId108" Type="http://schemas.openxmlformats.org/officeDocument/2006/relationships/hyperlink" Target="https://drive.google.com/drive/folders/1gCqC4aWhL61EAuY8n69H9yV0YaFaikBY" TargetMode="External"/><Relationship Id="rId103" Type="http://schemas.openxmlformats.org/officeDocument/2006/relationships/hyperlink" Target="https://drive.google.com/drive/folders/1cVo4zDQw0b6Qo3oRWg4_nDN0dhJ2XwDN" TargetMode="External"/><Relationship Id="rId102" Type="http://schemas.openxmlformats.org/officeDocument/2006/relationships/hyperlink" Target="https://drive.google.com/drive/folders/1LJxfINfLvvdOr-8p1vtbpVbZF1RxeWk5" TargetMode="External"/><Relationship Id="rId101" Type="http://schemas.openxmlformats.org/officeDocument/2006/relationships/hyperlink" Target="https://drive.google.com/drive/folders/1hj4Uu84UGD7HFaFPJE1jtJ-PiJgYv0wf" TargetMode="External"/><Relationship Id="rId100" Type="http://schemas.openxmlformats.org/officeDocument/2006/relationships/hyperlink" Target="https://drive.google.com/drive/folders/15Io775s6wMiCA9GjB9_ovy5w6eSPHFHo" TargetMode="External"/><Relationship Id="rId129" Type="http://schemas.openxmlformats.org/officeDocument/2006/relationships/hyperlink" Target="https://drive.google.com/drive/folders/1RvZupeRKM4Nqk7n50j-ZS7VX6HgSsDgo" TargetMode="External"/><Relationship Id="rId128" Type="http://schemas.openxmlformats.org/officeDocument/2006/relationships/hyperlink" Target="https://drive.google.com/drive/folders/1qUXttkapgkOlQrkKmiaQ_QQBUhK_7up7" TargetMode="External"/><Relationship Id="rId127" Type="http://schemas.openxmlformats.org/officeDocument/2006/relationships/hyperlink" Target="https://drive.google.com/drive/folders/1nYXO3vNJ4dFk7etIRhlzNMTThR14Tf5v" TargetMode="External"/><Relationship Id="rId126" Type="http://schemas.openxmlformats.org/officeDocument/2006/relationships/hyperlink" Target="https://drive.google.com/drive/folders/1IoBVMhrYXMqDvmB80ra1k9AAVirhEEQD" TargetMode="External"/><Relationship Id="rId121" Type="http://schemas.openxmlformats.org/officeDocument/2006/relationships/hyperlink" Target="https://drive.google.com/drive/folders/1xTX2_0O4o-gBkHpyIxbOQ3debT3JK2dj" TargetMode="External"/><Relationship Id="rId120" Type="http://schemas.openxmlformats.org/officeDocument/2006/relationships/hyperlink" Target="https://drive.google.com/drive/folders/1_Ep3U1e_DRtOWd496ANjXjRxDM74B1Lk" TargetMode="External"/><Relationship Id="rId125" Type="http://schemas.openxmlformats.org/officeDocument/2006/relationships/hyperlink" Target="https://drive.google.com/drive/folders/13OyfY72eIRrktwJZe1QnljZmCUNpK0eh" TargetMode="External"/><Relationship Id="rId124" Type="http://schemas.openxmlformats.org/officeDocument/2006/relationships/hyperlink" Target="https://drive.google.com/drive/folders/1whtK9TuqeGwDBoSok1QQdgC97e5dooG_" TargetMode="External"/><Relationship Id="rId123" Type="http://schemas.openxmlformats.org/officeDocument/2006/relationships/hyperlink" Target="https://drive.google.com/drive/folders/1AR3ZcYVKy1qpOeG-0mwv2bdv44z_X36i" TargetMode="External"/><Relationship Id="rId122" Type="http://schemas.openxmlformats.org/officeDocument/2006/relationships/hyperlink" Target="https://drive.google.com/drive/folders/1CzxCkdfZJ-WHUFdGCLaw2lseF0vwm9Fe" TargetMode="External"/><Relationship Id="rId118" Type="http://schemas.openxmlformats.org/officeDocument/2006/relationships/hyperlink" Target="https://drive.google.com/drive/folders/1GRsNWIck9jC0Q63O7fw1tlkgh48oR9d7" TargetMode="External"/><Relationship Id="rId117" Type="http://schemas.openxmlformats.org/officeDocument/2006/relationships/hyperlink" Target="https://drive.google.com/drive/folders/1IrW0LJhZXJqzPD05L74GtjZRUVZx2aDS" TargetMode="External"/><Relationship Id="rId116" Type="http://schemas.openxmlformats.org/officeDocument/2006/relationships/hyperlink" Target="https://drive.google.com/drive/folders/11qcOYBt_Cg-0DWIP-O_m4JsmUWCUHezT" TargetMode="External"/><Relationship Id="rId115" Type="http://schemas.openxmlformats.org/officeDocument/2006/relationships/hyperlink" Target="https://drive.google.com/drive/folders/1kxBg5sBY6nrDL3ARUXD1J_vDBHTZLX0Z" TargetMode="External"/><Relationship Id="rId119" Type="http://schemas.openxmlformats.org/officeDocument/2006/relationships/hyperlink" Target="https://drive.google.com/drive/folders/1sm15yuIV8QBoUYs8G8kGQts44tjB1pvd" TargetMode="External"/><Relationship Id="rId110" Type="http://schemas.openxmlformats.org/officeDocument/2006/relationships/hyperlink" Target="https://drive.google.com/drive/folders/1u8wifX9d5qd66x5IfXG8q0wRxI0k2aqe" TargetMode="External"/><Relationship Id="rId114" Type="http://schemas.openxmlformats.org/officeDocument/2006/relationships/hyperlink" Target="https://drive.google.com/drive/folders/1Ga9kfRw-H7ouUCiUqGdXQo7yGjkBqDX0" TargetMode="External"/><Relationship Id="rId113" Type="http://schemas.openxmlformats.org/officeDocument/2006/relationships/hyperlink" Target="https://drive.google.com/drive/folders/1Yc-BCqa626fylli_gXhJ0yIxpH09IuAE" TargetMode="External"/><Relationship Id="rId112" Type="http://schemas.openxmlformats.org/officeDocument/2006/relationships/hyperlink" Target="https://drive.google.com/drive/folders/1_5YPRpXqOPHuNOYtzajB4Z5rtszO8NQd" TargetMode="External"/><Relationship Id="rId111" Type="http://schemas.openxmlformats.org/officeDocument/2006/relationships/hyperlink" Target="https://drive.google.com/drive/folders/1vDX0VrGjYwOylMI3ZgYLC41L_-KdWodx" TargetMode="Externa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17.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 Id="rId3" Type="http://schemas.openxmlformats.org/officeDocument/2006/relationships/table" Target="../tables/table18.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 Id="rId3" Type="http://schemas.openxmlformats.org/officeDocument/2006/relationships/table" Target="../tables/table19.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 Id="rId3" Type="http://schemas.openxmlformats.org/officeDocument/2006/relationships/table" Target="../tables/table20.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 Id="rId3" Type="http://schemas.openxmlformats.org/officeDocument/2006/relationships/table" Target="../tables/table21.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 Id="rId3" Type="http://schemas.openxmlformats.org/officeDocument/2006/relationships/table" Target="../tables/table22.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 Id="rId3" Type="http://schemas.openxmlformats.org/officeDocument/2006/relationships/table" Target="../tables/table23.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 Id="rId3" Type="http://schemas.openxmlformats.org/officeDocument/2006/relationships/table" Target="../tables/table2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8.75"/>
    <col customWidth="1" min="2" max="2" width="11.63"/>
    <col customWidth="1" min="3" max="5" width="30.25"/>
    <col customWidth="1" min="6" max="19" width="11.88"/>
    <col customWidth="1" min="20" max="20" width="21.75"/>
    <col customWidth="1" min="21" max="25" width="11.88"/>
    <col customWidth="1" min="26" max="26" width="39.75"/>
    <col customWidth="1" min="27" max="27" width="11.0"/>
    <col customWidth="1" min="28" max="28" width="13.38"/>
    <col customWidth="1" min="29" max="29" width="13.63"/>
    <col customWidth="1" min="30" max="31" width="15.13"/>
    <col customWidth="1" min="32" max="33" width="17.25"/>
    <col customWidth="1" min="34" max="34" width="9.63"/>
  </cols>
  <sheetData>
    <row r="1" ht="22.5" customHeight="1">
      <c r="A1" s="2" t="s">
        <v>1</v>
      </c>
      <c r="B1" s="3" t="s">
        <v>2</v>
      </c>
      <c r="C1" s="3" t="s">
        <v>5</v>
      </c>
      <c r="D1" s="3" t="s">
        <v>6</v>
      </c>
      <c r="E1" s="3" t="s">
        <v>8</v>
      </c>
      <c r="F1" s="6" t="s">
        <v>10</v>
      </c>
      <c r="G1" s="6" t="s">
        <v>12</v>
      </c>
      <c r="H1" s="6" t="s">
        <v>13</v>
      </c>
      <c r="I1" s="6" t="s">
        <v>14</v>
      </c>
      <c r="J1" s="6" t="s">
        <v>15</v>
      </c>
      <c r="K1" s="6" t="s">
        <v>16</v>
      </c>
      <c r="L1" s="6" t="s">
        <v>17</v>
      </c>
      <c r="M1" s="6" t="s">
        <v>18</v>
      </c>
      <c r="N1" s="6" t="s">
        <v>19</v>
      </c>
      <c r="O1" s="6" t="s">
        <v>20</v>
      </c>
      <c r="P1" s="6" t="s">
        <v>21</v>
      </c>
      <c r="Q1" s="6" t="s">
        <v>22</v>
      </c>
      <c r="R1" s="6" t="s">
        <v>23</v>
      </c>
      <c r="S1" s="6" t="s">
        <v>24</v>
      </c>
      <c r="T1" s="6" t="s">
        <v>25</v>
      </c>
      <c r="U1" s="6" t="s">
        <v>26</v>
      </c>
      <c r="V1" s="6" t="s">
        <v>27</v>
      </c>
      <c r="W1" s="6" t="s">
        <v>28</v>
      </c>
      <c r="X1" s="6" t="s">
        <v>29</v>
      </c>
      <c r="Y1" s="6" t="s">
        <v>30</v>
      </c>
      <c r="Z1" s="6" t="s">
        <v>31</v>
      </c>
      <c r="AA1" s="3" t="s">
        <v>33</v>
      </c>
      <c r="AB1" s="3" t="s">
        <v>35</v>
      </c>
      <c r="AC1" s="3" t="s">
        <v>37</v>
      </c>
      <c r="AD1" s="8" t="s">
        <v>38</v>
      </c>
      <c r="AE1" s="3" t="s">
        <v>39</v>
      </c>
      <c r="AF1" s="3" t="s">
        <v>40</v>
      </c>
      <c r="AG1" s="8" t="s">
        <v>41</v>
      </c>
      <c r="AH1" s="3" t="s">
        <v>42</v>
      </c>
    </row>
    <row r="2" ht="22.5" customHeight="1">
      <c r="A2" s="9" t="b">
        <v>0</v>
      </c>
      <c r="B2" s="10" t="s">
        <v>43</v>
      </c>
      <c r="C2" s="11"/>
      <c r="D2" s="11"/>
      <c r="E2" s="11"/>
      <c r="F2" s="12"/>
      <c r="G2" s="12"/>
      <c r="H2" s="12"/>
      <c r="I2" s="12"/>
      <c r="J2" s="12"/>
      <c r="K2" s="12"/>
      <c r="L2" s="12"/>
      <c r="M2" s="12"/>
      <c r="N2" s="12"/>
      <c r="O2" s="12"/>
      <c r="P2" s="12"/>
      <c r="Q2" s="12"/>
      <c r="R2" s="12"/>
      <c r="S2" s="12"/>
      <c r="T2" s="12"/>
      <c r="U2" s="12"/>
      <c r="V2" s="12"/>
      <c r="W2" s="12"/>
      <c r="X2" s="12"/>
      <c r="Y2" s="12"/>
      <c r="Z2" s="11"/>
      <c r="AA2" s="13"/>
      <c r="AB2" s="12"/>
      <c r="AC2" s="14"/>
      <c r="AD2" s="11"/>
      <c r="AE2" s="11"/>
      <c r="AF2" s="11"/>
      <c r="AG2" s="15"/>
      <c r="AH2" s="17" t="str">
        <f t="shared" ref="AH2:AH3" si="1">IFERROR(IFS(AE2&lt;&gt;"","A",AF2&lt;&gt;"","C",AG2&lt;&gt;"","F"),)</f>
        <v/>
      </c>
    </row>
    <row r="3" ht="22.5" customHeight="1">
      <c r="A3" s="9" t="b">
        <v>0</v>
      </c>
      <c r="B3" s="10" t="s">
        <v>69</v>
      </c>
      <c r="C3" s="22" t="s">
        <v>72</v>
      </c>
      <c r="D3" s="11"/>
      <c r="E3" s="11"/>
      <c r="F3" s="12"/>
      <c r="G3" s="12"/>
      <c r="H3" s="12"/>
      <c r="I3" s="12"/>
      <c r="J3" s="12"/>
      <c r="K3" s="12"/>
      <c r="L3" s="12"/>
      <c r="M3" s="12"/>
      <c r="N3" s="12"/>
      <c r="O3" s="12"/>
      <c r="P3" s="12"/>
      <c r="Q3" s="12"/>
      <c r="R3" s="12"/>
      <c r="S3" s="12"/>
      <c r="T3" s="12"/>
      <c r="U3" s="12"/>
      <c r="V3" s="12"/>
      <c r="W3" s="12"/>
      <c r="X3" s="12"/>
      <c r="Y3" s="12"/>
      <c r="Z3" s="11"/>
      <c r="AA3" s="13"/>
      <c r="AB3" s="12"/>
      <c r="AC3" s="14"/>
      <c r="AD3" s="11"/>
      <c r="AE3" s="11"/>
      <c r="AF3" s="11"/>
      <c r="AG3" s="15"/>
      <c r="AH3" s="17" t="str">
        <f t="shared" si="1"/>
        <v/>
      </c>
    </row>
    <row r="4" ht="22.5" customHeight="1">
      <c r="A4" s="20" t="b">
        <v>1</v>
      </c>
      <c r="B4" s="7" t="s">
        <v>112</v>
      </c>
      <c r="C4" s="47" t="s">
        <v>115</v>
      </c>
      <c r="D4" s="48"/>
      <c r="E4" s="48"/>
      <c r="F4" s="4" t="s">
        <v>116</v>
      </c>
      <c r="G4" s="4" t="s">
        <v>115</v>
      </c>
      <c r="H4" s="4" t="s">
        <v>120</v>
      </c>
      <c r="I4" s="4" t="s">
        <v>122</v>
      </c>
      <c r="J4" s="4" t="s">
        <v>123</v>
      </c>
      <c r="K4" s="49"/>
      <c r="L4" s="4" t="s">
        <v>124</v>
      </c>
      <c r="M4" s="49"/>
      <c r="N4" s="4" t="s">
        <v>125</v>
      </c>
      <c r="O4" s="49"/>
      <c r="P4" s="49"/>
      <c r="Q4" s="4" t="s">
        <v>128</v>
      </c>
      <c r="R4" s="49"/>
      <c r="S4" s="49"/>
      <c r="T4" s="49"/>
      <c r="U4" s="4" t="s">
        <v>131</v>
      </c>
      <c r="V4" s="49"/>
      <c r="W4" s="49"/>
      <c r="X4" s="4" t="s">
        <v>134</v>
      </c>
      <c r="Y4" s="4" t="s">
        <v>136</v>
      </c>
      <c r="Z4" s="48"/>
      <c r="AA4" s="4">
        <v>1.0</v>
      </c>
      <c r="AB4" s="4" t="s">
        <v>138</v>
      </c>
      <c r="AC4" s="4" t="s">
        <v>139</v>
      </c>
      <c r="AE4" s="48"/>
      <c r="AF4" s="48"/>
    </row>
    <row r="5" ht="22.5" customHeight="1">
      <c r="A5" s="20" t="b">
        <v>1</v>
      </c>
      <c r="B5" s="7" t="s">
        <v>152</v>
      </c>
      <c r="C5" s="47" t="s">
        <v>153</v>
      </c>
      <c r="D5" s="48"/>
      <c r="E5" s="48"/>
      <c r="F5" s="4" t="s">
        <v>156</v>
      </c>
      <c r="G5" s="4" t="s">
        <v>156</v>
      </c>
      <c r="H5" s="49"/>
      <c r="I5" s="4" t="s">
        <v>158</v>
      </c>
      <c r="J5" s="49"/>
      <c r="K5" s="4" t="s">
        <v>159</v>
      </c>
      <c r="L5" s="49"/>
      <c r="M5" s="49"/>
      <c r="N5" s="4" t="s">
        <v>153</v>
      </c>
      <c r="O5" s="4" t="s">
        <v>72</v>
      </c>
      <c r="P5" s="49"/>
      <c r="Q5" s="4" t="s">
        <v>163</v>
      </c>
      <c r="R5" s="4" t="s">
        <v>166</v>
      </c>
      <c r="S5" s="49"/>
      <c r="T5" s="49"/>
      <c r="U5" s="4" t="s">
        <v>167</v>
      </c>
      <c r="V5" s="49"/>
      <c r="W5" s="49"/>
      <c r="X5" s="4" t="s">
        <v>169</v>
      </c>
      <c r="Y5" s="4" t="s">
        <v>170</v>
      </c>
      <c r="Z5" s="48"/>
      <c r="AA5" s="4">
        <v>1.0</v>
      </c>
      <c r="AB5" s="4" t="s">
        <v>172</v>
      </c>
      <c r="AC5" s="4" t="s">
        <v>175</v>
      </c>
      <c r="AE5" s="48"/>
      <c r="AF5" s="48"/>
    </row>
    <row r="6" ht="22.5" customHeight="1">
      <c r="A6" s="20" t="b">
        <v>1</v>
      </c>
      <c r="B6" s="7" t="s">
        <v>89</v>
      </c>
      <c r="C6" s="47" t="s">
        <v>116</v>
      </c>
      <c r="D6" s="48"/>
      <c r="E6" s="48"/>
      <c r="F6" s="4" t="s">
        <v>120</v>
      </c>
      <c r="G6" s="4" t="s">
        <v>116</v>
      </c>
      <c r="H6" s="4" t="s">
        <v>115</v>
      </c>
      <c r="I6" s="4" t="s">
        <v>201</v>
      </c>
      <c r="J6" s="4" t="s">
        <v>120</v>
      </c>
      <c r="K6" s="49"/>
      <c r="L6" s="4" t="s">
        <v>204</v>
      </c>
      <c r="M6" s="49"/>
      <c r="N6" s="4" t="s">
        <v>205</v>
      </c>
      <c r="O6" s="49"/>
      <c r="P6" s="49"/>
      <c r="Q6" s="4" t="s">
        <v>128</v>
      </c>
      <c r="R6" s="49"/>
      <c r="S6" s="49"/>
      <c r="T6" s="49"/>
      <c r="U6" s="4" t="s">
        <v>167</v>
      </c>
      <c r="V6" s="49"/>
      <c r="W6" s="49"/>
      <c r="X6" s="4" t="s">
        <v>209</v>
      </c>
      <c r="Y6" s="4" t="s">
        <v>153</v>
      </c>
      <c r="Z6" s="48"/>
      <c r="AA6" s="4">
        <v>1.0</v>
      </c>
      <c r="AB6" s="4" t="s">
        <v>212</v>
      </c>
      <c r="AC6" s="4" t="s">
        <v>139</v>
      </c>
      <c r="AE6" s="48"/>
      <c r="AF6" s="48"/>
    </row>
    <row r="7" ht="22.5" customHeight="1">
      <c r="A7" s="20" t="b">
        <v>1</v>
      </c>
      <c r="B7" s="7" t="s">
        <v>99</v>
      </c>
      <c r="C7" s="47" t="s">
        <v>228</v>
      </c>
      <c r="D7" s="48"/>
      <c r="E7" s="48"/>
      <c r="F7" s="4" t="s">
        <v>228</v>
      </c>
      <c r="G7" s="4" t="s">
        <v>228</v>
      </c>
      <c r="H7" s="49"/>
      <c r="I7" s="4" t="s">
        <v>230</v>
      </c>
      <c r="J7" s="49"/>
      <c r="K7" s="4" t="s">
        <v>170</v>
      </c>
      <c r="L7" s="49"/>
      <c r="M7" s="49"/>
      <c r="N7" s="4" t="s">
        <v>233</v>
      </c>
      <c r="O7" s="4" t="s">
        <v>234</v>
      </c>
      <c r="P7" s="49"/>
      <c r="Q7" s="4" t="s">
        <v>235</v>
      </c>
      <c r="R7" s="4" t="s">
        <v>236</v>
      </c>
      <c r="S7" s="49"/>
      <c r="T7" s="49"/>
      <c r="U7" s="4" t="s">
        <v>237</v>
      </c>
      <c r="V7" s="49"/>
      <c r="W7" s="49"/>
      <c r="X7" s="4" t="s">
        <v>169</v>
      </c>
      <c r="Y7" s="4" t="s">
        <v>241</v>
      </c>
      <c r="Z7" s="48"/>
      <c r="AA7" s="4">
        <v>1.0</v>
      </c>
      <c r="AB7" s="4" t="s">
        <v>243</v>
      </c>
      <c r="AC7" s="4" t="s">
        <v>175</v>
      </c>
      <c r="AE7" s="48"/>
      <c r="AF7" s="48"/>
    </row>
    <row r="8" ht="22.5" customHeight="1">
      <c r="A8" s="20" t="b">
        <v>1</v>
      </c>
      <c r="B8" s="7" t="s">
        <v>178</v>
      </c>
      <c r="C8" s="47" t="s">
        <v>258</v>
      </c>
      <c r="D8" s="48"/>
      <c r="E8" s="48"/>
      <c r="F8" s="4" t="s">
        <v>258</v>
      </c>
      <c r="G8" s="49"/>
      <c r="H8" s="49"/>
      <c r="I8" s="4" t="s">
        <v>230</v>
      </c>
      <c r="J8" s="4" t="s">
        <v>258</v>
      </c>
      <c r="K8" s="49"/>
      <c r="L8" s="4" t="s">
        <v>260</v>
      </c>
      <c r="M8" s="49"/>
      <c r="N8" s="4" t="s">
        <v>262</v>
      </c>
      <c r="O8" s="4" t="s">
        <v>264</v>
      </c>
      <c r="P8" s="4" t="s">
        <v>265</v>
      </c>
      <c r="Q8" s="4" t="s">
        <v>266</v>
      </c>
      <c r="R8" s="4" t="s">
        <v>267</v>
      </c>
      <c r="S8" s="49"/>
      <c r="T8" s="49"/>
      <c r="U8" s="4" t="s">
        <v>237</v>
      </c>
      <c r="V8" s="49"/>
      <c r="W8" s="49"/>
      <c r="X8" s="4" t="s">
        <v>169</v>
      </c>
      <c r="Y8" s="4"/>
      <c r="Z8" s="47" t="s">
        <v>272</v>
      </c>
      <c r="AA8" s="4">
        <v>1.0</v>
      </c>
      <c r="AB8" s="4" t="s">
        <v>273</v>
      </c>
      <c r="AC8" s="4" t="s">
        <v>274</v>
      </c>
      <c r="AE8" s="48"/>
      <c r="AF8" s="48"/>
    </row>
    <row r="9" ht="22.5" customHeight="1">
      <c r="A9" s="20" t="b">
        <v>1</v>
      </c>
      <c r="B9" s="7" t="s">
        <v>295</v>
      </c>
      <c r="C9" s="47" t="s">
        <v>296</v>
      </c>
      <c r="D9" s="48"/>
      <c r="E9" s="48"/>
      <c r="F9" s="4" t="s">
        <v>258</v>
      </c>
      <c r="G9" s="49"/>
      <c r="H9" s="49"/>
      <c r="I9" s="4" t="s">
        <v>298</v>
      </c>
      <c r="J9" s="4" t="s">
        <v>258</v>
      </c>
      <c r="K9" s="49"/>
      <c r="L9" s="4" t="s">
        <v>299</v>
      </c>
      <c r="M9" s="49"/>
      <c r="N9" s="4" t="s">
        <v>301</v>
      </c>
      <c r="O9" s="4" t="s">
        <v>296</v>
      </c>
      <c r="P9" s="4" t="s">
        <v>265</v>
      </c>
      <c r="Q9" s="4" t="s">
        <v>304</v>
      </c>
      <c r="R9" s="4" t="s">
        <v>305</v>
      </c>
      <c r="S9" s="49"/>
      <c r="T9" s="49"/>
      <c r="U9" s="4" t="s">
        <v>306</v>
      </c>
      <c r="V9" s="49"/>
      <c r="W9" s="49"/>
      <c r="X9" s="4" t="s">
        <v>134</v>
      </c>
      <c r="Y9" s="4" t="s">
        <v>308</v>
      </c>
      <c r="Z9" s="48"/>
      <c r="AA9" s="4">
        <v>1.0</v>
      </c>
      <c r="AB9" s="4" t="s">
        <v>310</v>
      </c>
      <c r="AC9" s="4" t="s">
        <v>274</v>
      </c>
      <c r="AE9" s="48"/>
      <c r="AF9" s="48"/>
    </row>
    <row r="10" ht="22.5" customHeight="1">
      <c r="A10" s="20" t="b">
        <v>1</v>
      </c>
      <c r="B10" s="7" t="s">
        <v>284</v>
      </c>
      <c r="C10" s="47" t="s">
        <v>323</v>
      </c>
      <c r="D10" s="48"/>
      <c r="E10" s="48"/>
      <c r="F10" s="4" t="s">
        <v>323</v>
      </c>
      <c r="G10" s="49"/>
      <c r="H10" s="49"/>
      <c r="I10" s="4" t="s">
        <v>158</v>
      </c>
      <c r="J10" s="49"/>
      <c r="K10" s="4" t="s">
        <v>323</v>
      </c>
      <c r="L10" s="49"/>
      <c r="M10" s="49"/>
      <c r="N10" s="4" t="s">
        <v>327</v>
      </c>
      <c r="O10" s="4" t="s">
        <v>72</v>
      </c>
      <c r="P10" s="4" t="s">
        <v>328</v>
      </c>
      <c r="Q10" s="4" t="s">
        <v>304</v>
      </c>
      <c r="R10" s="4" t="s">
        <v>166</v>
      </c>
      <c r="S10" s="49"/>
      <c r="T10" s="49"/>
      <c r="U10" s="4" t="s">
        <v>332</v>
      </c>
      <c r="V10" s="49"/>
      <c r="W10" s="49"/>
      <c r="X10" s="4" t="s">
        <v>169</v>
      </c>
      <c r="Y10" s="49"/>
      <c r="Z10" s="48"/>
      <c r="AA10" s="4">
        <v>1.0</v>
      </c>
      <c r="AB10" s="4" t="s">
        <v>333</v>
      </c>
      <c r="AC10" s="4" t="s">
        <v>274</v>
      </c>
      <c r="AE10" s="48"/>
      <c r="AF10" s="48"/>
    </row>
    <row r="11" ht="22.5" customHeight="1">
      <c r="A11" s="20" t="b">
        <v>1</v>
      </c>
      <c r="B11" s="7" t="s">
        <v>143</v>
      </c>
      <c r="C11" s="47" t="s">
        <v>345</v>
      </c>
      <c r="D11" s="48"/>
      <c r="E11" s="48"/>
      <c r="F11" s="4" t="s">
        <v>260</v>
      </c>
      <c r="G11" s="49"/>
      <c r="H11" s="49"/>
      <c r="I11" s="4" t="s">
        <v>348</v>
      </c>
      <c r="J11" s="49"/>
      <c r="K11" s="4" t="s">
        <v>260</v>
      </c>
      <c r="L11" s="49"/>
      <c r="M11" s="49"/>
      <c r="N11" s="4" t="s">
        <v>345</v>
      </c>
      <c r="O11" s="4" t="s">
        <v>345</v>
      </c>
      <c r="P11" s="49"/>
      <c r="Q11" s="4" t="s">
        <v>163</v>
      </c>
      <c r="R11" s="49"/>
      <c r="S11" s="49"/>
      <c r="T11" s="49"/>
      <c r="U11" s="4" t="s">
        <v>353</v>
      </c>
      <c r="V11" s="4" t="s">
        <v>353</v>
      </c>
      <c r="W11" s="49"/>
      <c r="X11" s="4" t="s">
        <v>354</v>
      </c>
      <c r="Y11" s="4" t="s">
        <v>262</v>
      </c>
      <c r="Z11" s="48"/>
      <c r="AA11" s="4">
        <v>1.0</v>
      </c>
      <c r="AB11" s="4" t="s">
        <v>356</v>
      </c>
      <c r="AC11" s="4" t="s">
        <v>357</v>
      </c>
      <c r="AE11" s="48"/>
      <c r="AF11" s="48"/>
    </row>
    <row r="12" ht="22.5" customHeight="1">
      <c r="A12" s="20" t="b">
        <v>1</v>
      </c>
      <c r="B12" s="7" t="s">
        <v>370</v>
      </c>
      <c r="C12" s="47" t="s">
        <v>153</v>
      </c>
      <c r="D12" s="48"/>
      <c r="E12" s="48"/>
      <c r="F12" s="4" t="s">
        <v>371</v>
      </c>
      <c r="G12" s="49"/>
      <c r="H12" s="49"/>
      <c r="I12" s="4" t="s">
        <v>201</v>
      </c>
      <c r="J12" s="4" t="s">
        <v>371</v>
      </c>
      <c r="K12" s="49"/>
      <c r="L12" s="4" t="s">
        <v>260</v>
      </c>
      <c r="M12" s="49"/>
      <c r="N12" s="4" t="s">
        <v>153</v>
      </c>
      <c r="O12" s="4" t="s">
        <v>376</v>
      </c>
      <c r="P12" s="4" t="s">
        <v>328</v>
      </c>
      <c r="Q12" s="4" t="s">
        <v>235</v>
      </c>
      <c r="R12" s="4" t="s">
        <v>166</v>
      </c>
      <c r="S12" s="49"/>
      <c r="T12" s="49"/>
      <c r="U12" s="4" t="s">
        <v>377</v>
      </c>
      <c r="V12" s="49"/>
      <c r="W12" s="49"/>
      <c r="X12" s="4" t="s">
        <v>134</v>
      </c>
      <c r="Y12" s="4" t="s">
        <v>379</v>
      </c>
      <c r="Z12" s="48"/>
      <c r="AA12" s="4">
        <v>1.0</v>
      </c>
      <c r="AB12" s="4" t="s">
        <v>380</v>
      </c>
      <c r="AC12" s="4" t="s">
        <v>274</v>
      </c>
      <c r="AE12" s="48"/>
      <c r="AF12" s="48"/>
    </row>
    <row r="13" ht="22.5" customHeight="1">
      <c r="A13" s="20" t="b">
        <v>1</v>
      </c>
      <c r="B13" s="7" t="s">
        <v>106</v>
      </c>
      <c r="C13" s="47" t="s">
        <v>120</v>
      </c>
      <c r="D13" s="48"/>
      <c r="E13" s="48"/>
      <c r="F13" s="4" t="s">
        <v>120</v>
      </c>
      <c r="G13" s="4" t="s">
        <v>115</v>
      </c>
      <c r="H13" s="4" t="s">
        <v>116</v>
      </c>
      <c r="I13" s="4" t="s">
        <v>122</v>
      </c>
      <c r="J13" s="49"/>
      <c r="K13" s="4" t="s">
        <v>120</v>
      </c>
      <c r="L13" s="49"/>
      <c r="M13" s="49"/>
      <c r="N13" s="4" t="s">
        <v>125</v>
      </c>
      <c r="O13" s="49"/>
      <c r="P13" s="49"/>
      <c r="Q13" s="4" t="s">
        <v>128</v>
      </c>
      <c r="R13" s="49"/>
      <c r="S13" s="49"/>
      <c r="T13" s="49"/>
      <c r="U13" s="4" t="s">
        <v>131</v>
      </c>
      <c r="V13" s="49"/>
      <c r="W13" s="49"/>
      <c r="X13" s="4" t="s">
        <v>134</v>
      </c>
      <c r="Y13" s="4" t="s">
        <v>228</v>
      </c>
      <c r="Z13" s="48"/>
      <c r="AA13" s="4">
        <v>2.0</v>
      </c>
      <c r="AB13" s="4" t="s">
        <v>138</v>
      </c>
      <c r="AC13" s="4" t="s">
        <v>139</v>
      </c>
      <c r="AD13" s="7" t="s">
        <v>439</v>
      </c>
      <c r="AE13" s="48"/>
      <c r="AF13" s="48"/>
    </row>
    <row r="14" ht="22.5" customHeight="1">
      <c r="A14" s="20" t="b">
        <v>1</v>
      </c>
      <c r="B14" s="7" t="s">
        <v>214</v>
      </c>
      <c r="C14" s="47" t="s">
        <v>156</v>
      </c>
      <c r="D14" s="48"/>
      <c r="E14" s="48"/>
      <c r="F14" s="4" t="s">
        <v>323</v>
      </c>
      <c r="G14" s="4" t="s">
        <v>156</v>
      </c>
      <c r="H14" s="49"/>
      <c r="I14" s="4" t="s">
        <v>298</v>
      </c>
      <c r="J14" s="49"/>
      <c r="K14" s="4" t="s">
        <v>156</v>
      </c>
      <c r="L14" s="49"/>
      <c r="M14" s="49"/>
      <c r="N14" s="4" t="s">
        <v>482</v>
      </c>
      <c r="O14" s="4" t="s">
        <v>345</v>
      </c>
      <c r="P14" s="49"/>
      <c r="Q14" s="4" t="s">
        <v>487</v>
      </c>
      <c r="R14" s="4" t="s">
        <v>166</v>
      </c>
      <c r="S14" s="49"/>
      <c r="T14" s="49"/>
      <c r="U14" s="4" t="s">
        <v>167</v>
      </c>
      <c r="V14" s="49"/>
      <c r="W14" s="49"/>
      <c r="X14" s="4" t="s">
        <v>169</v>
      </c>
      <c r="Y14" s="49"/>
      <c r="Z14" s="48"/>
      <c r="AA14" s="4">
        <v>2.0</v>
      </c>
      <c r="AB14" s="4" t="s">
        <v>172</v>
      </c>
      <c r="AC14" s="4" t="s">
        <v>175</v>
      </c>
      <c r="AD14" s="7" t="s">
        <v>500</v>
      </c>
      <c r="AE14" s="48"/>
      <c r="AF14" s="48"/>
    </row>
    <row r="15" ht="22.5" customHeight="1">
      <c r="A15" s="20" t="b">
        <v>1</v>
      </c>
      <c r="B15" s="7" t="s">
        <v>239</v>
      </c>
      <c r="C15" s="47" t="s">
        <v>526</v>
      </c>
      <c r="D15" s="48"/>
      <c r="E15" s="48"/>
      <c r="F15" s="4" t="s">
        <v>532</v>
      </c>
      <c r="G15" s="4" t="s">
        <v>116</v>
      </c>
      <c r="H15" s="4" t="s">
        <v>115</v>
      </c>
      <c r="I15" s="4" t="s">
        <v>201</v>
      </c>
      <c r="J15" s="4" t="s">
        <v>526</v>
      </c>
      <c r="K15" s="49"/>
      <c r="L15" s="4" t="s">
        <v>120</v>
      </c>
      <c r="M15" s="49"/>
      <c r="N15" s="4" t="s">
        <v>205</v>
      </c>
      <c r="O15" s="49"/>
      <c r="P15" s="49"/>
      <c r="Q15" s="4" t="s">
        <v>128</v>
      </c>
      <c r="R15" s="49"/>
      <c r="S15" s="49"/>
      <c r="T15" s="49"/>
      <c r="U15" s="4" t="s">
        <v>306</v>
      </c>
      <c r="V15" s="49"/>
      <c r="W15" s="49"/>
      <c r="X15" s="4" t="s">
        <v>209</v>
      </c>
      <c r="Y15" s="49"/>
      <c r="Z15" s="48"/>
      <c r="AA15" s="4">
        <v>2.0</v>
      </c>
      <c r="AB15" s="4" t="s">
        <v>212</v>
      </c>
      <c r="AC15" s="4" t="s">
        <v>139</v>
      </c>
      <c r="AD15" s="7" t="s">
        <v>549</v>
      </c>
      <c r="AE15" s="48"/>
      <c r="AF15" s="48"/>
    </row>
    <row r="16" ht="22.5" customHeight="1">
      <c r="A16" s="20" t="b">
        <v>1</v>
      </c>
      <c r="B16" s="7" t="s">
        <v>177</v>
      </c>
      <c r="C16" s="47" t="s">
        <v>159</v>
      </c>
      <c r="D16" s="48"/>
      <c r="E16" s="48"/>
      <c r="F16" s="4" t="s">
        <v>159</v>
      </c>
      <c r="G16" s="4" t="s">
        <v>371</v>
      </c>
      <c r="H16" s="49"/>
      <c r="I16" s="4" t="s">
        <v>569</v>
      </c>
      <c r="J16" s="49"/>
      <c r="K16" s="4" t="s">
        <v>371</v>
      </c>
      <c r="L16" s="49"/>
      <c r="M16" s="49"/>
      <c r="N16" s="4" t="s">
        <v>376</v>
      </c>
      <c r="O16" s="4" t="s">
        <v>376</v>
      </c>
      <c r="P16" s="49"/>
      <c r="Q16" s="4" t="s">
        <v>576</v>
      </c>
      <c r="R16" s="4" t="s">
        <v>236</v>
      </c>
      <c r="S16" s="49"/>
      <c r="T16" s="49"/>
      <c r="U16" s="4" t="s">
        <v>237</v>
      </c>
      <c r="V16" s="49"/>
      <c r="W16" s="49"/>
      <c r="X16" s="4" t="s">
        <v>169</v>
      </c>
      <c r="Y16" s="49"/>
      <c r="Z16" s="47" t="s">
        <v>272</v>
      </c>
      <c r="AA16" s="4">
        <v>2.0</v>
      </c>
      <c r="AB16" s="4" t="s">
        <v>243</v>
      </c>
      <c r="AC16" s="4" t="s">
        <v>175</v>
      </c>
      <c r="AD16" s="7" t="s">
        <v>582</v>
      </c>
      <c r="AE16" s="48"/>
      <c r="AF16" s="48"/>
    </row>
    <row r="17" ht="22.5" customHeight="1">
      <c r="A17" s="20" t="b">
        <v>1</v>
      </c>
      <c r="B17" s="7" t="s">
        <v>192</v>
      </c>
      <c r="C17" s="47" t="s">
        <v>615</v>
      </c>
      <c r="D17" s="48"/>
      <c r="E17" s="48"/>
      <c r="F17" s="4" t="s">
        <v>170</v>
      </c>
      <c r="G17" s="4" t="s">
        <v>159</v>
      </c>
      <c r="H17" s="49"/>
      <c r="I17" s="4" t="s">
        <v>615</v>
      </c>
      <c r="J17" s="49"/>
      <c r="K17" s="4" t="s">
        <v>159</v>
      </c>
      <c r="L17" s="49"/>
      <c r="M17" s="49"/>
      <c r="N17" s="4" t="s">
        <v>262</v>
      </c>
      <c r="O17" s="4" t="s">
        <v>482</v>
      </c>
      <c r="P17" s="49"/>
      <c r="Q17" s="4" t="s">
        <v>266</v>
      </c>
      <c r="R17" s="4" t="s">
        <v>267</v>
      </c>
      <c r="S17" s="49"/>
      <c r="T17" s="49"/>
      <c r="U17" s="4" t="s">
        <v>332</v>
      </c>
      <c r="V17" s="49"/>
      <c r="W17" s="49"/>
      <c r="X17" s="4" t="s">
        <v>134</v>
      </c>
      <c r="Y17" s="49"/>
      <c r="Z17" s="47" t="s">
        <v>636</v>
      </c>
      <c r="AA17" s="4">
        <v>2.0</v>
      </c>
      <c r="AB17" s="4" t="s">
        <v>639</v>
      </c>
      <c r="AC17" s="4" t="s">
        <v>175</v>
      </c>
      <c r="AD17" s="7" t="s">
        <v>641</v>
      </c>
      <c r="AE17" s="48"/>
      <c r="AF17" s="48"/>
    </row>
    <row r="18" ht="22.5" customHeight="1">
      <c r="A18" s="20" t="b">
        <v>1</v>
      </c>
      <c r="B18" s="7" t="s">
        <v>132</v>
      </c>
      <c r="C18" s="47" t="s">
        <v>265</v>
      </c>
      <c r="D18" s="48"/>
      <c r="E18" s="48"/>
      <c r="F18" s="4" t="s">
        <v>692</v>
      </c>
      <c r="G18" s="49"/>
      <c r="H18" s="49"/>
      <c r="I18" s="4" t="s">
        <v>230</v>
      </c>
      <c r="J18" s="49"/>
      <c r="K18" s="4" t="s">
        <v>692</v>
      </c>
      <c r="L18" s="49"/>
      <c r="M18" s="49"/>
      <c r="N18" s="4" t="s">
        <v>153</v>
      </c>
      <c r="O18" s="4" t="s">
        <v>482</v>
      </c>
      <c r="P18" s="4" t="s">
        <v>265</v>
      </c>
      <c r="Q18" s="4" t="s">
        <v>701</v>
      </c>
      <c r="R18" s="4" t="s">
        <v>267</v>
      </c>
      <c r="S18" s="49"/>
      <c r="T18" s="49"/>
      <c r="U18" s="4" t="s">
        <v>131</v>
      </c>
      <c r="V18" s="49"/>
      <c r="W18" s="49"/>
      <c r="X18" s="4" t="s">
        <v>169</v>
      </c>
      <c r="Y18" s="49"/>
      <c r="Z18" s="48"/>
      <c r="AA18" s="4">
        <v>2.0</v>
      </c>
      <c r="AB18" s="4" t="s">
        <v>273</v>
      </c>
      <c r="AC18" s="4" t="s">
        <v>274</v>
      </c>
      <c r="AD18" s="7" t="s">
        <v>708</v>
      </c>
      <c r="AE18" s="48"/>
      <c r="AF18" s="48"/>
    </row>
    <row r="19" ht="22.5" customHeight="1">
      <c r="A19" s="20" t="b">
        <v>1</v>
      </c>
      <c r="B19" s="7" t="s">
        <v>151</v>
      </c>
      <c r="C19" s="47" t="s">
        <v>233</v>
      </c>
      <c r="D19" s="48"/>
      <c r="E19" s="48"/>
      <c r="F19" s="4" t="s">
        <v>156</v>
      </c>
      <c r="G19" s="49"/>
      <c r="H19" s="49"/>
      <c r="I19" s="4" t="s">
        <v>615</v>
      </c>
      <c r="J19" s="4" t="s">
        <v>156</v>
      </c>
      <c r="K19" s="49"/>
      <c r="L19" s="4" t="s">
        <v>299</v>
      </c>
      <c r="M19" s="49"/>
      <c r="N19" s="4" t="s">
        <v>233</v>
      </c>
      <c r="O19" s="4" t="s">
        <v>264</v>
      </c>
      <c r="P19" s="4" t="s">
        <v>328</v>
      </c>
      <c r="Q19" s="4" t="s">
        <v>266</v>
      </c>
      <c r="R19" s="4" t="s">
        <v>305</v>
      </c>
      <c r="S19" s="49"/>
      <c r="T19" s="49"/>
      <c r="U19" s="4" t="s">
        <v>306</v>
      </c>
      <c r="V19" s="49"/>
      <c r="W19" s="49"/>
      <c r="X19" s="4" t="s">
        <v>134</v>
      </c>
      <c r="Y19" s="4" t="s">
        <v>701</v>
      </c>
      <c r="Z19" s="48"/>
      <c r="AA19" s="4">
        <v>2.0</v>
      </c>
      <c r="AB19" s="4" t="s">
        <v>310</v>
      </c>
      <c r="AC19" s="4" t="s">
        <v>274</v>
      </c>
      <c r="AD19" s="7" t="s">
        <v>753</v>
      </c>
      <c r="AE19" s="48"/>
      <c r="AF19" s="48"/>
    </row>
    <row r="20" ht="22.5" customHeight="1">
      <c r="A20" s="20" t="b">
        <v>1</v>
      </c>
      <c r="B20" s="7" t="s">
        <v>121</v>
      </c>
      <c r="C20" s="47" t="s">
        <v>771</v>
      </c>
      <c r="D20" s="48"/>
      <c r="E20" s="48"/>
      <c r="F20" s="4" t="s">
        <v>771</v>
      </c>
      <c r="G20" s="49"/>
      <c r="H20" s="49"/>
      <c r="I20" s="4" t="s">
        <v>158</v>
      </c>
      <c r="J20" s="49"/>
      <c r="K20" s="4" t="s">
        <v>771</v>
      </c>
      <c r="L20" s="49"/>
      <c r="M20" s="49"/>
      <c r="N20" s="4" t="s">
        <v>779</v>
      </c>
      <c r="O20" s="4" t="s">
        <v>781</v>
      </c>
      <c r="P20" s="4" t="s">
        <v>328</v>
      </c>
      <c r="Q20" s="4" t="s">
        <v>304</v>
      </c>
      <c r="R20" s="4" t="s">
        <v>236</v>
      </c>
      <c r="S20" s="49"/>
      <c r="T20" s="49"/>
      <c r="U20" s="4" t="s">
        <v>332</v>
      </c>
      <c r="V20" s="49"/>
      <c r="W20" s="49"/>
      <c r="X20" s="4" t="s">
        <v>354</v>
      </c>
      <c r="Y20" s="49"/>
      <c r="Z20" s="48"/>
      <c r="AA20" s="4">
        <v>2.0</v>
      </c>
      <c r="AB20" s="4" t="s">
        <v>333</v>
      </c>
      <c r="AC20" s="4" t="s">
        <v>274</v>
      </c>
      <c r="AD20" s="7" t="s">
        <v>794</v>
      </c>
      <c r="AE20" s="48"/>
      <c r="AF20" s="48"/>
    </row>
    <row r="21" ht="22.5" customHeight="1">
      <c r="A21" s="20" t="b">
        <v>1</v>
      </c>
      <c r="B21" s="7" t="s">
        <v>34</v>
      </c>
      <c r="C21" s="47" t="s">
        <v>158</v>
      </c>
      <c r="D21" s="48"/>
      <c r="E21" s="48"/>
      <c r="F21" s="4" t="s">
        <v>159</v>
      </c>
      <c r="G21" s="49"/>
      <c r="H21" s="49"/>
      <c r="I21" s="4" t="s">
        <v>158</v>
      </c>
      <c r="J21" s="49"/>
      <c r="K21" s="4" t="s">
        <v>835</v>
      </c>
      <c r="L21" s="49"/>
      <c r="M21" s="49"/>
      <c r="N21" s="4" t="s">
        <v>781</v>
      </c>
      <c r="O21" s="4" t="s">
        <v>781</v>
      </c>
      <c r="P21" s="49"/>
      <c r="Q21" s="4" t="s">
        <v>576</v>
      </c>
      <c r="R21" s="49"/>
      <c r="S21" s="49"/>
      <c r="T21" s="49"/>
      <c r="U21" s="4" t="s">
        <v>306</v>
      </c>
      <c r="V21" s="49"/>
      <c r="W21" s="49"/>
      <c r="X21" s="4" t="s">
        <v>354</v>
      </c>
      <c r="Y21" s="49"/>
      <c r="Z21" s="48"/>
      <c r="AA21" s="4">
        <v>2.0</v>
      </c>
      <c r="AB21" s="4" t="s">
        <v>356</v>
      </c>
      <c r="AC21" s="4" t="s">
        <v>357</v>
      </c>
      <c r="AD21" s="7" t="s">
        <v>853</v>
      </c>
      <c r="AE21" s="48"/>
      <c r="AF21" s="48"/>
    </row>
    <row r="22" ht="22.5" customHeight="1">
      <c r="A22" s="20" t="b">
        <v>1</v>
      </c>
      <c r="B22" s="7" t="s">
        <v>278</v>
      </c>
      <c r="C22" s="47" t="s">
        <v>136</v>
      </c>
      <c r="D22" s="48"/>
      <c r="E22" s="48"/>
      <c r="F22" s="4" t="s">
        <v>136</v>
      </c>
      <c r="G22" s="4" t="s">
        <v>771</v>
      </c>
      <c r="H22" s="49"/>
      <c r="I22" s="4" t="s">
        <v>158</v>
      </c>
      <c r="J22" s="49"/>
      <c r="K22" s="4" t="s">
        <v>136</v>
      </c>
      <c r="L22" s="49"/>
      <c r="M22" s="49"/>
      <c r="N22" s="4" t="s">
        <v>779</v>
      </c>
      <c r="O22" s="4" t="s">
        <v>781</v>
      </c>
      <c r="P22" s="49"/>
      <c r="Q22" s="4" t="s">
        <v>304</v>
      </c>
      <c r="R22" s="4" t="s">
        <v>305</v>
      </c>
      <c r="S22" s="49"/>
      <c r="T22" s="49"/>
      <c r="U22" s="4" t="s">
        <v>332</v>
      </c>
      <c r="V22" s="49"/>
      <c r="W22" s="49"/>
      <c r="X22" s="4" t="s">
        <v>354</v>
      </c>
      <c r="Y22" s="49"/>
      <c r="Z22" s="48"/>
      <c r="AA22" s="4">
        <v>2.0</v>
      </c>
      <c r="AB22" s="4" t="s">
        <v>903</v>
      </c>
      <c r="AC22" s="4" t="s">
        <v>175</v>
      </c>
      <c r="AD22" s="7" t="s">
        <v>905</v>
      </c>
      <c r="AE22" s="48"/>
      <c r="AF22" s="48"/>
    </row>
    <row r="23" ht="22.5" customHeight="1">
      <c r="A23" s="20" t="b">
        <v>1</v>
      </c>
      <c r="B23" s="7" t="s">
        <v>110</v>
      </c>
      <c r="C23" s="47" t="s">
        <v>125</v>
      </c>
      <c r="D23" s="48"/>
      <c r="E23" s="48"/>
      <c r="F23" s="4" t="s">
        <v>124</v>
      </c>
      <c r="G23" s="4" t="s">
        <v>124</v>
      </c>
      <c r="H23" s="4" t="s">
        <v>123</v>
      </c>
      <c r="I23" s="4" t="s">
        <v>122</v>
      </c>
      <c r="J23" s="49"/>
      <c r="K23" s="49"/>
      <c r="L23" s="4" t="s">
        <v>934</v>
      </c>
      <c r="M23" s="4" t="s">
        <v>934</v>
      </c>
      <c r="N23" s="4" t="s">
        <v>125</v>
      </c>
      <c r="O23" s="4" t="s">
        <v>125</v>
      </c>
      <c r="P23" s="49"/>
      <c r="Q23" s="4" t="s">
        <v>128</v>
      </c>
      <c r="R23" s="49"/>
      <c r="S23" s="4" t="s">
        <v>940</v>
      </c>
      <c r="T23" s="49"/>
      <c r="U23" s="4" t="s">
        <v>131</v>
      </c>
      <c r="V23" s="49"/>
      <c r="W23" s="4" t="s">
        <v>942</v>
      </c>
      <c r="X23" s="4" t="s">
        <v>134</v>
      </c>
      <c r="Y23" s="4" t="s">
        <v>323</v>
      </c>
      <c r="Z23" s="48"/>
      <c r="AA23" s="4">
        <v>3.0</v>
      </c>
      <c r="AB23" s="4" t="s">
        <v>138</v>
      </c>
      <c r="AC23" s="4" t="s">
        <v>139</v>
      </c>
      <c r="AD23" s="62" t="s">
        <v>951</v>
      </c>
      <c r="AE23" s="48"/>
      <c r="AF23" s="48"/>
    </row>
    <row r="24" ht="22.5" customHeight="1">
      <c r="A24" s="20" t="b">
        <v>1</v>
      </c>
      <c r="B24" s="7" t="s">
        <v>56</v>
      </c>
      <c r="C24" s="47" t="s">
        <v>376</v>
      </c>
      <c r="D24" s="48"/>
      <c r="E24" s="48"/>
      <c r="F24" s="4" t="s">
        <v>228</v>
      </c>
      <c r="G24" s="4" t="s">
        <v>228</v>
      </c>
      <c r="H24" s="49"/>
      <c r="I24" s="4" t="s">
        <v>298</v>
      </c>
      <c r="J24" s="49"/>
      <c r="K24" s="49"/>
      <c r="L24" s="4" t="s">
        <v>987</v>
      </c>
      <c r="M24" s="4" t="s">
        <v>987</v>
      </c>
      <c r="N24" s="4" t="s">
        <v>376</v>
      </c>
      <c r="O24" s="4" t="s">
        <v>376</v>
      </c>
      <c r="P24" s="49"/>
      <c r="Q24" s="4" t="s">
        <v>701</v>
      </c>
      <c r="R24" s="4" t="s">
        <v>166</v>
      </c>
      <c r="S24" s="49"/>
      <c r="T24" s="49"/>
      <c r="U24" s="4" t="s">
        <v>167</v>
      </c>
      <c r="V24" s="49"/>
      <c r="W24" s="4" t="s">
        <v>942</v>
      </c>
      <c r="X24" s="4" t="s">
        <v>169</v>
      </c>
      <c r="Y24" s="4" t="s">
        <v>153</v>
      </c>
      <c r="Z24" s="48"/>
      <c r="AA24" s="4">
        <v>3.0</v>
      </c>
      <c r="AB24" s="4" t="s">
        <v>172</v>
      </c>
      <c r="AC24" s="4" t="s">
        <v>175</v>
      </c>
      <c r="AD24" s="63" t="s">
        <v>1000</v>
      </c>
      <c r="AE24" s="48"/>
      <c r="AF24" s="48"/>
    </row>
    <row r="25" ht="22.5" customHeight="1">
      <c r="A25" s="20" t="b">
        <v>1</v>
      </c>
      <c r="B25" s="7" t="s">
        <v>126</v>
      </c>
      <c r="C25" s="47" t="s">
        <v>204</v>
      </c>
      <c r="D25" s="48"/>
      <c r="E25" s="48"/>
      <c r="F25" s="4" t="s">
        <v>204</v>
      </c>
      <c r="G25" s="4" t="s">
        <v>204</v>
      </c>
      <c r="H25" s="4" t="s">
        <v>526</v>
      </c>
      <c r="I25" s="4" t="s">
        <v>201</v>
      </c>
      <c r="J25" s="49"/>
      <c r="K25" s="49"/>
      <c r="L25" s="4" t="s">
        <v>1033</v>
      </c>
      <c r="M25" s="4" t="s">
        <v>1033</v>
      </c>
      <c r="N25" s="4" t="s">
        <v>233</v>
      </c>
      <c r="O25" s="4" t="s">
        <v>233</v>
      </c>
      <c r="P25" s="49"/>
      <c r="Q25" s="4" t="s">
        <v>128</v>
      </c>
      <c r="R25" s="49"/>
      <c r="S25" s="4" t="s">
        <v>940</v>
      </c>
      <c r="T25" s="49"/>
      <c r="U25" s="4" t="s">
        <v>167</v>
      </c>
      <c r="V25" s="49"/>
      <c r="W25" s="4" t="s">
        <v>942</v>
      </c>
      <c r="X25" s="4" t="s">
        <v>209</v>
      </c>
      <c r="Y25" s="4" t="s">
        <v>636</v>
      </c>
      <c r="Z25" s="48"/>
      <c r="AA25" s="4">
        <v>3.0</v>
      </c>
      <c r="AB25" s="4" t="s">
        <v>212</v>
      </c>
      <c r="AC25" s="4" t="s">
        <v>139</v>
      </c>
      <c r="AD25" s="62" t="s">
        <v>1045</v>
      </c>
      <c r="AE25" s="48"/>
      <c r="AF25" s="48"/>
    </row>
    <row r="26" ht="22.5" customHeight="1">
      <c r="A26" s="20" t="b">
        <v>1</v>
      </c>
      <c r="B26" s="7" t="s">
        <v>62</v>
      </c>
      <c r="C26" s="47" t="s">
        <v>771</v>
      </c>
      <c r="D26" s="48"/>
      <c r="E26" s="48"/>
      <c r="F26" s="4" t="s">
        <v>771</v>
      </c>
      <c r="G26" s="4" t="s">
        <v>323</v>
      </c>
      <c r="H26" s="49"/>
      <c r="I26" s="4" t="s">
        <v>569</v>
      </c>
      <c r="J26" s="49"/>
      <c r="K26" s="49"/>
      <c r="L26" s="4" t="s">
        <v>1079</v>
      </c>
      <c r="M26" s="4" t="s">
        <v>1079</v>
      </c>
      <c r="N26" s="4" t="s">
        <v>153</v>
      </c>
      <c r="O26" s="4" t="s">
        <v>345</v>
      </c>
      <c r="P26" s="49"/>
      <c r="Q26" s="4" t="s">
        <v>304</v>
      </c>
      <c r="R26" s="4" t="s">
        <v>236</v>
      </c>
      <c r="S26" s="49"/>
      <c r="T26" s="49"/>
      <c r="U26" s="4" t="s">
        <v>237</v>
      </c>
      <c r="V26" s="49"/>
      <c r="W26" s="4" t="s">
        <v>1086</v>
      </c>
      <c r="X26" s="4" t="s">
        <v>169</v>
      </c>
      <c r="Y26" s="4" t="s">
        <v>701</v>
      </c>
      <c r="Z26" s="48"/>
      <c r="AA26" s="4">
        <v>3.0</v>
      </c>
      <c r="AB26" s="4" t="s">
        <v>243</v>
      </c>
      <c r="AC26" s="4" t="s">
        <v>175</v>
      </c>
      <c r="AD26" s="63" t="s">
        <v>1091</v>
      </c>
      <c r="AE26" s="48"/>
      <c r="AF26" s="48"/>
    </row>
    <row r="27" ht="22.5" customHeight="1">
      <c r="A27" s="20" t="b">
        <v>1</v>
      </c>
      <c r="B27" s="7" t="s">
        <v>97</v>
      </c>
      <c r="C27" s="47" t="s">
        <v>692</v>
      </c>
      <c r="D27" s="48"/>
      <c r="E27" s="48"/>
      <c r="F27" s="4" t="s">
        <v>692</v>
      </c>
      <c r="G27" s="4" t="s">
        <v>241</v>
      </c>
      <c r="H27" s="49"/>
      <c r="I27" s="4" t="s">
        <v>615</v>
      </c>
      <c r="J27" s="49"/>
      <c r="K27" s="49"/>
      <c r="L27" s="4" t="s">
        <v>1122</v>
      </c>
      <c r="M27" s="4" t="s">
        <v>1122</v>
      </c>
      <c r="N27" s="4" t="s">
        <v>262</v>
      </c>
      <c r="O27" s="4" t="s">
        <v>345</v>
      </c>
      <c r="P27" s="49"/>
      <c r="Q27" s="4" t="s">
        <v>487</v>
      </c>
      <c r="R27" s="4" t="s">
        <v>267</v>
      </c>
      <c r="S27" s="49"/>
      <c r="T27" s="49"/>
      <c r="U27" s="4" t="s">
        <v>332</v>
      </c>
      <c r="V27" s="49"/>
      <c r="W27" s="4" t="s">
        <v>1086</v>
      </c>
      <c r="X27" s="4" t="s">
        <v>134</v>
      </c>
      <c r="Y27" s="49"/>
      <c r="Z27" s="48"/>
      <c r="AA27" s="4">
        <v>3.0</v>
      </c>
      <c r="AB27" s="4" t="s">
        <v>639</v>
      </c>
      <c r="AC27" s="4" t="s">
        <v>175</v>
      </c>
      <c r="AD27" s="62" t="s">
        <v>1134</v>
      </c>
      <c r="AE27" s="48"/>
      <c r="AF27" s="48"/>
    </row>
    <row r="28" ht="22.5" customHeight="1">
      <c r="A28" s="20" t="b">
        <v>1</v>
      </c>
      <c r="B28" s="7" t="s">
        <v>66</v>
      </c>
      <c r="C28" s="47" t="s">
        <v>1160</v>
      </c>
      <c r="D28" s="48"/>
      <c r="E28" s="48"/>
      <c r="F28" s="4" t="s">
        <v>170</v>
      </c>
      <c r="G28" s="49"/>
      <c r="H28" s="49"/>
      <c r="I28" s="4" t="s">
        <v>1162</v>
      </c>
      <c r="J28" s="49"/>
      <c r="K28" s="49"/>
      <c r="L28" s="4" t="s">
        <v>1164</v>
      </c>
      <c r="M28" s="4" t="s">
        <v>1164</v>
      </c>
      <c r="N28" s="4" t="s">
        <v>1160</v>
      </c>
      <c r="O28" s="4" t="s">
        <v>296</v>
      </c>
      <c r="P28" s="4" t="s">
        <v>265</v>
      </c>
      <c r="Q28" s="4" t="s">
        <v>235</v>
      </c>
      <c r="R28" s="4" t="s">
        <v>267</v>
      </c>
      <c r="S28" s="49"/>
      <c r="T28" s="49"/>
      <c r="U28" s="4" t="s">
        <v>131</v>
      </c>
      <c r="V28" s="49"/>
      <c r="W28" s="4" t="s">
        <v>1086</v>
      </c>
      <c r="X28" s="4" t="s">
        <v>169</v>
      </c>
      <c r="Y28" s="4" t="s">
        <v>156</v>
      </c>
      <c r="Z28" s="48"/>
      <c r="AA28" s="4">
        <v>3.0</v>
      </c>
      <c r="AB28" s="4" t="s">
        <v>273</v>
      </c>
      <c r="AC28" s="4" t="s">
        <v>274</v>
      </c>
      <c r="AD28" s="63" t="s">
        <v>1172</v>
      </c>
      <c r="AE28" s="48"/>
      <c r="AF28" s="48"/>
    </row>
    <row r="29" ht="22.5" customHeight="1">
      <c r="A29" s="20" t="b">
        <v>1</v>
      </c>
      <c r="B29" s="7" t="s">
        <v>113</v>
      </c>
      <c r="C29" s="47" t="s">
        <v>262</v>
      </c>
      <c r="D29" s="48"/>
      <c r="E29" s="48"/>
      <c r="F29" s="4" t="s">
        <v>258</v>
      </c>
      <c r="G29" s="49"/>
      <c r="H29" s="49"/>
      <c r="I29" s="4" t="s">
        <v>1162</v>
      </c>
      <c r="J29" s="49"/>
      <c r="K29" s="49"/>
      <c r="L29" s="4" t="s">
        <v>1202</v>
      </c>
      <c r="M29" s="4" t="s">
        <v>1202</v>
      </c>
      <c r="N29" s="4" t="s">
        <v>262</v>
      </c>
      <c r="O29" s="4" t="s">
        <v>345</v>
      </c>
      <c r="P29" s="4" t="s">
        <v>265</v>
      </c>
      <c r="Q29" s="4" t="s">
        <v>163</v>
      </c>
      <c r="R29" s="4" t="s">
        <v>305</v>
      </c>
      <c r="S29" s="49"/>
      <c r="T29" s="49"/>
      <c r="U29" s="4" t="s">
        <v>306</v>
      </c>
      <c r="V29" s="49"/>
      <c r="W29" s="4" t="s">
        <v>1086</v>
      </c>
      <c r="X29" s="4" t="s">
        <v>134</v>
      </c>
      <c r="Y29" s="49"/>
      <c r="Z29" s="48"/>
      <c r="AA29" s="4">
        <v>3.0</v>
      </c>
      <c r="AB29" s="4" t="s">
        <v>310</v>
      </c>
      <c r="AC29" s="4" t="s">
        <v>274</v>
      </c>
      <c r="AD29" s="62" t="s">
        <v>1213</v>
      </c>
      <c r="AE29" s="48"/>
      <c r="AF29" s="48"/>
    </row>
    <row r="30" ht="22.5" customHeight="1">
      <c r="A30" s="20" t="b">
        <v>1</v>
      </c>
      <c r="B30" s="7" t="s">
        <v>335</v>
      </c>
      <c r="C30" s="47" t="s">
        <v>332</v>
      </c>
      <c r="D30" s="48"/>
      <c r="E30" s="48"/>
      <c r="F30" s="4" t="s">
        <v>136</v>
      </c>
      <c r="G30" s="49"/>
      <c r="H30" s="49"/>
      <c r="I30" s="4" t="s">
        <v>1239</v>
      </c>
      <c r="J30" s="49"/>
      <c r="K30" s="49"/>
      <c r="L30" s="4" t="s">
        <v>1079</v>
      </c>
      <c r="M30" s="4" t="s">
        <v>1079</v>
      </c>
      <c r="N30" s="4" t="s">
        <v>72</v>
      </c>
      <c r="O30" s="4" t="s">
        <v>72</v>
      </c>
      <c r="P30" s="4" t="s">
        <v>328</v>
      </c>
      <c r="Q30" s="4" t="s">
        <v>487</v>
      </c>
      <c r="R30" s="4" t="s">
        <v>236</v>
      </c>
      <c r="S30" s="49"/>
      <c r="T30" s="49"/>
      <c r="U30" s="4" t="s">
        <v>332</v>
      </c>
      <c r="V30" s="49"/>
      <c r="W30" s="4" t="s">
        <v>942</v>
      </c>
      <c r="X30" s="4" t="s">
        <v>354</v>
      </c>
      <c r="Y30" s="49"/>
      <c r="Z30" s="48"/>
      <c r="AA30" s="4">
        <v>3.0</v>
      </c>
      <c r="AB30" s="4" t="s">
        <v>333</v>
      </c>
      <c r="AC30" s="4" t="s">
        <v>274</v>
      </c>
      <c r="AD30" s="63" t="s">
        <v>1251</v>
      </c>
      <c r="AE30" s="48"/>
      <c r="AF30" s="48"/>
    </row>
    <row r="31" ht="22.5" customHeight="1">
      <c r="A31" s="20" t="b">
        <v>1</v>
      </c>
      <c r="B31" s="7" t="s">
        <v>45</v>
      </c>
      <c r="C31" s="47" t="s">
        <v>377</v>
      </c>
      <c r="D31" s="48"/>
      <c r="E31" s="48"/>
      <c r="F31" s="4" t="s">
        <v>258</v>
      </c>
      <c r="G31" s="49"/>
      <c r="H31" s="49"/>
      <c r="I31" s="4" t="s">
        <v>1239</v>
      </c>
      <c r="J31" s="49"/>
      <c r="K31" s="49"/>
      <c r="L31" s="4" t="s">
        <v>308</v>
      </c>
      <c r="M31" s="4" t="s">
        <v>308</v>
      </c>
      <c r="N31" s="4" t="s">
        <v>1281</v>
      </c>
      <c r="O31" s="4" t="s">
        <v>327</v>
      </c>
      <c r="P31" s="49"/>
      <c r="Q31" s="4" t="s">
        <v>235</v>
      </c>
      <c r="R31" s="49"/>
      <c r="S31" s="49"/>
      <c r="T31" s="4" t="s">
        <v>1286</v>
      </c>
      <c r="U31" s="4" t="s">
        <v>377</v>
      </c>
      <c r="V31" s="4" t="s">
        <v>377</v>
      </c>
      <c r="W31" s="4" t="s">
        <v>1286</v>
      </c>
      <c r="X31" s="4" t="s">
        <v>134</v>
      </c>
      <c r="Y31" s="49"/>
      <c r="Z31" s="48"/>
      <c r="AA31" s="4">
        <v>3.0</v>
      </c>
      <c r="AB31" s="4" t="s">
        <v>356</v>
      </c>
      <c r="AC31" s="4" t="s">
        <v>357</v>
      </c>
      <c r="AD31" s="62" t="s">
        <v>1293</v>
      </c>
      <c r="AE31" s="48"/>
      <c r="AF31" s="48"/>
      <c r="AG31" s="7" t="s">
        <v>1296</v>
      </c>
    </row>
    <row r="32" ht="22.5" customHeight="1">
      <c r="A32" s="20" t="b">
        <v>1</v>
      </c>
      <c r="B32" s="7" t="s">
        <v>490</v>
      </c>
      <c r="C32" s="47" t="s">
        <v>940</v>
      </c>
      <c r="D32" s="48"/>
      <c r="E32" s="48"/>
      <c r="F32" s="4" t="s">
        <v>124</v>
      </c>
      <c r="G32" s="4" t="s">
        <v>123</v>
      </c>
      <c r="H32" s="4" t="s">
        <v>123</v>
      </c>
      <c r="I32" s="4" t="s">
        <v>122</v>
      </c>
      <c r="J32" s="49"/>
      <c r="K32" s="49"/>
      <c r="L32" s="4" t="s">
        <v>934</v>
      </c>
      <c r="M32" s="4" t="s">
        <v>934</v>
      </c>
      <c r="N32" s="4" t="s">
        <v>125</v>
      </c>
      <c r="O32" s="4" t="s">
        <v>125</v>
      </c>
      <c r="P32" s="49"/>
      <c r="Q32" s="4" t="s">
        <v>128</v>
      </c>
      <c r="R32" s="49"/>
      <c r="S32" s="4" t="s">
        <v>940</v>
      </c>
      <c r="T32" s="49"/>
      <c r="U32" s="4" t="s">
        <v>131</v>
      </c>
      <c r="V32" s="49"/>
      <c r="W32" s="4" t="s">
        <v>942</v>
      </c>
      <c r="X32" s="4" t="s">
        <v>354</v>
      </c>
      <c r="Y32" s="4" t="s">
        <v>771</v>
      </c>
      <c r="Z32" s="48"/>
      <c r="AA32" s="4">
        <v>4.0</v>
      </c>
      <c r="AB32" s="4" t="s">
        <v>138</v>
      </c>
      <c r="AC32" s="4" t="s">
        <v>139</v>
      </c>
      <c r="AD32" s="62" t="s">
        <v>1330</v>
      </c>
      <c r="AE32" s="48"/>
      <c r="AF32" s="48"/>
    </row>
    <row r="33" ht="22.5" customHeight="1">
      <c r="A33" s="20" t="b">
        <v>1</v>
      </c>
      <c r="B33" s="7" t="s">
        <v>292</v>
      </c>
      <c r="C33" s="47" t="s">
        <v>1281</v>
      </c>
      <c r="D33" s="48"/>
      <c r="E33" s="48"/>
      <c r="F33" s="4" t="s">
        <v>371</v>
      </c>
      <c r="G33" s="4" t="s">
        <v>371</v>
      </c>
      <c r="H33" s="49"/>
      <c r="I33" s="4" t="s">
        <v>298</v>
      </c>
      <c r="J33" s="49"/>
      <c r="K33" s="49"/>
      <c r="L33" s="4" t="s">
        <v>1353</v>
      </c>
      <c r="M33" s="4" t="s">
        <v>1353</v>
      </c>
      <c r="N33" s="4" t="s">
        <v>1281</v>
      </c>
      <c r="O33" s="4" t="s">
        <v>1281</v>
      </c>
      <c r="P33" s="49"/>
      <c r="Q33" s="4" t="s">
        <v>163</v>
      </c>
      <c r="R33" s="4" t="s">
        <v>166</v>
      </c>
      <c r="S33" s="49"/>
      <c r="T33" s="49"/>
      <c r="U33" s="4" t="s">
        <v>167</v>
      </c>
      <c r="V33" s="49"/>
      <c r="W33" s="4" t="s">
        <v>1286</v>
      </c>
      <c r="X33" s="4" t="s">
        <v>169</v>
      </c>
      <c r="Y33" s="49"/>
      <c r="Z33" s="48"/>
      <c r="AA33" s="4">
        <v>4.0</v>
      </c>
      <c r="AB33" s="4" t="s">
        <v>172</v>
      </c>
      <c r="AC33" s="4" t="s">
        <v>175</v>
      </c>
      <c r="AD33" s="63" t="s">
        <v>1362</v>
      </c>
      <c r="AE33" s="48"/>
      <c r="AF33" s="48"/>
    </row>
    <row r="34" ht="22.5" customHeight="1">
      <c r="A34" s="20" t="b">
        <v>1</v>
      </c>
      <c r="B34" s="7" t="s">
        <v>599</v>
      </c>
      <c r="C34" s="47" t="s">
        <v>201</v>
      </c>
      <c r="D34" s="48"/>
      <c r="E34" s="48"/>
      <c r="F34" s="4" t="s">
        <v>204</v>
      </c>
      <c r="G34" s="4" t="s">
        <v>526</v>
      </c>
      <c r="H34" s="4" t="s">
        <v>526</v>
      </c>
      <c r="I34" s="4" t="s">
        <v>201</v>
      </c>
      <c r="J34" s="49"/>
      <c r="K34" s="49"/>
      <c r="L34" s="4" t="s">
        <v>1033</v>
      </c>
      <c r="M34" s="4" t="s">
        <v>1033</v>
      </c>
      <c r="N34" s="4" t="s">
        <v>205</v>
      </c>
      <c r="O34" s="4" t="s">
        <v>205</v>
      </c>
      <c r="P34" s="49"/>
      <c r="Q34" s="4" t="s">
        <v>128</v>
      </c>
      <c r="R34" s="49"/>
      <c r="S34" s="4" t="s">
        <v>940</v>
      </c>
      <c r="T34" s="49"/>
      <c r="U34" s="4" t="s">
        <v>167</v>
      </c>
      <c r="V34" s="49"/>
      <c r="W34" s="4" t="s">
        <v>942</v>
      </c>
      <c r="X34" s="4" t="s">
        <v>209</v>
      </c>
      <c r="Y34" s="49"/>
      <c r="Z34" s="48"/>
      <c r="AA34" s="4">
        <v>4.0</v>
      </c>
      <c r="AB34" s="4" t="s">
        <v>212</v>
      </c>
      <c r="AC34" s="4" t="s">
        <v>139</v>
      </c>
      <c r="AD34" s="62" t="s">
        <v>1382</v>
      </c>
      <c r="AE34" s="48"/>
      <c r="AF34" s="48"/>
    </row>
    <row r="35" ht="22.5" customHeight="1">
      <c r="A35" s="20" t="b">
        <v>1</v>
      </c>
      <c r="B35" s="7" t="s">
        <v>188</v>
      </c>
      <c r="C35" s="47" t="s">
        <v>987</v>
      </c>
      <c r="D35" s="48"/>
      <c r="E35" s="48"/>
      <c r="F35" s="4" t="s">
        <v>299</v>
      </c>
      <c r="G35" s="4" t="s">
        <v>299</v>
      </c>
      <c r="H35" s="49"/>
      <c r="I35" s="4" t="s">
        <v>1239</v>
      </c>
      <c r="J35" s="49"/>
      <c r="K35" s="49"/>
      <c r="L35" s="4" t="s">
        <v>987</v>
      </c>
      <c r="M35" s="4" t="s">
        <v>987</v>
      </c>
      <c r="N35" s="4" t="s">
        <v>1397</v>
      </c>
      <c r="O35" s="4" t="s">
        <v>1397</v>
      </c>
      <c r="P35" s="49"/>
      <c r="Q35" s="4" t="s">
        <v>1400</v>
      </c>
      <c r="R35" s="4" t="s">
        <v>236</v>
      </c>
      <c r="S35" s="49"/>
      <c r="T35" s="49"/>
      <c r="U35" s="4" t="s">
        <v>237</v>
      </c>
      <c r="V35" s="49"/>
      <c r="W35" s="4" t="s">
        <v>1086</v>
      </c>
      <c r="X35" s="4" t="s">
        <v>169</v>
      </c>
      <c r="Y35" s="49"/>
      <c r="Z35" s="48"/>
      <c r="AA35" s="4">
        <v>4.0</v>
      </c>
      <c r="AB35" s="4" t="s">
        <v>243</v>
      </c>
      <c r="AC35" s="4" t="s">
        <v>175</v>
      </c>
      <c r="AD35" s="63" t="s">
        <v>1401</v>
      </c>
      <c r="AE35" s="48"/>
      <c r="AF35" s="48"/>
    </row>
    <row r="36" ht="22.5" customHeight="1">
      <c r="A36" s="20" t="b">
        <v>1</v>
      </c>
      <c r="B36" s="7" t="s">
        <v>104</v>
      </c>
      <c r="C36" s="47" t="s">
        <v>781</v>
      </c>
      <c r="D36" s="48"/>
      <c r="E36" s="48"/>
      <c r="F36" s="4" t="s">
        <v>835</v>
      </c>
      <c r="G36" s="4" t="s">
        <v>835</v>
      </c>
      <c r="H36" s="49"/>
      <c r="I36" s="4" t="s">
        <v>615</v>
      </c>
      <c r="J36" s="49"/>
      <c r="K36" s="49"/>
      <c r="L36" s="4" t="s">
        <v>1122</v>
      </c>
      <c r="M36" s="4" t="s">
        <v>1122</v>
      </c>
      <c r="N36" s="4" t="s">
        <v>781</v>
      </c>
      <c r="O36" s="4" t="s">
        <v>781</v>
      </c>
      <c r="P36" s="49"/>
      <c r="Q36" s="4" t="s">
        <v>487</v>
      </c>
      <c r="R36" s="4" t="s">
        <v>267</v>
      </c>
      <c r="S36" s="49"/>
      <c r="T36" s="49"/>
      <c r="U36" s="4" t="s">
        <v>332</v>
      </c>
      <c r="V36" s="49"/>
      <c r="W36" s="4" t="s">
        <v>1086</v>
      </c>
      <c r="X36" s="4" t="s">
        <v>134</v>
      </c>
      <c r="Y36" s="4" t="s">
        <v>1416</v>
      </c>
      <c r="Z36" s="48"/>
      <c r="AA36" s="4">
        <v>4.0</v>
      </c>
      <c r="AB36" s="4" t="s">
        <v>639</v>
      </c>
      <c r="AC36" s="4" t="s">
        <v>175</v>
      </c>
      <c r="AD36" s="62" t="s">
        <v>1419</v>
      </c>
      <c r="AE36" s="48"/>
      <c r="AF36" s="48"/>
    </row>
    <row r="37" ht="22.5" customHeight="1">
      <c r="A37" s="20" t="b">
        <v>1</v>
      </c>
      <c r="B37" s="7" t="s">
        <v>65</v>
      </c>
      <c r="C37" s="47" t="s">
        <v>230</v>
      </c>
      <c r="D37" s="48"/>
      <c r="E37" s="48"/>
      <c r="F37" s="4" t="s">
        <v>228</v>
      </c>
      <c r="G37" s="49"/>
      <c r="H37" s="49"/>
      <c r="I37" s="4" t="s">
        <v>230</v>
      </c>
      <c r="J37" s="49"/>
      <c r="K37" s="49"/>
      <c r="L37" s="4" t="s">
        <v>1202</v>
      </c>
      <c r="M37" s="4" t="s">
        <v>1202</v>
      </c>
      <c r="N37" s="4" t="s">
        <v>1433</v>
      </c>
      <c r="O37" s="4" t="s">
        <v>1433</v>
      </c>
      <c r="P37" s="4" t="s">
        <v>265</v>
      </c>
      <c r="Q37" s="4" t="s">
        <v>1400</v>
      </c>
      <c r="R37" s="4" t="s">
        <v>267</v>
      </c>
      <c r="S37" s="49"/>
      <c r="T37" s="49"/>
      <c r="U37" s="4" t="s">
        <v>131</v>
      </c>
      <c r="V37" s="49"/>
      <c r="W37" s="4" t="s">
        <v>1086</v>
      </c>
      <c r="X37" s="4" t="s">
        <v>169</v>
      </c>
      <c r="Y37" s="4" t="s">
        <v>260</v>
      </c>
      <c r="Z37" s="47" t="s">
        <v>1438</v>
      </c>
      <c r="AA37" s="4">
        <v>4.0</v>
      </c>
      <c r="AB37" s="4" t="s">
        <v>273</v>
      </c>
      <c r="AC37" s="4" t="s">
        <v>274</v>
      </c>
      <c r="AD37" s="63" t="s">
        <v>1440</v>
      </c>
      <c r="AE37" s="48"/>
      <c r="AF37" s="48"/>
    </row>
    <row r="38" ht="22.5" customHeight="1">
      <c r="A38" s="20" t="b">
        <v>1</v>
      </c>
      <c r="B38" s="7" t="s">
        <v>74</v>
      </c>
      <c r="C38" s="47" t="s">
        <v>1160</v>
      </c>
      <c r="D38" s="48"/>
      <c r="E38" s="48"/>
      <c r="F38" s="4" t="s">
        <v>241</v>
      </c>
      <c r="G38" s="49"/>
      <c r="H38" s="49"/>
      <c r="I38" s="4" t="s">
        <v>298</v>
      </c>
      <c r="J38" s="49"/>
      <c r="K38" s="49"/>
      <c r="L38" s="4" t="s">
        <v>1122</v>
      </c>
      <c r="M38" s="4" t="s">
        <v>1122</v>
      </c>
      <c r="N38" s="4" t="s">
        <v>1160</v>
      </c>
      <c r="O38" s="4" t="s">
        <v>1160</v>
      </c>
      <c r="P38" s="4" t="s">
        <v>265</v>
      </c>
      <c r="Q38" s="4" t="s">
        <v>701</v>
      </c>
      <c r="R38" s="4" t="s">
        <v>305</v>
      </c>
      <c r="S38" s="49"/>
      <c r="T38" s="49"/>
      <c r="U38" s="4" t="s">
        <v>306</v>
      </c>
      <c r="V38" s="49"/>
      <c r="W38" s="4" t="s">
        <v>1086</v>
      </c>
      <c r="X38" s="4" t="s">
        <v>134</v>
      </c>
      <c r="Y38" s="49"/>
      <c r="Z38" s="48"/>
      <c r="AA38" s="4">
        <v>4.0</v>
      </c>
      <c r="AB38" s="4" t="s">
        <v>310</v>
      </c>
      <c r="AC38" s="4" t="s">
        <v>274</v>
      </c>
      <c r="AD38" s="62" t="s">
        <v>1455</v>
      </c>
      <c r="AE38" s="48"/>
      <c r="AF38" s="48"/>
    </row>
    <row r="39" ht="22.5" customHeight="1">
      <c r="A39" s="20" t="b">
        <v>1</v>
      </c>
      <c r="B39" s="7" t="s">
        <v>83</v>
      </c>
      <c r="C39" s="47" t="s">
        <v>1416</v>
      </c>
      <c r="D39" s="48"/>
      <c r="E39" s="48"/>
      <c r="F39" s="4" t="s">
        <v>835</v>
      </c>
      <c r="G39" s="49"/>
      <c r="H39" s="49"/>
      <c r="I39" s="4" t="s">
        <v>1162</v>
      </c>
      <c r="J39" s="49"/>
      <c r="K39" s="49"/>
      <c r="L39" s="4" t="s">
        <v>1164</v>
      </c>
      <c r="M39" s="4" t="s">
        <v>1164</v>
      </c>
      <c r="N39" s="4" t="s">
        <v>1416</v>
      </c>
      <c r="O39" s="4" t="s">
        <v>301</v>
      </c>
      <c r="P39" s="4" t="s">
        <v>328</v>
      </c>
      <c r="Q39" s="4" t="s">
        <v>1466</v>
      </c>
      <c r="R39" s="4" t="s">
        <v>166</v>
      </c>
      <c r="S39" s="49"/>
      <c r="T39" s="49"/>
      <c r="U39" s="4" t="s">
        <v>332</v>
      </c>
      <c r="V39" s="49"/>
      <c r="W39" s="4" t="s">
        <v>1286</v>
      </c>
      <c r="X39" s="4" t="s">
        <v>354</v>
      </c>
      <c r="Y39" s="4" t="s">
        <v>308</v>
      </c>
      <c r="Z39" s="48"/>
      <c r="AA39" s="4">
        <v>4.0</v>
      </c>
      <c r="AB39" s="4" t="s">
        <v>333</v>
      </c>
      <c r="AC39" s="4" t="s">
        <v>274</v>
      </c>
      <c r="AD39" s="63" t="s">
        <v>1469</v>
      </c>
      <c r="AE39" s="48"/>
      <c r="AF39" s="48"/>
    </row>
    <row r="40" ht="22.5" customHeight="1">
      <c r="A40" s="20" t="b">
        <v>1</v>
      </c>
      <c r="B40" s="7" t="s">
        <v>50</v>
      </c>
      <c r="C40" s="47" t="s">
        <v>377</v>
      </c>
      <c r="D40" s="48"/>
      <c r="E40" s="48"/>
      <c r="F40" s="4" t="s">
        <v>771</v>
      </c>
      <c r="G40" s="49"/>
      <c r="H40" s="49"/>
      <c r="I40" s="4" t="s">
        <v>230</v>
      </c>
      <c r="J40" s="49"/>
      <c r="K40" s="49"/>
      <c r="L40" s="4" t="s">
        <v>1481</v>
      </c>
      <c r="M40" s="4" t="s">
        <v>1481</v>
      </c>
      <c r="N40" s="4" t="s">
        <v>1281</v>
      </c>
      <c r="O40" s="4" t="s">
        <v>1281</v>
      </c>
      <c r="P40" s="49"/>
      <c r="Q40" s="4" t="s">
        <v>1466</v>
      </c>
      <c r="R40" s="49"/>
      <c r="S40" s="49"/>
      <c r="T40" s="4" t="s">
        <v>1286</v>
      </c>
      <c r="U40" s="4" t="s">
        <v>377</v>
      </c>
      <c r="V40" s="4" t="s">
        <v>377</v>
      </c>
      <c r="W40" s="4" t="s">
        <v>1286</v>
      </c>
      <c r="X40" s="4" t="s">
        <v>134</v>
      </c>
      <c r="Y40" s="49"/>
      <c r="Z40" s="48"/>
      <c r="AA40" s="4">
        <v>4.0</v>
      </c>
      <c r="AB40" s="4" t="s">
        <v>356</v>
      </c>
      <c r="AC40" s="4" t="s">
        <v>357</v>
      </c>
      <c r="AD40" s="62" t="s">
        <v>1486</v>
      </c>
      <c r="AE40" s="48"/>
      <c r="AF40" s="48"/>
    </row>
    <row r="41" ht="22.5" customHeight="1">
      <c r="A41" s="20" t="b">
        <v>1</v>
      </c>
      <c r="B41" s="7" t="s">
        <v>587</v>
      </c>
      <c r="C41" s="47" t="s">
        <v>482</v>
      </c>
      <c r="D41" s="48"/>
      <c r="E41" s="48"/>
      <c r="F41" s="4" t="s">
        <v>260</v>
      </c>
      <c r="G41" s="4" t="s">
        <v>260</v>
      </c>
      <c r="H41" s="49"/>
      <c r="I41" s="4" t="s">
        <v>1162</v>
      </c>
      <c r="J41" s="49"/>
      <c r="K41" s="49"/>
      <c r="L41" s="4" t="s">
        <v>1353</v>
      </c>
      <c r="M41" s="4" t="s">
        <v>1353</v>
      </c>
      <c r="N41" s="4" t="s">
        <v>482</v>
      </c>
      <c r="O41" s="4" t="s">
        <v>482</v>
      </c>
      <c r="P41" s="49"/>
      <c r="Q41" s="4" t="s">
        <v>1494</v>
      </c>
      <c r="R41" s="4" t="s">
        <v>305</v>
      </c>
      <c r="S41" s="49"/>
      <c r="T41" s="49"/>
      <c r="U41" s="4" t="s">
        <v>237</v>
      </c>
      <c r="V41" s="49"/>
      <c r="W41" s="4" t="s">
        <v>1286</v>
      </c>
      <c r="X41" s="4" t="s">
        <v>134</v>
      </c>
      <c r="Y41" s="4" t="s">
        <v>771</v>
      </c>
      <c r="Z41" s="48"/>
      <c r="AA41" s="4">
        <v>4.0</v>
      </c>
      <c r="AB41" s="4" t="s">
        <v>903</v>
      </c>
      <c r="AC41" s="4" t="s">
        <v>175</v>
      </c>
      <c r="AD41" s="63" t="s">
        <v>1496</v>
      </c>
      <c r="AE41" s="48"/>
      <c r="AF41" s="48"/>
    </row>
    <row r="42" ht="22.5" customHeight="1">
      <c r="A42" s="20" t="b">
        <v>1</v>
      </c>
      <c r="B42" s="7" t="s">
        <v>48</v>
      </c>
      <c r="C42" s="47" t="s">
        <v>1164</v>
      </c>
      <c r="D42" s="48"/>
      <c r="E42" s="48"/>
      <c r="F42" s="4" t="s">
        <v>692</v>
      </c>
      <c r="G42" s="4" t="s">
        <v>692</v>
      </c>
      <c r="H42" s="49"/>
      <c r="I42" s="4" t="s">
        <v>1239</v>
      </c>
      <c r="J42" s="49"/>
      <c r="K42" s="49"/>
      <c r="L42" s="4" t="s">
        <v>1164</v>
      </c>
      <c r="M42" s="4" t="s">
        <v>1164</v>
      </c>
      <c r="N42" s="4" t="s">
        <v>1160</v>
      </c>
      <c r="O42" s="4" t="s">
        <v>1160</v>
      </c>
      <c r="P42" s="49"/>
      <c r="Q42" s="4" t="s">
        <v>163</v>
      </c>
      <c r="R42" s="4" t="s">
        <v>236</v>
      </c>
      <c r="S42" s="49"/>
      <c r="T42" s="49"/>
      <c r="U42" s="4" t="s">
        <v>377</v>
      </c>
      <c r="V42" s="49"/>
      <c r="W42" s="4" t="s">
        <v>942</v>
      </c>
      <c r="X42" s="4" t="s">
        <v>354</v>
      </c>
      <c r="Y42" s="49"/>
      <c r="Z42" s="48"/>
      <c r="AA42" s="4">
        <v>4.0</v>
      </c>
      <c r="AB42" s="4" t="s">
        <v>1507</v>
      </c>
      <c r="AC42" s="4" t="s">
        <v>175</v>
      </c>
      <c r="AD42" s="63" t="s">
        <v>1508</v>
      </c>
      <c r="AE42" s="48"/>
      <c r="AF42" s="48"/>
    </row>
    <row r="43" ht="22.5" customHeight="1">
      <c r="A43" s="20" t="b">
        <v>1</v>
      </c>
      <c r="B43" s="7" t="s">
        <v>160</v>
      </c>
      <c r="C43" s="47" t="s">
        <v>123</v>
      </c>
      <c r="D43" s="48"/>
      <c r="E43" s="48"/>
      <c r="F43" s="4" t="s">
        <v>124</v>
      </c>
      <c r="G43" s="4" t="s">
        <v>123</v>
      </c>
      <c r="H43" s="4" t="s">
        <v>123</v>
      </c>
      <c r="I43" s="4" t="s">
        <v>122</v>
      </c>
      <c r="J43" s="49"/>
      <c r="K43" s="49"/>
      <c r="L43" s="4" t="s">
        <v>934</v>
      </c>
      <c r="M43" s="4" t="s">
        <v>934</v>
      </c>
      <c r="N43" s="4" t="s">
        <v>125</v>
      </c>
      <c r="O43" s="4" t="s">
        <v>125</v>
      </c>
      <c r="P43" s="49"/>
      <c r="Q43" s="4" t="s">
        <v>1466</v>
      </c>
      <c r="R43" s="49"/>
      <c r="S43" s="4" t="s">
        <v>940</v>
      </c>
      <c r="T43" s="49"/>
      <c r="U43" s="4" t="s">
        <v>131</v>
      </c>
      <c r="V43" s="49"/>
      <c r="W43" s="4" t="s">
        <v>942</v>
      </c>
      <c r="X43" s="4" t="s">
        <v>354</v>
      </c>
      <c r="Y43" s="49"/>
      <c r="Z43" s="48"/>
      <c r="AA43" s="4">
        <v>5.0</v>
      </c>
      <c r="AB43" s="4" t="s">
        <v>138</v>
      </c>
      <c r="AC43" s="4" t="s">
        <v>139</v>
      </c>
      <c r="AD43" s="63" t="s">
        <v>1522</v>
      </c>
      <c r="AE43" s="48"/>
      <c r="AF43" s="48"/>
    </row>
    <row r="44" ht="22.5" customHeight="1">
      <c r="A44" s="20" t="b">
        <v>1</v>
      </c>
      <c r="B44" s="7" t="s">
        <v>81</v>
      </c>
      <c r="C44" s="47" t="s">
        <v>136</v>
      </c>
      <c r="D44" s="48"/>
      <c r="E44" s="48"/>
      <c r="F44" s="4" t="s">
        <v>136</v>
      </c>
      <c r="G44" s="4" t="s">
        <v>136</v>
      </c>
      <c r="H44" s="49"/>
      <c r="I44" s="4" t="s">
        <v>158</v>
      </c>
      <c r="J44" s="49"/>
      <c r="K44" s="49"/>
      <c r="L44" s="4" t="s">
        <v>1202</v>
      </c>
      <c r="M44" s="4" t="s">
        <v>1202</v>
      </c>
      <c r="N44" s="4" t="s">
        <v>1433</v>
      </c>
      <c r="O44" s="4" t="s">
        <v>1433</v>
      </c>
      <c r="P44" s="49"/>
      <c r="Q44" s="4" t="s">
        <v>701</v>
      </c>
      <c r="R44" s="4" t="s">
        <v>166</v>
      </c>
      <c r="S44" s="49"/>
      <c r="T44" s="49"/>
      <c r="U44" s="4" t="s">
        <v>167</v>
      </c>
      <c r="V44" s="49"/>
      <c r="W44" s="4" t="s">
        <v>1286</v>
      </c>
      <c r="X44" s="4" t="s">
        <v>169</v>
      </c>
      <c r="Y44" s="49"/>
      <c r="Z44" s="48"/>
      <c r="AA44" s="4">
        <v>5.0</v>
      </c>
      <c r="AB44" s="4" t="s">
        <v>172</v>
      </c>
      <c r="AC44" s="4" t="s">
        <v>175</v>
      </c>
      <c r="AD44" s="62" t="s">
        <v>1541</v>
      </c>
      <c r="AE44" s="48"/>
      <c r="AF44" s="48"/>
    </row>
    <row r="45" ht="22.5" customHeight="1">
      <c r="A45" s="20" t="b">
        <v>1</v>
      </c>
      <c r="B45" s="7" t="s">
        <v>174</v>
      </c>
      <c r="C45" s="47" t="s">
        <v>233</v>
      </c>
      <c r="D45" s="48"/>
      <c r="E45" s="48"/>
      <c r="F45" s="4" t="s">
        <v>204</v>
      </c>
      <c r="G45" s="4" t="s">
        <v>526</v>
      </c>
      <c r="H45" s="4" t="s">
        <v>526</v>
      </c>
      <c r="I45" s="4" t="s">
        <v>201</v>
      </c>
      <c r="J45" s="49"/>
      <c r="K45" s="49"/>
      <c r="L45" s="4" t="s">
        <v>1033</v>
      </c>
      <c r="M45" s="4" t="s">
        <v>1033</v>
      </c>
      <c r="N45" s="4" t="s">
        <v>233</v>
      </c>
      <c r="O45" s="4" t="s">
        <v>233</v>
      </c>
      <c r="P45" s="49"/>
      <c r="Q45" s="4" t="s">
        <v>128</v>
      </c>
      <c r="R45" s="49"/>
      <c r="S45" s="4" t="s">
        <v>940</v>
      </c>
      <c r="T45" s="49"/>
      <c r="U45" s="4" t="s">
        <v>167</v>
      </c>
      <c r="V45" s="49"/>
      <c r="W45" s="4" t="s">
        <v>942</v>
      </c>
      <c r="X45" s="4" t="s">
        <v>209</v>
      </c>
      <c r="Y45" s="49"/>
      <c r="Z45" s="48"/>
      <c r="AA45" s="4">
        <v>5.0</v>
      </c>
      <c r="AB45" s="4" t="s">
        <v>212</v>
      </c>
      <c r="AC45" s="4" t="s">
        <v>139</v>
      </c>
      <c r="AD45" s="63" t="s">
        <v>1554</v>
      </c>
      <c r="AE45" s="48"/>
      <c r="AF45" s="48"/>
    </row>
    <row r="46" ht="22.5" customHeight="1">
      <c r="A46" s="20" t="b">
        <v>1</v>
      </c>
      <c r="B46" s="7" t="s">
        <v>9</v>
      </c>
      <c r="C46" s="47" t="s">
        <v>1416</v>
      </c>
      <c r="D46" s="48"/>
      <c r="E46" s="48"/>
      <c r="F46" s="4" t="s">
        <v>299</v>
      </c>
      <c r="G46" s="4" t="s">
        <v>299</v>
      </c>
      <c r="H46" s="49"/>
      <c r="I46" s="4" t="s">
        <v>298</v>
      </c>
      <c r="J46" s="49"/>
      <c r="K46" s="49"/>
      <c r="L46" s="4" t="s">
        <v>1481</v>
      </c>
      <c r="M46" s="4" t="s">
        <v>1481</v>
      </c>
      <c r="N46" s="4" t="s">
        <v>1416</v>
      </c>
      <c r="O46" s="4" t="s">
        <v>1416</v>
      </c>
      <c r="P46" s="49"/>
      <c r="Q46" s="4" t="s">
        <v>1494</v>
      </c>
      <c r="R46" s="4" t="s">
        <v>236</v>
      </c>
      <c r="S46" s="49"/>
      <c r="T46" s="49"/>
      <c r="U46" s="4" t="s">
        <v>237</v>
      </c>
      <c r="V46" s="49"/>
      <c r="W46" s="4" t="s">
        <v>1086</v>
      </c>
      <c r="X46" s="4" t="s">
        <v>169</v>
      </c>
      <c r="Y46" s="49"/>
      <c r="Z46" s="48"/>
      <c r="AA46" s="4">
        <v>5.0</v>
      </c>
      <c r="AB46" s="4" t="s">
        <v>243</v>
      </c>
      <c r="AC46" s="4" t="s">
        <v>175</v>
      </c>
      <c r="AD46" s="62" t="s">
        <v>1584</v>
      </c>
      <c r="AE46" s="48"/>
      <c r="AF46" s="48"/>
    </row>
    <row r="47" ht="22.5" customHeight="1">
      <c r="A47" s="20" t="b">
        <v>1</v>
      </c>
      <c r="B47" s="7" t="s">
        <v>372</v>
      </c>
      <c r="C47" s="47" t="s">
        <v>170</v>
      </c>
      <c r="D47" s="48"/>
      <c r="E47" s="48"/>
      <c r="F47" s="4" t="s">
        <v>170</v>
      </c>
      <c r="G47" s="4" t="s">
        <v>170</v>
      </c>
      <c r="H47" s="49"/>
      <c r="I47" s="4" t="s">
        <v>615</v>
      </c>
      <c r="J47" s="49"/>
      <c r="K47" s="49"/>
      <c r="L47" s="4" t="s">
        <v>1164</v>
      </c>
      <c r="M47" s="4" t="s">
        <v>1164</v>
      </c>
      <c r="N47" s="4" t="s">
        <v>205</v>
      </c>
      <c r="O47" s="4" t="s">
        <v>205</v>
      </c>
      <c r="P47" s="49"/>
      <c r="Q47" s="4" t="s">
        <v>1466</v>
      </c>
      <c r="R47" s="4" t="s">
        <v>267</v>
      </c>
      <c r="S47" s="49"/>
      <c r="T47" s="49"/>
      <c r="U47" s="4" t="s">
        <v>332</v>
      </c>
      <c r="V47" s="49"/>
      <c r="W47" s="4" t="s">
        <v>1086</v>
      </c>
      <c r="X47" s="4" t="s">
        <v>134</v>
      </c>
      <c r="Y47" s="49"/>
      <c r="Z47" s="48"/>
      <c r="AA47" s="4">
        <v>5.0</v>
      </c>
      <c r="AB47" s="4" t="s">
        <v>639</v>
      </c>
      <c r="AC47" s="4" t="s">
        <v>175</v>
      </c>
      <c r="AD47" s="63" t="s">
        <v>1618</v>
      </c>
      <c r="AE47" s="48"/>
      <c r="AF47" s="48"/>
    </row>
    <row r="48" ht="22.5" customHeight="1">
      <c r="A48" s="20" t="b">
        <v>1</v>
      </c>
      <c r="B48" s="7" t="s">
        <v>215</v>
      </c>
      <c r="C48" s="47" t="s">
        <v>241</v>
      </c>
      <c r="D48" s="48"/>
      <c r="E48" s="48"/>
      <c r="F48" s="4" t="s">
        <v>241</v>
      </c>
      <c r="G48" s="49"/>
      <c r="H48" s="49"/>
      <c r="I48" s="4" t="s">
        <v>1239</v>
      </c>
      <c r="J48" s="49"/>
      <c r="K48" s="49"/>
      <c r="L48" s="4" t="s">
        <v>1353</v>
      </c>
      <c r="M48" s="4" t="s">
        <v>1353</v>
      </c>
      <c r="N48" s="4" t="s">
        <v>72</v>
      </c>
      <c r="O48" s="4" t="s">
        <v>72</v>
      </c>
      <c r="P48" s="4" t="s">
        <v>265</v>
      </c>
      <c r="Q48" s="4" t="s">
        <v>576</v>
      </c>
      <c r="R48" s="4" t="s">
        <v>267</v>
      </c>
      <c r="S48" s="49"/>
      <c r="T48" s="49"/>
      <c r="U48" s="4" t="s">
        <v>131</v>
      </c>
      <c r="V48" s="49"/>
      <c r="W48" s="4" t="s">
        <v>1086</v>
      </c>
      <c r="X48" s="4" t="s">
        <v>169</v>
      </c>
      <c r="Y48" s="4" t="s">
        <v>170</v>
      </c>
      <c r="Z48" s="48"/>
      <c r="AA48" s="4">
        <v>5.0</v>
      </c>
      <c r="AB48" s="4" t="s">
        <v>273</v>
      </c>
      <c r="AC48" s="4" t="s">
        <v>274</v>
      </c>
      <c r="AD48" s="62" t="s">
        <v>1658</v>
      </c>
      <c r="AE48" s="48"/>
      <c r="AF48" s="48"/>
    </row>
    <row r="49" ht="22.5" customHeight="1">
      <c r="A49" s="20" t="b">
        <v>1</v>
      </c>
      <c r="B49" s="7" t="s">
        <v>94</v>
      </c>
      <c r="C49" s="47" t="s">
        <v>779</v>
      </c>
      <c r="D49" s="48"/>
      <c r="E49" s="48"/>
      <c r="F49" s="4" t="s">
        <v>835</v>
      </c>
      <c r="G49" s="49"/>
      <c r="H49" s="49"/>
      <c r="I49" s="4" t="s">
        <v>615</v>
      </c>
      <c r="J49" s="49"/>
      <c r="K49" s="49"/>
      <c r="L49" s="4" t="s">
        <v>1122</v>
      </c>
      <c r="M49" s="4" t="s">
        <v>1122</v>
      </c>
      <c r="N49" s="4" t="s">
        <v>779</v>
      </c>
      <c r="O49" s="4" t="s">
        <v>779</v>
      </c>
      <c r="P49" s="4" t="s">
        <v>265</v>
      </c>
      <c r="Q49" s="4" t="s">
        <v>1400</v>
      </c>
      <c r="R49" s="4" t="s">
        <v>236</v>
      </c>
      <c r="S49" s="49"/>
      <c r="T49" s="49"/>
      <c r="U49" s="4" t="s">
        <v>306</v>
      </c>
      <c r="V49" s="49"/>
      <c r="W49" s="4" t="s">
        <v>1086</v>
      </c>
      <c r="X49" s="4" t="s">
        <v>134</v>
      </c>
      <c r="Y49" s="49"/>
      <c r="Z49" s="48"/>
      <c r="AA49" s="4">
        <v>5.0</v>
      </c>
      <c r="AB49" s="4" t="s">
        <v>310</v>
      </c>
      <c r="AC49" s="4" t="s">
        <v>274</v>
      </c>
      <c r="AD49" s="63" t="s">
        <v>1691</v>
      </c>
      <c r="AE49" s="48"/>
      <c r="AF49" s="48"/>
    </row>
    <row r="50" ht="22.5" customHeight="1">
      <c r="A50" s="20" t="b">
        <v>1</v>
      </c>
      <c r="B50" s="7" t="s">
        <v>183</v>
      </c>
      <c r="C50" s="47" t="s">
        <v>1353</v>
      </c>
      <c r="D50" s="48"/>
      <c r="E50" s="48"/>
      <c r="F50" s="4" t="s">
        <v>323</v>
      </c>
      <c r="G50" s="49"/>
      <c r="H50" s="49"/>
      <c r="I50" s="4" t="s">
        <v>1162</v>
      </c>
      <c r="J50" s="49"/>
      <c r="K50" s="49"/>
      <c r="L50" s="4" t="s">
        <v>1353</v>
      </c>
      <c r="M50" s="4" t="s">
        <v>1353</v>
      </c>
      <c r="N50" s="4" t="s">
        <v>1397</v>
      </c>
      <c r="O50" s="4" t="s">
        <v>1397</v>
      </c>
      <c r="P50" s="4" t="s">
        <v>328</v>
      </c>
      <c r="Q50" s="4" t="s">
        <v>235</v>
      </c>
      <c r="R50" s="4" t="s">
        <v>166</v>
      </c>
      <c r="S50" s="49"/>
      <c r="T50" s="49"/>
      <c r="U50" s="4" t="s">
        <v>237</v>
      </c>
      <c r="V50" s="49"/>
      <c r="W50" s="4" t="s">
        <v>1286</v>
      </c>
      <c r="X50" s="4" t="s">
        <v>354</v>
      </c>
      <c r="Y50" s="49"/>
      <c r="Z50" s="48"/>
      <c r="AA50" s="4">
        <v>5.0</v>
      </c>
      <c r="AB50" s="4" t="s">
        <v>333</v>
      </c>
      <c r="AC50" s="4" t="s">
        <v>274</v>
      </c>
      <c r="AD50" s="62" t="s">
        <v>1731</v>
      </c>
      <c r="AE50" s="48"/>
      <c r="AF50" s="48"/>
    </row>
    <row r="51" ht="22.5" customHeight="1">
      <c r="A51" s="20" t="b">
        <v>1</v>
      </c>
      <c r="B51" s="7" t="s">
        <v>61</v>
      </c>
      <c r="C51" s="47" t="s">
        <v>377</v>
      </c>
      <c r="D51" s="48"/>
      <c r="E51" s="48"/>
      <c r="F51" s="4" t="s">
        <v>159</v>
      </c>
      <c r="G51" s="49"/>
      <c r="H51" s="49"/>
      <c r="I51" s="4" t="s">
        <v>1239</v>
      </c>
      <c r="J51" s="49"/>
      <c r="K51" s="49"/>
      <c r="L51" s="4" t="s">
        <v>308</v>
      </c>
      <c r="M51" s="4" t="s">
        <v>308</v>
      </c>
      <c r="N51" s="4" t="s">
        <v>1416</v>
      </c>
      <c r="O51" s="4" t="s">
        <v>1416</v>
      </c>
      <c r="P51" s="49"/>
      <c r="Q51" s="4" t="s">
        <v>304</v>
      </c>
      <c r="R51" s="49"/>
      <c r="S51" s="49"/>
      <c r="T51" s="4" t="s">
        <v>1086</v>
      </c>
      <c r="U51" s="4" t="s">
        <v>377</v>
      </c>
      <c r="V51" s="4" t="s">
        <v>377</v>
      </c>
      <c r="W51" s="4" t="s">
        <v>1086</v>
      </c>
      <c r="X51" s="4" t="s">
        <v>134</v>
      </c>
      <c r="Y51" s="49"/>
      <c r="Z51" s="48"/>
      <c r="AA51" s="4">
        <v>5.0</v>
      </c>
      <c r="AB51" s="4" t="s">
        <v>356</v>
      </c>
      <c r="AC51" s="4" t="s">
        <v>357</v>
      </c>
      <c r="AD51" s="63" t="s">
        <v>1768</v>
      </c>
      <c r="AE51" s="48"/>
      <c r="AF51" s="48"/>
    </row>
    <row r="52" ht="22.5" customHeight="1">
      <c r="A52" s="20" t="b">
        <v>1</v>
      </c>
      <c r="B52" s="7" t="s">
        <v>251</v>
      </c>
      <c r="C52" s="47" t="s">
        <v>241</v>
      </c>
      <c r="D52" s="48"/>
      <c r="E52" s="48"/>
      <c r="F52" s="4" t="s">
        <v>241</v>
      </c>
      <c r="G52" s="4" t="s">
        <v>241</v>
      </c>
      <c r="H52" s="49"/>
      <c r="I52" s="4" t="s">
        <v>230</v>
      </c>
      <c r="J52" s="49"/>
      <c r="K52" s="49"/>
      <c r="L52" s="4" t="s">
        <v>1202</v>
      </c>
      <c r="M52" s="4" t="s">
        <v>1202</v>
      </c>
      <c r="N52" s="4" t="s">
        <v>301</v>
      </c>
      <c r="O52" s="4" t="s">
        <v>301</v>
      </c>
      <c r="P52" s="49"/>
      <c r="Q52" s="4" t="s">
        <v>487</v>
      </c>
      <c r="R52" s="4" t="s">
        <v>305</v>
      </c>
      <c r="S52" s="49"/>
      <c r="T52" s="49"/>
      <c r="U52" s="4" t="s">
        <v>237</v>
      </c>
      <c r="V52" s="49"/>
      <c r="W52" s="4" t="s">
        <v>1286</v>
      </c>
      <c r="X52" s="4" t="s">
        <v>134</v>
      </c>
      <c r="Y52" s="49"/>
      <c r="Z52" s="48"/>
      <c r="AA52" s="4">
        <v>5.0</v>
      </c>
      <c r="AB52" s="4" t="s">
        <v>903</v>
      </c>
      <c r="AC52" s="4" t="s">
        <v>175</v>
      </c>
      <c r="AD52" s="62" t="s">
        <v>1795</v>
      </c>
      <c r="AE52" s="48"/>
      <c r="AF52" s="48"/>
    </row>
  </sheetData>
  <conditionalFormatting sqref="AH2:AH3">
    <cfRule type="expression" dxfId="6" priority="1">
      <formula>$A2=FALSE</formula>
    </cfRule>
  </conditionalFormatting>
  <dataValidations>
    <dataValidation type="list" allowBlank="1" showInputMessage="1" prompt="Fai clic e immetti un valore dall'intervallo" sqref="C2:E52 Z2:Z52">
      <formula1>#REF!</formula1>
    </dataValidation>
    <dataValidation type="list" allowBlank="1" sqref="AE2:AF52">
      <formula1>#REF!</formula1>
    </dataValidation>
    <dataValidation type="list" allowBlank="1" sqref="AB2:AB52">
      <formula1>"A LC,A LS,B LC,B LS,C LC,C,D,E,F,G,H,I,L"</formula1>
    </dataValidation>
    <dataValidation type="list" allowBlank="1" showInputMessage="1" prompt="Fai clic e immetti un valore dall'intervallo" sqref="F2:Y52">
      <formula1>#REF!</formula1>
    </dataValidation>
    <dataValidation type="list" allowBlank="1" showErrorMessage="1" sqref="AA2:AA52">
      <formula1>"1,2,3,4,5"</formula1>
    </dataValidation>
    <dataValidation type="list" allowBlank="1" sqref="AC2:AC52">
      <formula1>#REF!</formula1>
    </dataValidation>
  </dataValidations>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1" width="13.75"/>
    <col customWidth="1" min="2" max="3" width="19.0"/>
    <col customWidth="1" min="4" max="4" width="35.0"/>
    <col customWidth="1" min="5" max="5" width="15.0"/>
    <col customWidth="1" min="6" max="6" width="16.25"/>
  </cols>
  <sheetData>
    <row r="1" ht="22.5" customHeight="1">
      <c r="A1" s="3" t="s">
        <v>2</v>
      </c>
      <c r="B1" s="8" t="s">
        <v>51</v>
      </c>
      <c r="C1" s="3" t="s">
        <v>52</v>
      </c>
      <c r="D1" s="3" t="s">
        <v>53</v>
      </c>
      <c r="E1" s="3" t="s">
        <v>54</v>
      </c>
      <c r="F1" s="3" t="s">
        <v>55</v>
      </c>
    </row>
    <row r="2" ht="22.5" customHeight="1">
      <c r="A2" s="4" t="s">
        <v>56</v>
      </c>
      <c r="B2" s="16"/>
      <c r="C2" s="4" t="s">
        <v>58</v>
      </c>
      <c r="D2" s="18" t="s">
        <v>59</v>
      </c>
      <c r="E2" s="19"/>
      <c r="F2" s="20">
        <v>12.0</v>
      </c>
    </row>
    <row r="3" ht="22.5" customHeight="1">
      <c r="A3" s="4" t="s">
        <v>62</v>
      </c>
      <c r="B3" s="16"/>
      <c r="C3" s="4" t="s">
        <v>58</v>
      </c>
      <c r="D3" s="18" t="s">
        <v>59</v>
      </c>
      <c r="E3" s="19"/>
      <c r="F3" s="20">
        <v>12.0</v>
      </c>
    </row>
    <row r="4" ht="22.5" customHeight="1">
      <c r="A4" s="4" t="s">
        <v>65</v>
      </c>
      <c r="B4" s="16"/>
      <c r="C4" s="4" t="s">
        <v>58</v>
      </c>
      <c r="D4" s="18" t="s">
        <v>67</v>
      </c>
      <c r="E4" s="19"/>
      <c r="F4" s="20">
        <v>15.0</v>
      </c>
    </row>
    <row r="5" ht="22.5" customHeight="1">
      <c r="A5" s="4" t="s">
        <v>74</v>
      </c>
      <c r="B5" s="16"/>
      <c r="C5" s="4" t="s">
        <v>58</v>
      </c>
      <c r="D5" s="18" t="s">
        <v>67</v>
      </c>
      <c r="E5" s="19"/>
      <c r="F5" s="20">
        <v>15.0</v>
      </c>
    </row>
    <row r="6" ht="22.5" customHeight="1">
      <c r="A6" s="4" t="s">
        <v>83</v>
      </c>
      <c r="B6" s="16"/>
      <c r="C6" s="4" t="s">
        <v>58</v>
      </c>
      <c r="D6" s="18" t="s">
        <v>67</v>
      </c>
      <c r="E6" s="19"/>
      <c r="F6" s="20">
        <v>15.0</v>
      </c>
    </row>
    <row r="7" ht="22.5" customHeight="1">
      <c r="A7" s="4" t="s">
        <v>50</v>
      </c>
      <c r="B7" s="16"/>
      <c r="C7" s="4" t="s">
        <v>58</v>
      </c>
      <c r="D7" s="18" t="s">
        <v>67</v>
      </c>
      <c r="E7" s="19"/>
      <c r="F7" s="20">
        <v>15.0</v>
      </c>
    </row>
    <row r="8" ht="22.5" customHeight="1">
      <c r="A8" s="4" t="s">
        <v>94</v>
      </c>
      <c r="B8" s="16"/>
      <c r="C8" s="4" t="s">
        <v>58</v>
      </c>
      <c r="D8" s="18" t="s">
        <v>95</v>
      </c>
      <c r="E8" s="19"/>
      <c r="F8" s="20">
        <v>15.0</v>
      </c>
    </row>
    <row r="9" ht="22.5" customHeight="1">
      <c r="A9" s="4" t="s">
        <v>97</v>
      </c>
      <c r="B9" s="16"/>
      <c r="C9" s="4" t="s">
        <v>58</v>
      </c>
      <c r="D9" s="18" t="s">
        <v>98</v>
      </c>
      <c r="E9" s="19"/>
      <c r="F9" s="20">
        <v>15.0</v>
      </c>
    </row>
    <row r="10" ht="22.5" customHeight="1">
      <c r="A10" s="4" t="s">
        <v>97</v>
      </c>
      <c r="B10" s="16"/>
      <c r="C10" s="4" t="s">
        <v>58</v>
      </c>
      <c r="D10" s="18" t="s">
        <v>105</v>
      </c>
      <c r="E10" s="19"/>
      <c r="F10" s="20">
        <v>15.0</v>
      </c>
    </row>
    <row r="11" ht="22.5" customHeight="1">
      <c r="A11" s="4" t="s">
        <v>110</v>
      </c>
      <c r="B11" s="16"/>
      <c r="C11" s="4" t="s">
        <v>58</v>
      </c>
      <c r="D11" s="18" t="s">
        <v>114</v>
      </c>
      <c r="E11" s="19"/>
      <c r="F11" s="20">
        <v>10.0</v>
      </c>
    </row>
    <row r="12" ht="22.5" customHeight="1">
      <c r="A12" s="4" t="s">
        <v>126</v>
      </c>
      <c r="B12" s="16"/>
      <c r="C12" s="4" t="s">
        <v>58</v>
      </c>
      <c r="D12" s="18" t="s">
        <v>114</v>
      </c>
      <c r="E12" s="19"/>
      <c r="F12" s="20">
        <v>10.0</v>
      </c>
    </row>
    <row r="13" ht="22.5" customHeight="1">
      <c r="A13" s="4" t="s">
        <v>110</v>
      </c>
      <c r="B13" s="16"/>
      <c r="C13" s="4" t="s">
        <v>58</v>
      </c>
      <c r="D13" s="18" t="s">
        <v>145</v>
      </c>
      <c r="E13" s="19"/>
      <c r="F13" s="20">
        <v>12.0</v>
      </c>
    </row>
    <row r="14" ht="22.5" customHeight="1">
      <c r="A14" s="4" t="s">
        <v>126</v>
      </c>
      <c r="B14" s="16"/>
      <c r="C14" s="4" t="s">
        <v>58</v>
      </c>
      <c r="D14" s="18" t="s">
        <v>145</v>
      </c>
      <c r="E14" s="19"/>
      <c r="F14" s="20">
        <v>12.0</v>
      </c>
    </row>
    <row r="15" ht="22.5" customHeight="1">
      <c r="A15" s="4" t="s">
        <v>160</v>
      </c>
      <c r="B15" s="16"/>
      <c r="C15" s="4" t="s">
        <v>58</v>
      </c>
      <c r="D15" s="18" t="s">
        <v>165</v>
      </c>
      <c r="E15" s="19"/>
      <c r="F15" s="20">
        <v>15.0</v>
      </c>
    </row>
    <row r="16" ht="22.5" customHeight="1">
      <c r="A16" s="4" t="s">
        <v>174</v>
      </c>
      <c r="B16" s="16"/>
      <c r="C16" s="4" t="s">
        <v>58</v>
      </c>
      <c r="D16" s="18" t="s">
        <v>165</v>
      </c>
      <c r="E16" s="19"/>
      <c r="F16" s="20">
        <v>15.0</v>
      </c>
    </row>
    <row r="17" ht="22.5" customHeight="1">
      <c r="A17" s="4" t="s">
        <v>160</v>
      </c>
      <c r="B17" s="16"/>
      <c r="C17" s="4" t="s">
        <v>58</v>
      </c>
      <c r="D17" s="18" t="s">
        <v>184</v>
      </c>
      <c r="E17" s="19"/>
      <c r="F17" s="20">
        <v>6.0</v>
      </c>
    </row>
    <row r="18" ht="22.5" customHeight="1">
      <c r="A18" s="4" t="s">
        <v>174</v>
      </c>
      <c r="B18" s="16"/>
      <c r="C18" s="4" t="s">
        <v>58</v>
      </c>
      <c r="D18" s="18" t="s">
        <v>184</v>
      </c>
      <c r="E18" s="19"/>
      <c r="F18" s="20">
        <v>6.0</v>
      </c>
    </row>
    <row r="19" ht="22.5" customHeight="1">
      <c r="A19" s="4" t="s">
        <v>160</v>
      </c>
      <c r="B19" s="16"/>
      <c r="C19" s="4" t="s">
        <v>196</v>
      </c>
      <c r="D19" s="18" t="s">
        <v>197</v>
      </c>
      <c r="E19" s="19"/>
      <c r="F19" s="20">
        <v>5.0</v>
      </c>
    </row>
    <row r="20" ht="22.5" customHeight="1">
      <c r="A20" s="4" t="s">
        <v>174</v>
      </c>
      <c r="B20" s="16"/>
      <c r="C20" s="4" t="s">
        <v>196</v>
      </c>
      <c r="D20" s="18" t="s">
        <v>197</v>
      </c>
      <c r="E20" s="19"/>
      <c r="F20" s="20">
        <v>5.0</v>
      </c>
    </row>
    <row r="21" ht="22.5" customHeight="1">
      <c r="A21" s="4" t="s">
        <v>215</v>
      </c>
      <c r="B21" s="16"/>
      <c r="C21" s="4" t="s">
        <v>58</v>
      </c>
      <c r="D21" s="18" t="s">
        <v>218</v>
      </c>
      <c r="E21" s="19"/>
      <c r="F21" s="20">
        <v>15.0</v>
      </c>
    </row>
    <row r="22" ht="22.5" customHeight="1">
      <c r="A22" s="49"/>
      <c r="B22" s="16"/>
      <c r="C22" s="49"/>
      <c r="D22" s="50"/>
      <c r="E22" s="19"/>
      <c r="F22" s="51"/>
    </row>
    <row r="23" ht="22.5" customHeight="1">
      <c r="A23" s="49"/>
      <c r="B23" s="16"/>
      <c r="C23" s="49"/>
      <c r="D23" s="50"/>
      <c r="E23" s="19"/>
      <c r="F23" s="51"/>
    </row>
    <row r="24" ht="22.5" customHeight="1">
      <c r="A24" s="49"/>
      <c r="B24" s="16"/>
      <c r="C24" s="49"/>
      <c r="D24" s="50"/>
      <c r="E24" s="19"/>
      <c r="F24" s="51"/>
    </row>
    <row r="25" ht="22.5" customHeight="1">
      <c r="A25" s="49"/>
      <c r="B25" s="16"/>
      <c r="C25" s="49"/>
      <c r="D25" s="50"/>
      <c r="E25" s="19"/>
      <c r="F25" s="51"/>
    </row>
    <row r="26" ht="22.5" customHeight="1">
      <c r="A26" s="49"/>
      <c r="B26" s="16"/>
      <c r="C26" s="49"/>
      <c r="D26" s="50"/>
      <c r="E26" s="19"/>
      <c r="F26" s="51"/>
    </row>
    <row r="27" ht="22.5" customHeight="1">
      <c r="A27" s="49"/>
      <c r="B27" s="16"/>
      <c r="C27" s="49"/>
      <c r="D27" s="50"/>
      <c r="E27" s="19"/>
      <c r="F27" s="51"/>
    </row>
    <row r="28" ht="22.5" customHeight="1">
      <c r="A28" s="49"/>
      <c r="B28" s="16"/>
      <c r="C28" s="49"/>
      <c r="D28" s="50"/>
      <c r="E28" s="19"/>
      <c r="F28" s="51"/>
    </row>
    <row r="29" ht="22.5" customHeight="1">
      <c r="A29" s="49"/>
      <c r="B29" s="16"/>
      <c r="C29" s="49"/>
      <c r="D29" s="50"/>
      <c r="E29" s="19"/>
      <c r="F29" s="51"/>
    </row>
    <row r="30" ht="22.5" customHeight="1">
      <c r="A30" s="49"/>
      <c r="B30" s="16"/>
      <c r="C30" s="49"/>
      <c r="D30" s="50"/>
      <c r="E30" s="19"/>
      <c r="F30" s="51"/>
    </row>
    <row r="31" ht="22.5" customHeight="1">
      <c r="A31" s="49"/>
      <c r="B31" s="16"/>
      <c r="C31" s="49"/>
      <c r="D31" s="50"/>
      <c r="E31" s="19"/>
      <c r="F31" s="51"/>
    </row>
    <row r="32" ht="22.5" customHeight="1">
      <c r="A32" s="49"/>
      <c r="B32" s="16"/>
      <c r="C32" s="49"/>
      <c r="D32" s="50"/>
      <c r="E32" s="19"/>
      <c r="F32" s="51"/>
    </row>
    <row r="33" ht="22.5" customHeight="1">
      <c r="A33" s="49"/>
      <c r="B33" s="16"/>
      <c r="C33" s="49"/>
      <c r="D33" s="50"/>
      <c r="E33" s="19"/>
      <c r="F33" s="51"/>
    </row>
    <row r="34" ht="22.5" customHeight="1">
      <c r="A34" s="49"/>
      <c r="B34" s="16"/>
      <c r="C34" s="49"/>
      <c r="D34" s="50"/>
      <c r="E34" s="19"/>
      <c r="F34" s="51"/>
    </row>
    <row r="35" ht="22.5" customHeight="1">
      <c r="A35" s="49"/>
      <c r="B35" s="16"/>
      <c r="C35" s="49"/>
      <c r="D35" s="50"/>
      <c r="E35" s="19"/>
      <c r="F35" s="51"/>
    </row>
    <row r="36" ht="22.5" customHeight="1">
      <c r="A36" s="49"/>
      <c r="B36" s="16"/>
      <c r="C36" s="49"/>
      <c r="D36" s="50"/>
      <c r="E36" s="19"/>
      <c r="F36" s="51"/>
    </row>
    <row r="37" ht="22.5" customHeight="1">
      <c r="A37" s="49"/>
      <c r="B37" s="16"/>
      <c r="C37" s="49"/>
      <c r="D37" s="50"/>
      <c r="E37" s="19"/>
      <c r="F37" s="51"/>
    </row>
    <row r="38" ht="22.5" customHeight="1">
      <c r="A38" s="49"/>
      <c r="B38" s="16"/>
      <c r="C38" s="49"/>
      <c r="D38" s="50"/>
      <c r="E38" s="19"/>
      <c r="F38" s="51"/>
    </row>
    <row r="39" ht="22.5" customHeight="1">
      <c r="A39" s="49"/>
      <c r="B39" s="16"/>
      <c r="C39" s="49"/>
      <c r="D39" s="50"/>
      <c r="E39" s="19"/>
      <c r="F39" s="51"/>
    </row>
    <row r="40" ht="22.5" customHeight="1">
      <c r="A40" s="49"/>
      <c r="B40" s="16"/>
      <c r="C40" s="49"/>
      <c r="D40" s="50"/>
      <c r="E40" s="19"/>
      <c r="F40" s="51"/>
    </row>
    <row r="41" ht="22.5" customHeight="1">
      <c r="A41" s="49"/>
      <c r="B41" s="16"/>
      <c r="C41" s="49"/>
      <c r="D41" s="50"/>
      <c r="E41" s="19"/>
      <c r="F41" s="51"/>
    </row>
    <row r="42" ht="22.5" customHeight="1">
      <c r="A42" s="49"/>
      <c r="B42" s="16"/>
      <c r="C42" s="49"/>
      <c r="D42" s="50"/>
      <c r="E42" s="19"/>
      <c r="F42" s="51"/>
    </row>
    <row r="43" ht="22.5" customHeight="1">
      <c r="A43" s="49"/>
      <c r="B43" s="16"/>
      <c r="C43" s="49"/>
      <c r="D43" s="50"/>
      <c r="E43" s="19"/>
      <c r="F43" s="51"/>
    </row>
    <row r="44" ht="22.5" customHeight="1">
      <c r="A44" s="49"/>
      <c r="B44" s="16"/>
      <c r="C44" s="49"/>
      <c r="D44" s="50"/>
      <c r="E44" s="19"/>
      <c r="F44" s="51"/>
    </row>
    <row r="45" ht="22.5" customHeight="1">
      <c r="A45" s="49"/>
      <c r="B45" s="16"/>
      <c r="C45" s="49"/>
      <c r="D45" s="50"/>
      <c r="E45" s="19"/>
      <c r="F45" s="51"/>
    </row>
    <row r="46" ht="22.5" customHeight="1">
      <c r="A46" s="49"/>
      <c r="B46" s="16"/>
      <c r="C46" s="49"/>
      <c r="D46" s="50"/>
      <c r="E46" s="19"/>
      <c r="F46" s="51"/>
    </row>
    <row r="47" ht="22.5" customHeight="1">
      <c r="A47" s="49"/>
      <c r="B47" s="16"/>
      <c r="C47" s="49"/>
      <c r="D47" s="50"/>
      <c r="E47" s="19"/>
      <c r="F47" s="51"/>
    </row>
    <row r="48" ht="22.5" customHeight="1">
      <c r="A48" s="49"/>
      <c r="B48" s="16"/>
      <c r="C48" s="49"/>
      <c r="D48" s="50"/>
      <c r="E48" s="19"/>
      <c r="F48" s="51"/>
    </row>
    <row r="49" ht="22.5" customHeight="1">
      <c r="A49" s="49"/>
      <c r="B49" s="16"/>
      <c r="C49" s="49"/>
      <c r="D49" s="50"/>
      <c r="E49" s="19"/>
      <c r="F49" s="51"/>
    </row>
    <row r="50" ht="22.5" customHeight="1">
      <c r="A50" s="49"/>
      <c r="B50" s="16"/>
      <c r="C50" s="49"/>
      <c r="D50" s="50"/>
      <c r="E50" s="19"/>
      <c r="F50" s="51"/>
    </row>
    <row r="51" ht="22.5" customHeight="1">
      <c r="A51" s="49"/>
      <c r="B51" s="16"/>
      <c r="C51" s="49"/>
      <c r="D51" s="50"/>
      <c r="E51" s="19"/>
      <c r="F51" s="51"/>
    </row>
  </sheetData>
  <conditionalFormatting sqref="A2:F51">
    <cfRule type="expression" dxfId="6" priority="1">
      <formula>#REF!=FALSE</formula>
    </cfRule>
  </conditionalFormatting>
  <dataValidations>
    <dataValidation type="list" allowBlank="1" sqref="C2:C51">
      <formula1>"PCTO,ORIENTAMENTO,ASS. ORIENTAMENTO USCITA,ASS. ORIENTAMENTO ENTRATA,PEER EDUCATION,MOBILITÀ INTERNAZIONALE"</formula1>
    </dataValidation>
    <dataValidation type="custom" allowBlank="1" showDropDown="1" sqref="E2:E51">
      <formula1>AND(ISNUMBER(E2),(NOT(OR(NOT(ISERROR(DATEVALUE(E2))), AND(ISNUMBER(E2), LEFT(CELL("format", E2))="D")))))</formula1>
    </dataValidation>
    <dataValidation allowBlank="1" showDropDown="1" sqref="D2:D51"/>
    <dataValidation type="list" allowBlank="1" sqref="A2:B51">
      <formula1>#REF!</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13"/>
    <col customWidth="1" min="2" max="2" width="12.0"/>
    <col customWidth="1" min="3" max="3" width="28.88"/>
    <col customWidth="1" min="4" max="4" width="12.88"/>
    <col customWidth="1" min="5" max="5" width="19.25"/>
    <col customWidth="1" min="6" max="6" width="12.75"/>
    <col customWidth="1" min="7" max="7" width="20.0"/>
    <col customWidth="1" min="8" max="8" width="13.0"/>
    <col customWidth="1" min="9" max="10" width="10.63"/>
    <col customWidth="1" min="11" max="11" width="63.38"/>
  </cols>
  <sheetData>
    <row r="1" ht="22.5" customHeight="1">
      <c r="A1" s="3" t="s">
        <v>1</v>
      </c>
      <c r="B1" s="3" t="s">
        <v>2</v>
      </c>
      <c r="C1" s="21" t="s">
        <v>51</v>
      </c>
      <c r="D1" s="3" t="s">
        <v>70</v>
      </c>
      <c r="E1" s="3" t="s">
        <v>71</v>
      </c>
      <c r="F1" s="3" t="s">
        <v>73</v>
      </c>
      <c r="G1" s="3" t="s">
        <v>75</v>
      </c>
      <c r="H1" s="3" t="s">
        <v>76</v>
      </c>
      <c r="I1" s="3" t="s">
        <v>77</v>
      </c>
      <c r="J1" s="3" t="s">
        <v>78</v>
      </c>
      <c r="K1" s="3" t="s">
        <v>79</v>
      </c>
    </row>
    <row r="2" ht="13.5" customHeight="1">
      <c r="A2" s="23" t="b">
        <v>1</v>
      </c>
      <c r="B2" s="24" t="s">
        <v>69</v>
      </c>
      <c r="C2" s="25" t="s">
        <v>82</v>
      </c>
      <c r="D2" s="24" t="s">
        <v>84</v>
      </c>
      <c r="E2" s="26" t="s">
        <v>85</v>
      </c>
      <c r="F2" s="27"/>
      <c r="G2" s="28" t="s">
        <v>86</v>
      </c>
      <c r="H2" s="29"/>
      <c r="I2" s="30" t="s">
        <v>72</v>
      </c>
      <c r="J2" s="30" t="s">
        <v>88</v>
      </c>
      <c r="K2" s="28"/>
    </row>
    <row r="3" ht="13.5" customHeight="1">
      <c r="A3" s="31" t="b">
        <v>1</v>
      </c>
      <c r="B3" s="32" t="s">
        <v>89</v>
      </c>
      <c r="C3" s="33" t="s">
        <v>90</v>
      </c>
      <c r="D3" s="34" t="s">
        <v>91</v>
      </c>
      <c r="E3" s="35" t="s">
        <v>93</v>
      </c>
      <c r="F3" s="36"/>
      <c r="G3" s="37" t="s">
        <v>86</v>
      </c>
      <c r="H3" s="36"/>
      <c r="I3" s="38" t="str">
        <f t="shared" ref="I3:I1061" si="1">IF(E3&lt;&gt;"",SUBSTITUTE(E3,"@pietroaldi.com","tutor1@pietroaldi.com"),)</f>
        <v>elena.abatetutor1@pietroaldi.com</v>
      </c>
      <c r="J3" s="38" t="str">
        <f t="shared" ref="J3:J1061" si="2">IF(E3&lt;&gt;"",SUBSTITUTE(E3,"@pietroaldi.com","tutor2@pietroaldi.com"),)</f>
        <v>elena.abatetutor2@pietroaldi.com</v>
      </c>
      <c r="K3" s="39"/>
    </row>
    <row r="4" ht="13.5" customHeight="1">
      <c r="A4" s="31" t="b">
        <v>1</v>
      </c>
      <c r="B4" s="40" t="s">
        <v>99</v>
      </c>
      <c r="C4" s="41" t="s">
        <v>100</v>
      </c>
      <c r="D4" s="40" t="s">
        <v>101</v>
      </c>
      <c r="E4" s="42" t="s">
        <v>102</v>
      </c>
      <c r="F4" s="43"/>
      <c r="G4" s="44" t="s">
        <v>86</v>
      </c>
      <c r="H4" s="36"/>
      <c r="I4" s="44" t="str">
        <f t="shared" si="1"/>
        <v>nabil.abdelbaritutor1@pietroaldi.com</v>
      </c>
      <c r="J4" s="44" t="str">
        <f t="shared" si="2"/>
        <v>nabil.abdelbaritutor2@pietroaldi.com</v>
      </c>
      <c r="K4" s="44"/>
    </row>
    <row r="5" ht="13.5" customHeight="1">
      <c r="A5" s="31" t="b">
        <v>1</v>
      </c>
      <c r="B5" s="32" t="s">
        <v>106</v>
      </c>
      <c r="C5" s="33" t="s">
        <v>107</v>
      </c>
      <c r="D5" s="34" t="s">
        <v>91</v>
      </c>
      <c r="E5" s="45" t="s">
        <v>108</v>
      </c>
      <c r="F5" s="36" t="b">
        <v>1</v>
      </c>
      <c r="G5" s="46" t="s">
        <v>109</v>
      </c>
      <c r="H5" s="36"/>
      <c r="I5" s="44" t="str">
        <f t="shared" si="1"/>
        <v>bianca.addonisiotutor1@pietroaldi.com</v>
      </c>
      <c r="J5" s="44" t="str">
        <f t="shared" si="2"/>
        <v>bianca.addonisiotutor2@pietroaldi.com</v>
      </c>
      <c r="K5" s="44"/>
    </row>
    <row r="6" ht="13.5" customHeight="1">
      <c r="A6" s="31" t="b">
        <v>1</v>
      </c>
      <c r="B6" s="32" t="s">
        <v>112</v>
      </c>
      <c r="C6" s="33" t="s">
        <v>117</v>
      </c>
      <c r="D6" s="34" t="s">
        <v>91</v>
      </c>
      <c r="E6" s="35" t="s">
        <v>118</v>
      </c>
      <c r="F6" s="36" t="b">
        <v>1</v>
      </c>
      <c r="G6" s="37" t="s">
        <v>86</v>
      </c>
      <c r="H6" s="36"/>
      <c r="I6" s="39" t="str">
        <f t="shared" si="1"/>
        <v>giorgia.addonisiotutor1@pietroaldi.com</v>
      </c>
      <c r="J6" s="39" t="str">
        <f t="shared" si="2"/>
        <v>giorgia.addonisiotutor2@pietroaldi.com</v>
      </c>
      <c r="K6" s="39"/>
    </row>
    <row r="7" ht="13.5" customHeight="1">
      <c r="A7" s="31" t="b">
        <v>1</v>
      </c>
      <c r="B7" s="32" t="s">
        <v>62</v>
      </c>
      <c r="C7" s="33" t="s">
        <v>127</v>
      </c>
      <c r="D7" s="34" t="s">
        <v>91</v>
      </c>
      <c r="E7" s="45" t="s">
        <v>129</v>
      </c>
      <c r="F7" s="43" t="b">
        <v>0</v>
      </c>
      <c r="G7" s="44" t="s">
        <v>86</v>
      </c>
      <c r="H7" s="36" t="b">
        <v>0</v>
      </c>
      <c r="I7" s="44" t="str">
        <f t="shared" si="1"/>
        <v>dinorah.agostinitutor1@pietroaldi.com</v>
      </c>
      <c r="J7" s="44" t="str">
        <f t="shared" si="2"/>
        <v>dinorah.agostinitutor2@pietroaldi.com</v>
      </c>
      <c r="K7" s="44"/>
    </row>
    <row r="8" ht="13.5" customHeight="1">
      <c r="A8" s="31" t="b">
        <v>1</v>
      </c>
      <c r="B8" s="32" t="s">
        <v>132</v>
      </c>
      <c r="C8" s="33" t="s">
        <v>133</v>
      </c>
      <c r="D8" s="34" t="s">
        <v>91</v>
      </c>
      <c r="E8" s="45" t="s">
        <v>135</v>
      </c>
      <c r="F8" s="43" t="b">
        <v>0</v>
      </c>
      <c r="G8" s="44" t="s">
        <v>86</v>
      </c>
      <c r="H8" s="36" t="b">
        <v>0</v>
      </c>
      <c r="I8" s="44" t="str">
        <f t="shared" si="1"/>
        <v>iacopo.agostinitutor1@pietroaldi.com</v>
      </c>
      <c r="J8" s="44" t="str">
        <f t="shared" si="2"/>
        <v>iacopo.agostinitutor2@pietroaldi.com</v>
      </c>
      <c r="K8" s="44"/>
    </row>
    <row r="9" ht="13.5" customHeight="1">
      <c r="A9" s="31" t="b">
        <v>1</v>
      </c>
      <c r="B9" s="32" t="s">
        <v>48</v>
      </c>
      <c r="C9" s="33" t="s">
        <v>140</v>
      </c>
      <c r="D9" s="34" t="s">
        <v>91</v>
      </c>
      <c r="E9" s="45" t="s">
        <v>141</v>
      </c>
      <c r="F9" s="43" t="b">
        <v>0</v>
      </c>
      <c r="G9" s="44" t="s">
        <v>86</v>
      </c>
      <c r="H9" s="36" t="b">
        <v>0</v>
      </c>
      <c r="I9" s="44" t="str">
        <f t="shared" si="1"/>
        <v>maurizio.agovinotutor1@pietroaldi.com</v>
      </c>
      <c r="J9" s="44" t="str">
        <f t="shared" si="2"/>
        <v>maurizio.agovinotutor2@pietroaldi.com</v>
      </c>
      <c r="K9" s="44"/>
    </row>
    <row r="10" ht="13.5" customHeight="1">
      <c r="A10" s="31" t="b">
        <v>1</v>
      </c>
      <c r="B10" s="32" t="s">
        <v>143</v>
      </c>
      <c r="C10" s="33" t="s">
        <v>144</v>
      </c>
      <c r="D10" s="34" t="s">
        <v>91</v>
      </c>
      <c r="E10" s="45" t="s">
        <v>146</v>
      </c>
      <c r="F10" s="43"/>
      <c r="G10" s="44" t="s">
        <v>86</v>
      </c>
      <c r="H10" s="36"/>
      <c r="I10" s="44" t="str">
        <f t="shared" si="1"/>
        <v>alessandro.agrestitutor1@pietroaldi.com</v>
      </c>
      <c r="J10" s="44" t="str">
        <f t="shared" si="2"/>
        <v>alessandro.agrestitutor2@pietroaldi.com</v>
      </c>
      <c r="K10" s="44"/>
    </row>
    <row r="11" ht="13.5" customHeight="1">
      <c r="A11" s="31" t="b">
        <v>1</v>
      </c>
      <c r="B11" s="32" t="s">
        <v>74</v>
      </c>
      <c r="C11" s="33" t="s">
        <v>148</v>
      </c>
      <c r="D11" s="34" t="s">
        <v>91</v>
      </c>
      <c r="E11" s="45" t="s">
        <v>149</v>
      </c>
      <c r="F11" s="43" t="b">
        <v>0</v>
      </c>
      <c r="G11" s="44" t="s">
        <v>86</v>
      </c>
      <c r="H11" s="36" t="b">
        <v>0</v>
      </c>
      <c r="I11" s="44" t="str">
        <f t="shared" si="1"/>
        <v>andrea.agugliaritutor1@pietroaldi.com</v>
      </c>
      <c r="J11" s="44" t="str">
        <f t="shared" si="2"/>
        <v>andrea.agugliaritutor2@pietroaldi.com</v>
      </c>
      <c r="K11" s="44"/>
    </row>
    <row r="12" ht="13.5" customHeight="1">
      <c r="A12" s="31" t="b">
        <v>1</v>
      </c>
      <c r="B12" s="32" t="s">
        <v>65</v>
      </c>
      <c r="C12" s="33" t="s">
        <v>154</v>
      </c>
      <c r="D12" s="34" t="s">
        <v>91</v>
      </c>
      <c r="E12" s="45" t="s">
        <v>155</v>
      </c>
      <c r="F12" s="43" t="b">
        <v>0</v>
      </c>
      <c r="G12" s="44" t="s">
        <v>86</v>
      </c>
      <c r="H12" s="36" t="b">
        <v>1</v>
      </c>
      <c r="I12" s="44" t="str">
        <f t="shared" si="1"/>
        <v>elisaleyanet.aguilaralvareztutor1@pietroaldi.com</v>
      </c>
      <c r="J12" s="44" t="str">
        <f t="shared" si="2"/>
        <v>elisaleyanet.aguilaralvareztutor2@pietroaldi.com</v>
      </c>
      <c r="K12" s="44"/>
    </row>
    <row r="13" ht="13.5" customHeight="1">
      <c r="A13" s="31" t="b">
        <v>1</v>
      </c>
      <c r="B13" s="32" t="s">
        <v>151</v>
      </c>
      <c r="C13" s="33" t="s">
        <v>162</v>
      </c>
      <c r="D13" s="34" t="s">
        <v>91</v>
      </c>
      <c r="E13" s="45" t="s">
        <v>164</v>
      </c>
      <c r="F13" s="43" t="b">
        <v>0</v>
      </c>
      <c r="G13" s="44" t="s">
        <v>86</v>
      </c>
      <c r="H13" s="36" t="b">
        <v>0</v>
      </c>
      <c r="I13" s="44" t="str">
        <f t="shared" si="1"/>
        <v>paride.alberizzitutor1@pietroaldi.com</v>
      </c>
      <c r="J13" s="44" t="str">
        <f t="shared" si="2"/>
        <v>paride.alberizzitutor2@pietroaldi.com</v>
      </c>
      <c r="K13" s="44"/>
    </row>
    <row r="14" ht="13.5" customHeight="1">
      <c r="A14" s="31" t="b">
        <v>1</v>
      </c>
      <c r="B14" s="32" t="s">
        <v>110</v>
      </c>
      <c r="C14" s="33" t="s">
        <v>171</v>
      </c>
      <c r="D14" s="34" t="s">
        <v>91</v>
      </c>
      <c r="E14" s="45" t="s">
        <v>173</v>
      </c>
      <c r="F14" s="43" t="b">
        <v>0</v>
      </c>
      <c r="G14" s="44" t="s">
        <v>86</v>
      </c>
      <c r="H14" s="36" t="b">
        <v>1</v>
      </c>
      <c r="I14" s="44" t="str">
        <f t="shared" si="1"/>
        <v>alessandro.albonettitutor1@pietroaldi.com</v>
      </c>
      <c r="J14" s="44" t="str">
        <f t="shared" si="2"/>
        <v>alessandro.albonettitutor2@pietroaldi.com</v>
      </c>
      <c r="K14" s="44"/>
    </row>
    <row r="15" ht="13.5" customHeight="1">
      <c r="A15" s="31" t="b">
        <v>1</v>
      </c>
      <c r="B15" s="32" t="s">
        <v>177</v>
      </c>
      <c r="C15" s="33" t="s">
        <v>179</v>
      </c>
      <c r="D15" s="34" t="s">
        <v>91</v>
      </c>
      <c r="E15" s="45" t="s">
        <v>181</v>
      </c>
      <c r="F15" s="43" t="b">
        <v>0</v>
      </c>
      <c r="G15" s="44" t="s">
        <v>86</v>
      </c>
      <c r="H15" s="36" t="b">
        <v>0</v>
      </c>
      <c r="I15" s="44" t="str">
        <f t="shared" si="1"/>
        <v>brando.alessandritutor1@pietroaldi.com</v>
      </c>
      <c r="J15" s="44" t="str">
        <f t="shared" si="2"/>
        <v>brando.alessandritutor2@pietroaldi.com</v>
      </c>
      <c r="K15" s="44"/>
    </row>
    <row r="16" ht="13.5" customHeight="1">
      <c r="A16" s="31" t="b">
        <v>1</v>
      </c>
      <c r="B16" s="32" t="s">
        <v>132</v>
      </c>
      <c r="C16" s="33" t="s">
        <v>185</v>
      </c>
      <c r="D16" s="34" t="s">
        <v>91</v>
      </c>
      <c r="E16" s="45" t="s">
        <v>186</v>
      </c>
      <c r="F16" s="43" t="b">
        <v>0</v>
      </c>
      <c r="G16" s="44" t="s">
        <v>86</v>
      </c>
      <c r="H16" s="36" t="b">
        <v>0</v>
      </c>
      <c r="I16" s="44" t="str">
        <f t="shared" si="1"/>
        <v>marco.alessandritutor1@pietroaldi.com</v>
      </c>
      <c r="J16" s="44" t="str">
        <f t="shared" si="2"/>
        <v>marco.alessandritutor2@pietroaldi.com</v>
      </c>
      <c r="K16" s="44"/>
    </row>
    <row r="17" ht="13.5" customHeight="1">
      <c r="A17" s="31" t="b">
        <v>1</v>
      </c>
      <c r="B17" s="32" t="s">
        <v>188</v>
      </c>
      <c r="C17" s="33" t="s">
        <v>189</v>
      </c>
      <c r="D17" s="34" t="s">
        <v>91</v>
      </c>
      <c r="E17" s="45" t="s">
        <v>190</v>
      </c>
      <c r="F17" s="43" t="b">
        <v>0</v>
      </c>
      <c r="G17" s="44" t="s">
        <v>86</v>
      </c>
      <c r="H17" s="36" t="b">
        <v>0</v>
      </c>
      <c r="I17" s="44" t="str">
        <f t="shared" si="1"/>
        <v>giorgio.alessiotutor1@pietroaldi.com</v>
      </c>
      <c r="J17" s="44" t="str">
        <f t="shared" si="2"/>
        <v>giorgio.alessiotutor2@pietroaldi.com</v>
      </c>
      <c r="K17" s="44"/>
    </row>
    <row r="18" ht="13.5" customHeight="1">
      <c r="A18" s="31" t="b">
        <v>1</v>
      </c>
      <c r="B18" s="32" t="s">
        <v>192</v>
      </c>
      <c r="C18" s="33" t="s">
        <v>193</v>
      </c>
      <c r="D18" s="34" t="s">
        <v>91</v>
      </c>
      <c r="E18" s="45" t="s">
        <v>195</v>
      </c>
      <c r="F18" s="43" t="b">
        <v>0</v>
      </c>
      <c r="G18" s="44" t="s">
        <v>86</v>
      </c>
      <c r="H18" s="36" t="b">
        <v>0</v>
      </c>
      <c r="I18" s="44" t="str">
        <f t="shared" si="1"/>
        <v>giulio.alessiotutor1@pietroaldi.com</v>
      </c>
      <c r="J18" s="44" t="str">
        <f t="shared" si="2"/>
        <v>giulio.alessiotutor2@pietroaldi.com</v>
      </c>
      <c r="K18" s="44"/>
    </row>
    <row r="19" ht="13.5" customHeight="1">
      <c r="A19" s="31" t="b">
        <v>1</v>
      </c>
      <c r="B19" s="32" t="s">
        <v>81</v>
      </c>
      <c r="C19" s="33" t="s">
        <v>199</v>
      </c>
      <c r="D19" s="34" t="s">
        <v>91</v>
      </c>
      <c r="E19" s="45" t="s">
        <v>200</v>
      </c>
      <c r="F19" s="43" t="b">
        <v>0</v>
      </c>
      <c r="G19" s="44" t="s">
        <v>86</v>
      </c>
      <c r="H19" s="36" t="b">
        <v>0</v>
      </c>
      <c r="I19" s="44" t="str">
        <f t="shared" si="1"/>
        <v>benedetta.alfieritutor1@pietroaldi.com</v>
      </c>
      <c r="J19" s="44" t="str">
        <f t="shared" si="2"/>
        <v>benedetta.alfieritutor2@pietroaldi.com</v>
      </c>
      <c r="K19" s="44"/>
    </row>
    <row r="20" ht="13.5" customHeight="1">
      <c r="A20" s="31" t="b">
        <v>1</v>
      </c>
      <c r="B20" s="32" t="s">
        <v>174</v>
      </c>
      <c r="C20" s="33" t="s">
        <v>206</v>
      </c>
      <c r="D20" s="34" t="s">
        <v>91</v>
      </c>
      <c r="E20" s="45" t="s">
        <v>207</v>
      </c>
      <c r="F20" s="43" t="b">
        <v>0</v>
      </c>
      <c r="G20" s="44" t="s">
        <v>86</v>
      </c>
      <c r="H20" s="36" t="b">
        <v>0</v>
      </c>
      <c r="I20" s="44" t="str">
        <f t="shared" si="1"/>
        <v>sara.alfieritutor1@pietroaldi.com</v>
      </c>
      <c r="J20" s="44" t="str">
        <f t="shared" si="2"/>
        <v>sara.alfieritutor2@pietroaldi.com</v>
      </c>
      <c r="K20" s="44"/>
    </row>
    <row r="21" ht="13.5" customHeight="1">
      <c r="A21" s="31" t="b">
        <v>1</v>
      </c>
      <c r="B21" s="32" t="s">
        <v>178</v>
      </c>
      <c r="C21" s="33" t="s">
        <v>210</v>
      </c>
      <c r="D21" s="34" t="s">
        <v>91</v>
      </c>
      <c r="E21" s="35" t="s">
        <v>211</v>
      </c>
      <c r="F21" s="36"/>
      <c r="G21" s="37" t="s">
        <v>86</v>
      </c>
      <c r="H21" s="36"/>
      <c r="I21" s="39" t="str">
        <f t="shared" si="1"/>
        <v>lorenzo.algeritutor1@pietroaldi.com</v>
      </c>
      <c r="J21" s="39" t="str">
        <f t="shared" si="2"/>
        <v>lorenzo.algeritutor2@pietroaldi.com</v>
      </c>
      <c r="K21" s="39"/>
    </row>
    <row r="22" ht="13.5" customHeight="1">
      <c r="A22" s="31" t="b">
        <v>1</v>
      </c>
      <c r="B22" s="32" t="s">
        <v>214</v>
      </c>
      <c r="C22" s="33" t="s">
        <v>216</v>
      </c>
      <c r="D22" s="34" t="s">
        <v>91</v>
      </c>
      <c r="E22" s="45" t="s">
        <v>217</v>
      </c>
      <c r="F22" s="43" t="b">
        <v>0</v>
      </c>
      <c r="G22" s="44" t="s">
        <v>86</v>
      </c>
      <c r="H22" s="36" t="b">
        <v>0</v>
      </c>
      <c r="I22" s="44" t="str">
        <f t="shared" si="1"/>
        <v>yehiagharibfathymohamed.alitutor1@pietroaldi.com</v>
      </c>
      <c r="J22" s="44" t="str">
        <f t="shared" si="2"/>
        <v>yehiagharibfathymohamed.alitutor2@pietroaldi.com</v>
      </c>
      <c r="K22" s="44"/>
    </row>
    <row r="23" ht="13.5" customHeight="1">
      <c r="A23" s="31" t="b">
        <v>1</v>
      </c>
      <c r="B23" s="32" t="s">
        <v>65</v>
      </c>
      <c r="C23" s="33" t="s">
        <v>221</v>
      </c>
      <c r="D23" s="34" t="s">
        <v>91</v>
      </c>
      <c r="E23" s="45" t="s">
        <v>222</v>
      </c>
      <c r="F23" s="43" t="b">
        <v>0</v>
      </c>
      <c r="G23" s="44" t="s">
        <v>86</v>
      </c>
      <c r="H23" s="36" t="b">
        <v>0</v>
      </c>
      <c r="I23" s="44" t="str">
        <f t="shared" si="1"/>
        <v>youssefgharibfathymohamed.alitutor1@pietroaldi.com</v>
      </c>
      <c r="J23" s="44" t="str">
        <f t="shared" si="2"/>
        <v>youssefgharibfathymohamed.alitutor2@pietroaldi.com</v>
      </c>
      <c r="K23" s="44"/>
    </row>
    <row r="24" ht="13.5" customHeight="1">
      <c r="A24" s="31" t="b">
        <v>1</v>
      </c>
      <c r="B24" s="32" t="s">
        <v>152</v>
      </c>
      <c r="C24" s="33" t="s">
        <v>224</v>
      </c>
      <c r="D24" s="34" t="s">
        <v>91</v>
      </c>
      <c r="E24" s="35" t="s">
        <v>225</v>
      </c>
      <c r="F24" s="36"/>
      <c r="G24" s="37" t="s">
        <v>86</v>
      </c>
      <c r="H24" s="36"/>
      <c r="I24" s="39" t="str">
        <f t="shared" si="1"/>
        <v>merilu.almontemejiatutor1@pietroaldi.com</v>
      </c>
      <c r="J24" s="39" t="str">
        <f t="shared" si="2"/>
        <v>merilu.almontemejiatutor2@pietroaldi.com</v>
      </c>
      <c r="K24" s="39"/>
    </row>
    <row r="25" ht="13.5" customHeight="1">
      <c r="A25" s="31" t="b">
        <v>1</v>
      </c>
      <c r="B25" s="32" t="s">
        <v>56</v>
      </c>
      <c r="C25" s="33" t="s">
        <v>229</v>
      </c>
      <c r="D25" s="34" t="s">
        <v>91</v>
      </c>
      <c r="E25" s="45" t="s">
        <v>231</v>
      </c>
      <c r="F25" s="43" t="b">
        <v>0</v>
      </c>
      <c r="G25" s="44" t="s">
        <v>86</v>
      </c>
      <c r="H25" s="36" t="b">
        <v>1</v>
      </c>
      <c r="I25" s="44" t="str">
        <f t="shared" si="1"/>
        <v>asiyenur.altintutor1@pietroaldi.com</v>
      </c>
      <c r="J25" s="44" t="str">
        <f t="shared" si="2"/>
        <v>asiyenur.altintutor2@pietroaldi.com</v>
      </c>
      <c r="K25" s="44"/>
    </row>
    <row r="26" ht="13.5" customHeight="1">
      <c r="A26" s="31" t="b">
        <v>1</v>
      </c>
      <c r="B26" s="32" t="s">
        <v>239</v>
      </c>
      <c r="C26" s="33" t="s">
        <v>240</v>
      </c>
      <c r="D26" s="34" t="s">
        <v>91</v>
      </c>
      <c r="E26" s="45" t="s">
        <v>242</v>
      </c>
      <c r="F26" s="43" t="b">
        <v>0</v>
      </c>
      <c r="G26" s="44" t="s">
        <v>86</v>
      </c>
      <c r="H26" s="36" t="b">
        <v>0</v>
      </c>
      <c r="I26" s="44" t="str">
        <f t="shared" si="1"/>
        <v>elena.amadoritutor1@pietroaldi.com</v>
      </c>
      <c r="J26" s="44" t="str">
        <f t="shared" si="2"/>
        <v>elena.amadoritutor2@pietroaldi.com</v>
      </c>
      <c r="K26" s="44"/>
    </row>
    <row r="27" ht="13.5" customHeight="1">
      <c r="A27" s="31" t="b">
        <v>1</v>
      </c>
      <c r="B27" s="32" t="s">
        <v>45</v>
      </c>
      <c r="C27" s="33" t="s">
        <v>244</v>
      </c>
      <c r="D27" s="34" t="s">
        <v>91</v>
      </c>
      <c r="E27" s="45" t="s">
        <v>245</v>
      </c>
      <c r="F27" s="43" t="b">
        <v>0</v>
      </c>
      <c r="G27" s="44" t="s">
        <v>86</v>
      </c>
      <c r="H27" s="36" t="b">
        <v>0</v>
      </c>
      <c r="I27" s="44" t="str">
        <f t="shared" si="1"/>
        <v>filippo.amadoritutor1@pietroaldi.com</v>
      </c>
      <c r="J27" s="44" t="str">
        <f t="shared" si="2"/>
        <v>filippo.amadoritutor2@pietroaldi.com</v>
      </c>
      <c r="K27" s="44"/>
    </row>
    <row r="28" ht="13.5" customHeight="1">
      <c r="A28" s="31" t="b">
        <v>1</v>
      </c>
      <c r="B28" s="32" t="s">
        <v>143</v>
      </c>
      <c r="C28" s="33" t="s">
        <v>247</v>
      </c>
      <c r="D28" s="34" t="s">
        <v>91</v>
      </c>
      <c r="E28" s="45" t="s">
        <v>249</v>
      </c>
      <c r="F28" s="43"/>
      <c r="G28" s="44" t="s">
        <v>86</v>
      </c>
      <c r="H28" s="36"/>
      <c r="I28" s="44" t="str">
        <f t="shared" si="1"/>
        <v>diego.amarouchetutor1@pietroaldi.com</v>
      </c>
      <c r="J28" s="44" t="str">
        <f t="shared" si="2"/>
        <v>diego.amarouchetutor2@pietroaldi.com</v>
      </c>
      <c r="K28" s="44"/>
    </row>
    <row r="29" ht="13.5" customHeight="1">
      <c r="A29" s="31" t="b">
        <v>1</v>
      </c>
      <c r="B29" s="32" t="s">
        <v>251</v>
      </c>
      <c r="C29" s="33" t="s">
        <v>252</v>
      </c>
      <c r="D29" s="34" t="s">
        <v>91</v>
      </c>
      <c r="E29" s="45" t="s">
        <v>253</v>
      </c>
      <c r="F29" s="43" t="b">
        <v>0</v>
      </c>
      <c r="G29" s="44" t="s">
        <v>86</v>
      </c>
      <c r="H29" s="36" t="b">
        <v>0</v>
      </c>
      <c r="I29" s="44" t="str">
        <f t="shared" si="1"/>
        <v>giovanna.ambrosecchiotutor1@pietroaldi.com</v>
      </c>
      <c r="J29" s="44" t="str">
        <f t="shared" si="2"/>
        <v>giovanna.ambrosecchiotutor2@pietroaldi.com</v>
      </c>
      <c r="K29" s="44"/>
    </row>
    <row r="30" ht="13.5" customHeight="1">
      <c r="A30" s="31" t="b">
        <v>1</v>
      </c>
      <c r="B30" s="32" t="s">
        <v>99</v>
      </c>
      <c r="C30" s="33" t="s">
        <v>256</v>
      </c>
      <c r="D30" s="34" t="s">
        <v>91</v>
      </c>
      <c r="E30" s="35" t="s">
        <v>257</v>
      </c>
      <c r="F30" s="36"/>
      <c r="G30" s="37" t="s">
        <v>86</v>
      </c>
      <c r="H30" s="36"/>
      <c r="I30" s="39" t="str">
        <f t="shared" si="1"/>
        <v>ciro.ambrosinotutor1@pietroaldi.com</v>
      </c>
      <c r="J30" s="39" t="str">
        <f t="shared" si="2"/>
        <v>ciro.ambrosinotutor2@pietroaldi.com</v>
      </c>
      <c r="K30" s="39"/>
    </row>
    <row r="31" ht="13.5" customHeight="1">
      <c r="A31" s="31" t="b">
        <v>1</v>
      </c>
      <c r="B31" s="32" t="s">
        <v>251</v>
      </c>
      <c r="C31" s="33" t="s">
        <v>261</v>
      </c>
      <c r="D31" s="34" t="s">
        <v>91</v>
      </c>
      <c r="E31" s="45" t="s">
        <v>263</v>
      </c>
      <c r="F31" s="43" t="b">
        <v>0</v>
      </c>
      <c r="G31" s="44" t="s">
        <v>86</v>
      </c>
      <c r="H31" s="36" t="b">
        <v>0</v>
      </c>
      <c r="I31" s="44" t="str">
        <f t="shared" si="1"/>
        <v>marianna.amodiotutor1@pietroaldi.com</v>
      </c>
      <c r="J31" s="44" t="str">
        <f t="shared" si="2"/>
        <v>marianna.amodiotutor2@pietroaldi.com</v>
      </c>
      <c r="K31" s="44"/>
    </row>
    <row r="32" ht="13.5" customHeight="1">
      <c r="A32" s="31" t="b">
        <v>1</v>
      </c>
      <c r="B32" s="32" t="s">
        <v>177</v>
      </c>
      <c r="C32" s="33" t="s">
        <v>269</v>
      </c>
      <c r="D32" s="34" t="s">
        <v>91</v>
      </c>
      <c r="E32" s="45" t="s">
        <v>270</v>
      </c>
      <c r="F32" s="43" t="b">
        <v>0</v>
      </c>
      <c r="G32" s="44" t="s">
        <v>86</v>
      </c>
      <c r="H32" s="36" t="b">
        <v>0</v>
      </c>
      <c r="I32" s="44" t="str">
        <f t="shared" si="1"/>
        <v>cecilia.amorositutor1@pietroaldi.com</v>
      </c>
      <c r="J32" s="44" t="str">
        <f t="shared" si="2"/>
        <v>cecilia.amorositutor2@pietroaldi.com</v>
      </c>
      <c r="K32" s="44"/>
    </row>
    <row r="33" ht="13.5" customHeight="1">
      <c r="A33" s="31" t="b">
        <v>1</v>
      </c>
      <c r="B33" s="32" t="s">
        <v>214</v>
      </c>
      <c r="C33" s="33" t="s">
        <v>275</v>
      </c>
      <c r="D33" s="34" t="s">
        <v>91</v>
      </c>
      <c r="E33" s="45" t="s">
        <v>276</v>
      </c>
      <c r="F33" s="36" t="b">
        <v>1</v>
      </c>
      <c r="G33" s="44" t="s">
        <v>86</v>
      </c>
      <c r="H33" s="36" t="b">
        <v>0</v>
      </c>
      <c r="I33" s="44" t="str">
        <f t="shared" si="1"/>
        <v>luca.andreanitutor1@pietroaldi.com</v>
      </c>
      <c r="J33" s="44" t="str">
        <f t="shared" si="2"/>
        <v>luca.andreanitutor2@pietroaldi.com</v>
      </c>
      <c r="K33" s="44"/>
    </row>
    <row r="34" ht="13.5" customHeight="1">
      <c r="A34" s="31" t="b">
        <v>1</v>
      </c>
      <c r="B34" s="32" t="s">
        <v>278</v>
      </c>
      <c r="C34" s="33" t="s">
        <v>279</v>
      </c>
      <c r="D34" s="34" t="s">
        <v>91</v>
      </c>
      <c r="E34" s="45" t="s">
        <v>280</v>
      </c>
      <c r="F34" s="36" t="b">
        <v>1</v>
      </c>
      <c r="G34" s="44" t="s">
        <v>86</v>
      </c>
      <c r="H34" s="36" t="b">
        <v>0</v>
      </c>
      <c r="I34" s="44" t="str">
        <f t="shared" si="1"/>
        <v>lapo.andreinitutor1@pietroaldi.com</v>
      </c>
      <c r="J34" s="44" t="str">
        <f t="shared" si="2"/>
        <v>lapo.andreinitutor2@pietroaldi.com</v>
      </c>
      <c r="K34" s="44"/>
    </row>
    <row r="35" ht="13.5" customHeight="1">
      <c r="A35" s="31" t="b">
        <v>1</v>
      </c>
      <c r="B35" s="32" t="s">
        <v>177</v>
      </c>
      <c r="C35" s="33" t="s">
        <v>281</v>
      </c>
      <c r="D35" s="34" t="s">
        <v>91</v>
      </c>
      <c r="E35" s="45" t="s">
        <v>282</v>
      </c>
      <c r="F35" s="43" t="b">
        <v>0</v>
      </c>
      <c r="G35" s="44" t="s">
        <v>86</v>
      </c>
      <c r="H35" s="36" t="b">
        <v>0</v>
      </c>
      <c r="I35" s="44" t="str">
        <f t="shared" si="1"/>
        <v>dario.andreonitutor1@pietroaldi.com</v>
      </c>
      <c r="J35" s="44" t="str">
        <f t="shared" si="2"/>
        <v>dario.andreonitutor2@pietroaldi.com</v>
      </c>
      <c r="K35" s="44"/>
    </row>
    <row r="36" ht="13.5" customHeight="1">
      <c r="A36" s="31" t="b">
        <v>1</v>
      </c>
      <c r="B36" s="32" t="s">
        <v>284</v>
      </c>
      <c r="C36" s="33" t="s">
        <v>285</v>
      </c>
      <c r="D36" s="34" t="s">
        <v>91</v>
      </c>
      <c r="E36" s="45" t="s">
        <v>286</v>
      </c>
      <c r="F36" s="43"/>
      <c r="G36" s="44" t="s">
        <v>86</v>
      </c>
      <c r="H36" s="36"/>
      <c r="I36" s="44" t="str">
        <f t="shared" si="1"/>
        <v>francesco.angelitutor1@pietroaldi.com</v>
      </c>
      <c r="J36" s="44" t="str">
        <f t="shared" si="2"/>
        <v>francesco.angelitutor2@pietroaldi.com</v>
      </c>
      <c r="K36" s="44"/>
    </row>
    <row r="37" ht="13.5" customHeight="1">
      <c r="A37" s="31" t="b">
        <v>1</v>
      </c>
      <c r="B37" s="32" t="s">
        <v>174</v>
      </c>
      <c r="C37" s="33" t="s">
        <v>288</v>
      </c>
      <c r="D37" s="34" t="s">
        <v>91</v>
      </c>
      <c r="E37" s="45" t="s">
        <v>289</v>
      </c>
      <c r="F37" s="43" t="b">
        <v>0</v>
      </c>
      <c r="G37" s="52" t="s">
        <v>290</v>
      </c>
      <c r="H37" s="36" t="b">
        <v>0</v>
      </c>
      <c r="I37" s="44" t="str">
        <f t="shared" si="1"/>
        <v>india.angelitutor1@pietroaldi.com</v>
      </c>
      <c r="J37" s="44" t="str">
        <f t="shared" si="2"/>
        <v>india.angelitutor2@pietroaldi.com</v>
      </c>
      <c r="K37" s="44"/>
    </row>
    <row r="38" ht="13.5" customHeight="1">
      <c r="A38" s="31" t="b">
        <v>1</v>
      </c>
      <c r="B38" s="32" t="s">
        <v>292</v>
      </c>
      <c r="C38" s="33" t="s">
        <v>293</v>
      </c>
      <c r="D38" s="34" t="s">
        <v>91</v>
      </c>
      <c r="E38" s="45" t="s">
        <v>294</v>
      </c>
      <c r="F38" s="36" t="b">
        <v>1</v>
      </c>
      <c r="G38" s="44" t="s">
        <v>86</v>
      </c>
      <c r="H38" s="36" t="b">
        <v>0</v>
      </c>
      <c r="I38" s="44" t="str">
        <f t="shared" si="1"/>
        <v>dorianrocky.angelinitutor1@pietroaldi.com</v>
      </c>
      <c r="J38" s="44" t="str">
        <f t="shared" si="2"/>
        <v>dorianrocky.angelinitutor2@pietroaldi.com</v>
      </c>
      <c r="K38" s="44"/>
    </row>
    <row r="39" ht="13.5" customHeight="1">
      <c r="A39" s="31" t="b">
        <v>1</v>
      </c>
      <c r="B39" s="32" t="s">
        <v>74</v>
      </c>
      <c r="C39" s="33" t="s">
        <v>300</v>
      </c>
      <c r="D39" s="34" t="s">
        <v>91</v>
      </c>
      <c r="E39" s="45" t="s">
        <v>302</v>
      </c>
      <c r="F39" s="43" t="b">
        <v>0</v>
      </c>
      <c r="G39" s="44" t="s">
        <v>86</v>
      </c>
      <c r="H39" s="36" t="b">
        <v>0</v>
      </c>
      <c r="I39" s="44" t="str">
        <f t="shared" si="1"/>
        <v>giulia.angelinitutor1@pietroaldi.com</v>
      </c>
      <c r="J39" s="44" t="str">
        <f t="shared" si="2"/>
        <v>giulia.angelinitutor2@pietroaldi.com</v>
      </c>
      <c r="K39" s="44"/>
    </row>
    <row r="40" ht="13.5" customHeight="1">
      <c r="A40" s="31" t="b">
        <v>1</v>
      </c>
      <c r="B40" s="32" t="s">
        <v>110</v>
      </c>
      <c r="C40" s="33" t="s">
        <v>194</v>
      </c>
      <c r="D40" s="34" t="s">
        <v>91</v>
      </c>
      <c r="E40" s="45" t="s">
        <v>307</v>
      </c>
      <c r="F40" s="43" t="b">
        <v>0</v>
      </c>
      <c r="G40" s="44" t="s">
        <v>86</v>
      </c>
      <c r="H40" s="36" t="b">
        <v>0</v>
      </c>
      <c r="I40" s="44" t="str">
        <f t="shared" si="1"/>
        <v>edoardo.angiolinitutor1@pietroaldi.com</v>
      </c>
      <c r="J40" s="44" t="str">
        <f t="shared" si="2"/>
        <v>edoardo.angiolinitutor2@pietroaldi.com</v>
      </c>
      <c r="K40" s="44"/>
    </row>
    <row r="41" ht="13.5" customHeight="1">
      <c r="A41" s="31" t="b">
        <v>1</v>
      </c>
      <c r="B41" s="32" t="s">
        <v>284</v>
      </c>
      <c r="C41" s="33" t="s">
        <v>312</v>
      </c>
      <c r="D41" s="34" t="s">
        <v>91</v>
      </c>
      <c r="E41" s="45" t="s">
        <v>313</v>
      </c>
      <c r="F41" s="43"/>
      <c r="G41" s="44" t="s">
        <v>86</v>
      </c>
      <c r="H41" s="36"/>
      <c r="I41" s="44" t="str">
        <f t="shared" si="1"/>
        <v>paolo.antognolitutor1@pietroaldi.com</v>
      </c>
      <c r="J41" s="44" t="str">
        <f t="shared" si="2"/>
        <v>paolo.antognolitutor2@pietroaldi.com</v>
      </c>
      <c r="K41" s="44"/>
    </row>
    <row r="42" ht="13.5" customHeight="1">
      <c r="A42" s="31" t="b">
        <v>1</v>
      </c>
      <c r="B42" s="32" t="s">
        <v>178</v>
      </c>
      <c r="C42" s="33" t="s">
        <v>315</v>
      </c>
      <c r="D42" s="34" t="s">
        <v>91</v>
      </c>
      <c r="E42" s="35" t="s">
        <v>316</v>
      </c>
      <c r="F42" s="36" t="b">
        <v>1</v>
      </c>
      <c r="G42" s="37" t="s">
        <v>86</v>
      </c>
      <c r="H42" s="36"/>
      <c r="I42" s="39" t="str">
        <f t="shared" si="1"/>
        <v>linda.apicellatutor1@pietroaldi.com</v>
      </c>
      <c r="J42" s="39" t="str">
        <f t="shared" si="2"/>
        <v>linda.apicellatutor2@pietroaldi.com</v>
      </c>
      <c r="K42" s="39"/>
    </row>
    <row r="43" ht="13.5" customHeight="1">
      <c r="A43" s="31" t="b">
        <v>1</v>
      </c>
      <c r="B43" s="32" t="s">
        <v>292</v>
      </c>
      <c r="C43" s="33" t="s">
        <v>318</v>
      </c>
      <c r="D43" s="34" t="s">
        <v>91</v>
      </c>
      <c r="E43" s="45" t="s">
        <v>319</v>
      </c>
      <c r="F43" s="43" t="b">
        <v>0</v>
      </c>
      <c r="G43" s="44" t="s">
        <v>86</v>
      </c>
      <c r="H43" s="36" t="b">
        <v>0</v>
      </c>
      <c r="I43" s="44" t="str">
        <f t="shared" si="1"/>
        <v>martina.apicellatutor1@pietroaldi.com</v>
      </c>
      <c r="J43" s="44" t="str">
        <f t="shared" si="2"/>
        <v>martina.apicellatutor2@pietroaldi.com</v>
      </c>
      <c r="K43" s="44"/>
    </row>
    <row r="44" ht="13.5" customHeight="1">
      <c r="A44" s="31" t="b">
        <v>1</v>
      </c>
      <c r="B44" s="32" t="s">
        <v>151</v>
      </c>
      <c r="C44" s="33" t="s">
        <v>320</v>
      </c>
      <c r="D44" s="34" t="s">
        <v>91</v>
      </c>
      <c r="E44" s="45" t="s">
        <v>321</v>
      </c>
      <c r="F44" s="43" t="b">
        <v>0</v>
      </c>
      <c r="G44" s="44" t="s">
        <v>86</v>
      </c>
      <c r="H44" s="36" t="b">
        <v>0</v>
      </c>
      <c r="I44" s="44" t="str">
        <f t="shared" si="1"/>
        <v>zoe.aquilinotutor1@pietroaldi.com</v>
      </c>
      <c r="J44" s="44" t="str">
        <f t="shared" si="2"/>
        <v>zoe.aquilinotutor2@pietroaldi.com</v>
      </c>
      <c r="K44" s="44"/>
    </row>
    <row r="45" ht="13.5" customHeight="1">
      <c r="A45" s="31" t="b">
        <v>1</v>
      </c>
      <c r="B45" s="32" t="s">
        <v>177</v>
      </c>
      <c r="C45" s="33" t="s">
        <v>324</v>
      </c>
      <c r="D45" s="34" t="s">
        <v>91</v>
      </c>
      <c r="E45" s="45" t="s">
        <v>326</v>
      </c>
      <c r="F45" s="43" t="b">
        <v>0</v>
      </c>
      <c r="G45" s="44" t="s">
        <v>86</v>
      </c>
      <c r="H45" s="36" t="b">
        <v>0</v>
      </c>
      <c r="I45" s="44" t="str">
        <f t="shared" si="1"/>
        <v>gabriele.arenaretutor1@pietroaldi.com</v>
      </c>
      <c r="J45" s="44" t="str">
        <f t="shared" si="2"/>
        <v>gabriele.arenaretutor2@pietroaldi.com</v>
      </c>
      <c r="K45" s="44"/>
    </row>
    <row r="46" ht="13.5" customHeight="1">
      <c r="A46" s="31" t="b">
        <v>1</v>
      </c>
      <c r="B46" s="32" t="s">
        <v>106</v>
      </c>
      <c r="C46" s="33" t="s">
        <v>330</v>
      </c>
      <c r="D46" s="34" t="s">
        <v>91</v>
      </c>
      <c r="E46" s="45" t="s">
        <v>331</v>
      </c>
      <c r="F46" s="43"/>
      <c r="G46" s="44" t="s">
        <v>86</v>
      </c>
      <c r="H46" s="36"/>
      <c r="I46" s="44" t="str">
        <f t="shared" si="1"/>
        <v>matilde.arientitutor1@pietroaldi.com</v>
      </c>
      <c r="J46" s="44" t="str">
        <f t="shared" si="2"/>
        <v>matilde.arientitutor2@pietroaldi.com</v>
      </c>
      <c r="K46" s="44"/>
    </row>
    <row r="47" ht="13.5" customHeight="1">
      <c r="A47" s="31" t="b">
        <v>1</v>
      </c>
      <c r="B47" s="32" t="s">
        <v>9</v>
      </c>
      <c r="C47" s="33" t="s">
        <v>7</v>
      </c>
      <c r="D47" s="34" t="s">
        <v>91</v>
      </c>
      <c r="E47" s="45" t="s">
        <v>336</v>
      </c>
      <c r="F47" s="43" t="b">
        <v>0</v>
      </c>
      <c r="G47" s="44" t="s">
        <v>86</v>
      </c>
      <c r="H47" s="36" t="b">
        <v>0</v>
      </c>
      <c r="I47" s="44" t="str">
        <f t="shared" si="1"/>
        <v>elisa.armellinitutor1@pietroaldi.com</v>
      </c>
      <c r="J47" s="44" t="str">
        <f t="shared" si="2"/>
        <v>elisa.armellinitutor2@pietroaldi.com</v>
      </c>
      <c r="K47" s="44"/>
    </row>
    <row r="48" ht="13.5" customHeight="1">
      <c r="A48" s="31" t="b">
        <v>1</v>
      </c>
      <c r="B48" s="32" t="s">
        <v>126</v>
      </c>
      <c r="C48" s="33" t="s">
        <v>338</v>
      </c>
      <c r="D48" s="34" t="s">
        <v>91</v>
      </c>
      <c r="E48" s="45" t="s">
        <v>339</v>
      </c>
      <c r="F48" s="43" t="b">
        <v>0</v>
      </c>
      <c r="G48" s="44" t="s">
        <v>86</v>
      </c>
      <c r="H48" s="36" t="b">
        <v>0</v>
      </c>
      <c r="I48" s="44" t="str">
        <f t="shared" si="1"/>
        <v>stella.arronenzitutor1@pietroaldi.com</v>
      </c>
      <c r="J48" s="44" t="str">
        <f t="shared" si="2"/>
        <v>stella.arronenzitutor2@pietroaldi.com</v>
      </c>
      <c r="K48" s="44"/>
    </row>
    <row r="49" ht="13.5" customHeight="1">
      <c r="A49" s="31" t="b">
        <v>1</v>
      </c>
      <c r="B49" s="32" t="s">
        <v>278</v>
      </c>
      <c r="C49" s="33" t="s">
        <v>341</v>
      </c>
      <c r="D49" s="34" t="s">
        <v>91</v>
      </c>
      <c r="E49" s="45" t="s">
        <v>343</v>
      </c>
      <c r="F49" s="43" t="b">
        <v>0</v>
      </c>
      <c r="G49" s="44" t="s">
        <v>86</v>
      </c>
      <c r="H49" s="36" t="b">
        <v>0</v>
      </c>
      <c r="I49" s="44" t="str">
        <f t="shared" si="1"/>
        <v>salim.arsalanetutor1@pietroaldi.com</v>
      </c>
      <c r="J49" s="44" t="str">
        <f t="shared" si="2"/>
        <v>salim.arsalanetutor2@pietroaldi.com</v>
      </c>
      <c r="K49" s="44"/>
    </row>
    <row r="50" ht="13.5" customHeight="1">
      <c r="A50" s="31" t="b">
        <v>1</v>
      </c>
      <c r="B50" s="32" t="s">
        <v>74</v>
      </c>
      <c r="C50" s="33" t="s">
        <v>346</v>
      </c>
      <c r="D50" s="34" t="s">
        <v>91</v>
      </c>
      <c r="E50" s="45" t="s">
        <v>347</v>
      </c>
      <c r="F50" s="43" t="b">
        <v>0</v>
      </c>
      <c r="G50" s="44" t="s">
        <v>86</v>
      </c>
      <c r="H50" s="36" t="b">
        <v>0</v>
      </c>
      <c r="I50" s="44" t="str">
        <f t="shared" si="1"/>
        <v>stepanyan.arshaktutor1@pietroaldi.com</v>
      </c>
      <c r="J50" s="44" t="str">
        <f t="shared" si="2"/>
        <v>stepanyan.arshaktutor2@pietroaldi.com</v>
      </c>
      <c r="K50" s="44"/>
    </row>
    <row r="51" ht="13.5" customHeight="1">
      <c r="A51" s="31" t="b">
        <v>1</v>
      </c>
      <c r="B51" s="32" t="s">
        <v>183</v>
      </c>
      <c r="C51" s="33" t="s">
        <v>350</v>
      </c>
      <c r="D51" s="34" t="s">
        <v>91</v>
      </c>
      <c r="E51" s="45" t="s">
        <v>351</v>
      </c>
      <c r="F51" s="43" t="b">
        <v>0</v>
      </c>
      <c r="G51" s="44" t="s">
        <v>86</v>
      </c>
      <c r="H51" s="36" t="b">
        <v>0</v>
      </c>
      <c r="I51" s="44" t="str">
        <f t="shared" si="1"/>
        <v>alessandro.attiliotutor1@pietroaldi.com</v>
      </c>
      <c r="J51" s="44" t="str">
        <f t="shared" si="2"/>
        <v>alessandro.attiliotutor2@pietroaldi.com</v>
      </c>
      <c r="K51" s="44"/>
    </row>
    <row r="52" ht="13.5" customHeight="1">
      <c r="A52" s="31" t="b">
        <v>1</v>
      </c>
      <c r="B52" s="32" t="s">
        <v>183</v>
      </c>
      <c r="C52" s="33" t="s">
        <v>340</v>
      </c>
      <c r="D52" s="34" t="s">
        <v>91</v>
      </c>
      <c r="E52" s="45" t="s">
        <v>358</v>
      </c>
      <c r="F52" s="43" t="b">
        <v>0</v>
      </c>
      <c r="G52" s="44" t="s">
        <v>86</v>
      </c>
      <c r="H52" s="36" t="b">
        <v>0</v>
      </c>
      <c r="I52" s="44" t="str">
        <f t="shared" si="1"/>
        <v>stella.avaglianotutor1@pietroaldi.com</v>
      </c>
      <c r="J52" s="44" t="str">
        <f t="shared" si="2"/>
        <v>stella.avaglianotutor2@pietroaldi.com</v>
      </c>
      <c r="K52" s="44"/>
    </row>
    <row r="53" ht="13.5" customHeight="1">
      <c r="A53" s="31" t="b">
        <v>1</v>
      </c>
      <c r="B53" s="32" t="s">
        <v>214</v>
      </c>
      <c r="C53" s="33" t="s">
        <v>360</v>
      </c>
      <c r="D53" s="34" t="s">
        <v>91</v>
      </c>
      <c r="E53" s="45" t="s">
        <v>362</v>
      </c>
      <c r="F53" s="43" t="b">
        <v>0</v>
      </c>
      <c r="G53" s="44" t="s">
        <v>86</v>
      </c>
      <c r="H53" s="36" t="b">
        <v>0</v>
      </c>
      <c r="I53" s="44" t="str">
        <f t="shared" si="1"/>
        <v>lorenzo.avestitutor1@pietroaldi.com</v>
      </c>
      <c r="J53" s="44" t="str">
        <f t="shared" si="2"/>
        <v>lorenzo.avestitutor2@pietroaldi.com</v>
      </c>
      <c r="K53" s="44"/>
    </row>
    <row r="54" ht="13.5" customHeight="1">
      <c r="A54" s="31" t="b">
        <v>1</v>
      </c>
      <c r="B54" s="32" t="s">
        <v>56</v>
      </c>
      <c r="C54" s="33" t="s">
        <v>363</v>
      </c>
      <c r="D54" s="34" t="s">
        <v>91</v>
      </c>
      <c r="E54" s="45" t="s">
        <v>364</v>
      </c>
      <c r="F54" s="43" t="b">
        <v>0</v>
      </c>
      <c r="G54" s="53" t="s">
        <v>365</v>
      </c>
      <c r="H54" s="36" t="b">
        <v>0</v>
      </c>
      <c r="I54" s="44" t="str">
        <f t="shared" si="1"/>
        <v>gabriele.baccitutor1@pietroaldi.com</v>
      </c>
      <c r="J54" s="44" t="str">
        <f t="shared" si="2"/>
        <v>gabriele.baccitutor2@pietroaldi.com</v>
      </c>
      <c r="K54" s="44"/>
    </row>
    <row r="55" ht="13.5" customHeight="1">
      <c r="A55" s="31" t="b">
        <v>1</v>
      </c>
      <c r="B55" s="32" t="s">
        <v>61</v>
      </c>
      <c r="C55" s="33" t="s">
        <v>367</v>
      </c>
      <c r="D55" s="34" t="s">
        <v>91</v>
      </c>
      <c r="E55" s="45" t="s">
        <v>369</v>
      </c>
      <c r="F55" s="43" t="b">
        <v>0</v>
      </c>
      <c r="G55" s="44" t="s">
        <v>86</v>
      </c>
      <c r="H55" s="36" t="b">
        <v>0</v>
      </c>
      <c r="I55" s="44" t="str">
        <f t="shared" si="1"/>
        <v>giulio.baldanzitutor1@pietroaldi.com</v>
      </c>
      <c r="J55" s="44" t="str">
        <f t="shared" si="2"/>
        <v>giulio.baldanzitutor2@pietroaldi.com</v>
      </c>
      <c r="K55" s="44"/>
    </row>
    <row r="56" ht="13.5" customHeight="1">
      <c r="A56" s="31" t="b">
        <v>1</v>
      </c>
      <c r="B56" s="32" t="s">
        <v>372</v>
      </c>
      <c r="C56" s="33" t="s">
        <v>373</v>
      </c>
      <c r="D56" s="34" t="s">
        <v>91</v>
      </c>
      <c r="E56" s="45" t="s">
        <v>374</v>
      </c>
      <c r="F56" s="43" t="b">
        <v>0</v>
      </c>
      <c r="G56" s="44" t="s">
        <v>86</v>
      </c>
      <c r="H56" s="36" t="b">
        <v>0</v>
      </c>
      <c r="I56" s="44" t="str">
        <f t="shared" si="1"/>
        <v>luca.baldanzitutor1@pietroaldi.com</v>
      </c>
      <c r="J56" s="44" t="str">
        <f t="shared" si="2"/>
        <v>luca.baldanzitutor2@pietroaldi.com</v>
      </c>
      <c r="K56" s="44"/>
    </row>
    <row r="57" ht="13.5" customHeight="1">
      <c r="A57" s="31" t="b">
        <v>1</v>
      </c>
      <c r="B57" s="32" t="s">
        <v>34</v>
      </c>
      <c r="C57" s="33" t="s">
        <v>32</v>
      </c>
      <c r="D57" s="34" t="s">
        <v>91</v>
      </c>
      <c r="E57" s="45" t="s">
        <v>378</v>
      </c>
      <c r="F57" s="43" t="b">
        <v>0</v>
      </c>
      <c r="G57" s="44" t="s">
        <v>86</v>
      </c>
      <c r="H57" s="36" t="b">
        <v>0</v>
      </c>
      <c r="I57" s="44" t="str">
        <f t="shared" si="1"/>
        <v>nicholas.balduccitutor1@pietroaldi.com</v>
      </c>
      <c r="J57" s="44" t="str">
        <f t="shared" si="2"/>
        <v>nicholas.balduccitutor2@pietroaldi.com</v>
      </c>
      <c r="K57" s="44"/>
    </row>
    <row r="58" ht="13.5" customHeight="1">
      <c r="A58" s="31" t="b">
        <v>1</v>
      </c>
      <c r="B58" s="32" t="s">
        <v>34</v>
      </c>
      <c r="C58" s="33" t="s">
        <v>381</v>
      </c>
      <c r="D58" s="34" t="s">
        <v>91</v>
      </c>
      <c r="E58" s="45" t="s">
        <v>383</v>
      </c>
      <c r="F58" s="43" t="b">
        <v>0</v>
      </c>
      <c r="G58" s="44" t="s">
        <v>86</v>
      </c>
      <c r="H58" s="36" t="b">
        <v>0</v>
      </c>
      <c r="I58" s="44" t="str">
        <f t="shared" si="1"/>
        <v>manuele.baleanitutor1@pietroaldi.com</v>
      </c>
      <c r="J58" s="44" t="str">
        <f t="shared" si="2"/>
        <v>manuele.baleanitutor2@pietroaldi.com</v>
      </c>
      <c r="K58" s="44"/>
    </row>
    <row r="59" ht="13.5" customHeight="1">
      <c r="A59" s="31" t="b">
        <v>1</v>
      </c>
      <c r="B59" s="32" t="s">
        <v>45</v>
      </c>
      <c r="C59" s="33" t="s">
        <v>384</v>
      </c>
      <c r="D59" s="34" t="s">
        <v>91</v>
      </c>
      <c r="E59" s="45" t="s">
        <v>386</v>
      </c>
      <c r="F59" s="43" t="b">
        <v>0</v>
      </c>
      <c r="G59" s="44" t="s">
        <v>86</v>
      </c>
      <c r="H59" s="36" t="b">
        <v>0</v>
      </c>
      <c r="I59" s="44" t="str">
        <f t="shared" si="1"/>
        <v>gianmarco.balocchitutor1@pietroaldi.com</v>
      </c>
      <c r="J59" s="44" t="str">
        <f t="shared" si="2"/>
        <v>gianmarco.balocchitutor2@pietroaldi.com</v>
      </c>
      <c r="K59" s="44"/>
    </row>
    <row r="60" ht="13.5" customHeight="1">
      <c r="A60" s="31" t="b">
        <v>1</v>
      </c>
      <c r="B60" s="32" t="s">
        <v>104</v>
      </c>
      <c r="C60" s="33" t="s">
        <v>390</v>
      </c>
      <c r="D60" s="34" t="s">
        <v>91</v>
      </c>
      <c r="E60" s="45" t="s">
        <v>392</v>
      </c>
      <c r="F60" s="43" t="b">
        <v>0</v>
      </c>
      <c r="G60" s="44" t="s">
        <v>86</v>
      </c>
      <c r="H60" s="36" t="b">
        <v>0</v>
      </c>
      <c r="I60" s="44" t="str">
        <f t="shared" si="1"/>
        <v>anna.baluganitutor1@pietroaldi.com</v>
      </c>
      <c r="J60" s="44" t="str">
        <f t="shared" si="2"/>
        <v>anna.baluganitutor2@pietroaldi.com</v>
      </c>
      <c r="K60" s="44"/>
    </row>
    <row r="61" ht="13.5" customHeight="1">
      <c r="A61" s="31" t="b">
        <v>1</v>
      </c>
      <c r="B61" s="32" t="s">
        <v>239</v>
      </c>
      <c r="C61" s="33" t="s">
        <v>400</v>
      </c>
      <c r="D61" s="34" t="s">
        <v>91</v>
      </c>
      <c r="E61" s="45" t="s">
        <v>401</v>
      </c>
      <c r="F61" s="43" t="b">
        <v>0</v>
      </c>
      <c r="G61" s="44" t="s">
        <v>86</v>
      </c>
      <c r="H61" s="36" t="b">
        <v>0</v>
      </c>
      <c r="I61" s="44" t="str">
        <f t="shared" si="1"/>
        <v>bianca.baluganitutor1@pietroaldi.com</v>
      </c>
      <c r="J61" s="44" t="str">
        <f t="shared" si="2"/>
        <v>bianca.baluganitutor2@pietroaldi.com</v>
      </c>
      <c r="K61" s="44"/>
    </row>
    <row r="62" ht="13.5" customHeight="1">
      <c r="A62" s="31" t="b">
        <v>1</v>
      </c>
      <c r="B62" s="32" t="s">
        <v>251</v>
      </c>
      <c r="C62" s="33" t="s">
        <v>408</v>
      </c>
      <c r="D62" s="34" t="s">
        <v>91</v>
      </c>
      <c r="E62" s="45" t="s">
        <v>410</v>
      </c>
      <c r="F62" s="36" t="b">
        <v>1</v>
      </c>
      <c r="G62" s="44" t="s">
        <v>86</v>
      </c>
      <c r="H62" s="36" t="b">
        <v>0</v>
      </c>
      <c r="I62" s="44" t="str">
        <f t="shared" si="1"/>
        <v>jasmin.bambitutor1@pietroaldi.com</v>
      </c>
      <c r="J62" s="44" t="str">
        <f t="shared" si="2"/>
        <v>jasmin.bambitutor2@pietroaldi.com</v>
      </c>
      <c r="K62" s="44"/>
    </row>
    <row r="63" ht="13.5" customHeight="1">
      <c r="A63" s="31" t="b">
        <v>1</v>
      </c>
      <c r="B63" s="32" t="s">
        <v>61</v>
      </c>
      <c r="C63" s="33" t="s">
        <v>419</v>
      </c>
      <c r="D63" s="34" t="s">
        <v>91</v>
      </c>
      <c r="E63" s="45" t="s">
        <v>421</v>
      </c>
      <c r="F63" s="43" t="b">
        <v>0</v>
      </c>
      <c r="G63" s="44" t="s">
        <v>86</v>
      </c>
      <c r="H63" s="36" t="b">
        <v>0</v>
      </c>
      <c r="I63" s="44" t="str">
        <f t="shared" si="1"/>
        <v>vanessa.banchitutor1@pietroaldi.com</v>
      </c>
      <c r="J63" s="44" t="str">
        <f t="shared" si="2"/>
        <v>vanessa.banchitutor2@pietroaldi.com</v>
      </c>
      <c r="K63" s="44"/>
    </row>
    <row r="64" ht="13.5" customHeight="1">
      <c r="A64" s="31" t="b">
        <v>1</v>
      </c>
      <c r="B64" s="32" t="s">
        <v>62</v>
      </c>
      <c r="C64" s="33" t="s">
        <v>433</v>
      </c>
      <c r="D64" s="34" t="s">
        <v>91</v>
      </c>
      <c r="E64" s="45" t="s">
        <v>435</v>
      </c>
      <c r="F64" s="43" t="b">
        <v>0</v>
      </c>
      <c r="G64" s="44" t="s">
        <v>86</v>
      </c>
      <c r="H64" s="36" t="b">
        <v>0</v>
      </c>
      <c r="I64" s="44" t="str">
        <f t="shared" si="1"/>
        <v>martino.bandinitutor1@pietroaldi.com</v>
      </c>
      <c r="J64" s="44" t="str">
        <f t="shared" si="2"/>
        <v>martino.bandinitutor2@pietroaldi.com</v>
      </c>
      <c r="K64" s="44"/>
    </row>
    <row r="65" ht="13.5" customHeight="1">
      <c r="A65" s="31" t="b">
        <v>1</v>
      </c>
      <c r="B65" s="32" t="s">
        <v>50</v>
      </c>
      <c r="C65" s="33" t="s">
        <v>309</v>
      </c>
      <c r="D65" s="34" t="s">
        <v>91</v>
      </c>
      <c r="E65" s="45" t="s">
        <v>445</v>
      </c>
      <c r="F65" s="43" t="b">
        <v>0</v>
      </c>
      <c r="G65" s="44" t="s">
        <v>86</v>
      </c>
      <c r="H65" s="36" t="b">
        <v>0</v>
      </c>
      <c r="I65" s="44" t="str">
        <f t="shared" si="1"/>
        <v>lorenzo.baninitutor1@pietroaldi.com</v>
      </c>
      <c r="J65" s="44" t="str">
        <f t="shared" si="2"/>
        <v>lorenzo.baninitutor2@pietroaldi.com</v>
      </c>
      <c r="K65" s="44"/>
    </row>
    <row r="66" ht="13.5" customHeight="1">
      <c r="A66" s="31" t="b">
        <v>1</v>
      </c>
      <c r="B66" s="32" t="s">
        <v>83</v>
      </c>
      <c r="C66" s="33" t="s">
        <v>459</v>
      </c>
      <c r="D66" s="34" t="s">
        <v>91</v>
      </c>
      <c r="E66" s="45" t="s">
        <v>461</v>
      </c>
      <c r="F66" s="43" t="b">
        <v>0</v>
      </c>
      <c r="G66" s="44" t="s">
        <v>86</v>
      </c>
      <c r="H66" s="36" t="b">
        <v>0</v>
      </c>
      <c r="I66" s="44" t="str">
        <f t="shared" si="1"/>
        <v>mariem.bantitutor1@pietroaldi.com</v>
      </c>
      <c r="J66" s="44" t="str">
        <f t="shared" si="2"/>
        <v>mariem.bantitutor2@pietroaldi.com</v>
      </c>
      <c r="K66" s="44"/>
    </row>
    <row r="67" ht="13.5" customHeight="1">
      <c r="A67" s="31" t="b">
        <v>1</v>
      </c>
      <c r="B67" s="32" t="s">
        <v>143</v>
      </c>
      <c r="C67" s="33" t="s">
        <v>469</v>
      </c>
      <c r="D67" s="34" t="s">
        <v>91</v>
      </c>
      <c r="E67" s="45" t="s">
        <v>472</v>
      </c>
      <c r="F67" s="43"/>
      <c r="G67" s="44" t="s">
        <v>86</v>
      </c>
      <c r="H67" s="36"/>
      <c r="I67" s="44" t="str">
        <f t="shared" si="1"/>
        <v>niccolo.baralditutor1@pietroaldi.com</v>
      </c>
      <c r="J67" s="44" t="str">
        <f t="shared" si="2"/>
        <v>niccolo.baralditutor2@pietroaldi.com</v>
      </c>
      <c r="K67" s="44"/>
    </row>
    <row r="68" ht="13.5" customHeight="1">
      <c r="A68" s="31" t="b">
        <v>1</v>
      </c>
      <c r="B68" s="32" t="s">
        <v>45</v>
      </c>
      <c r="C68" s="33" t="s">
        <v>44</v>
      </c>
      <c r="D68" s="34" t="s">
        <v>91</v>
      </c>
      <c r="E68" s="45" t="s">
        <v>481</v>
      </c>
      <c r="F68" s="43" t="b">
        <v>0</v>
      </c>
      <c r="G68" s="44" t="s">
        <v>86</v>
      </c>
      <c r="H68" s="36" t="b">
        <v>0</v>
      </c>
      <c r="I68" s="44" t="str">
        <f t="shared" si="1"/>
        <v>viola.barbaglitutor1@pietroaldi.com</v>
      </c>
      <c r="J68" s="44" t="str">
        <f t="shared" si="2"/>
        <v>viola.barbaglitutor2@pietroaldi.com</v>
      </c>
      <c r="K68" s="44"/>
    </row>
    <row r="69" ht="13.5" customHeight="1">
      <c r="A69" s="31" t="b">
        <v>1</v>
      </c>
      <c r="B69" s="32" t="s">
        <v>490</v>
      </c>
      <c r="C69" s="33" t="s">
        <v>492</v>
      </c>
      <c r="D69" s="34" t="s">
        <v>91</v>
      </c>
      <c r="E69" s="45" t="s">
        <v>493</v>
      </c>
      <c r="F69" s="43" t="b">
        <v>0</v>
      </c>
      <c r="G69" s="44" t="s">
        <v>86</v>
      </c>
      <c r="H69" s="36" t="b">
        <v>0</v>
      </c>
      <c r="I69" s="44" t="str">
        <f t="shared" si="1"/>
        <v>greta.barbieratutor1@pietroaldi.com</v>
      </c>
      <c r="J69" s="44" t="str">
        <f t="shared" si="2"/>
        <v>greta.barbieratutor2@pietroaldi.com</v>
      </c>
      <c r="K69" s="44"/>
    </row>
    <row r="70" ht="13.5" customHeight="1">
      <c r="A70" s="31" t="b">
        <v>1</v>
      </c>
      <c r="B70" s="32" t="s">
        <v>188</v>
      </c>
      <c r="C70" s="33" t="s">
        <v>503</v>
      </c>
      <c r="D70" s="34" t="s">
        <v>91</v>
      </c>
      <c r="E70" s="45" t="s">
        <v>505</v>
      </c>
      <c r="F70" s="43" t="b">
        <v>0</v>
      </c>
      <c r="G70" s="44" t="s">
        <v>86</v>
      </c>
      <c r="H70" s="36" t="b">
        <v>0</v>
      </c>
      <c r="I70" s="44" t="str">
        <f t="shared" si="1"/>
        <v>brando.bardinitutor1@pietroaldi.com</v>
      </c>
      <c r="J70" s="44" t="str">
        <f t="shared" si="2"/>
        <v>brando.bardinitutor2@pietroaldi.com</v>
      </c>
      <c r="K70" s="44"/>
    </row>
    <row r="71" ht="13.5" customHeight="1">
      <c r="A71" s="31" t="b">
        <v>1</v>
      </c>
      <c r="B71" s="32" t="s">
        <v>132</v>
      </c>
      <c r="C71" s="33" t="s">
        <v>512</v>
      </c>
      <c r="D71" s="34" t="s">
        <v>91</v>
      </c>
      <c r="E71" s="45" t="s">
        <v>514</v>
      </c>
      <c r="F71" s="43" t="b">
        <v>0</v>
      </c>
      <c r="G71" s="44" t="s">
        <v>86</v>
      </c>
      <c r="H71" s="36" t="b">
        <v>0</v>
      </c>
      <c r="I71" s="44" t="str">
        <f t="shared" si="1"/>
        <v>vanni.bardinitutor1@pietroaldi.com</v>
      </c>
      <c r="J71" s="44" t="str">
        <f t="shared" si="2"/>
        <v>vanni.bardinitutor2@pietroaldi.com</v>
      </c>
      <c r="K71" s="44"/>
    </row>
    <row r="72" ht="13.5" customHeight="1">
      <c r="A72" s="31" t="b">
        <v>1</v>
      </c>
      <c r="B72" s="32" t="s">
        <v>292</v>
      </c>
      <c r="C72" s="33" t="s">
        <v>520</v>
      </c>
      <c r="D72" s="34" t="s">
        <v>91</v>
      </c>
      <c r="E72" s="45" t="s">
        <v>521</v>
      </c>
      <c r="F72" s="36" t="b">
        <v>1</v>
      </c>
      <c r="G72" s="44" t="s">
        <v>86</v>
      </c>
      <c r="H72" s="36" t="b">
        <v>0</v>
      </c>
      <c r="I72" s="44" t="str">
        <f t="shared" si="1"/>
        <v>riccardo.bargellitutor1@pietroaldi.com</v>
      </c>
      <c r="J72" s="44" t="str">
        <f t="shared" si="2"/>
        <v>riccardo.bargellitutor2@pietroaldi.com</v>
      </c>
      <c r="K72" s="44"/>
    </row>
    <row r="73" ht="13.5" customHeight="1">
      <c r="A73" s="31" t="b">
        <v>1</v>
      </c>
      <c r="B73" s="32" t="s">
        <v>177</v>
      </c>
      <c r="C73" s="33" t="s">
        <v>528</v>
      </c>
      <c r="D73" s="34" t="s">
        <v>91</v>
      </c>
      <c r="E73" s="45" t="s">
        <v>530</v>
      </c>
      <c r="F73" s="43" t="b">
        <v>0</v>
      </c>
      <c r="G73" s="44" t="s">
        <v>86</v>
      </c>
      <c r="H73" s="36" t="b">
        <v>0</v>
      </c>
      <c r="I73" s="44" t="str">
        <f t="shared" si="1"/>
        <v>alessia.bariccitutor1@pietroaldi.com</v>
      </c>
      <c r="J73" s="44" t="str">
        <f t="shared" si="2"/>
        <v>alessia.bariccitutor2@pietroaldi.com</v>
      </c>
      <c r="K73" s="44"/>
    </row>
    <row r="74" ht="13.5" customHeight="1">
      <c r="A74" s="31" t="b">
        <v>1</v>
      </c>
      <c r="B74" s="32" t="s">
        <v>113</v>
      </c>
      <c r="C74" s="33" t="s">
        <v>537</v>
      </c>
      <c r="D74" s="34" t="s">
        <v>91</v>
      </c>
      <c r="E74" s="45" t="s">
        <v>539</v>
      </c>
      <c r="F74" s="43" t="b">
        <v>0</v>
      </c>
      <c r="G74" s="44" t="s">
        <v>86</v>
      </c>
      <c r="H74" s="36" t="b">
        <v>0</v>
      </c>
      <c r="I74" s="44" t="str">
        <f t="shared" si="1"/>
        <v>marco.bariccitutor1@pietroaldi.com</v>
      </c>
      <c r="J74" s="44" t="str">
        <f t="shared" si="2"/>
        <v>marco.bariccitutor2@pietroaldi.com</v>
      </c>
      <c r="K74" s="44"/>
    </row>
    <row r="75" ht="13.5" customHeight="1">
      <c r="A75" s="31" t="b">
        <v>1</v>
      </c>
      <c r="B75" s="32" t="s">
        <v>99</v>
      </c>
      <c r="C75" s="33" t="s">
        <v>546</v>
      </c>
      <c r="D75" s="34" t="s">
        <v>91</v>
      </c>
      <c r="E75" s="35" t="s">
        <v>548</v>
      </c>
      <c r="F75" s="36"/>
      <c r="G75" s="37" t="s">
        <v>86</v>
      </c>
      <c r="H75" s="36"/>
      <c r="I75" s="39" t="str">
        <f t="shared" si="1"/>
        <v>sofia.bariccitutor1@pietroaldi.com</v>
      </c>
      <c r="J75" s="39" t="str">
        <f t="shared" si="2"/>
        <v>sofia.bariccitutor2@pietroaldi.com</v>
      </c>
      <c r="K75" s="39"/>
    </row>
    <row r="76" ht="13.5" customHeight="1">
      <c r="A76" s="31" t="b">
        <v>1</v>
      </c>
      <c r="B76" s="32" t="s">
        <v>62</v>
      </c>
      <c r="C76" s="33" t="s">
        <v>556</v>
      </c>
      <c r="D76" s="34" t="s">
        <v>91</v>
      </c>
      <c r="E76" s="45" t="s">
        <v>557</v>
      </c>
      <c r="F76" s="43" t="b">
        <v>0</v>
      </c>
      <c r="G76" s="44" t="s">
        <v>86</v>
      </c>
      <c r="H76" s="36" t="b">
        <v>0</v>
      </c>
      <c r="I76" s="44" t="str">
        <f t="shared" si="1"/>
        <v>francesca.barisontutor1@pietroaldi.com</v>
      </c>
      <c r="J76" s="44" t="str">
        <f t="shared" si="2"/>
        <v>francesca.barisontutor2@pietroaldi.com</v>
      </c>
      <c r="K76" s="44"/>
    </row>
    <row r="77" ht="13.5" customHeight="1">
      <c r="A77" s="31" t="b">
        <v>1</v>
      </c>
      <c r="B77" s="32" t="s">
        <v>174</v>
      </c>
      <c r="C77" s="33" t="s">
        <v>565</v>
      </c>
      <c r="D77" s="34" t="s">
        <v>91</v>
      </c>
      <c r="E77" s="45" t="s">
        <v>567</v>
      </c>
      <c r="F77" s="36" t="b">
        <v>1</v>
      </c>
      <c r="G77" s="44" t="s">
        <v>86</v>
      </c>
      <c r="H77" s="36" t="b">
        <v>0</v>
      </c>
      <c r="I77" s="44" t="str">
        <f t="shared" si="1"/>
        <v>vittoria.barometritutor1@pietroaldi.com</v>
      </c>
      <c r="J77" s="44" t="str">
        <f t="shared" si="2"/>
        <v>vittoria.barometritutor2@pietroaldi.com</v>
      </c>
      <c r="K77" s="44"/>
    </row>
    <row r="78" ht="13.5" customHeight="1">
      <c r="A78" s="31" t="b">
        <v>1</v>
      </c>
      <c r="B78" s="32" t="s">
        <v>61</v>
      </c>
      <c r="C78" s="33" t="s">
        <v>572</v>
      </c>
      <c r="D78" s="34" t="s">
        <v>91</v>
      </c>
      <c r="E78" s="45" t="s">
        <v>574</v>
      </c>
      <c r="F78" s="36" t="b">
        <v>1</v>
      </c>
      <c r="G78" s="44" t="s">
        <v>86</v>
      </c>
      <c r="H78" s="36" t="b">
        <v>0</v>
      </c>
      <c r="I78" s="44" t="str">
        <f t="shared" si="1"/>
        <v>jael.barreratutor1@pietroaldi.com</v>
      </c>
      <c r="J78" s="44" t="str">
        <f t="shared" si="2"/>
        <v>jael.barreratutor2@pietroaldi.com</v>
      </c>
      <c r="K78" s="44"/>
    </row>
    <row r="79" ht="13.5" customHeight="1">
      <c r="A79" s="31" t="b">
        <v>1</v>
      </c>
      <c r="B79" s="32" t="s">
        <v>99</v>
      </c>
      <c r="C79" s="33" t="s">
        <v>581</v>
      </c>
      <c r="D79" s="34" t="s">
        <v>91</v>
      </c>
      <c r="E79" s="35" t="s">
        <v>583</v>
      </c>
      <c r="F79" s="36"/>
      <c r="G79" s="37" t="s">
        <v>86</v>
      </c>
      <c r="H79" s="36"/>
      <c r="I79" s="39" t="str">
        <f t="shared" si="1"/>
        <v>elia.bartaluccitutor1@pietroaldi.com</v>
      </c>
      <c r="J79" s="39" t="str">
        <f t="shared" si="2"/>
        <v>elia.bartaluccitutor2@pietroaldi.com</v>
      </c>
      <c r="K79" s="39"/>
    </row>
    <row r="80" ht="13.5" customHeight="1">
      <c r="A80" s="31" t="b">
        <v>1</v>
      </c>
      <c r="B80" s="32" t="s">
        <v>278</v>
      </c>
      <c r="C80" s="33" t="s">
        <v>590</v>
      </c>
      <c r="D80" s="34" t="s">
        <v>91</v>
      </c>
      <c r="E80" s="45" t="s">
        <v>592</v>
      </c>
      <c r="F80" s="43" t="b">
        <v>0</v>
      </c>
      <c r="G80" s="44" t="s">
        <v>86</v>
      </c>
      <c r="H80" s="36" t="b">
        <v>0</v>
      </c>
      <c r="I80" s="44" t="str">
        <f t="shared" si="1"/>
        <v>vittoria.bartolaccitutor1@pietroaldi.com</v>
      </c>
      <c r="J80" s="44" t="str">
        <f t="shared" si="2"/>
        <v>vittoria.bartolaccitutor2@pietroaldi.com</v>
      </c>
      <c r="K80" s="44"/>
    </row>
    <row r="81" ht="13.5" customHeight="1">
      <c r="A81" s="31" t="b">
        <v>1</v>
      </c>
      <c r="B81" s="32" t="s">
        <v>599</v>
      </c>
      <c r="C81" s="33" t="s">
        <v>600</v>
      </c>
      <c r="D81" s="34" t="s">
        <v>91</v>
      </c>
      <c r="E81" s="45" t="s">
        <v>602</v>
      </c>
      <c r="F81" s="43" t="b">
        <v>0</v>
      </c>
      <c r="G81" s="44" t="s">
        <v>86</v>
      </c>
      <c r="H81" s="36" t="b">
        <v>0</v>
      </c>
      <c r="I81" s="44" t="str">
        <f t="shared" si="1"/>
        <v>giulio.bartolettitutor1@pietroaldi.com</v>
      </c>
      <c r="J81" s="44" t="str">
        <f t="shared" si="2"/>
        <v>giulio.bartolettitutor2@pietroaldi.com</v>
      </c>
      <c r="K81" s="44"/>
    </row>
    <row r="82" ht="13.5" customHeight="1">
      <c r="A82" s="31" t="b">
        <v>1</v>
      </c>
      <c r="B82" s="32" t="s">
        <v>74</v>
      </c>
      <c r="C82" s="33" t="s">
        <v>613</v>
      </c>
      <c r="D82" s="34" t="s">
        <v>91</v>
      </c>
      <c r="E82" s="45" t="s">
        <v>616</v>
      </c>
      <c r="F82" s="43" t="b">
        <v>0</v>
      </c>
      <c r="G82" s="44" t="s">
        <v>86</v>
      </c>
      <c r="H82" s="36" t="b">
        <v>0</v>
      </c>
      <c r="I82" s="44" t="str">
        <f t="shared" si="1"/>
        <v>giulia.bartolinitutor1@pietroaldi.com</v>
      </c>
      <c r="J82" s="44" t="str">
        <f t="shared" si="2"/>
        <v>giulia.bartolinitutor2@pietroaldi.com</v>
      </c>
      <c r="K82" s="44"/>
    </row>
    <row r="83" ht="13.5" customHeight="1">
      <c r="A83" s="31" t="b">
        <v>1</v>
      </c>
      <c r="B83" s="32" t="s">
        <v>45</v>
      </c>
      <c r="C83" s="33" t="s">
        <v>46</v>
      </c>
      <c r="D83" s="34" t="s">
        <v>91</v>
      </c>
      <c r="E83" s="45" t="s">
        <v>628</v>
      </c>
      <c r="F83" s="43" t="b">
        <v>0</v>
      </c>
      <c r="G83" s="44" t="s">
        <v>86</v>
      </c>
      <c r="H83" s="36" t="b">
        <v>0</v>
      </c>
      <c r="I83" s="44" t="str">
        <f t="shared" si="1"/>
        <v>irene.battistitutor1@pietroaldi.com</v>
      </c>
      <c r="J83" s="44" t="str">
        <f t="shared" si="2"/>
        <v>irene.battistitutor2@pietroaldi.com</v>
      </c>
      <c r="K83" s="44"/>
    </row>
    <row r="84" ht="13.5" customHeight="1">
      <c r="A84" s="31" t="b">
        <v>1</v>
      </c>
      <c r="B84" s="32" t="s">
        <v>50</v>
      </c>
      <c r="C84" s="33" t="s">
        <v>642</v>
      </c>
      <c r="D84" s="34" t="s">
        <v>91</v>
      </c>
      <c r="E84" s="45" t="s">
        <v>644</v>
      </c>
      <c r="F84" s="43" t="b">
        <v>0</v>
      </c>
      <c r="G84" s="44" t="s">
        <v>86</v>
      </c>
      <c r="H84" s="36" t="b">
        <v>0</v>
      </c>
      <c r="I84" s="44" t="str">
        <f t="shared" si="1"/>
        <v>valentina.batzututor1@pietroaldi.com</v>
      </c>
      <c r="J84" s="44" t="str">
        <f t="shared" si="2"/>
        <v>valentina.batzututor2@pietroaldi.com</v>
      </c>
      <c r="K84" s="44"/>
    </row>
    <row r="85" ht="13.5" customHeight="1">
      <c r="A85" s="31" t="b">
        <v>1</v>
      </c>
      <c r="B85" s="32" t="s">
        <v>104</v>
      </c>
      <c r="C85" s="33" t="s">
        <v>653</v>
      </c>
      <c r="D85" s="34" t="s">
        <v>91</v>
      </c>
      <c r="E85" s="45" t="s">
        <v>657</v>
      </c>
      <c r="F85" s="43" t="b">
        <v>0</v>
      </c>
      <c r="G85" s="53" t="s">
        <v>660</v>
      </c>
      <c r="H85" s="36" t="b">
        <v>0</v>
      </c>
      <c r="I85" s="44" t="str">
        <f t="shared" si="1"/>
        <v>lorenzo.bausanitutor1@pietroaldi.com</v>
      </c>
      <c r="J85" s="44" t="str">
        <f t="shared" si="2"/>
        <v>lorenzo.bausanitutor2@pietroaldi.com</v>
      </c>
      <c r="K85" s="44"/>
    </row>
    <row r="86" ht="13.5" customHeight="1">
      <c r="A86" s="31" t="b">
        <v>1</v>
      </c>
      <c r="B86" s="32" t="s">
        <v>121</v>
      </c>
      <c r="C86" s="33" t="s">
        <v>670</v>
      </c>
      <c r="D86" s="34" t="s">
        <v>91</v>
      </c>
      <c r="E86" s="45" t="s">
        <v>672</v>
      </c>
      <c r="F86" s="36" t="b">
        <v>1</v>
      </c>
      <c r="G86" s="44" t="s">
        <v>86</v>
      </c>
      <c r="H86" s="36" t="b">
        <v>0</v>
      </c>
      <c r="I86" s="44" t="str">
        <f t="shared" si="1"/>
        <v>edoardo.bausotutor1@pietroaldi.com</v>
      </c>
      <c r="J86" s="44" t="str">
        <f t="shared" si="2"/>
        <v>edoardo.bausotutor2@pietroaldi.com</v>
      </c>
      <c r="K86" s="44"/>
    </row>
    <row r="87" ht="13.5" customHeight="1">
      <c r="A87" s="31" t="b">
        <v>1</v>
      </c>
      <c r="B87" s="32" t="s">
        <v>65</v>
      </c>
      <c r="C87" s="33" t="s">
        <v>684</v>
      </c>
      <c r="D87" s="34" t="s">
        <v>91</v>
      </c>
      <c r="E87" s="45" t="s">
        <v>686</v>
      </c>
      <c r="F87" s="43" t="b">
        <v>0</v>
      </c>
      <c r="G87" s="44" t="s">
        <v>86</v>
      </c>
      <c r="H87" s="36" t="b">
        <v>0</v>
      </c>
      <c r="I87" s="44" t="str">
        <f t="shared" si="1"/>
        <v>mattia.becaglitutor1@pietroaldi.com</v>
      </c>
      <c r="J87" s="44" t="str">
        <f t="shared" si="2"/>
        <v>mattia.becaglitutor2@pietroaldi.com</v>
      </c>
      <c r="K87" s="44"/>
    </row>
    <row r="88" ht="13.5" customHeight="1">
      <c r="A88" s="31" t="b">
        <v>1</v>
      </c>
      <c r="B88" s="32" t="s">
        <v>34</v>
      </c>
      <c r="C88" s="33" t="s">
        <v>697</v>
      </c>
      <c r="D88" s="34" t="s">
        <v>91</v>
      </c>
      <c r="E88" s="45" t="s">
        <v>700</v>
      </c>
      <c r="F88" s="43" t="b">
        <v>0</v>
      </c>
      <c r="G88" s="44" t="s">
        <v>86</v>
      </c>
      <c r="H88" s="36" t="b">
        <v>1</v>
      </c>
      <c r="I88" s="44" t="str">
        <f t="shared" si="1"/>
        <v>ludovico.begnarditutor1@pietroaldi.com</v>
      </c>
      <c r="J88" s="44" t="str">
        <f t="shared" si="2"/>
        <v>ludovico.begnarditutor2@pietroaldi.com</v>
      </c>
      <c r="K88" s="44"/>
    </row>
    <row r="89" ht="13.5" customHeight="1">
      <c r="A89" s="31" t="b">
        <v>1</v>
      </c>
      <c r="B89" s="32" t="s">
        <v>89</v>
      </c>
      <c r="C89" s="33" t="s">
        <v>710</v>
      </c>
      <c r="D89" s="34" t="s">
        <v>91</v>
      </c>
      <c r="E89" s="35" t="s">
        <v>713</v>
      </c>
      <c r="F89" s="36"/>
      <c r="G89" s="37" t="s">
        <v>86</v>
      </c>
      <c r="H89" s="36"/>
      <c r="I89" s="39" t="str">
        <f t="shared" si="1"/>
        <v>emma.belarditutor1@pietroaldi.com</v>
      </c>
      <c r="J89" s="39" t="str">
        <f t="shared" si="2"/>
        <v>emma.belarditutor2@pietroaldi.com</v>
      </c>
      <c r="K89" s="39"/>
    </row>
    <row r="90" ht="13.5" customHeight="1">
      <c r="A90" s="31" t="b">
        <v>1</v>
      </c>
      <c r="B90" s="32" t="s">
        <v>599</v>
      </c>
      <c r="C90" s="33" t="s">
        <v>725</v>
      </c>
      <c r="D90" s="34" t="s">
        <v>91</v>
      </c>
      <c r="E90" s="45" t="s">
        <v>728</v>
      </c>
      <c r="F90" s="36" t="b">
        <v>1</v>
      </c>
      <c r="G90" s="44" t="s">
        <v>86</v>
      </c>
      <c r="H90" s="36" t="b">
        <v>0</v>
      </c>
      <c r="I90" s="44" t="str">
        <f t="shared" si="1"/>
        <v>matilde.belignitutor1@pietroaldi.com</v>
      </c>
      <c r="J90" s="44" t="str">
        <f t="shared" si="2"/>
        <v>matilde.belignitutor2@pietroaldi.com</v>
      </c>
      <c r="K90" s="44"/>
    </row>
    <row r="91" ht="13.5" customHeight="1">
      <c r="A91" s="31" t="b">
        <v>1</v>
      </c>
      <c r="B91" s="32" t="s">
        <v>214</v>
      </c>
      <c r="C91" s="33" t="s">
        <v>734</v>
      </c>
      <c r="D91" s="34" t="s">
        <v>91</v>
      </c>
      <c r="E91" s="45" t="s">
        <v>736</v>
      </c>
      <c r="F91" s="43" t="b">
        <v>0</v>
      </c>
      <c r="G91" s="44" t="s">
        <v>86</v>
      </c>
      <c r="H91" s="36" t="b">
        <v>0</v>
      </c>
      <c r="I91" s="44" t="str">
        <f t="shared" si="1"/>
        <v>ilaria.bellinitutor1@pietroaldi.com</v>
      </c>
      <c r="J91" s="44" t="str">
        <f t="shared" si="2"/>
        <v>ilaria.bellinitutor2@pietroaldi.com</v>
      </c>
      <c r="K91" s="44"/>
    </row>
    <row r="92" ht="13.5" customHeight="1">
      <c r="A92" s="31" t="b">
        <v>1</v>
      </c>
      <c r="B92" s="32" t="s">
        <v>278</v>
      </c>
      <c r="C92" s="33" t="s">
        <v>745</v>
      </c>
      <c r="D92" s="34" t="s">
        <v>91</v>
      </c>
      <c r="E92" s="45" t="s">
        <v>747</v>
      </c>
      <c r="F92" s="43" t="b">
        <v>0</v>
      </c>
      <c r="G92" s="44" t="s">
        <v>86</v>
      </c>
      <c r="H92" s="36" t="b">
        <v>0</v>
      </c>
      <c r="I92" s="44" t="str">
        <f t="shared" si="1"/>
        <v>olga.bellomotutor1@pietroaldi.com</v>
      </c>
      <c r="J92" s="44" t="str">
        <f t="shared" si="2"/>
        <v>olga.bellomotutor2@pietroaldi.com</v>
      </c>
      <c r="K92" s="44"/>
    </row>
    <row r="93" ht="13.5" customHeight="1">
      <c r="A93" s="31" t="b">
        <v>1</v>
      </c>
      <c r="B93" s="32" t="s">
        <v>48</v>
      </c>
      <c r="C93" s="33" t="s">
        <v>47</v>
      </c>
      <c r="D93" s="34" t="s">
        <v>84</v>
      </c>
      <c r="E93" s="45" t="s">
        <v>758</v>
      </c>
      <c r="F93" s="43" t="b">
        <v>0</v>
      </c>
      <c r="G93" s="44" t="s">
        <v>86</v>
      </c>
      <c r="H93" s="36" t="b">
        <v>0</v>
      </c>
      <c r="I93" s="44" t="str">
        <f t="shared" si="1"/>
        <v>zeno.bendinellitutor1@pietroaldi.com</v>
      </c>
      <c r="J93" s="44" t="str">
        <f t="shared" si="2"/>
        <v>zeno.bendinellitutor2@pietroaldi.com</v>
      </c>
      <c r="K93" s="44"/>
    </row>
    <row r="94" ht="13.5" customHeight="1">
      <c r="A94" s="31" t="b">
        <v>1</v>
      </c>
      <c r="B94" s="32" t="s">
        <v>94</v>
      </c>
      <c r="C94" s="33" t="s">
        <v>766</v>
      </c>
      <c r="D94" s="34" t="s">
        <v>91</v>
      </c>
      <c r="E94" s="45" t="s">
        <v>768</v>
      </c>
      <c r="F94" s="43" t="b">
        <v>0</v>
      </c>
      <c r="G94" s="44" t="s">
        <v>86</v>
      </c>
      <c r="H94" s="36" t="b">
        <v>0</v>
      </c>
      <c r="I94" s="44" t="str">
        <f t="shared" si="1"/>
        <v>sara.benellitutor1@pietroaldi.com</v>
      </c>
      <c r="J94" s="44" t="str">
        <f t="shared" si="2"/>
        <v>sara.benellitutor2@pietroaldi.com</v>
      </c>
      <c r="K94" s="44"/>
    </row>
    <row r="95" ht="13.5" customHeight="1">
      <c r="A95" s="31" t="b">
        <v>1</v>
      </c>
      <c r="B95" s="40" t="s">
        <v>177</v>
      </c>
      <c r="C95" s="41" t="s">
        <v>773</v>
      </c>
      <c r="D95" s="40" t="s">
        <v>84</v>
      </c>
      <c r="E95" s="42" t="s">
        <v>775</v>
      </c>
      <c r="F95" s="43"/>
      <c r="G95" s="44" t="s">
        <v>86</v>
      </c>
      <c r="H95" s="36"/>
      <c r="I95" s="44" t="str">
        <f t="shared" si="1"/>
        <v>serse.benellitutor1@pietroaldi.com</v>
      </c>
      <c r="J95" s="44" t="str">
        <f t="shared" si="2"/>
        <v>serse.benellitutor2@pietroaldi.com</v>
      </c>
      <c r="K95" s="44"/>
    </row>
    <row r="96" ht="13.5" customHeight="1">
      <c r="A96" s="31" t="b">
        <v>1</v>
      </c>
      <c r="B96" s="32" t="s">
        <v>295</v>
      </c>
      <c r="C96" s="33" t="s">
        <v>784</v>
      </c>
      <c r="D96" s="34" t="s">
        <v>91</v>
      </c>
      <c r="E96" s="45" t="s">
        <v>786</v>
      </c>
      <c r="F96" s="43"/>
      <c r="G96" s="44" t="s">
        <v>86</v>
      </c>
      <c r="H96" s="36"/>
      <c r="I96" s="44" t="str">
        <f t="shared" si="1"/>
        <v>lorenzo.benignitutor1@pietroaldi.com</v>
      </c>
      <c r="J96" s="44" t="str">
        <f t="shared" si="2"/>
        <v>lorenzo.benignitutor2@pietroaldi.com</v>
      </c>
      <c r="K96" s="44"/>
    </row>
    <row r="97" ht="13.5" customHeight="1">
      <c r="A97" s="31" t="b">
        <v>1</v>
      </c>
      <c r="B97" s="32" t="s">
        <v>113</v>
      </c>
      <c r="C97" s="33" t="s">
        <v>795</v>
      </c>
      <c r="D97" s="34" t="s">
        <v>91</v>
      </c>
      <c r="E97" s="45" t="s">
        <v>462</v>
      </c>
      <c r="F97" s="43" t="b">
        <v>0</v>
      </c>
      <c r="G97" s="53" t="s">
        <v>799</v>
      </c>
      <c r="H97" s="36" t="b">
        <v>0</v>
      </c>
      <c r="I97" s="44" t="str">
        <f t="shared" si="1"/>
        <v>alex.benoccitutor1@pietroaldi.com</v>
      </c>
      <c r="J97" s="44" t="str">
        <f t="shared" si="2"/>
        <v>alex.benoccitutor2@pietroaldi.com</v>
      </c>
      <c r="K97" s="44"/>
    </row>
    <row r="98" ht="13.5" customHeight="1">
      <c r="A98" s="31" t="b">
        <v>1</v>
      </c>
      <c r="B98" s="32" t="s">
        <v>126</v>
      </c>
      <c r="C98" s="33" t="s">
        <v>805</v>
      </c>
      <c r="D98" s="34" t="s">
        <v>84</v>
      </c>
      <c r="E98" s="45" t="s">
        <v>807</v>
      </c>
      <c r="F98" s="43" t="b">
        <v>0</v>
      </c>
      <c r="G98" s="44" t="s">
        <v>86</v>
      </c>
      <c r="H98" s="36" t="b">
        <v>0</v>
      </c>
      <c r="I98" s="44" t="str">
        <f t="shared" si="1"/>
        <v>mattia.benoccitutor1@pietroaldi.com</v>
      </c>
      <c r="J98" s="44" t="str">
        <f t="shared" si="2"/>
        <v>mattia.benoccitutor2@pietroaldi.com</v>
      </c>
      <c r="K98" s="44"/>
    </row>
    <row r="99" ht="13.5" customHeight="1">
      <c r="A99" s="31" t="b">
        <v>1</v>
      </c>
      <c r="B99" s="32" t="s">
        <v>178</v>
      </c>
      <c r="C99" s="33" t="s">
        <v>815</v>
      </c>
      <c r="D99" s="34" t="s">
        <v>84</v>
      </c>
      <c r="E99" s="35" t="s">
        <v>817</v>
      </c>
      <c r="F99" s="36"/>
      <c r="G99" s="37" t="s">
        <v>86</v>
      </c>
      <c r="H99" s="36"/>
      <c r="I99" s="39" t="str">
        <f t="shared" si="1"/>
        <v>idriss.bentalbitutor1@pietroaldi.com</v>
      </c>
      <c r="J99" s="39" t="str">
        <f t="shared" si="2"/>
        <v>idriss.bentalbitutor2@pietroaldi.com</v>
      </c>
      <c r="K99" s="39"/>
    </row>
    <row r="100" ht="13.5" customHeight="1">
      <c r="A100" s="31" t="b">
        <v>1</v>
      </c>
      <c r="B100" s="32" t="s">
        <v>215</v>
      </c>
      <c r="C100" s="33" t="s">
        <v>824</v>
      </c>
      <c r="D100" s="34" t="s">
        <v>91</v>
      </c>
      <c r="E100" s="45" t="s">
        <v>826</v>
      </c>
      <c r="F100" s="43" t="b">
        <v>0</v>
      </c>
      <c r="G100" s="44" t="s">
        <v>86</v>
      </c>
      <c r="H100" s="36" t="b">
        <v>0</v>
      </c>
      <c r="I100" s="44" t="str">
        <f t="shared" si="1"/>
        <v>greta.benuccitutor1@pietroaldi.com</v>
      </c>
      <c r="J100" s="44" t="str">
        <f t="shared" si="2"/>
        <v>greta.benuccitutor2@pietroaldi.com</v>
      </c>
      <c r="K100" s="44"/>
    </row>
    <row r="101" ht="13.5" customHeight="1">
      <c r="A101" s="31" t="b">
        <v>1</v>
      </c>
      <c r="B101" s="32" t="s">
        <v>112</v>
      </c>
      <c r="C101" s="33" t="s">
        <v>833</v>
      </c>
      <c r="D101" s="34" t="s">
        <v>84</v>
      </c>
      <c r="E101" s="35" t="s">
        <v>836</v>
      </c>
      <c r="F101" s="36"/>
      <c r="G101" s="37" t="s">
        <v>86</v>
      </c>
      <c r="H101" s="36"/>
      <c r="I101" s="39" t="str">
        <f t="shared" si="1"/>
        <v>matteo.benvenutitutor1@pietroaldi.com</v>
      </c>
      <c r="J101" s="39" t="str">
        <f t="shared" si="2"/>
        <v>matteo.benvenutitutor2@pietroaldi.com</v>
      </c>
      <c r="K101" s="39"/>
    </row>
    <row r="102" ht="13.5" customHeight="1">
      <c r="A102" s="31" t="b">
        <v>1</v>
      </c>
      <c r="B102" s="32" t="s">
        <v>587</v>
      </c>
      <c r="C102" s="33" t="s">
        <v>844</v>
      </c>
      <c r="D102" s="34" t="s">
        <v>91</v>
      </c>
      <c r="E102" s="45" t="s">
        <v>846</v>
      </c>
      <c r="F102" s="43" t="b">
        <v>0</v>
      </c>
      <c r="G102" s="44" t="s">
        <v>86</v>
      </c>
      <c r="H102" s="36" t="b">
        <v>0</v>
      </c>
      <c r="I102" s="44" t="str">
        <f t="shared" si="1"/>
        <v>matteo.bernabeitutor1@pietroaldi.com</v>
      </c>
      <c r="J102" s="44" t="str">
        <f t="shared" si="2"/>
        <v>matteo.bernabeitutor2@pietroaldi.com</v>
      </c>
      <c r="K102" s="44"/>
    </row>
    <row r="103" ht="13.5" customHeight="1">
      <c r="A103" s="31" t="b">
        <v>1</v>
      </c>
      <c r="B103" s="32" t="s">
        <v>587</v>
      </c>
      <c r="C103" s="33" t="s">
        <v>854</v>
      </c>
      <c r="D103" s="34" t="s">
        <v>91</v>
      </c>
      <c r="E103" s="45" t="s">
        <v>855</v>
      </c>
      <c r="F103" s="43" t="b">
        <v>0</v>
      </c>
      <c r="G103" s="44" t="s">
        <v>86</v>
      </c>
      <c r="H103" s="36" t="b">
        <v>0</v>
      </c>
      <c r="I103" s="44" t="str">
        <f t="shared" si="1"/>
        <v>matteo.bernarditutor1@pietroaldi.com</v>
      </c>
      <c r="J103" s="44" t="str">
        <f t="shared" si="2"/>
        <v>matteo.bernarditutor2@pietroaldi.com</v>
      </c>
      <c r="K103" s="44"/>
    </row>
    <row r="104" ht="13.5" customHeight="1">
      <c r="A104" s="31" t="b">
        <v>1</v>
      </c>
      <c r="B104" s="32" t="s">
        <v>50</v>
      </c>
      <c r="C104" s="33" t="s">
        <v>49</v>
      </c>
      <c r="D104" s="34" t="s">
        <v>91</v>
      </c>
      <c r="E104" s="45" t="s">
        <v>668</v>
      </c>
      <c r="F104" s="43" t="b">
        <v>0</v>
      </c>
      <c r="G104" s="44" t="s">
        <v>86</v>
      </c>
      <c r="H104" s="36" t="b">
        <v>0</v>
      </c>
      <c r="I104" s="44" t="str">
        <f t="shared" si="1"/>
        <v>damiano.bernardinitutor1@pietroaldi.com</v>
      </c>
      <c r="J104" s="44" t="str">
        <f t="shared" si="2"/>
        <v>damiano.bernardinitutor2@pietroaldi.com</v>
      </c>
      <c r="K104" s="44"/>
    </row>
    <row r="105" ht="13.5" customHeight="1">
      <c r="A105" s="31" t="b">
        <v>1</v>
      </c>
      <c r="B105" s="32" t="s">
        <v>113</v>
      </c>
      <c r="C105" s="33" t="s">
        <v>868</v>
      </c>
      <c r="D105" s="34" t="s">
        <v>84</v>
      </c>
      <c r="E105" s="45" t="s">
        <v>869</v>
      </c>
      <c r="F105" s="43" t="b">
        <v>0</v>
      </c>
      <c r="G105" s="44" t="s">
        <v>86</v>
      </c>
      <c r="H105" s="36" t="b">
        <v>0</v>
      </c>
      <c r="I105" s="44" t="str">
        <f t="shared" si="1"/>
        <v>joel.berrettitutor1@pietroaldi.com</v>
      </c>
      <c r="J105" s="44" t="str">
        <f t="shared" si="2"/>
        <v>joel.berrettitutor2@pietroaldi.com</v>
      </c>
      <c r="K105" s="44"/>
    </row>
    <row r="106" ht="13.5" customHeight="1">
      <c r="A106" s="31" t="b">
        <v>1</v>
      </c>
      <c r="B106" s="32" t="s">
        <v>295</v>
      </c>
      <c r="C106" s="33" t="s">
        <v>877</v>
      </c>
      <c r="D106" s="34" t="s">
        <v>91</v>
      </c>
      <c r="E106" s="45" t="s">
        <v>879</v>
      </c>
      <c r="F106" s="43"/>
      <c r="G106" s="44" t="s">
        <v>86</v>
      </c>
      <c r="H106" s="36"/>
      <c r="I106" s="44" t="str">
        <f t="shared" si="1"/>
        <v>tommaso.bertagnoliotutor1@pietroaldi.com</v>
      </c>
      <c r="J106" s="44" t="str">
        <f t="shared" si="2"/>
        <v>tommaso.bertagnoliotutor2@pietroaldi.com</v>
      </c>
      <c r="K106" s="44"/>
    </row>
    <row r="107" ht="13.5" customHeight="1">
      <c r="A107" s="31" t="b">
        <v>1</v>
      </c>
      <c r="B107" s="32" t="s">
        <v>151</v>
      </c>
      <c r="C107" s="33" t="s">
        <v>884</v>
      </c>
      <c r="D107" s="34" t="s">
        <v>91</v>
      </c>
      <c r="E107" s="45" t="s">
        <v>886</v>
      </c>
      <c r="F107" s="43" t="b">
        <v>0</v>
      </c>
      <c r="G107" s="44" t="s">
        <v>86</v>
      </c>
      <c r="H107" s="36" t="b">
        <v>0</v>
      </c>
      <c r="I107" s="44" t="str">
        <f t="shared" si="1"/>
        <v>francesca.bertitutor1@pietroaldi.com</v>
      </c>
      <c r="J107" s="44" t="str">
        <f t="shared" si="2"/>
        <v>francesca.bertitutor2@pietroaldi.com</v>
      </c>
      <c r="K107" s="44"/>
    </row>
    <row r="108" ht="13.5" customHeight="1">
      <c r="A108" s="31" t="b">
        <v>1</v>
      </c>
      <c r="B108" s="32" t="s">
        <v>587</v>
      </c>
      <c r="C108" s="33" t="s">
        <v>894</v>
      </c>
      <c r="D108" s="34" t="s">
        <v>91</v>
      </c>
      <c r="E108" s="45" t="s">
        <v>898</v>
      </c>
      <c r="F108" s="43" t="b">
        <v>0</v>
      </c>
      <c r="G108" s="44" t="s">
        <v>86</v>
      </c>
      <c r="H108" s="36" t="b">
        <v>0</v>
      </c>
      <c r="I108" s="44" t="str">
        <f t="shared" si="1"/>
        <v>lorenzo.bertitutor1@pietroaldi.com</v>
      </c>
      <c r="J108" s="44" t="str">
        <f t="shared" si="2"/>
        <v>lorenzo.bertitutor2@pietroaldi.com</v>
      </c>
      <c r="K108" s="44"/>
    </row>
    <row r="109" ht="13.5" customHeight="1">
      <c r="A109" s="31" t="b">
        <v>1</v>
      </c>
      <c r="B109" s="32" t="s">
        <v>50</v>
      </c>
      <c r="C109" s="33" t="s">
        <v>57</v>
      </c>
      <c r="D109" s="34" t="s">
        <v>91</v>
      </c>
      <c r="E109" s="45" t="s">
        <v>840</v>
      </c>
      <c r="F109" s="36" t="b">
        <v>1</v>
      </c>
      <c r="G109" s="44" t="s">
        <v>86</v>
      </c>
      <c r="H109" s="36" t="b">
        <v>0</v>
      </c>
      <c r="I109" s="44" t="str">
        <f t="shared" si="1"/>
        <v>giacomo.bettitutor1@pietroaldi.com</v>
      </c>
      <c r="J109" s="44" t="str">
        <f t="shared" si="2"/>
        <v>giacomo.bettitutor2@pietroaldi.com</v>
      </c>
      <c r="K109" s="44"/>
    </row>
    <row r="110" ht="13.5" customHeight="1">
      <c r="A110" s="31" t="b">
        <v>1</v>
      </c>
      <c r="B110" s="32" t="s">
        <v>48</v>
      </c>
      <c r="C110" s="33" t="s">
        <v>705</v>
      </c>
      <c r="D110" s="34" t="s">
        <v>91</v>
      </c>
      <c r="E110" s="45" t="s">
        <v>915</v>
      </c>
      <c r="F110" s="43" t="b">
        <v>0</v>
      </c>
      <c r="G110" s="44" t="s">
        <v>86</v>
      </c>
      <c r="H110" s="36" t="b">
        <v>0</v>
      </c>
      <c r="I110" s="44" t="str">
        <f t="shared" si="1"/>
        <v>matteo.bevilacquatutor1@pietroaldi.com</v>
      </c>
      <c r="J110" s="44" t="str">
        <f t="shared" si="2"/>
        <v>matteo.bevilacquatutor2@pietroaldi.com</v>
      </c>
      <c r="K110" s="44"/>
    </row>
    <row r="111" ht="13.5" customHeight="1">
      <c r="A111" s="31" t="b">
        <v>1</v>
      </c>
      <c r="B111" s="32" t="s">
        <v>183</v>
      </c>
      <c r="C111" s="33" t="s">
        <v>923</v>
      </c>
      <c r="D111" s="34" t="s">
        <v>84</v>
      </c>
      <c r="E111" s="45" t="s">
        <v>538</v>
      </c>
      <c r="F111" s="43" t="b">
        <v>0</v>
      </c>
      <c r="G111" s="44" t="s">
        <v>86</v>
      </c>
      <c r="H111" s="36" t="b">
        <v>0</v>
      </c>
      <c r="I111" s="44" t="str">
        <f t="shared" si="1"/>
        <v>anna.biagettitutor1@pietroaldi.com</v>
      </c>
      <c r="J111" s="44" t="str">
        <f t="shared" si="2"/>
        <v>anna.biagettitutor2@pietroaldi.com</v>
      </c>
      <c r="K111" s="44"/>
    </row>
    <row r="112" ht="13.5" customHeight="1">
      <c r="A112" s="31" t="b">
        <v>1</v>
      </c>
      <c r="B112" s="32" t="s">
        <v>239</v>
      </c>
      <c r="C112" s="33" t="s">
        <v>929</v>
      </c>
      <c r="D112" s="34" t="s">
        <v>91</v>
      </c>
      <c r="E112" s="45" t="s">
        <v>931</v>
      </c>
      <c r="F112" s="43" t="b">
        <v>0</v>
      </c>
      <c r="G112" s="44" t="s">
        <v>86</v>
      </c>
      <c r="H112" s="36" t="b">
        <v>0</v>
      </c>
      <c r="I112" s="44" t="str">
        <f t="shared" si="1"/>
        <v>flaminia.biagitutor1@pietroaldi.com</v>
      </c>
      <c r="J112" s="44" t="str">
        <f t="shared" si="2"/>
        <v>flaminia.biagitutor2@pietroaldi.com</v>
      </c>
      <c r="K112" s="44"/>
    </row>
    <row r="113" ht="13.5" customHeight="1">
      <c r="A113" s="31" t="b">
        <v>1</v>
      </c>
      <c r="B113" s="32" t="s">
        <v>151</v>
      </c>
      <c r="C113" s="33" t="s">
        <v>936</v>
      </c>
      <c r="D113" s="34" t="s">
        <v>91</v>
      </c>
      <c r="E113" s="45" t="s">
        <v>938</v>
      </c>
      <c r="F113" s="43" t="b">
        <v>0</v>
      </c>
      <c r="G113" s="44" t="s">
        <v>86</v>
      </c>
      <c r="H113" s="36" t="b">
        <v>0</v>
      </c>
      <c r="I113" s="44" t="str">
        <f t="shared" si="1"/>
        <v>flavio.biagitutor1@pietroaldi.com</v>
      </c>
      <c r="J113" s="44" t="str">
        <f t="shared" si="2"/>
        <v>flavio.biagitutor2@pietroaldi.com</v>
      </c>
      <c r="K113" s="44"/>
    </row>
    <row r="114" ht="13.5" customHeight="1">
      <c r="A114" s="31" t="b">
        <v>1</v>
      </c>
      <c r="B114" s="32" t="s">
        <v>62</v>
      </c>
      <c r="C114" s="33" t="s">
        <v>946</v>
      </c>
      <c r="D114" s="34" t="s">
        <v>91</v>
      </c>
      <c r="E114" s="45" t="s">
        <v>948</v>
      </c>
      <c r="F114" s="43" t="b">
        <v>0</v>
      </c>
      <c r="G114" s="44" t="s">
        <v>86</v>
      </c>
      <c r="H114" s="36" t="b">
        <v>0</v>
      </c>
      <c r="I114" s="44" t="str">
        <f t="shared" si="1"/>
        <v>matteo.biagiarellitutor1@pietroaldi.com</v>
      </c>
      <c r="J114" s="44" t="str">
        <f t="shared" si="2"/>
        <v>matteo.biagiarellitutor2@pietroaldi.com</v>
      </c>
      <c r="K114" s="44"/>
    </row>
    <row r="115" ht="13.5" customHeight="1">
      <c r="A115" s="31" t="b">
        <v>1</v>
      </c>
      <c r="B115" s="32" t="s">
        <v>599</v>
      </c>
      <c r="C115" s="33" t="s">
        <v>958</v>
      </c>
      <c r="D115" s="34" t="s">
        <v>91</v>
      </c>
      <c r="E115" s="45" t="s">
        <v>960</v>
      </c>
      <c r="F115" s="43" t="b">
        <v>0</v>
      </c>
      <c r="G115" s="46" t="s">
        <v>962</v>
      </c>
      <c r="H115" s="36" t="b">
        <v>0</v>
      </c>
      <c r="I115" s="44" t="str">
        <f t="shared" si="1"/>
        <v>leonardo.biaginigorimartinitutor1@pietroaldi.com</v>
      </c>
      <c r="J115" s="44" t="str">
        <f t="shared" si="2"/>
        <v>leonardo.biaginigorimartinitutor2@pietroaldi.com</v>
      </c>
      <c r="K115" s="44"/>
    </row>
    <row r="116" ht="13.5" customHeight="1">
      <c r="A116" s="31" t="b">
        <v>1</v>
      </c>
      <c r="B116" s="32" t="s">
        <v>143</v>
      </c>
      <c r="C116" s="33" t="s">
        <v>969</v>
      </c>
      <c r="D116" s="34" t="s">
        <v>91</v>
      </c>
      <c r="E116" s="45" t="s">
        <v>970</v>
      </c>
      <c r="F116" s="36" t="b">
        <v>1</v>
      </c>
      <c r="G116" s="44" t="s">
        <v>86</v>
      </c>
      <c r="H116" s="36"/>
      <c r="I116" s="44" t="str">
        <f t="shared" si="1"/>
        <v>elena.biagiolitutor1@pietroaldi.com</v>
      </c>
      <c r="J116" s="44" t="str">
        <f t="shared" si="2"/>
        <v>elena.biagiolitutor2@pietroaldi.com</v>
      </c>
      <c r="K116" s="44"/>
    </row>
    <row r="117" ht="13.5" customHeight="1">
      <c r="A117" s="31" t="b">
        <v>1</v>
      </c>
      <c r="B117" s="32" t="s">
        <v>34</v>
      </c>
      <c r="C117" s="33" t="s">
        <v>975</v>
      </c>
      <c r="D117" s="34" t="s">
        <v>91</v>
      </c>
      <c r="E117" s="45" t="s">
        <v>978</v>
      </c>
      <c r="F117" s="43" t="b">
        <v>0</v>
      </c>
      <c r="G117" s="44" t="s">
        <v>86</v>
      </c>
      <c r="H117" s="36" t="b">
        <v>0</v>
      </c>
      <c r="I117" s="44" t="str">
        <f t="shared" si="1"/>
        <v>matilde.biagiolitutor1@pietroaldi.com</v>
      </c>
      <c r="J117" s="44" t="str">
        <f t="shared" si="2"/>
        <v>matilde.biagiolitutor2@pietroaldi.com</v>
      </c>
      <c r="K117" s="44"/>
    </row>
    <row r="118" ht="13.5" customHeight="1">
      <c r="A118" s="31" t="b">
        <v>1</v>
      </c>
      <c r="B118" s="32" t="s">
        <v>9</v>
      </c>
      <c r="C118" s="33" t="s">
        <v>985</v>
      </c>
      <c r="D118" s="34" t="s">
        <v>91</v>
      </c>
      <c r="E118" s="45" t="s">
        <v>395</v>
      </c>
      <c r="F118" s="43" t="b">
        <v>0</v>
      </c>
      <c r="G118" s="44" t="s">
        <v>86</v>
      </c>
      <c r="H118" s="36" t="b">
        <v>0</v>
      </c>
      <c r="I118" s="44" t="str">
        <f t="shared" si="1"/>
        <v>alessandra.bianchitutor1@pietroaldi.com</v>
      </c>
      <c r="J118" s="44" t="str">
        <f t="shared" si="2"/>
        <v>alessandra.bianchitutor2@pietroaldi.com</v>
      </c>
      <c r="K118" s="44"/>
    </row>
    <row r="119" ht="13.5" customHeight="1">
      <c r="A119" s="31" t="b">
        <v>1</v>
      </c>
      <c r="B119" s="32" t="s">
        <v>143</v>
      </c>
      <c r="C119" s="33" t="s">
        <v>314</v>
      </c>
      <c r="D119" s="34" t="s">
        <v>84</v>
      </c>
      <c r="E119" s="45" t="s">
        <v>999</v>
      </c>
      <c r="F119" s="43"/>
      <c r="G119" s="44" t="s">
        <v>86</v>
      </c>
      <c r="H119" s="36"/>
      <c r="I119" s="44" t="str">
        <f t="shared" si="1"/>
        <v>david.bianchitutor1@pietroaldi.com</v>
      </c>
      <c r="J119" s="44" t="str">
        <f t="shared" si="2"/>
        <v>david.bianchitutor2@pietroaldi.com</v>
      </c>
      <c r="K119" s="44"/>
    </row>
    <row r="120" ht="13.5" customHeight="1">
      <c r="A120" s="31" t="b">
        <v>1</v>
      </c>
      <c r="B120" s="32" t="s">
        <v>292</v>
      </c>
      <c r="C120" s="33" t="s">
        <v>1004</v>
      </c>
      <c r="D120" s="34" t="s">
        <v>91</v>
      </c>
      <c r="E120" s="45" t="s">
        <v>1007</v>
      </c>
      <c r="F120" s="43" t="b">
        <v>0</v>
      </c>
      <c r="G120" s="44" t="s">
        <v>86</v>
      </c>
      <c r="H120" s="36" t="b">
        <v>0</v>
      </c>
      <c r="I120" s="44" t="str">
        <f t="shared" si="1"/>
        <v>noemi.bianchitutor1@pietroaldi.com</v>
      </c>
      <c r="J120" s="44" t="str">
        <f t="shared" si="2"/>
        <v>noemi.bianchitutor2@pietroaldi.com</v>
      </c>
      <c r="K120" s="44"/>
    </row>
    <row r="121" ht="13.5" customHeight="1">
      <c r="A121" s="31" t="b">
        <v>1</v>
      </c>
      <c r="B121" s="32" t="s">
        <v>372</v>
      </c>
      <c r="C121" s="33" t="s">
        <v>389</v>
      </c>
      <c r="D121" s="34" t="s">
        <v>91</v>
      </c>
      <c r="E121" s="45" t="s">
        <v>614</v>
      </c>
      <c r="F121" s="43" t="b">
        <v>0</v>
      </c>
      <c r="G121" s="44" t="s">
        <v>86</v>
      </c>
      <c r="H121" s="36" t="b">
        <v>0</v>
      </c>
      <c r="I121" s="44" t="str">
        <f t="shared" si="1"/>
        <v>carolina.biancotutor1@pietroaldi.com</v>
      </c>
      <c r="J121" s="44" t="str">
        <f t="shared" si="2"/>
        <v>carolina.biancotutor2@pietroaldi.com</v>
      </c>
      <c r="K121" s="44"/>
    </row>
    <row r="122" ht="13.5" customHeight="1">
      <c r="A122" s="31" t="b">
        <v>1</v>
      </c>
      <c r="B122" s="32" t="s">
        <v>112</v>
      </c>
      <c r="C122" s="33" t="s">
        <v>1020</v>
      </c>
      <c r="D122" s="34" t="s">
        <v>91</v>
      </c>
      <c r="E122" s="35" t="s">
        <v>1022</v>
      </c>
      <c r="F122" s="36"/>
      <c r="G122" s="37" t="s">
        <v>86</v>
      </c>
      <c r="H122" s="36"/>
      <c r="I122" s="39" t="str">
        <f t="shared" si="1"/>
        <v>cristina.bigitutor1@pietroaldi.com</v>
      </c>
      <c r="J122" s="39" t="str">
        <f t="shared" si="2"/>
        <v>cristina.bigitutor2@pietroaldi.com</v>
      </c>
      <c r="K122" s="39"/>
    </row>
    <row r="123" ht="13.5" customHeight="1">
      <c r="A123" s="31" t="b">
        <v>1</v>
      </c>
      <c r="B123" s="32" t="s">
        <v>61</v>
      </c>
      <c r="C123" s="33" t="s">
        <v>60</v>
      </c>
      <c r="D123" s="34" t="s">
        <v>84</v>
      </c>
      <c r="E123" s="45" t="s">
        <v>691</v>
      </c>
      <c r="F123" s="43" t="b">
        <v>0</v>
      </c>
      <c r="G123" s="44" t="s">
        <v>86</v>
      </c>
      <c r="H123" s="36" t="b">
        <v>0</v>
      </c>
      <c r="I123" s="44" t="str">
        <f t="shared" si="1"/>
        <v>diego.bigonitutor1@pietroaldi.com</v>
      </c>
      <c r="J123" s="44" t="str">
        <f t="shared" si="2"/>
        <v>diego.bigonitutor2@pietroaldi.com</v>
      </c>
      <c r="K123" s="44"/>
    </row>
    <row r="124" ht="13.5" customHeight="1">
      <c r="A124" s="31" t="b">
        <v>1</v>
      </c>
      <c r="B124" s="32" t="s">
        <v>151</v>
      </c>
      <c r="C124" s="33" t="s">
        <v>1035</v>
      </c>
      <c r="D124" s="34" t="s">
        <v>84</v>
      </c>
      <c r="E124" s="45" t="s">
        <v>1036</v>
      </c>
      <c r="F124" s="36" t="b">
        <v>1</v>
      </c>
      <c r="G124" s="44" t="s">
        <v>86</v>
      </c>
      <c r="H124" s="36" t="b">
        <v>0</v>
      </c>
      <c r="I124" s="44" t="str">
        <f t="shared" si="1"/>
        <v>leonardo.bigonitutor1@pietroaldi.com</v>
      </c>
      <c r="J124" s="44" t="str">
        <f t="shared" si="2"/>
        <v>leonardo.bigonitutor2@pietroaldi.com</v>
      </c>
      <c r="K124" s="44"/>
    </row>
    <row r="125" ht="13.5" customHeight="1">
      <c r="A125" s="31" t="b">
        <v>1</v>
      </c>
      <c r="B125" s="32" t="s">
        <v>62</v>
      </c>
      <c r="C125" s="33" t="s">
        <v>1042</v>
      </c>
      <c r="D125" s="34" t="s">
        <v>84</v>
      </c>
      <c r="E125" s="45" t="s">
        <v>746</v>
      </c>
      <c r="F125" s="43" t="b">
        <v>0</v>
      </c>
      <c r="G125" s="44" t="s">
        <v>86</v>
      </c>
      <c r="H125" s="36" t="b">
        <v>0</v>
      </c>
      <c r="I125" s="44" t="str">
        <f t="shared" si="1"/>
        <v>ernesto.biliottitutor1@pietroaldi.com</v>
      </c>
      <c r="J125" s="44" t="str">
        <f t="shared" si="2"/>
        <v>ernesto.biliottitutor2@pietroaldi.com</v>
      </c>
      <c r="K125" s="44"/>
    </row>
    <row r="126" ht="13.5" customHeight="1">
      <c r="A126" s="31" t="b">
        <v>1</v>
      </c>
      <c r="B126" s="32" t="s">
        <v>50</v>
      </c>
      <c r="C126" s="33" t="s">
        <v>1053</v>
      </c>
      <c r="D126" s="34" t="s">
        <v>84</v>
      </c>
      <c r="E126" s="45" t="s">
        <v>405</v>
      </c>
      <c r="F126" s="43" t="b">
        <v>0</v>
      </c>
      <c r="G126" s="44" t="s">
        <v>86</v>
      </c>
      <c r="H126" s="36" t="b">
        <v>0</v>
      </c>
      <c r="I126" s="44" t="str">
        <f t="shared" si="1"/>
        <v>alessandro.bionditutor1@pietroaldi.com</v>
      </c>
      <c r="J126" s="44" t="str">
        <f t="shared" si="2"/>
        <v>alessandro.bionditutor2@pietroaldi.com</v>
      </c>
      <c r="K126" s="44"/>
    </row>
    <row r="127" ht="13.5" customHeight="1">
      <c r="A127" s="31" t="b">
        <v>1</v>
      </c>
      <c r="B127" s="32" t="s">
        <v>599</v>
      </c>
      <c r="C127" s="33" t="s">
        <v>1061</v>
      </c>
      <c r="D127" s="34" t="s">
        <v>91</v>
      </c>
      <c r="E127" s="45" t="s">
        <v>1063</v>
      </c>
      <c r="F127" s="43" t="b">
        <v>0</v>
      </c>
      <c r="G127" s="46" t="s">
        <v>1065</v>
      </c>
      <c r="H127" s="36" t="b">
        <v>0</v>
      </c>
      <c r="I127" s="44" t="str">
        <f t="shared" si="1"/>
        <v>arianna.birellitutor1@pietroaldi.com</v>
      </c>
      <c r="J127" s="44" t="str">
        <f t="shared" si="2"/>
        <v>arianna.birellitutor2@pietroaldi.com</v>
      </c>
      <c r="K127" s="44"/>
    </row>
    <row r="128" ht="13.5" customHeight="1">
      <c r="A128" s="31" t="b">
        <v>1</v>
      </c>
      <c r="B128" s="32" t="s">
        <v>48</v>
      </c>
      <c r="C128" s="33" t="s">
        <v>1073</v>
      </c>
      <c r="D128" s="34" t="s">
        <v>91</v>
      </c>
      <c r="E128" s="45" t="s">
        <v>870</v>
      </c>
      <c r="F128" s="43" t="b">
        <v>0</v>
      </c>
      <c r="G128" s="44" t="s">
        <v>86</v>
      </c>
      <c r="H128" s="36" t="b">
        <v>0</v>
      </c>
      <c r="I128" s="44" t="str">
        <f t="shared" si="1"/>
        <v>giulia.biscionitutor1@pietroaldi.com</v>
      </c>
      <c r="J128" s="44" t="str">
        <f t="shared" si="2"/>
        <v>giulia.biscionitutor2@pietroaldi.com</v>
      </c>
      <c r="K128" s="44"/>
    </row>
    <row r="129" ht="13.5" customHeight="1">
      <c r="A129" s="31" t="b">
        <v>1</v>
      </c>
      <c r="B129" s="32" t="s">
        <v>126</v>
      </c>
      <c r="C129" s="33" t="s">
        <v>1076</v>
      </c>
      <c r="D129" s="34" t="s">
        <v>91</v>
      </c>
      <c r="E129" s="45" t="s">
        <v>862</v>
      </c>
      <c r="F129" s="43" t="b">
        <v>0</v>
      </c>
      <c r="G129" s="44" t="s">
        <v>86</v>
      </c>
      <c r="H129" s="36" t="b">
        <v>0</v>
      </c>
      <c r="I129" s="44" t="str">
        <f t="shared" si="1"/>
        <v>giorgia.biscontitutor1@pietroaldi.com</v>
      </c>
      <c r="J129" s="44" t="str">
        <f t="shared" si="2"/>
        <v>giorgia.biscontitutor2@pietroaldi.com</v>
      </c>
      <c r="K129" s="44"/>
    </row>
    <row r="130" ht="13.5" customHeight="1">
      <c r="A130" s="31" t="b">
        <v>1</v>
      </c>
      <c r="B130" s="32" t="s">
        <v>65</v>
      </c>
      <c r="C130" s="33" t="s">
        <v>1085</v>
      </c>
      <c r="D130" s="34" t="s">
        <v>91</v>
      </c>
      <c r="E130" s="45" t="s">
        <v>496</v>
      </c>
      <c r="F130" s="43" t="b">
        <v>0</v>
      </c>
      <c r="G130" s="44" t="s">
        <v>86</v>
      </c>
      <c r="H130" s="36" t="b">
        <v>0</v>
      </c>
      <c r="I130" s="44" t="str">
        <f t="shared" si="1"/>
        <v>andrea.boccinitutor1@pietroaldi.com</v>
      </c>
      <c r="J130" s="44" t="str">
        <f t="shared" si="2"/>
        <v>andrea.boccinitutor2@pietroaldi.com</v>
      </c>
      <c r="K130" s="44"/>
    </row>
    <row r="131" ht="13.5" customHeight="1">
      <c r="A131" s="31" t="b">
        <v>1</v>
      </c>
      <c r="B131" s="32" t="s">
        <v>106</v>
      </c>
      <c r="C131" s="33" t="s">
        <v>1093</v>
      </c>
      <c r="D131" s="34" t="s">
        <v>91</v>
      </c>
      <c r="E131" s="45" t="s">
        <v>1095</v>
      </c>
      <c r="F131" s="43"/>
      <c r="G131" s="44" t="s">
        <v>86</v>
      </c>
      <c r="H131" s="36"/>
      <c r="I131" s="44" t="str">
        <f t="shared" si="1"/>
        <v>aurora.boccutitutor1@pietroaldi.com</v>
      </c>
      <c r="J131" s="44" t="str">
        <f t="shared" si="2"/>
        <v>aurora.boccutitutor2@pietroaldi.com</v>
      </c>
      <c r="K131" s="44"/>
    </row>
    <row r="132" ht="13.5" customHeight="1">
      <c r="A132" s="31" t="b">
        <v>1</v>
      </c>
      <c r="B132" s="32" t="s">
        <v>372</v>
      </c>
      <c r="C132" s="33" t="s">
        <v>1101</v>
      </c>
      <c r="D132" s="34" t="s">
        <v>91</v>
      </c>
      <c r="E132" s="45" t="s">
        <v>928</v>
      </c>
      <c r="F132" s="43" t="b">
        <v>0</v>
      </c>
      <c r="G132" s="44" t="s">
        <v>86</v>
      </c>
      <c r="H132" s="36" t="b">
        <v>0</v>
      </c>
      <c r="I132" s="44" t="str">
        <f t="shared" si="1"/>
        <v>ivo.bonaccortitutor1@pietroaldi.com</v>
      </c>
      <c r="J132" s="44" t="str">
        <f t="shared" si="2"/>
        <v>ivo.bonaccortitutor2@pietroaldi.com</v>
      </c>
      <c r="K132" s="44"/>
    </row>
    <row r="133" ht="13.5" customHeight="1">
      <c r="A133" s="31" t="b">
        <v>1</v>
      </c>
      <c r="B133" s="32" t="s">
        <v>372</v>
      </c>
      <c r="C133" s="33" t="s">
        <v>1103</v>
      </c>
      <c r="D133" s="34" t="s">
        <v>91</v>
      </c>
      <c r="E133" s="45" t="s">
        <v>1105</v>
      </c>
      <c r="F133" s="36" t="b">
        <v>1</v>
      </c>
      <c r="G133" s="44" t="s">
        <v>86</v>
      </c>
      <c r="H133" s="36" t="b">
        <v>0</v>
      </c>
      <c r="I133" s="44" t="str">
        <f t="shared" si="1"/>
        <v>nicole.bonadonnatutor1@pietroaldi.com</v>
      </c>
      <c r="J133" s="44" t="str">
        <f t="shared" si="2"/>
        <v>nicole.bonadonnatutor2@pietroaldi.com</v>
      </c>
      <c r="K133" s="44"/>
    </row>
    <row r="134" ht="13.5" customHeight="1">
      <c r="A134" s="31" t="b">
        <v>1</v>
      </c>
      <c r="B134" s="32" t="s">
        <v>83</v>
      </c>
      <c r="C134" s="33" t="s">
        <v>1111</v>
      </c>
      <c r="D134" s="34" t="s">
        <v>91</v>
      </c>
      <c r="E134" s="45" t="s">
        <v>1113</v>
      </c>
      <c r="F134" s="43" t="b">
        <v>0</v>
      </c>
      <c r="G134" s="53" t="s">
        <v>1115</v>
      </c>
      <c r="H134" s="36" t="b">
        <v>0</v>
      </c>
      <c r="I134" s="44" t="str">
        <f t="shared" si="1"/>
        <v>alessandro.bonafinitutor1@pietroaldi.com</v>
      </c>
      <c r="J134" s="44" t="str">
        <f t="shared" si="2"/>
        <v>alessandro.bonafinitutor2@pietroaldi.com</v>
      </c>
      <c r="K134" s="44"/>
    </row>
    <row r="135" ht="13.5" customHeight="1">
      <c r="A135" s="31" t="b">
        <v>1</v>
      </c>
      <c r="B135" s="32" t="s">
        <v>65</v>
      </c>
      <c r="C135" s="33" t="s">
        <v>1119</v>
      </c>
      <c r="D135" s="34" t="s">
        <v>84</v>
      </c>
      <c r="E135" s="45" t="s">
        <v>709</v>
      </c>
      <c r="F135" s="43" t="b">
        <v>0</v>
      </c>
      <c r="G135" s="44" t="s">
        <v>86</v>
      </c>
      <c r="H135" s="36" t="b">
        <v>1</v>
      </c>
      <c r="I135" s="44" t="str">
        <f t="shared" si="1"/>
        <v>edoardofranco.bonarditutor1@pietroaldi.com</v>
      </c>
      <c r="J135" s="44" t="str">
        <f t="shared" si="2"/>
        <v>edoardofranco.bonarditutor2@pietroaldi.com</v>
      </c>
      <c r="K135" s="44"/>
    </row>
    <row r="136" ht="13.5" customHeight="1">
      <c r="A136" s="31" t="b">
        <v>1</v>
      </c>
      <c r="B136" s="32" t="s">
        <v>83</v>
      </c>
      <c r="C136" s="33" t="s">
        <v>1128</v>
      </c>
      <c r="D136" s="34" t="s">
        <v>84</v>
      </c>
      <c r="E136" s="45" t="s">
        <v>1130</v>
      </c>
      <c r="F136" s="43" t="b">
        <v>0</v>
      </c>
      <c r="G136" s="44" t="s">
        <v>86</v>
      </c>
      <c r="H136" s="36" t="b">
        <v>0</v>
      </c>
      <c r="I136" s="44" t="str">
        <f t="shared" si="1"/>
        <v>luca.bonarditutor1@pietroaldi.com</v>
      </c>
      <c r="J136" s="44" t="str">
        <f t="shared" si="2"/>
        <v>luca.bonarditutor2@pietroaldi.com</v>
      </c>
      <c r="K136" s="44"/>
    </row>
    <row r="137" ht="13.5" customHeight="1">
      <c r="A137" s="31" t="b">
        <v>1</v>
      </c>
      <c r="B137" s="32" t="s">
        <v>99</v>
      </c>
      <c r="C137" s="33" t="s">
        <v>1137</v>
      </c>
      <c r="D137" s="34" t="s">
        <v>91</v>
      </c>
      <c r="E137" s="35" t="s">
        <v>1139</v>
      </c>
      <c r="F137" s="36" t="b">
        <v>1</v>
      </c>
      <c r="G137" s="37" t="s">
        <v>86</v>
      </c>
      <c r="H137" s="36"/>
      <c r="I137" s="39" t="str">
        <f t="shared" si="1"/>
        <v>filippo.bonaritutor1@pietroaldi.com</v>
      </c>
      <c r="J137" s="39" t="str">
        <f t="shared" si="2"/>
        <v>filippo.bonaritutor2@pietroaldi.com</v>
      </c>
      <c r="K137" s="39"/>
    </row>
    <row r="138" ht="13.5" customHeight="1">
      <c r="A138" s="31" t="b">
        <v>1</v>
      </c>
      <c r="B138" s="32" t="s">
        <v>239</v>
      </c>
      <c r="C138" s="33" t="s">
        <v>1146</v>
      </c>
      <c r="D138" s="34" t="s">
        <v>101</v>
      </c>
      <c r="E138" s="45" t="s">
        <v>1148</v>
      </c>
      <c r="F138" s="43" t="b">
        <v>0</v>
      </c>
      <c r="G138" s="44" t="s">
        <v>86</v>
      </c>
      <c r="H138" s="36" t="b">
        <v>0</v>
      </c>
      <c r="I138" s="44" t="str">
        <f t="shared" si="1"/>
        <v>virginia.bonaritutor1@pietroaldi.com</v>
      </c>
      <c r="J138" s="44" t="str">
        <f t="shared" si="2"/>
        <v>virginia.bonaritutor2@pietroaldi.com</v>
      </c>
      <c r="K138" s="44"/>
    </row>
    <row r="139" ht="13.5" customHeight="1">
      <c r="A139" s="31" t="b">
        <v>1</v>
      </c>
      <c r="B139" s="32" t="s">
        <v>251</v>
      </c>
      <c r="C139" s="33" t="s">
        <v>1156</v>
      </c>
      <c r="D139" s="34" t="s">
        <v>91</v>
      </c>
      <c r="E139" s="45" t="s">
        <v>793</v>
      </c>
      <c r="F139" s="43" t="b">
        <v>0</v>
      </c>
      <c r="G139" s="44" t="s">
        <v>86</v>
      </c>
      <c r="H139" s="36" t="b">
        <v>0</v>
      </c>
      <c r="I139" s="44" t="str">
        <f t="shared" si="1"/>
        <v>francesca.bonavitatutor1@pietroaldi.com</v>
      </c>
      <c r="J139" s="44" t="str">
        <f t="shared" si="2"/>
        <v>francesca.bonavitatutor2@pietroaldi.com</v>
      </c>
      <c r="K139" s="44"/>
    </row>
    <row r="140" ht="13.5" customHeight="1">
      <c r="A140" s="31" t="b">
        <v>1</v>
      </c>
      <c r="B140" s="32" t="s">
        <v>56</v>
      </c>
      <c r="C140" s="33" t="s">
        <v>1166</v>
      </c>
      <c r="D140" s="34" t="s">
        <v>91</v>
      </c>
      <c r="E140" s="45" t="s">
        <v>454</v>
      </c>
      <c r="F140" s="43" t="b">
        <v>0</v>
      </c>
      <c r="G140" s="44" t="s">
        <v>86</v>
      </c>
      <c r="H140" s="36" t="b">
        <v>0</v>
      </c>
      <c r="I140" s="44" t="str">
        <f t="shared" si="1"/>
        <v>alessio.bonditutor1@pietroaldi.com</v>
      </c>
      <c r="J140" s="44" t="str">
        <f t="shared" si="2"/>
        <v>alessio.bonditutor2@pietroaldi.com</v>
      </c>
      <c r="K140" s="44"/>
    </row>
    <row r="141" ht="13.5" customHeight="1">
      <c r="A141" s="31" t="b">
        <v>1</v>
      </c>
      <c r="B141" s="32" t="s">
        <v>45</v>
      </c>
      <c r="C141" s="33" t="s">
        <v>271</v>
      </c>
      <c r="D141" s="34" t="s">
        <v>84</v>
      </c>
      <c r="E141" s="45" t="s">
        <v>407</v>
      </c>
      <c r="F141" s="43" t="b">
        <v>0</v>
      </c>
      <c r="G141" s="44" t="s">
        <v>86</v>
      </c>
      <c r="H141" s="36" t="b">
        <v>0</v>
      </c>
      <c r="I141" s="44" t="str">
        <f t="shared" si="1"/>
        <v>alessandro.bonellitutor1@pietroaldi.com</v>
      </c>
      <c r="J141" s="44" t="str">
        <f t="shared" si="2"/>
        <v>alessandro.bonellitutor2@pietroaldi.com</v>
      </c>
      <c r="K141" s="44"/>
    </row>
    <row r="142" ht="13.5" customHeight="1">
      <c r="A142" s="31" t="b">
        <v>1</v>
      </c>
      <c r="B142" s="32" t="s">
        <v>110</v>
      </c>
      <c r="C142" s="33" t="s">
        <v>1179</v>
      </c>
      <c r="D142" s="34" t="s">
        <v>84</v>
      </c>
      <c r="E142" s="45" t="s">
        <v>550</v>
      </c>
      <c r="F142" s="43" t="b">
        <v>0</v>
      </c>
      <c r="G142" s="44" t="s">
        <v>86</v>
      </c>
      <c r="H142" s="36" t="b">
        <v>0</v>
      </c>
      <c r="I142" s="44" t="str">
        <f t="shared" si="1"/>
        <v>arianna.bonellitutor1@pietroaldi.com</v>
      </c>
      <c r="J142" s="44" t="str">
        <f t="shared" si="2"/>
        <v>arianna.bonellitutor2@pietroaldi.com</v>
      </c>
      <c r="K142" s="44"/>
    </row>
    <row r="143" ht="13.5" customHeight="1">
      <c r="A143" s="31" t="b">
        <v>1</v>
      </c>
      <c r="B143" s="32" t="s">
        <v>599</v>
      </c>
      <c r="C143" s="33" t="s">
        <v>1185</v>
      </c>
      <c r="D143" s="34" t="s">
        <v>91</v>
      </c>
      <c r="E143" s="45" t="s">
        <v>1188</v>
      </c>
      <c r="F143" s="43" t="b">
        <v>0</v>
      </c>
      <c r="G143" s="44" t="s">
        <v>86</v>
      </c>
      <c r="H143" s="36" t="b">
        <v>0</v>
      </c>
      <c r="I143" s="44" t="str">
        <f t="shared" si="1"/>
        <v>edoardo.bontempotutor1@pietroaldi.com</v>
      </c>
      <c r="J143" s="44" t="str">
        <f t="shared" si="2"/>
        <v>edoardo.bontempotutor2@pietroaldi.com</v>
      </c>
      <c r="K143" s="44"/>
    </row>
    <row r="144" ht="13.5" customHeight="1">
      <c r="A144" s="31" t="b">
        <v>1</v>
      </c>
      <c r="B144" s="32" t="s">
        <v>151</v>
      </c>
      <c r="C144" s="33" t="s">
        <v>1193</v>
      </c>
      <c r="D144" s="34" t="s">
        <v>91</v>
      </c>
      <c r="E144" s="45" t="s">
        <v>1195</v>
      </c>
      <c r="F144" s="43" t="b">
        <v>0</v>
      </c>
      <c r="G144" s="44" t="s">
        <v>86</v>
      </c>
      <c r="H144" s="36" t="b">
        <v>0</v>
      </c>
      <c r="I144" s="44" t="str">
        <f t="shared" si="1"/>
        <v>leonardo.borghettitutor1@pietroaldi.com</v>
      </c>
      <c r="J144" s="44" t="str">
        <f t="shared" si="2"/>
        <v>leonardo.borghettitutor2@pietroaldi.com</v>
      </c>
      <c r="K144" s="44"/>
    </row>
    <row r="145" ht="13.5" customHeight="1">
      <c r="A145" s="31" t="b">
        <v>1</v>
      </c>
      <c r="B145" s="32" t="s">
        <v>81</v>
      </c>
      <c r="C145" s="33" t="s">
        <v>1205</v>
      </c>
      <c r="D145" s="34" t="s">
        <v>91</v>
      </c>
      <c r="E145" s="45" t="s">
        <v>411</v>
      </c>
      <c r="F145" s="43" t="b">
        <v>0</v>
      </c>
      <c r="G145" s="44" t="s">
        <v>86</v>
      </c>
      <c r="H145" s="36" t="b">
        <v>0</v>
      </c>
      <c r="I145" s="44" t="str">
        <f t="shared" si="1"/>
        <v>alessandro.borghitutor1@pietroaldi.com</v>
      </c>
      <c r="J145" s="44" t="str">
        <f t="shared" si="2"/>
        <v>alessandro.borghitutor2@pietroaldi.com</v>
      </c>
      <c r="K145" s="44"/>
    </row>
    <row r="146" ht="13.5" customHeight="1">
      <c r="A146" s="31" t="b">
        <v>1</v>
      </c>
      <c r="B146" s="32" t="s">
        <v>34</v>
      </c>
      <c r="C146" s="33" t="s">
        <v>1211</v>
      </c>
      <c r="D146" s="34" t="s">
        <v>91</v>
      </c>
      <c r="E146" s="45" t="s">
        <v>1214</v>
      </c>
      <c r="F146" s="43" t="b">
        <v>0</v>
      </c>
      <c r="G146" s="44" t="s">
        <v>86</v>
      </c>
      <c r="H146" s="36" t="b">
        <v>0</v>
      </c>
      <c r="I146" s="44" t="str">
        <f t="shared" si="1"/>
        <v>angelo.borrellitutor1@pietroaldi.com</v>
      </c>
      <c r="J146" s="44" t="str">
        <f t="shared" si="2"/>
        <v>angelo.borrellitutor2@pietroaldi.com</v>
      </c>
      <c r="K146" s="44"/>
    </row>
    <row r="147" ht="13.5" customHeight="1">
      <c r="A147" s="31" t="b">
        <v>1</v>
      </c>
      <c r="B147" s="32" t="s">
        <v>56</v>
      </c>
      <c r="C147" s="33" t="s">
        <v>1220</v>
      </c>
      <c r="D147" s="34" t="s">
        <v>84</v>
      </c>
      <c r="E147" s="45" t="s">
        <v>850</v>
      </c>
      <c r="F147" s="43" t="b">
        <v>0</v>
      </c>
      <c r="G147" s="44" t="s">
        <v>86</v>
      </c>
      <c r="H147" s="36" t="b">
        <v>0</v>
      </c>
      <c r="I147" s="44" t="str">
        <f t="shared" si="1"/>
        <v>gianluca.borsciatutor1@pietroaldi.com</v>
      </c>
      <c r="J147" s="44" t="str">
        <f t="shared" si="2"/>
        <v>gianluca.borsciatutor2@pietroaldi.com</v>
      </c>
      <c r="K147" s="44"/>
    </row>
    <row r="148" ht="13.5" customHeight="1">
      <c r="A148" s="31" t="b">
        <v>1</v>
      </c>
      <c r="B148" s="32" t="s">
        <v>177</v>
      </c>
      <c r="C148" s="33" t="s">
        <v>1228</v>
      </c>
      <c r="D148" s="34" t="s">
        <v>91</v>
      </c>
      <c r="E148" s="45" t="s">
        <v>1229</v>
      </c>
      <c r="F148" s="43" t="b">
        <v>0</v>
      </c>
      <c r="G148" s="44" t="s">
        <v>86</v>
      </c>
      <c r="H148" s="36" t="b">
        <v>0</v>
      </c>
      <c r="I148" s="44" t="str">
        <f t="shared" si="1"/>
        <v>alice.borsettitutor1@pietroaldi.com</v>
      </c>
      <c r="J148" s="44" t="str">
        <f t="shared" si="2"/>
        <v>alice.borsettitutor2@pietroaldi.com</v>
      </c>
      <c r="K148" s="44"/>
    </row>
    <row r="149" ht="13.5" customHeight="1">
      <c r="A149" s="31" t="b">
        <v>1</v>
      </c>
      <c r="B149" s="32" t="s">
        <v>97</v>
      </c>
      <c r="C149" s="33" t="s">
        <v>1234</v>
      </c>
      <c r="D149" s="34" t="s">
        <v>91</v>
      </c>
      <c r="E149" s="45" t="s">
        <v>485</v>
      </c>
      <c r="F149" s="43" t="b">
        <v>0</v>
      </c>
      <c r="G149" s="44" t="s">
        <v>86</v>
      </c>
      <c r="H149" s="36" t="b">
        <v>0</v>
      </c>
      <c r="I149" s="44" t="str">
        <f t="shared" si="1"/>
        <v>alma.borsettitutor1@pietroaldi.com</v>
      </c>
      <c r="J149" s="44" t="str">
        <f t="shared" si="2"/>
        <v>alma.borsettitutor2@pietroaldi.com</v>
      </c>
      <c r="K149" s="44"/>
    </row>
    <row r="150" ht="13.5" customHeight="1">
      <c r="A150" s="31" t="b">
        <v>1</v>
      </c>
      <c r="B150" s="32" t="s">
        <v>177</v>
      </c>
      <c r="C150" s="33" t="s">
        <v>1243</v>
      </c>
      <c r="D150" s="34" t="s">
        <v>91</v>
      </c>
      <c r="E150" s="45" t="s">
        <v>1246</v>
      </c>
      <c r="F150" s="43" t="b">
        <v>0</v>
      </c>
      <c r="G150" s="44" t="s">
        <v>86</v>
      </c>
      <c r="H150" s="36" t="b">
        <v>0</v>
      </c>
      <c r="I150" s="44" t="str">
        <f t="shared" si="1"/>
        <v>romina.boschitutor1@pietroaldi.com</v>
      </c>
      <c r="J150" s="44" t="str">
        <f t="shared" si="2"/>
        <v>romina.boschitutor2@pietroaldi.com</v>
      </c>
      <c r="K150" s="44"/>
    </row>
    <row r="151" ht="13.5" customHeight="1">
      <c r="A151" s="31" t="b">
        <v>1</v>
      </c>
      <c r="B151" s="32" t="s">
        <v>83</v>
      </c>
      <c r="C151" s="33" t="s">
        <v>562</v>
      </c>
      <c r="D151" s="34" t="s">
        <v>101</v>
      </c>
      <c r="E151" s="45" t="s">
        <v>1254</v>
      </c>
      <c r="F151" s="43" t="b">
        <v>0</v>
      </c>
      <c r="G151" s="44" t="s">
        <v>86</v>
      </c>
      <c r="H151" s="36" t="b">
        <v>0</v>
      </c>
      <c r="I151" s="44" t="str">
        <f t="shared" si="1"/>
        <v>rayan.bouhmalatutor1@pietroaldi.com</v>
      </c>
      <c r="J151" s="44" t="str">
        <f t="shared" si="2"/>
        <v>rayan.bouhmalatutor2@pietroaldi.com</v>
      </c>
      <c r="K151" s="44"/>
    </row>
    <row r="152" ht="13.5" customHeight="1">
      <c r="A152" s="31" t="b">
        <v>1</v>
      </c>
      <c r="B152" s="32" t="s">
        <v>152</v>
      </c>
      <c r="C152" s="33" t="s">
        <v>1265</v>
      </c>
      <c r="D152" s="34" t="s">
        <v>91</v>
      </c>
      <c r="E152" s="35" t="s">
        <v>1267</v>
      </c>
      <c r="F152" s="36"/>
      <c r="G152" s="37" t="s">
        <v>86</v>
      </c>
      <c r="H152" s="36"/>
      <c r="I152" s="39" t="str">
        <f t="shared" si="1"/>
        <v>livia.brassitutor1@pietroaldi.com</v>
      </c>
      <c r="J152" s="39" t="str">
        <f t="shared" si="2"/>
        <v>livia.brassitutor2@pietroaldi.com</v>
      </c>
      <c r="K152" s="39"/>
    </row>
    <row r="153" ht="13.5" customHeight="1">
      <c r="A153" s="31" t="b">
        <v>1</v>
      </c>
      <c r="B153" s="32" t="s">
        <v>215</v>
      </c>
      <c r="C153" s="33" t="s">
        <v>227</v>
      </c>
      <c r="D153" s="34" t="s">
        <v>84</v>
      </c>
      <c r="E153" s="45" t="s">
        <v>800</v>
      </c>
      <c r="F153" s="36" t="b">
        <v>1</v>
      </c>
      <c r="G153" s="44" t="s">
        <v>86</v>
      </c>
      <c r="H153" s="36" t="b">
        <v>0</v>
      </c>
      <c r="I153" s="44" t="str">
        <f t="shared" si="1"/>
        <v>francesco.bredatutor1@pietroaldi.com</v>
      </c>
      <c r="J153" s="44" t="str">
        <f t="shared" si="2"/>
        <v>francesco.bredatutor2@pietroaldi.com</v>
      </c>
      <c r="K153" s="44"/>
    </row>
    <row r="154" ht="13.5" customHeight="1">
      <c r="A154" s="31" t="b">
        <v>1</v>
      </c>
      <c r="B154" s="32" t="s">
        <v>66</v>
      </c>
      <c r="C154" s="33" t="s">
        <v>1276</v>
      </c>
      <c r="D154" s="34" t="s">
        <v>84</v>
      </c>
      <c r="E154" s="45" t="s">
        <v>1206</v>
      </c>
      <c r="F154" s="43" t="b">
        <v>0</v>
      </c>
      <c r="G154" s="44" t="s">
        <v>86</v>
      </c>
      <c r="H154" s="36" t="b">
        <v>0</v>
      </c>
      <c r="I154" s="44" t="str">
        <f t="shared" si="1"/>
        <v>rim.brihmanitutor1@pietroaldi.com</v>
      </c>
      <c r="J154" s="44" t="str">
        <f t="shared" si="2"/>
        <v>rim.brihmanitutor2@pietroaldi.com</v>
      </c>
      <c r="K154" s="44"/>
    </row>
    <row r="155" ht="13.5" customHeight="1">
      <c r="A155" s="31" t="b">
        <v>1</v>
      </c>
      <c r="B155" s="32" t="s">
        <v>490</v>
      </c>
      <c r="C155" s="33" t="s">
        <v>1284</v>
      </c>
      <c r="D155" s="34" t="s">
        <v>91</v>
      </c>
      <c r="E155" s="45" t="s">
        <v>1184</v>
      </c>
      <c r="F155" s="43" t="b">
        <v>0</v>
      </c>
      <c r="G155" s="44" t="s">
        <v>86</v>
      </c>
      <c r="H155" s="36" t="b">
        <v>0</v>
      </c>
      <c r="I155" s="44" t="str">
        <f t="shared" si="1"/>
        <v>riccardo.brillitutor1@pietroaldi.com</v>
      </c>
      <c r="J155" s="44" t="str">
        <f t="shared" si="2"/>
        <v>riccardo.brillitutor2@pietroaldi.com</v>
      </c>
      <c r="K155" s="44"/>
    </row>
    <row r="156" ht="13.5" customHeight="1">
      <c r="A156" s="31" t="b">
        <v>1</v>
      </c>
      <c r="B156" s="32" t="s">
        <v>183</v>
      </c>
      <c r="C156" s="33" t="s">
        <v>1294</v>
      </c>
      <c r="D156" s="34" t="s">
        <v>91</v>
      </c>
      <c r="E156" s="45" t="s">
        <v>765</v>
      </c>
      <c r="F156" s="43" t="b">
        <v>0</v>
      </c>
      <c r="G156" s="44" t="s">
        <v>86</v>
      </c>
      <c r="H156" s="36" t="b">
        <v>0</v>
      </c>
      <c r="I156" s="44" t="str">
        <f t="shared" si="1"/>
        <v>filippo.brizzitutor1@pietroaldi.com</v>
      </c>
      <c r="J156" s="44" t="str">
        <f t="shared" si="2"/>
        <v>filippo.brizzitutor2@pietroaldi.com</v>
      </c>
      <c r="K156" s="44"/>
    </row>
    <row r="157" ht="13.5" customHeight="1">
      <c r="A157" s="31" t="b">
        <v>1</v>
      </c>
      <c r="B157" s="32" t="s">
        <v>50</v>
      </c>
      <c r="C157" s="33" t="s">
        <v>63</v>
      </c>
      <c r="D157" s="34" t="s">
        <v>91</v>
      </c>
      <c r="E157" s="45" t="s">
        <v>414</v>
      </c>
      <c r="F157" s="43" t="b">
        <v>0</v>
      </c>
      <c r="G157" s="53" t="s">
        <v>1304</v>
      </c>
      <c r="H157" s="36" t="b">
        <v>0</v>
      </c>
      <c r="I157" s="44" t="str">
        <f t="shared" si="1"/>
        <v>alessandro.broccatutor1@pietroaldi.com</v>
      </c>
      <c r="J157" s="44" t="str">
        <f t="shared" si="2"/>
        <v>alessandro.broccatutor2@pietroaldi.com</v>
      </c>
      <c r="K157" s="44"/>
    </row>
    <row r="158" ht="13.5" customHeight="1">
      <c r="A158" s="31" t="b">
        <v>1</v>
      </c>
      <c r="B158" s="32" t="s">
        <v>178</v>
      </c>
      <c r="C158" s="33" t="s">
        <v>1312</v>
      </c>
      <c r="D158" s="34" t="s">
        <v>84</v>
      </c>
      <c r="E158" s="35" t="s">
        <v>965</v>
      </c>
      <c r="F158" s="36"/>
      <c r="G158" s="64" t="s">
        <v>1315</v>
      </c>
      <c r="H158" s="36"/>
      <c r="I158" s="39" t="str">
        <f t="shared" si="1"/>
        <v>niccolo.brogitutor1@pietroaldi.com</v>
      </c>
      <c r="J158" s="39" t="str">
        <f t="shared" si="2"/>
        <v>niccolo.brogitutor2@pietroaldi.com</v>
      </c>
      <c r="K158" s="39"/>
    </row>
    <row r="159" ht="13.5" customHeight="1">
      <c r="A159" s="31" t="b">
        <v>1</v>
      </c>
      <c r="B159" s="32" t="s">
        <v>94</v>
      </c>
      <c r="C159" s="33" t="s">
        <v>470</v>
      </c>
      <c r="D159" s="34" t="s">
        <v>91</v>
      </c>
      <c r="E159" s="45" t="s">
        <v>1062</v>
      </c>
      <c r="F159" s="43" t="b">
        <v>0</v>
      </c>
      <c r="G159" s="44" t="s">
        <v>86</v>
      </c>
      <c r="H159" s="36" t="b">
        <v>0</v>
      </c>
      <c r="I159" s="44" t="str">
        <f t="shared" si="1"/>
        <v>matilde.bronchinitutor1@pietroaldi.com</v>
      </c>
      <c r="J159" s="44" t="str">
        <f t="shared" si="2"/>
        <v>matilde.bronchinitutor2@pietroaldi.com</v>
      </c>
      <c r="K159" s="44"/>
    </row>
    <row r="160" ht="13.5" customHeight="1">
      <c r="A160" s="31" t="b">
        <v>1</v>
      </c>
      <c r="B160" s="32" t="s">
        <v>292</v>
      </c>
      <c r="C160" s="33" t="s">
        <v>1328</v>
      </c>
      <c r="D160" s="34" t="s">
        <v>91</v>
      </c>
      <c r="E160" s="45" t="s">
        <v>1077</v>
      </c>
      <c r="F160" s="43" t="b">
        <v>0</v>
      </c>
      <c r="G160" s="44" t="s">
        <v>86</v>
      </c>
      <c r="H160" s="36" t="b">
        <v>0</v>
      </c>
      <c r="I160" s="44" t="str">
        <f t="shared" si="1"/>
        <v>matteo.brunotutor1@pietroaldi.com</v>
      </c>
      <c r="J160" s="44" t="str">
        <f t="shared" si="2"/>
        <v>matteo.brunotutor2@pietroaldi.com</v>
      </c>
      <c r="K160" s="44"/>
    </row>
    <row r="161" ht="13.5" customHeight="1">
      <c r="A161" s="31" t="b">
        <v>1</v>
      </c>
      <c r="B161" s="32" t="s">
        <v>251</v>
      </c>
      <c r="C161" s="33" t="s">
        <v>1332</v>
      </c>
      <c r="D161" s="34" t="s">
        <v>91</v>
      </c>
      <c r="E161" s="45" t="s">
        <v>864</v>
      </c>
      <c r="F161" s="43" t="b">
        <v>0</v>
      </c>
      <c r="G161" s="44" t="s">
        <v>86</v>
      </c>
      <c r="H161" s="36" t="b">
        <v>0</v>
      </c>
      <c r="I161" s="44" t="str">
        <f t="shared" si="1"/>
        <v>giorgiana.brustureanututor1@pietroaldi.com</v>
      </c>
      <c r="J161" s="44" t="str">
        <f t="shared" si="2"/>
        <v>giorgiana.brustureanututor2@pietroaldi.com</v>
      </c>
      <c r="K161" s="44"/>
    </row>
    <row r="162" ht="13.5" customHeight="1">
      <c r="A162" s="31" t="b">
        <v>1</v>
      </c>
      <c r="B162" s="32" t="s">
        <v>48</v>
      </c>
      <c r="C162" s="33" t="s">
        <v>1338</v>
      </c>
      <c r="D162" s="34" t="s">
        <v>91</v>
      </c>
      <c r="E162" s="45" t="s">
        <v>945</v>
      </c>
      <c r="F162" s="36" t="b">
        <v>1</v>
      </c>
      <c r="G162" s="44" t="s">
        <v>86</v>
      </c>
      <c r="H162" s="36" t="b">
        <v>0</v>
      </c>
      <c r="I162" s="44" t="str">
        <f t="shared" si="1"/>
        <v>lavinia.buccitutor1@pietroaldi.com</v>
      </c>
      <c r="J162" s="44" t="str">
        <f t="shared" si="2"/>
        <v>lavinia.buccitutor2@pietroaldi.com</v>
      </c>
      <c r="K162" s="44"/>
    </row>
    <row r="163" ht="13.5" customHeight="1">
      <c r="A163" s="31" t="b">
        <v>1</v>
      </c>
      <c r="B163" s="32" t="s">
        <v>112</v>
      </c>
      <c r="C163" s="33" t="s">
        <v>1345</v>
      </c>
      <c r="D163" s="34" t="s">
        <v>91</v>
      </c>
      <c r="E163" s="35" t="s">
        <v>1347</v>
      </c>
      <c r="F163" s="36"/>
      <c r="G163" s="37" t="s">
        <v>86</v>
      </c>
      <c r="H163" s="36"/>
      <c r="I163" s="39" t="str">
        <f t="shared" si="1"/>
        <v>mariagiulia.buccitutor1@pietroaldi.com</v>
      </c>
      <c r="J163" s="39" t="str">
        <f t="shared" si="2"/>
        <v>mariagiulia.buccitutor2@pietroaldi.com</v>
      </c>
      <c r="K163" s="39"/>
    </row>
    <row r="164" ht="13.5" customHeight="1">
      <c r="A164" s="31" t="b">
        <v>1</v>
      </c>
      <c r="B164" s="32" t="s">
        <v>214</v>
      </c>
      <c r="C164" s="33" t="s">
        <v>1356</v>
      </c>
      <c r="D164" s="34" t="s">
        <v>84</v>
      </c>
      <c r="E164" s="45" t="s">
        <v>1357</v>
      </c>
      <c r="F164" s="43" t="b">
        <v>0</v>
      </c>
      <c r="G164" s="44" t="s">
        <v>86</v>
      </c>
      <c r="H164" s="36" t="b">
        <v>0</v>
      </c>
      <c r="I164" s="44" t="str">
        <f t="shared" si="1"/>
        <v>vittoria.bundonetutor1@pietroaldi.com</v>
      </c>
      <c r="J164" s="44" t="str">
        <f t="shared" si="2"/>
        <v>vittoria.bundonetutor2@pietroaldi.com</v>
      </c>
      <c r="K164" s="44"/>
    </row>
    <row r="165" ht="13.5" customHeight="1">
      <c r="A165" s="31" t="b">
        <v>1</v>
      </c>
      <c r="B165" s="32" t="s">
        <v>83</v>
      </c>
      <c r="C165" s="33" t="s">
        <v>1361</v>
      </c>
      <c r="D165" s="34" t="s">
        <v>91</v>
      </c>
      <c r="E165" s="45" t="s">
        <v>1334</v>
      </c>
      <c r="F165" s="43" t="b">
        <v>0</v>
      </c>
      <c r="G165" s="44" t="s">
        <v>86</v>
      </c>
      <c r="H165" s="36" t="b">
        <v>0</v>
      </c>
      <c r="I165" s="44" t="str">
        <f t="shared" si="1"/>
        <v>gabriele.burgassitutor1@pietroaldi.com</v>
      </c>
      <c r="J165" s="44" t="str">
        <f t="shared" si="2"/>
        <v>gabriele.burgassitutor2@pietroaldi.com</v>
      </c>
      <c r="K165" s="44"/>
    </row>
    <row r="166" ht="13.5" customHeight="1">
      <c r="A166" s="31" t="b">
        <v>1</v>
      </c>
      <c r="B166" s="32" t="s">
        <v>99</v>
      </c>
      <c r="C166" s="33" t="s">
        <v>1364</v>
      </c>
      <c r="D166" s="34" t="s">
        <v>91</v>
      </c>
      <c r="E166" s="35" t="s">
        <v>1365</v>
      </c>
      <c r="F166" s="36"/>
      <c r="G166" s="37" t="s">
        <v>86</v>
      </c>
      <c r="H166" s="36"/>
      <c r="I166" s="39" t="str">
        <f t="shared" si="1"/>
        <v>greta.burgassitutor1@pietroaldi.com</v>
      </c>
      <c r="J166" s="39" t="str">
        <f t="shared" si="2"/>
        <v>greta.burgassitutor2@pietroaldi.com</v>
      </c>
      <c r="K166" s="39"/>
    </row>
    <row r="167" ht="13.5" customHeight="1">
      <c r="A167" s="31" t="b">
        <v>1</v>
      </c>
      <c r="B167" s="32" t="s">
        <v>143</v>
      </c>
      <c r="C167" s="33" t="s">
        <v>1368</v>
      </c>
      <c r="D167" s="34" t="s">
        <v>84</v>
      </c>
      <c r="E167" s="45" t="s">
        <v>1369</v>
      </c>
      <c r="F167" s="43"/>
      <c r="G167" s="44" t="s">
        <v>86</v>
      </c>
      <c r="H167" s="36"/>
      <c r="I167" s="44" t="str">
        <f t="shared" si="1"/>
        <v>samuel.burgiotutor1@pietroaldi.com</v>
      </c>
      <c r="J167" s="44" t="str">
        <f t="shared" si="2"/>
        <v>samuel.burgiotutor2@pietroaldi.com</v>
      </c>
      <c r="K167" s="44"/>
    </row>
    <row r="168" ht="13.5" customHeight="1">
      <c r="A168" s="31" t="b">
        <v>1</v>
      </c>
      <c r="B168" s="32" t="s">
        <v>160</v>
      </c>
      <c r="C168" s="33" t="s">
        <v>1375</v>
      </c>
      <c r="D168" s="34" t="s">
        <v>84</v>
      </c>
      <c r="E168" s="45" t="s">
        <v>656</v>
      </c>
      <c r="F168" s="36" t="b">
        <v>1</v>
      </c>
      <c r="G168" s="44" t="s">
        <v>86</v>
      </c>
      <c r="H168" s="36" t="b">
        <v>0</v>
      </c>
      <c r="I168" s="44" t="str">
        <f t="shared" si="1"/>
        <v>costanza.burlatutor1@pietroaldi.com</v>
      </c>
      <c r="J168" s="44" t="str">
        <f t="shared" si="2"/>
        <v>costanza.burlatutor2@pietroaldi.com</v>
      </c>
      <c r="K168" s="44"/>
    </row>
    <row r="169" ht="13.5" customHeight="1">
      <c r="A169" s="31" t="b">
        <v>1</v>
      </c>
      <c r="B169" s="32" t="s">
        <v>106</v>
      </c>
      <c r="C169" s="33" t="s">
        <v>1378</v>
      </c>
      <c r="D169" s="34" t="s">
        <v>91</v>
      </c>
      <c r="E169" s="45" t="s">
        <v>1380</v>
      </c>
      <c r="F169" s="43"/>
      <c r="G169" s="44" t="s">
        <v>86</v>
      </c>
      <c r="H169" s="36"/>
      <c r="I169" s="44" t="str">
        <f t="shared" si="1"/>
        <v>sara.butteronitutor1@pietroaldi.com</v>
      </c>
      <c r="J169" s="44" t="str">
        <f t="shared" si="2"/>
        <v>sara.butteronitutor2@pietroaldi.com</v>
      </c>
      <c r="K169" s="44"/>
    </row>
    <row r="170" ht="13.5" customHeight="1">
      <c r="A170" s="31" t="b">
        <v>1</v>
      </c>
      <c r="B170" s="32" t="s">
        <v>112</v>
      </c>
      <c r="C170" s="33" t="s">
        <v>1383</v>
      </c>
      <c r="D170" s="34" t="s">
        <v>91</v>
      </c>
      <c r="E170" s="35" t="s">
        <v>1384</v>
      </c>
      <c r="F170" s="36"/>
      <c r="G170" s="37" t="s">
        <v>86</v>
      </c>
      <c r="H170" s="36"/>
      <c r="I170" s="39" t="str">
        <f t="shared" si="1"/>
        <v>sofia.buzzacarintutor1@pietroaldi.com</v>
      </c>
      <c r="J170" s="39" t="str">
        <f t="shared" si="2"/>
        <v>sofia.buzzacarintutor2@pietroaldi.com</v>
      </c>
      <c r="K170" s="39"/>
    </row>
    <row r="171" ht="13.5" customHeight="1">
      <c r="A171" s="31" t="b">
        <v>1</v>
      </c>
      <c r="B171" s="32" t="s">
        <v>81</v>
      </c>
      <c r="C171" s="33" t="s">
        <v>1387</v>
      </c>
      <c r="D171" s="34" t="s">
        <v>91</v>
      </c>
      <c r="E171" s="45" t="s">
        <v>632</v>
      </c>
      <c r="F171" s="43" t="b">
        <v>0</v>
      </c>
      <c r="G171" s="44" t="s">
        <v>86</v>
      </c>
      <c r="H171" s="36" t="b">
        <v>0</v>
      </c>
      <c r="I171" s="44" t="str">
        <f t="shared" si="1"/>
        <v>chiara.calabresetutor1@pietroaldi.com</v>
      </c>
      <c r="J171" s="44" t="str">
        <f t="shared" si="2"/>
        <v>chiara.calabresetutor2@pietroaldi.com</v>
      </c>
      <c r="K171" s="44"/>
    </row>
    <row r="172" ht="13.5" customHeight="1">
      <c r="A172" s="31" t="b">
        <v>1</v>
      </c>
      <c r="B172" s="32" t="s">
        <v>56</v>
      </c>
      <c r="C172" s="33" t="s">
        <v>1391</v>
      </c>
      <c r="D172" s="34" t="s">
        <v>91</v>
      </c>
      <c r="E172" s="45" t="s">
        <v>1044</v>
      </c>
      <c r="F172" s="43" t="b">
        <v>0</v>
      </c>
      <c r="G172" s="44" t="s">
        <v>86</v>
      </c>
      <c r="H172" s="36" t="b">
        <v>0</v>
      </c>
      <c r="I172" s="44" t="str">
        <f t="shared" si="1"/>
        <v>mariopietro.calabriatutor1@pietroaldi.com</v>
      </c>
      <c r="J172" s="44" t="str">
        <f t="shared" si="2"/>
        <v>mariopietro.calabriatutor2@pietroaldi.com</v>
      </c>
      <c r="K172" s="44"/>
    </row>
    <row r="173" ht="13.5" customHeight="1">
      <c r="A173" s="31" t="b">
        <v>1</v>
      </c>
      <c r="B173" s="32" t="s">
        <v>284</v>
      </c>
      <c r="C173" s="33" t="s">
        <v>1394</v>
      </c>
      <c r="D173" s="34" t="s">
        <v>91</v>
      </c>
      <c r="E173" s="45" t="s">
        <v>1395</v>
      </c>
      <c r="F173" s="43"/>
      <c r="G173" s="44" t="s">
        <v>86</v>
      </c>
      <c r="H173" s="36"/>
      <c r="I173" s="44" t="str">
        <f t="shared" si="1"/>
        <v>andrea.calchettitutor1@pietroaldi.com</v>
      </c>
      <c r="J173" s="44" t="str">
        <f t="shared" si="2"/>
        <v>andrea.calchettitutor2@pietroaldi.com</v>
      </c>
      <c r="K173" s="44"/>
    </row>
    <row r="174" ht="13.5" customHeight="1">
      <c r="A174" s="31" t="b">
        <v>1</v>
      </c>
      <c r="B174" s="32" t="s">
        <v>99</v>
      </c>
      <c r="C174" s="33" t="s">
        <v>1398</v>
      </c>
      <c r="D174" s="34" t="s">
        <v>91</v>
      </c>
      <c r="E174" s="35" t="s">
        <v>1399</v>
      </c>
      <c r="F174" s="36"/>
      <c r="G174" s="37" t="s">
        <v>86</v>
      </c>
      <c r="H174" s="36"/>
      <c r="I174" s="39" t="str">
        <f t="shared" si="1"/>
        <v>nicholas.calussitutor1@pietroaldi.com</v>
      </c>
      <c r="J174" s="39" t="str">
        <f t="shared" si="2"/>
        <v>nicholas.calussitutor2@pietroaldi.com</v>
      </c>
      <c r="K174" s="39"/>
    </row>
    <row r="175" ht="13.5" customHeight="1">
      <c r="A175" s="31" t="b">
        <v>1</v>
      </c>
      <c r="B175" s="32" t="s">
        <v>215</v>
      </c>
      <c r="C175" s="33" t="s">
        <v>220</v>
      </c>
      <c r="D175" s="34" t="s">
        <v>91</v>
      </c>
      <c r="E175" s="45" t="s">
        <v>1078</v>
      </c>
      <c r="F175" s="43" t="b">
        <v>0</v>
      </c>
      <c r="G175" s="44" t="s">
        <v>86</v>
      </c>
      <c r="H175" s="36" t="b">
        <v>0</v>
      </c>
      <c r="I175" s="44" t="str">
        <f t="shared" si="1"/>
        <v>matteo.calvanotutor1@pietroaldi.com</v>
      </c>
      <c r="J175" s="44" t="str">
        <f t="shared" si="2"/>
        <v>matteo.calvanotutor2@pietroaldi.com</v>
      </c>
      <c r="K175" s="44"/>
    </row>
    <row r="176" ht="13.5" customHeight="1">
      <c r="A176" s="31" t="b">
        <v>1</v>
      </c>
      <c r="B176" s="32" t="s">
        <v>66</v>
      </c>
      <c r="C176" s="33" t="s">
        <v>1403</v>
      </c>
      <c r="D176" s="34" t="s">
        <v>91</v>
      </c>
      <c r="E176" s="45" t="s">
        <v>1253</v>
      </c>
      <c r="F176" s="43" t="b">
        <v>0</v>
      </c>
      <c r="G176" s="44" t="s">
        <v>86</v>
      </c>
      <c r="H176" s="36" t="b">
        <v>0</v>
      </c>
      <c r="I176" s="44" t="str">
        <f t="shared" si="1"/>
        <v>simone.calvanotutor1@pietroaldi.com</v>
      </c>
      <c r="J176" s="44" t="str">
        <f t="shared" si="2"/>
        <v>simone.calvanotutor2@pietroaldi.com</v>
      </c>
      <c r="K176" s="44"/>
    </row>
    <row r="177" ht="13.5" customHeight="1">
      <c r="A177" s="31" t="b">
        <v>1</v>
      </c>
      <c r="B177" s="32" t="s">
        <v>587</v>
      </c>
      <c r="C177" s="33" t="s">
        <v>1404</v>
      </c>
      <c r="D177" s="34" t="s">
        <v>91</v>
      </c>
      <c r="E177" s="45" t="s">
        <v>465</v>
      </c>
      <c r="F177" s="43" t="b">
        <v>0</v>
      </c>
      <c r="G177" s="44" t="s">
        <v>86</v>
      </c>
      <c r="H177" s="36" t="b">
        <v>0</v>
      </c>
      <c r="I177" s="44" t="str">
        <f t="shared" si="1"/>
        <v>alice.camarritutor1@pietroaldi.com</v>
      </c>
      <c r="J177" s="44" t="str">
        <f t="shared" si="2"/>
        <v>alice.camarritutor2@pietroaldi.com</v>
      </c>
      <c r="K177" s="44"/>
    </row>
    <row r="178" ht="13.5" customHeight="1">
      <c r="A178" s="31" t="b">
        <v>1</v>
      </c>
      <c r="B178" s="32" t="s">
        <v>106</v>
      </c>
      <c r="C178" s="33" t="s">
        <v>1407</v>
      </c>
      <c r="D178" s="34" t="s">
        <v>91</v>
      </c>
      <c r="E178" s="45" t="s">
        <v>1409</v>
      </c>
      <c r="F178" s="43"/>
      <c r="G178" s="44" t="s">
        <v>86</v>
      </c>
      <c r="H178" s="36"/>
      <c r="I178" s="44" t="str">
        <f t="shared" si="1"/>
        <v>andrea.camillitutor1@pietroaldi.com</v>
      </c>
      <c r="J178" s="44" t="str">
        <f t="shared" si="2"/>
        <v>andrea.camillitutor2@pietroaldi.com</v>
      </c>
      <c r="K178" s="44"/>
    </row>
    <row r="179" ht="13.5" customHeight="1">
      <c r="A179" s="31" t="b">
        <v>1</v>
      </c>
      <c r="B179" s="32" t="s">
        <v>490</v>
      </c>
      <c r="C179" s="33" t="s">
        <v>1412</v>
      </c>
      <c r="D179" s="34" t="s">
        <v>91</v>
      </c>
      <c r="E179" s="45" t="s">
        <v>579</v>
      </c>
      <c r="F179" s="43" t="b">
        <v>0</v>
      </c>
      <c r="G179" s="44" t="s">
        <v>86</v>
      </c>
      <c r="H179" s="36" t="b">
        <v>0</v>
      </c>
      <c r="I179" s="44" t="str">
        <f t="shared" si="1"/>
        <v>benedetta.campomoritutor1@pietroaldi.com</v>
      </c>
      <c r="J179" s="44" t="str">
        <f t="shared" si="2"/>
        <v>benedetta.campomoritutor2@pietroaldi.com</v>
      </c>
      <c r="K179" s="44"/>
    </row>
    <row r="180" ht="13.5" customHeight="1">
      <c r="A180" s="31" t="b">
        <v>1</v>
      </c>
      <c r="B180" s="32" t="s">
        <v>106</v>
      </c>
      <c r="C180" s="33" t="s">
        <v>1415</v>
      </c>
      <c r="D180" s="34" t="s">
        <v>91</v>
      </c>
      <c r="E180" s="45" t="s">
        <v>1417</v>
      </c>
      <c r="F180" s="43"/>
      <c r="G180" s="44" t="s">
        <v>86</v>
      </c>
      <c r="H180" s="36"/>
      <c r="I180" s="44" t="str">
        <f t="shared" si="1"/>
        <v>vittoria.canditotutor1@pietroaldi.com</v>
      </c>
      <c r="J180" s="44" t="str">
        <f t="shared" si="2"/>
        <v>vittoria.canditotutor2@pietroaldi.com</v>
      </c>
      <c r="K180" s="44"/>
    </row>
    <row r="181" ht="13.5" customHeight="1">
      <c r="A181" s="31" t="b">
        <v>1</v>
      </c>
      <c r="B181" s="32" t="s">
        <v>89</v>
      </c>
      <c r="C181" s="33" t="s">
        <v>1420</v>
      </c>
      <c r="D181" s="34" t="s">
        <v>91</v>
      </c>
      <c r="E181" s="35" t="s">
        <v>1421</v>
      </c>
      <c r="F181" s="36"/>
      <c r="G181" s="64" t="s">
        <v>1422</v>
      </c>
      <c r="H181" s="36"/>
      <c r="I181" s="39" t="str">
        <f t="shared" si="1"/>
        <v>sebastian.cannavacciuolotutor1@pietroaldi.com</v>
      </c>
      <c r="J181" s="39" t="str">
        <f t="shared" si="2"/>
        <v>sebastian.cannavacciuolotutor2@pietroaldi.com</v>
      </c>
      <c r="K181" s="39"/>
    </row>
    <row r="182" ht="13.5" customHeight="1">
      <c r="A182" s="31" t="b">
        <v>1</v>
      </c>
      <c r="B182" s="32" t="s">
        <v>97</v>
      </c>
      <c r="C182" s="33" t="s">
        <v>1425</v>
      </c>
      <c r="D182" s="34" t="s">
        <v>91</v>
      </c>
      <c r="E182" s="45" t="s">
        <v>1005</v>
      </c>
      <c r="F182" s="36" t="b">
        <v>1</v>
      </c>
      <c r="G182" s="44" t="s">
        <v>86</v>
      </c>
      <c r="H182" s="36" t="b">
        <v>0</v>
      </c>
      <c r="I182" s="44" t="str">
        <f t="shared" si="1"/>
        <v>ludovica.cantinitutor1@pietroaldi.com</v>
      </c>
      <c r="J182" s="44" t="str">
        <f t="shared" si="2"/>
        <v>ludovica.cantinitutor2@pietroaldi.com</v>
      </c>
      <c r="K182" s="44"/>
    </row>
    <row r="183" ht="13.5" customHeight="1">
      <c r="A183" s="31" t="b">
        <v>1</v>
      </c>
      <c r="B183" s="32" t="s">
        <v>50</v>
      </c>
      <c r="C183" s="33" t="s">
        <v>1427</v>
      </c>
      <c r="D183" s="34" t="s">
        <v>91</v>
      </c>
      <c r="E183" s="45" t="s">
        <v>398</v>
      </c>
      <c r="F183" s="43" t="b">
        <v>0</v>
      </c>
      <c r="G183" s="44" t="s">
        <v>86</v>
      </c>
      <c r="H183" s="36" t="b">
        <v>0</v>
      </c>
      <c r="I183" s="44" t="str">
        <f t="shared" si="1"/>
        <v>alessandra.capecetutor1@pietroaldi.com</v>
      </c>
      <c r="J183" s="44" t="str">
        <f t="shared" si="2"/>
        <v>alessandra.capecetutor2@pietroaldi.com</v>
      </c>
      <c r="K183" s="44"/>
    </row>
    <row r="184" ht="13.5" customHeight="1">
      <c r="A184" s="31" t="b">
        <v>1</v>
      </c>
      <c r="B184" s="32" t="s">
        <v>104</v>
      </c>
      <c r="C184" s="33" t="s">
        <v>1431</v>
      </c>
      <c r="D184" s="34" t="s">
        <v>91</v>
      </c>
      <c r="E184" s="45" t="s">
        <v>416</v>
      </c>
      <c r="F184" s="43" t="b">
        <v>0</v>
      </c>
      <c r="G184" s="44" t="s">
        <v>86</v>
      </c>
      <c r="H184" s="36" t="b">
        <v>0</v>
      </c>
      <c r="I184" s="44" t="str">
        <f t="shared" si="1"/>
        <v>alessandro.caponetutor1@pietroaldi.com</v>
      </c>
      <c r="J184" s="44" t="str">
        <f t="shared" si="2"/>
        <v>alessandro.caponetutor2@pietroaldi.com</v>
      </c>
      <c r="K184" s="44"/>
    </row>
    <row r="185" ht="13.5" customHeight="1">
      <c r="A185" s="31" t="b">
        <v>1</v>
      </c>
      <c r="B185" s="32" t="s">
        <v>152</v>
      </c>
      <c r="C185" s="33" t="s">
        <v>1434</v>
      </c>
      <c r="D185" s="34" t="s">
        <v>91</v>
      </c>
      <c r="E185" s="35" t="s">
        <v>1435</v>
      </c>
      <c r="F185" s="36" t="b">
        <v>1</v>
      </c>
      <c r="G185" s="37" t="s">
        <v>86</v>
      </c>
      <c r="H185" s="36"/>
      <c r="I185" s="39" t="str">
        <f t="shared" si="1"/>
        <v>federico.caponetutor1@pietroaldi.com</v>
      </c>
      <c r="J185" s="39" t="str">
        <f t="shared" si="2"/>
        <v>federico.caponetutor2@pietroaldi.com</v>
      </c>
      <c r="K185" s="39"/>
    </row>
    <row r="186" ht="13.5" customHeight="1">
      <c r="A186" s="31" t="b">
        <v>1</v>
      </c>
      <c r="B186" s="32" t="s">
        <v>192</v>
      </c>
      <c r="C186" s="33" t="s">
        <v>1441</v>
      </c>
      <c r="D186" s="34" t="s">
        <v>91</v>
      </c>
      <c r="E186" s="45" t="s">
        <v>1443</v>
      </c>
      <c r="F186" s="43" t="b">
        <v>0</v>
      </c>
      <c r="G186" s="44" t="s">
        <v>86</v>
      </c>
      <c r="H186" s="36" t="b">
        <v>0</v>
      </c>
      <c r="I186" s="44" t="str">
        <f t="shared" si="1"/>
        <v>anna.capozucchitutor1@pietroaldi.com</v>
      </c>
      <c r="J186" s="44" t="str">
        <f t="shared" si="2"/>
        <v>anna.capozucchitutor2@pietroaldi.com</v>
      </c>
      <c r="K186" s="44"/>
    </row>
    <row r="187" ht="13.5" customHeight="1">
      <c r="A187" s="31" t="b">
        <v>1</v>
      </c>
      <c r="B187" s="32" t="s">
        <v>174</v>
      </c>
      <c r="C187" s="33" t="s">
        <v>1445</v>
      </c>
      <c r="D187" s="34" t="s">
        <v>84</v>
      </c>
      <c r="E187" s="45" t="s">
        <v>1310</v>
      </c>
      <c r="F187" s="43" t="b">
        <v>0</v>
      </c>
      <c r="G187" s="44" t="s">
        <v>86</v>
      </c>
      <c r="H187" s="36" t="b">
        <v>0</v>
      </c>
      <c r="I187" s="44" t="str">
        <f t="shared" si="1"/>
        <v>viola.capparellitutor1@pietroaldi.com</v>
      </c>
      <c r="J187" s="44" t="str">
        <f t="shared" si="2"/>
        <v>viola.capparellitutor2@pietroaldi.com</v>
      </c>
      <c r="K187" s="44"/>
    </row>
    <row r="188" ht="13.5" customHeight="1">
      <c r="A188" s="31" t="b">
        <v>1</v>
      </c>
      <c r="B188" s="32" t="s">
        <v>490</v>
      </c>
      <c r="C188" s="33" t="s">
        <v>1448</v>
      </c>
      <c r="D188" s="34" t="s">
        <v>91</v>
      </c>
      <c r="E188" s="45" t="s">
        <v>871</v>
      </c>
      <c r="F188" s="43" t="b">
        <v>0</v>
      </c>
      <c r="G188" s="44" t="s">
        <v>86</v>
      </c>
      <c r="H188" s="36" t="b">
        <v>0</v>
      </c>
      <c r="I188" s="44" t="str">
        <f t="shared" si="1"/>
        <v>giulia.cappellitutor1@pietroaldi.com</v>
      </c>
      <c r="J188" s="44" t="str">
        <f t="shared" si="2"/>
        <v>giulia.cappellitutor2@pietroaldi.com</v>
      </c>
      <c r="K188" s="44"/>
    </row>
    <row r="189" ht="13.5" customHeight="1">
      <c r="A189" s="31" t="b">
        <v>1</v>
      </c>
      <c r="B189" s="32" t="s">
        <v>152</v>
      </c>
      <c r="C189" s="33" t="s">
        <v>1449</v>
      </c>
      <c r="D189" s="34" t="s">
        <v>91</v>
      </c>
      <c r="E189" s="35" t="s">
        <v>1450</v>
      </c>
      <c r="F189" s="36"/>
      <c r="G189" s="37" t="s">
        <v>86</v>
      </c>
      <c r="H189" s="36"/>
      <c r="I189" s="39" t="str">
        <f t="shared" si="1"/>
        <v>giovanni.cappelliferraristutor1@pietroaldi.com</v>
      </c>
      <c r="J189" s="39" t="str">
        <f t="shared" si="2"/>
        <v>giovanni.cappelliferraristutor2@pietroaldi.com</v>
      </c>
      <c r="K189" s="39"/>
    </row>
    <row r="190" ht="13.5" customHeight="1">
      <c r="A190" s="31" t="b">
        <v>1</v>
      </c>
      <c r="B190" s="32" t="s">
        <v>239</v>
      </c>
      <c r="C190" s="33" t="s">
        <v>1452</v>
      </c>
      <c r="D190" s="34" t="s">
        <v>91</v>
      </c>
      <c r="E190" s="45" t="s">
        <v>1453</v>
      </c>
      <c r="F190" s="36" t="b">
        <v>1</v>
      </c>
      <c r="G190" s="44" t="s">
        <v>86</v>
      </c>
      <c r="H190" s="36" t="b">
        <v>0</v>
      </c>
      <c r="I190" s="44" t="str">
        <f t="shared" si="1"/>
        <v>jonathan.cappellinitutor1@pietroaldi.com</v>
      </c>
      <c r="J190" s="44" t="str">
        <f t="shared" si="2"/>
        <v>jonathan.cappellinitutor2@pietroaldi.com</v>
      </c>
      <c r="K190" s="44"/>
    </row>
    <row r="191" ht="13.5" customHeight="1">
      <c r="A191" s="31" t="b">
        <v>1</v>
      </c>
      <c r="B191" s="32" t="s">
        <v>177</v>
      </c>
      <c r="C191" s="33" t="s">
        <v>404</v>
      </c>
      <c r="D191" s="34" t="s">
        <v>91</v>
      </c>
      <c r="E191" s="45" t="s">
        <v>1456</v>
      </c>
      <c r="F191" s="36" t="b">
        <v>1</v>
      </c>
      <c r="G191" s="44" t="s">
        <v>86</v>
      </c>
      <c r="H191" s="36" t="b">
        <v>0</v>
      </c>
      <c r="I191" s="44" t="str">
        <f t="shared" si="1"/>
        <v>lorenzo.cappuccinitutor1@pietroaldi.com</v>
      </c>
      <c r="J191" s="44" t="str">
        <f t="shared" si="2"/>
        <v>lorenzo.cappuccinitutor2@pietroaldi.com</v>
      </c>
      <c r="K191" s="44"/>
    </row>
    <row r="192" ht="13.5" customHeight="1">
      <c r="A192" s="31" t="b">
        <v>1</v>
      </c>
      <c r="B192" s="32" t="s">
        <v>99</v>
      </c>
      <c r="C192" s="33" t="s">
        <v>457</v>
      </c>
      <c r="D192" s="34" t="s">
        <v>91</v>
      </c>
      <c r="E192" s="35" t="s">
        <v>1458</v>
      </c>
      <c r="F192" s="36"/>
      <c r="G192" s="37" t="s">
        <v>86</v>
      </c>
      <c r="H192" s="36"/>
      <c r="I192" s="39" t="str">
        <f t="shared" si="1"/>
        <v>vittoria.capuccinitutor1@pietroaldi.com</v>
      </c>
      <c r="J192" s="39" t="str">
        <f t="shared" si="2"/>
        <v>vittoria.capuccinitutor2@pietroaldi.com</v>
      </c>
      <c r="K192" s="39"/>
    </row>
    <row r="193" ht="13.5" customHeight="1">
      <c r="A193" s="31" t="b">
        <v>1</v>
      </c>
      <c r="B193" s="32" t="s">
        <v>192</v>
      </c>
      <c r="C193" s="33" t="s">
        <v>1460</v>
      </c>
      <c r="D193" s="34" t="s">
        <v>91</v>
      </c>
      <c r="E193" s="45" t="s">
        <v>1461</v>
      </c>
      <c r="F193" s="43" t="b">
        <v>0</v>
      </c>
      <c r="G193" s="44" t="s">
        <v>86</v>
      </c>
      <c r="H193" s="36" t="b">
        <v>0</v>
      </c>
      <c r="I193" s="44" t="str">
        <f t="shared" si="1"/>
        <v>raffaele.caravagliostutor1@pietroaldi.com</v>
      </c>
      <c r="J193" s="44" t="str">
        <f t="shared" si="2"/>
        <v>raffaele.caravagliostutor2@pietroaldi.com</v>
      </c>
      <c r="K193" s="44"/>
    </row>
    <row r="194" ht="13.5" customHeight="1">
      <c r="A194" s="31" t="b">
        <v>1</v>
      </c>
      <c r="B194" s="32" t="s">
        <v>183</v>
      </c>
      <c r="C194" s="33" t="s">
        <v>1462</v>
      </c>
      <c r="D194" s="34" t="s">
        <v>91</v>
      </c>
      <c r="E194" s="45" t="s">
        <v>603</v>
      </c>
      <c r="F194" s="43" t="b">
        <v>0</v>
      </c>
      <c r="G194" s="53" t="s">
        <v>1464</v>
      </c>
      <c r="H194" s="36" t="b">
        <v>0</v>
      </c>
      <c r="I194" s="44" t="str">
        <f t="shared" si="1"/>
        <v>camilla.cardalesitutor1@pietroaldi.com</v>
      </c>
      <c r="J194" s="44" t="str">
        <f t="shared" si="2"/>
        <v>camilla.cardalesitutor2@pietroaldi.com</v>
      </c>
      <c r="K194" s="44"/>
    </row>
    <row r="195" ht="13.5" customHeight="1">
      <c r="A195" s="31" t="b">
        <v>1</v>
      </c>
      <c r="B195" s="32" t="s">
        <v>178</v>
      </c>
      <c r="C195" s="33" t="s">
        <v>202</v>
      </c>
      <c r="D195" s="34" t="s">
        <v>91</v>
      </c>
      <c r="E195" s="35" t="s">
        <v>976</v>
      </c>
      <c r="F195" s="36"/>
      <c r="G195" s="37" t="s">
        <v>86</v>
      </c>
      <c r="H195" s="36"/>
      <c r="I195" s="39" t="str">
        <f t="shared" si="1"/>
        <v>chiara.cardellitutor1@pietroaldi.com</v>
      </c>
      <c r="J195" s="39" t="str">
        <f t="shared" si="2"/>
        <v>chiara.cardellitutor2@pietroaldi.com</v>
      </c>
      <c r="K195" s="39"/>
    </row>
    <row r="196" ht="13.5" customHeight="1">
      <c r="A196" s="31" t="b">
        <v>1</v>
      </c>
      <c r="B196" s="32" t="s">
        <v>106</v>
      </c>
      <c r="C196" s="33" t="s">
        <v>198</v>
      </c>
      <c r="D196" s="34" t="s">
        <v>91</v>
      </c>
      <c r="E196" s="45" t="s">
        <v>1467</v>
      </c>
      <c r="F196" s="43"/>
      <c r="G196" s="44" t="s">
        <v>86</v>
      </c>
      <c r="H196" s="36"/>
      <c r="I196" s="44" t="str">
        <f t="shared" si="1"/>
        <v>samuele.cardonetutor1@pietroaldi.com</v>
      </c>
      <c r="J196" s="44" t="str">
        <f t="shared" si="2"/>
        <v>samuele.cardonetutor2@pietroaldi.com</v>
      </c>
      <c r="K196" s="44"/>
    </row>
    <row r="197" ht="13.5" customHeight="1">
      <c r="A197" s="31" t="b">
        <v>1</v>
      </c>
      <c r="B197" s="32" t="s">
        <v>99</v>
      </c>
      <c r="C197" s="33" t="s">
        <v>1470</v>
      </c>
      <c r="D197" s="34" t="s">
        <v>91</v>
      </c>
      <c r="E197" s="35" t="s">
        <v>1471</v>
      </c>
      <c r="F197" s="36"/>
      <c r="G197" s="37" t="s">
        <v>86</v>
      </c>
      <c r="H197" s="36"/>
      <c r="I197" s="39" t="str">
        <f t="shared" si="1"/>
        <v>sofia.carduccitutor1@pietroaldi.com</v>
      </c>
      <c r="J197" s="39" t="str">
        <f t="shared" si="2"/>
        <v>sofia.carduccitutor2@pietroaldi.com</v>
      </c>
      <c r="K197" s="39"/>
    </row>
    <row r="198" ht="13.5" customHeight="1">
      <c r="A198" s="31" t="b">
        <v>1</v>
      </c>
      <c r="B198" s="32" t="s">
        <v>62</v>
      </c>
      <c r="C198" s="33" t="s">
        <v>1473</v>
      </c>
      <c r="D198" s="34" t="s">
        <v>91</v>
      </c>
      <c r="E198" s="45" t="s">
        <v>729</v>
      </c>
      <c r="F198" s="43" t="b">
        <v>0</v>
      </c>
      <c r="G198" s="44" t="s">
        <v>86</v>
      </c>
      <c r="H198" s="36" t="b">
        <v>0</v>
      </c>
      <c r="I198" s="44" t="str">
        <f t="shared" si="1"/>
        <v>elisanicole.cardullotutor1@pietroaldi.com</v>
      </c>
      <c r="J198" s="44" t="str">
        <f t="shared" si="2"/>
        <v>elisanicole.cardullotutor2@pietroaldi.com</v>
      </c>
      <c r="K198" s="44"/>
    </row>
    <row r="199" ht="13.5" customHeight="1">
      <c r="A199" s="31" t="b">
        <v>1</v>
      </c>
      <c r="B199" s="32" t="s">
        <v>126</v>
      </c>
      <c r="C199" s="33" t="s">
        <v>1474</v>
      </c>
      <c r="D199" s="34" t="s">
        <v>91</v>
      </c>
      <c r="E199" s="45" t="s">
        <v>1272</v>
      </c>
      <c r="F199" s="43" t="b">
        <v>0</v>
      </c>
      <c r="G199" s="44" t="s">
        <v>86</v>
      </c>
      <c r="H199" s="36" t="b">
        <v>0</v>
      </c>
      <c r="I199" s="44" t="str">
        <f t="shared" si="1"/>
        <v>stefano.cargiollitutor1@pietroaldi.com</v>
      </c>
      <c r="J199" s="44" t="str">
        <f t="shared" si="2"/>
        <v>stefano.cargiollitutor2@pietroaldi.com</v>
      </c>
      <c r="K199" s="44"/>
    </row>
    <row r="200" ht="13.5" customHeight="1">
      <c r="A200" s="31" t="b">
        <v>1</v>
      </c>
      <c r="B200" s="32" t="s">
        <v>45</v>
      </c>
      <c r="C200" s="33" t="s">
        <v>1477</v>
      </c>
      <c r="D200" s="34" t="s">
        <v>91</v>
      </c>
      <c r="E200" s="45" t="s">
        <v>678</v>
      </c>
      <c r="F200" s="43" t="b">
        <v>0</v>
      </c>
      <c r="G200" s="44" t="s">
        <v>86</v>
      </c>
      <c r="H200" s="36" t="b">
        <v>0</v>
      </c>
      <c r="I200" s="44" t="str">
        <f t="shared" si="1"/>
        <v>davide.cariditutor1@pietroaldi.com</v>
      </c>
      <c r="J200" s="44" t="str">
        <f t="shared" si="2"/>
        <v>davide.cariditutor2@pietroaldi.com</v>
      </c>
      <c r="K200" s="44"/>
    </row>
    <row r="201" ht="13.5" customHeight="1">
      <c r="A201" s="31" t="b">
        <v>1</v>
      </c>
      <c r="B201" s="32" t="s">
        <v>490</v>
      </c>
      <c r="C201" s="33" t="s">
        <v>1479</v>
      </c>
      <c r="D201" s="34" t="s">
        <v>91</v>
      </c>
      <c r="E201" s="45" t="s">
        <v>789</v>
      </c>
      <c r="F201" s="43" t="b">
        <v>0</v>
      </c>
      <c r="G201" s="44" t="s">
        <v>86</v>
      </c>
      <c r="H201" s="36" t="b">
        <v>0</v>
      </c>
      <c r="I201" s="44" t="str">
        <f t="shared" si="1"/>
        <v>flavio.carlettitutor1@pietroaldi.com</v>
      </c>
      <c r="J201" s="44" t="str">
        <f t="shared" si="2"/>
        <v>flavio.carlettitutor2@pietroaldi.com</v>
      </c>
      <c r="K201" s="44"/>
    </row>
    <row r="202" ht="13.5" customHeight="1">
      <c r="A202" s="31" t="b">
        <v>1</v>
      </c>
      <c r="B202" s="32" t="s">
        <v>599</v>
      </c>
      <c r="C202" s="33" t="s">
        <v>1483</v>
      </c>
      <c r="D202" s="34" t="s">
        <v>91</v>
      </c>
      <c r="E202" s="45" t="s">
        <v>1485</v>
      </c>
      <c r="F202" s="43" t="b">
        <v>0</v>
      </c>
      <c r="G202" s="44" t="s">
        <v>86</v>
      </c>
      <c r="H202" s="36" t="b">
        <v>0</v>
      </c>
      <c r="I202" s="44" t="str">
        <f t="shared" si="1"/>
        <v>carlotta.carlomagnotutor1@pietroaldi.com</v>
      </c>
      <c r="J202" s="44" t="str">
        <f t="shared" si="2"/>
        <v>carlotta.carlomagnotutor2@pietroaldi.com</v>
      </c>
      <c r="K202" s="44"/>
    </row>
    <row r="203" ht="13.5" customHeight="1">
      <c r="A203" s="31" t="b">
        <v>1</v>
      </c>
      <c r="B203" s="32" t="s">
        <v>188</v>
      </c>
      <c r="C203" s="33" t="s">
        <v>1487</v>
      </c>
      <c r="D203" s="34" t="s">
        <v>91</v>
      </c>
      <c r="E203" s="45" t="s">
        <v>953</v>
      </c>
      <c r="F203" s="43" t="b">
        <v>0</v>
      </c>
      <c r="G203" s="44" t="s">
        <v>86</v>
      </c>
      <c r="H203" s="36" t="b">
        <v>0</v>
      </c>
      <c r="I203" s="44" t="str">
        <f t="shared" si="1"/>
        <v>leonardo.carolitutor1@pietroaldi.com</v>
      </c>
      <c r="J203" s="44" t="str">
        <f t="shared" si="2"/>
        <v>leonardo.carolitutor2@pietroaldi.com</v>
      </c>
      <c r="K203" s="44"/>
    </row>
    <row r="204" ht="13.5" customHeight="1">
      <c r="A204" s="31" t="b">
        <v>1</v>
      </c>
      <c r="B204" s="32" t="s">
        <v>34</v>
      </c>
      <c r="C204" s="33" t="s">
        <v>1489</v>
      </c>
      <c r="D204" s="34" t="s">
        <v>91</v>
      </c>
      <c r="E204" s="45" t="s">
        <v>1490</v>
      </c>
      <c r="F204" s="43" t="b">
        <v>0</v>
      </c>
      <c r="G204" s="44" t="s">
        <v>86</v>
      </c>
      <c r="H204" s="36" t="b">
        <v>0</v>
      </c>
      <c r="I204" s="44" t="str">
        <f t="shared" si="1"/>
        <v>maya.carolitutor1@pietroaldi.com</v>
      </c>
      <c r="J204" s="44" t="str">
        <f t="shared" si="2"/>
        <v>maya.carolitutor2@pietroaldi.com</v>
      </c>
      <c r="K204" s="44"/>
    </row>
    <row r="205" ht="13.5" customHeight="1">
      <c r="A205" s="31" t="b">
        <v>1</v>
      </c>
      <c r="B205" s="32" t="s">
        <v>174</v>
      </c>
      <c r="C205" s="33" t="s">
        <v>1492</v>
      </c>
      <c r="D205" s="34" t="s">
        <v>91</v>
      </c>
      <c r="E205" s="45" t="s">
        <v>619</v>
      </c>
      <c r="F205" s="43" t="b">
        <v>0</v>
      </c>
      <c r="G205" s="44" t="s">
        <v>86</v>
      </c>
      <c r="H205" s="36" t="b">
        <v>0</v>
      </c>
      <c r="I205" s="44" t="str">
        <f t="shared" si="1"/>
        <v>caterina.carollotutor1@pietroaldi.com</v>
      </c>
      <c r="J205" s="44" t="str">
        <f t="shared" si="2"/>
        <v>caterina.carollotutor2@pietroaldi.com</v>
      </c>
      <c r="K205" s="44"/>
    </row>
    <row r="206" ht="13.5" customHeight="1">
      <c r="A206" s="31" t="b">
        <v>1</v>
      </c>
      <c r="B206" s="32" t="s">
        <v>178</v>
      </c>
      <c r="C206" s="33" t="s">
        <v>1493</v>
      </c>
      <c r="D206" s="34" t="s">
        <v>91</v>
      </c>
      <c r="E206" s="35" t="s">
        <v>992</v>
      </c>
      <c r="F206" s="36"/>
      <c r="G206" s="37" t="s">
        <v>86</v>
      </c>
      <c r="H206" s="36"/>
      <c r="I206" s="39" t="str">
        <f t="shared" si="1"/>
        <v>leonardo.carottitutor1@pietroaldi.com</v>
      </c>
      <c r="J206" s="39" t="str">
        <f t="shared" si="2"/>
        <v>leonardo.carottitutor2@pietroaldi.com</v>
      </c>
      <c r="K206" s="39"/>
    </row>
    <row r="207" ht="13.5" customHeight="1">
      <c r="A207" s="31" t="b">
        <v>1</v>
      </c>
      <c r="B207" s="32" t="s">
        <v>284</v>
      </c>
      <c r="C207" s="33" t="s">
        <v>1495</v>
      </c>
      <c r="D207" s="34" t="s">
        <v>91</v>
      </c>
      <c r="E207" s="45" t="s">
        <v>1408</v>
      </c>
      <c r="F207" s="43"/>
      <c r="G207" s="44" t="s">
        <v>86</v>
      </c>
      <c r="H207" s="36"/>
      <c r="I207" s="44" t="str">
        <f t="shared" si="1"/>
        <v>matteo.carottitutor1@pietroaldi.com</v>
      </c>
      <c r="J207" s="44" t="str">
        <f t="shared" si="2"/>
        <v>matteo.carottitutor2@pietroaldi.com</v>
      </c>
      <c r="K207" s="44"/>
    </row>
    <row r="208" ht="13.5" customHeight="1">
      <c r="A208" s="31" t="b">
        <v>1</v>
      </c>
      <c r="B208" s="32" t="s">
        <v>215</v>
      </c>
      <c r="C208" s="33" t="s">
        <v>1497</v>
      </c>
      <c r="D208" s="34" t="s">
        <v>91</v>
      </c>
      <c r="E208" s="45" t="s">
        <v>497</v>
      </c>
      <c r="F208" s="43" t="b">
        <v>0</v>
      </c>
      <c r="G208" s="44" t="s">
        <v>86</v>
      </c>
      <c r="H208" s="36" t="b">
        <v>0</v>
      </c>
      <c r="I208" s="44" t="str">
        <f t="shared" si="1"/>
        <v>andrea.cartatutor1@pietroaldi.com</v>
      </c>
      <c r="J208" s="44" t="str">
        <f t="shared" si="2"/>
        <v>andrea.cartatutor2@pietroaldi.com</v>
      </c>
      <c r="K208" s="44"/>
    </row>
    <row r="209" ht="13.5" customHeight="1">
      <c r="A209" s="31" t="b">
        <v>1</v>
      </c>
      <c r="B209" s="32" t="s">
        <v>106</v>
      </c>
      <c r="C209" s="33" t="s">
        <v>1499</v>
      </c>
      <c r="D209" s="34" t="s">
        <v>91</v>
      </c>
      <c r="E209" s="45" t="s">
        <v>1500</v>
      </c>
      <c r="F209" s="43"/>
      <c r="G209" s="44" t="s">
        <v>86</v>
      </c>
      <c r="H209" s="36"/>
      <c r="I209" s="44" t="str">
        <f t="shared" si="1"/>
        <v>filippo.casangelitutor1@pietroaldi.com</v>
      </c>
      <c r="J209" s="44" t="str">
        <f t="shared" si="2"/>
        <v>filippo.casangelitutor2@pietroaldi.com</v>
      </c>
      <c r="K209" s="44"/>
    </row>
    <row r="210" ht="13.5" customHeight="1">
      <c r="A210" s="31" t="b">
        <v>1</v>
      </c>
      <c r="B210" s="32" t="s">
        <v>251</v>
      </c>
      <c r="C210" s="33" t="s">
        <v>1502</v>
      </c>
      <c r="D210" s="34" t="s">
        <v>91</v>
      </c>
      <c r="E210" s="45" t="s">
        <v>1230</v>
      </c>
      <c r="F210" s="43" t="b">
        <v>0</v>
      </c>
      <c r="G210" s="44" t="s">
        <v>86</v>
      </c>
      <c r="H210" s="36" t="b">
        <v>0</v>
      </c>
      <c r="I210" s="44" t="str">
        <f t="shared" si="1"/>
        <v>sara.casellatutor1@pietroaldi.com</v>
      </c>
      <c r="J210" s="44" t="str">
        <f t="shared" si="2"/>
        <v>sara.casellatutor2@pietroaldi.com</v>
      </c>
      <c r="K210" s="44"/>
    </row>
    <row r="211" ht="13.5" customHeight="1">
      <c r="A211" s="31" t="b">
        <v>1</v>
      </c>
      <c r="B211" s="32" t="s">
        <v>66</v>
      </c>
      <c r="C211" s="33" t="s">
        <v>1503</v>
      </c>
      <c r="D211" s="34" t="s">
        <v>91</v>
      </c>
      <c r="E211" s="45" t="s">
        <v>767</v>
      </c>
      <c r="F211" s="43" t="b">
        <v>0</v>
      </c>
      <c r="G211" s="44" t="s">
        <v>86</v>
      </c>
      <c r="H211" s="36" t="b">
        <v>0</v>
      </c>
      <c r="I211" s="44" t="str">
        <f t="shared" si="1"/>
        <v>filippo.casellitutor1@pietroaldi.com</v>
      </c>
      <c r="J211" s="44" t="str">
        <f t="shared" si="2"/>
        <v>filippo.casellitutor2@pietroaldi.com</v>
      </c>
      <c r="K211" s="44"/>
    </row>
    <row r="212" ht="13.5" customHeight="1">
      <c r="A212" s="31" t="b">
        <v>1</v>
      </c>
      <c r="B212" s="32" t="s">
        <v>106</v>
      </c>
      <c r="C212" s="33" t="s">
        <v>1504</v>
      </c>
      <c r="D212" s="34" t="s">
        <v>84</v>
      </c>
      <c r="E212" s="45" t="s">
        <v>1104</v>
      </c>
      <c r="F212" s="43"/>
      <c r="G212" s="44" t="s">
        <v>86</v>
      </c>
      <c r="H212" s="36" t="b">
        <v>1</v>
      </c>
      <c r="I212" s="44" t="str">
        <f t="shared" si="1"/>
        <v>mattia.casellitutor1@pietroaldi.com</v>
      </c>
      <c r="J212" s="44" t="str">
        <f t="shared" si="2"/>
        <v>mattia.casellitutor2@pietroaldi.com</v>
      </c>
      <c r="K212" s="44"/>
    </row>
    <row r="213" ht="13.5" customHeight="1">
      <c r="A213" s="31" t="b">
        <v>1</v>
      </c>
      <c r="B213" s="32" t="s">
        <v>110</v>
      </c>
      <c r="C213" s="33" t="s">
        <v>1504</v>
      </c>
      <c r="D213" s="34" t="s">
        <v>91</v>
      </c>
      <c r="E213" s="45" t="s">
        <v>1104</v>
      </c>
      <c r="F213" s="43" t="b">
        <v>0</v>
      </c>
      <c r="G213" s="44" t="s">
        <v>86</v>
      </c>
      <c r="H213" s="36" t="b">
        <v>0</v>
      </c>
      <c r="I213" s="44" t="str">
        <f t="shared" si="1"/>
        <v>mattia.casellitutor1@pietroaldi.com</v>
      </c>
      <c r="J213" s="44" t="str">
        <f t="shared" si="2"/>
        <v>mattia.casellitutor2@pietroaldi.com</v>
      </c>
      <c r="K213" s="44"/>
    </row>
    <row r="214" ht="13.5" customHeight="1">
      <c r="A214" s="31" t="b">
        <v>1</v>
      </c>
      <c r="B214" s="32" t="s">
        <v>65</v>
      </c>
      <c r="C214" s="33" t="s">
        <v>219</v>
      </c>
      <c r="D214" s="34" t="s">
        <v>91</v>
      </c>
      <c r="E214" s="45" t="s">
        <v>841</v>
      </c>
      <c r="F214" s="43" t="b">
        <v>0</v>
      </c>
      <c r="G214" s="44" t="s">
        <v>86</v>
      </c>
      <c r="H214" s="36" t="b">
        <v>0</v>
      </c>
      <c r="I214" s="44" t="str">
        <f t="shared" si="1"/>
        <v>giacomo.casinitutor1@pietroaldi.com</v>
      </c>
      <c r="J214" s="44" t="str">
        <f t="shared" si="2"/>
        <v>giacomo.casinitutor2@pietroaldi.com</v>
      </c>
      <c r="K214" s="44"/>
    </row>
    <row r="215" ht="13.5" customHeight="1">
      <c r="A215" s="31" t="b">
        <v>1</v>
      </c>
      <c r="B215" s="32" t="s">
        <v>192</v>
      </c>
      <c r="C215" s="33" t="s">
        <v>1511</v>
      </c>
      <c r="D215" s="34" t="s">
        <v>91</v>
      </c>
      <c r="E215" s="45" t="s">
        <v>1513</v>
      </c>
      <c r="F215" s="43" t="b">
        <v>0</v>
      </c>
      <c r="G215" s="44" t="s">
        <v>86</v>
      </c>
      <c r="H215" s="36" t="b">
        <v>0</v>
      </c>
      <c r="I215" s="44" t="str">
        <f t="shared" si="1"/>
        <v>ludovica.casinitutor1@pietroaldi.com</v>
      </c>
      <c r="J215" s="44" t="str">
        <f t="shared" si="2"/>
        <v>ludovica.casinitutor2@pietroaldi.com</v>
      </c>
      <c r="K215" s="44"/>
    </row>
    <row r="216" ht="13.5" customHeight="1">
      <c r="A216" s="31" t="b">
        <v>1</v>
      </c>
      <c r="B216" s="32" t="s">
        <v>251</v>
      </c>
      <c r="C216" s="33" t="s">
        <v>1514</v>
      </c>
      <c r="D216" s="34" t="s">
        <v>91</v>
      </c>
      <c r="E216" s="45" t="s">
        <v>531</v>
      </c>
      <c r="F216" s="43" t="b">
        <v>0</v>
      </c>
      <c r="G216" s="53" t="s">
        <v>1515</v>
      </c>
      <c r="H216" s="36" t="b">
        <v>0</v>
      </c>
      <c r="I216" s="44" t="str">
        <f t="shared" si="1"/>
        <v>angelo.cassettatutor1@pietroaldi.com</v>
      </c>
      <c r="J216" s="44" t="str">
        <f t="shared" si="2"/>
        <v>angelo.cassettatutor2@pietroaldi.com</v>
      </c>
      <c r="K216" s="44"/>
    </row>
    <row r="217" ht="13.5" customHeight="1">
      <c r="A217" s="31" t="b">
        <v>1</v>
      </c>
      <c r="B217" s="32" t="s">
        <v>110</v>
      </c>
      <c r="C217" s="33" t="s">
        <v>1517</v>
      </c>
      <c r="D217" s="34" t="s">
        <v>91</v>
      </c>
      <c r="E217" s="45" t="s">
        <v>770</v>
      </c>
      <c r="F217" s="43" t="b">
        <v>0</v>
      </c>
      <c r="G217" s="64" t="s">
        <v>1518</v>
      </c>
      <c r="H217" s="36" t="b">
        <v>0</v>
      </c>
      <c r="I217" s="44" t="str">
        <f t="shared" si="1"/>
        <v>filippo.castellanotutor1@pietroaldi.com</v>
      </c>
      <c r="J217" s="44" t="str">
        <f t="shared" si="2"/>
        <v>filippo.castellanotutor2@pietroaldi.com</v>
      </c>
      <c r="K217" s="44"/>
    </row>
    <row r="218" ht="13.5" customHeight="1">
      <c r="A218" s="31" t="b">
        <v>1</v>
      </c>
      <c r="B218" s="32" t="s">
        <v>56</v>
      </c>
      <c r="C218" s="33" t="s">
        <v>1519</v>
      </c>
      <c r="D218" s="34" t="s">
        <v>91</v>
      </c>
      <c r="E218" s="45" t="s">
        <v>651</v>
      </c>
      <c r="F218" s="36" t="b">
        <v>1</v>
      </c>
      <c r="G218" s="44" t="s">
        <v>86</v>
      </c>
      <c r="H218" s="36" t="b">
        <v>0</v>
      </c>
      <c r="I218" s="44" t="str">
        <f t="shared" si="1"/>
        <v>claragiorgia.castellitutor1@pietroaldi.com</v>
      </c>
      <c r="J218" s="44" t="str">
        <f t="shared" si="2"/>
        <v>claragiorgia.castellitutor2@pietroaldi.com</v>
      </c>
      <c r="K218" s="44"/>
    </row>
    <row r="219" ht="13.5" customHeight="1">
      <c r="A219" s="31" t="b">
        <v>1</v>
      </c>
      <c r="B219" s="32" t="s">
        <v>112</v>
      </c>
      <c r="C219" s="33" t="s">
        <v>1521</v>
      </c>
      <c r="D219" s="34" t="s">
        <v>91</v>
      </c>
      <c r="E219" s="35" t="s">
        <v>1523</v>
      </c>
      <c r="F219" s="36"/>
      <c r="G219" s="37" t="s">
        <v>86</v>
      </c>
      <c r="H219" s="36"/>
      <c r="I219" s="39" t="str">
        <f t="shared" si="1"/>
        <v>alessandro.catalanotutor1@pietroaldi.com</v>
      </c>
      <c r="J219" s="39" t="str">
        <f t="shared" si="2"/>
        <v>alessandro.catalanotutor2@pietroaldi.com</v>
      </c>
      <c r="K219" s="39"/>
    </row>
    <row r="220" ht="13.5" customHeight="1">
      <c r="A220" s="31" t="b">
        <v>1</v>
      </c>
      <c r="B220" s="32" t="s">
        <v>34</v>
      </c>
      <c r="C220" s="33" t="s">
        <v>1526</v>
      </c>
      <c r="D220" s="34" t="s">
        <v>91</v>
      </c>
      <c r="E220" s="45" t="s">
        <v>1527</v>
      </c>
      <c r="F220" s="43" t="b">
        <v>0</v>
      </c>
      <c r="G220" s="44" t="s">
        <v>86</v>
      </c>
      <c r="H220" s="36" t="b">
        <v>0</v>
      </c>
      <c r="I220" s="44" t="str">
        <f t="shared" si="1"/>
        <v>camilla.catoccitutor1@pietroaldi.com</v>
      </c>
      <c r="J220" s="44" t="str">
        <f t="shared" si="2"/>
        <v>camilla.catoccitutor2@pietroaldi.com</v>
      </c>
      <c r="K220" s="44"/>
    </row>
    <row r="221" ht="13.5" customHeight="1">
      <c r="A221" s="31" t="b">
        <v>1</v>
      </c>
      <c r="B221" s="32" t="s">
        <v>48</v>
      </c>
      <c r="C221" s="33" t="s">
        <v>1529</v>
      </c>
      <c r="D221" s="34" t="s">
        <v>91</v>
      </c>
      <c r="E221" s="45" t="s">
        <v>941</v>
      </c>
      <c r="F221" s="43" t="b">
        <v>0</v>
      </c>
      <c r="G221" s="44" t="s">
        <v>86</v>
      </c>
      <c r="H221" s="36" t="b">
        <v>0</v>
      </c>
      <c r="I221" s="44" t="str">
        <f t="shared" si="1"/>
        <v>laura.cavallettitutor1@pietroaldi.com</v>
      </c>
      <c r="J221" s="44" t="str">
        <f t="shared" si="2"/>
        <v>laura.cavallettitutor2@pietroaldi.com</v>
      </c>
      <c r="K221" s="44"/>
    </row>
    <row r="222" ht="13.5" customHeight="1">
      <c r="A222" s="31" t="b">
        <v>1</v>
      </c>
      <c r="B222" s="32" t="s">
        <v>65</v>
      </c>
      <c r="C222" s="33" t="s">
        <v>1531</v>
      </c>
      <c r="D222" s="34" t="s">
        <v>91</v>
      </c>
      <c r="E222" s="45" t="s">
        <v>954</v>
      </c>
      <c r="F222" s="43" t="b">
        <v>0</v>
      </c>
      <c r="G222" s="53" t="s">
        <v>1532</v>
      </c>
      <c r="H222" s="36" t="b">
        <v>0</v>
      </c>
      <c r="I222" s="44" t="str">
        <f t="shared" si="1"/>
        <v>leonardo.caziolatotutor1@pietroaldi.com</v>
      </c>
      <c r="J222" s="44" t="str">
        <f t="shared" si="2"/>
        <v>leonardo.caziolatotutor2@pietroaldi.com</v>
      </c>
      <c r="K222" s="44"/>
    </row>
    <row r="223" ht="13.5" customHeight="1">
      <c r="A223" s="31" t="b">
        <v>1</v>
      </c>
      <c r="B223" s="32" t="s">
        <v>50</v>
      </c>
      <c r="C223" s="33" t="s">
        <v>311</v>
      </c>
      <c r="D223" s="34" t="s">
        <v>91</v>
      </c>
      <c r="E223" s="45" t="s">
        <v>447</v>
      </c>
      <c r="F223" s="43" t="b">
        <v>0</v>
      </c>
      <c r="G223" s="44" t="s">
        <v>86</v>
      </c>
      <c r="H223" s="36" t="b">
        <v>0</v>
      </c>
      <c r="I223" s="44" t="str">
        <f t="shared" si="1"/>
        <v>alessia.ceccarellitutor1@pietroaldi.com</v>
      </c>
      <c r="J223" s="44" t="str">
        <f t="shared" si="2"/>
        <v>alessia.ceccarellitutor2@pietroaldi.com</v>
      </c>
      <c r="K223" s="44"/>
    </row>
    <row r="224" ht="13.5" customHeight="1">
      <c r="A224" s="31" t="b">
        <v>1</v>
      </c>
      <c r="B224" s="32" t="s">
        <v>599</v>
      </c>
      <c r="C224" s="33" t="s">
        <v>1535</v>
      </c>
      <c r="D224" s="34" t="s">
        <v>91</v>
      </c>
      <c r="E224" s="45" t="s">
        <v>1536</v>
      </c>
      <c r="F224" s="43" t="b">
        <v>0</v>
      </c>
      <c r="G224" s="44" t="s">
        <v>86</v>
      </c>
      <c r="H224" s="36" t="b">
        <v>0</v>
      </c>
      <c r="I224" s="44" t="str">
        <f t="shared" si="1"/>
        <v>eleonora.ceccarellitutor1@pietroaldi.com</v>
      </c>
      <c r="J224" s="44" t="str">
        <f t="shared" si="2"/>
        <v>eleonora.ceccarellitutor2@pietroaldi.com</v>
      </c>
      <c r="K224" s="44"/>
    </row>
    <row r="225" ht="13.5" customHeight="1">
      <c r="A225" s="31" t="b">
        <v>1</v>
      </c>
      <c r="B225" s="32" t="s">
        <v>112</v>
      </c>
      <c r="C225" s="33" t="s">
        <v>1539</v>
      </c>
      <c r="D225" s="34" t="s">
        <v>84</v>
      </c>
      <c r="E225" s="35" t="s">
        <v>1540</v>
      </c>
      <c r="F225" s="36"/>
      <c r="G225" s="37" t="s">
        <v>86</v>
      </c>
      <c r="H225" s="36"/>
      <c r="I225" s="39" t="str">
        <f t="shared" si="1"/>
        <v>giulia.ceciarinitutor1@pietroaldi.com</v>
      </c>
      <c r="J225" s="39" t="str">
        <f t="shared" si="2"/>
        <v>giulia.ceciarinitutor2@pietroaldi.com</v>
      </c>
      <c r="K225" s="39"/>
    </row>
    <row r="226" ht="13.5" customHeight="1">
      <c r="A226" s="31" t="b">
        <v>1</v>
      </c>
      <c r="B226" s="32" t="s">
        <v>215</v>
      </c>
      <c r="C226" s="33" t="s">
        <v>1542</v>
      </c>
      <c r="D226" s="34" t="s">
        <v>84</v>
      </c>
      <c r="E226" s="45" t="s">
        <v>1002</v>
      </c>
      <c r="F226" s="43" t="b">
        <v>0</v>
      </c>
      <c r="G226" s="44" t="s">
        <v>86</v>
      </c>
      <c r="H226" s="36" t="b">
        <v>0</v>
      </c>
      <c r="I226" s="44" t="str">
        <f t="shared" si="1"/>
        <v>lucrezia.cencinitutor1@pietroaldi.com</v>
      </c>
      <c r="J226" s="44" t="str">
        <f t="shared" si="2"/>
        <v>lucrezia.cencinitutor2@pietroaldi.com</v>
      </c>
      <c r="K226" s="44"/>
    </row>
    <row r="227" ht="13.5" customHeight="1">
      <c r="A227" s="31" t="b">
        <v>1</v>
      </c>
      <c r="B227" s="32" t="s">
        <v>89</v>
      </c>
      <c r="C227" s="33" t="s">
        <v>1544</v>
      </c>
      <c r="D227" s="34" t="s">
        <v>91</v>
      </c>
      <c r="E227" s="35" t="s">
        <v>1545</v>
      </c>
      <c r="F227" s="36"/>
      <c r="G227" s="37" t="s">
        <v>86</v>
      </c>
      <c r="H227" s="36"/>
      <c r="I227" s="39" t="str">
        <f t="shared" si="1"/>
        <v>alice.cennitutor1@pietroaldi.com</v>
      </c>
      <c r="J227" s="39" t="str">
        <f t="shared" si="2"/>
        <v>alice.cennitutor2@pietroaldi.com</v>
      </c>
      <c r="K227" s="39"/>
    </row>
    <row r="228" ht="13.5" customHeight="1">
      <c r="A228" s="31" t="b">
        <v>1</v>
      </c>
      <c r="B228" s="32" t="s">
        <v>251</v>
      </c>
      <c r="C228" s="33" t="s">
        <v>1547</v>
      </c>
      <c r="D228" s="34" t="s">
        <v>91</v>
      </c>
      <c r="E228" s="45" t="s">
        <v>1080</v>
      </c>
      <c r="F228" s="43" t="b">
        <v>0</v>
      </c>
      <c r="G228" s="44" t="s">
        <v>86</v>
      </c>
      <c r="H228" s="36" t="b">
        <v>0</v>
      </c>
      <c r="I228" s="44" t="str">
        <f t="shared" si="1"/>
        <v>matteo.cepollarotutor1@pietroaldi.com</v>
      </c>
      <c r="J228" s="44" t="str">
        <f t="shared" si="2"/>
        <v>matteo.cepollarotutor2@pietroaldi.com</v>
      </c>
      <c r="K228" s="44"/>
    </row>
    <row r="229" ht="13.5" customHeight="1">
      <c r="A229" s="31" t="b">
        <v>1</v>
      </c>
      <c r="B229" s="32" t="s">
        <v>66</v>
      </c>
      <c r="C229" s="33" t="s">
        <v>1549</v>
      </c>
      <c r="D229" s="34" t="s">
        <v>91</v>
      </c>
      <c r="E229" s="45" t="s">
        <v>802</v>
      </c>
      <c r="F229" s="43" t="b">
        <v>0</v>
      </c>
      <c r="G229" s="44" t="s">
        <v>86</v>
      </c>
      <c r="H229" s="36" t="b">
        <v>0</v>
      </c>
      <c r="I229" s="44" t="str">
        <f t="shared" si="1"/>
        <v>francesco.cerbonetutor1@pietroaldi.com</v>
      </c>
      <c r="J229" s="44" t="str">
        <f t="shared" si="2"/>
        <v>francesco.cerbonetutor2@pietroaldi.com</v>
      </c>
      <c r="K229" s="44"/>
    </row>
    <row r="230" ht="13.5" customHeight="1">
      <c r="A230" s="31" t="b">
        <v>1</v>
      </c>
      <c r="B230" s="32" t="s">
        <v>295</v>
      </c>
      <c r="C230" s="33" t="s">
        <v>1551</v>
      </c>
      <c r="D230" s="34" t="s">
        <v>84</v>
      </c>
      <c r="E230" s="35" t="s">
        <v>1236</v>
      </c>
      <c r="F230" s="36"/>
      <c r="G230" s="37" t="s">
        <v>86</v>
      </c>
      <c r="H230" s="36"/>
      <c r="I230" s="39" t="str">
        <f t="shared" si="1"/>
        <v>aldo.ceritutor1@pietroaldi.com</v>
      </c>
      <c r="J230" s="39" t="str">
        <f t="shared" si="2"/>
        <v>aldo.ceritutor2@pietroaldi.com</v>
      </c>
      <c r="K230" s="39"/>
    </row>
    <row r="231" ht="13.5" customHeight="1">
      <c r="A231" s="31" t="b">
        <v>1</v>
      </c>
      <c r="B231" s="32" t="s">
        <v>48</v>
      </c>
      <c r="C231" s="33" t="s">
        <v>545</v>
      </c>
      <c r="D231" s="34" t="s">
        <v>91</v>
      </c>
      <c r="E231" s="45" t="s">
        <v>499</v>
      </c>
      <c r="F231" s="43" t="b">
        <v>0</v>
      </c>
      <c r="G231" s="44" t="s">
        <v>86</v>
      </c>
      <c r="H231" s="36" t="b">
        <v>0</v>
      </c>
      <c r="I231" s="44" t="str">
        <f t="shared" si="1"/>
        <v>andrea.cericolatutor1@pietroaldi.com</v>
      </c>
      <c r="J231" s="44" t="str">
        <f t="shared" si="2"/>
        <v>andrea.cericolatutor2@pietroaldi.com</v>
      </c>
      <c r="K231" s="44"/>
    </row>
    <row r="232" ht="13.5" customHeight="1">
      <c r="A232" s="31" t="b">
        <v>1</v>
      </c>
      <c r="B232" s="32" t="s">
        <v>99</v>
      </c>
      <c r="C232" s="33" t="s">
        <v>1553</v>
      </c>
      <c r="D232" s="34" t="s">
        <v>84</v>
      </c>
      <c r="E232" s="35" t="s">
        <v>1555</v>
      </c>
      <c r="F232" s="36"/>
      <c r="G232" s="37" t="s">
        <v>86</v>
      </c>
      <c r="H232" s="36"/>
      <c r="I232" s="39" t="str">
        <f t="shared" si="1"/>
        <v>susanna.cerrettitutor1@pietroaldi.com</v>
      </c>
      <c r="J232" s="39" t="str">
        <f t="shared" si="2"/>
        <v>susanna.cerrettitutor2@pietroaldi.com</v>
      </c>
      <c r="K232" s="39"/>
    </row>
    <row r="233" ht="13.5" customHeight="1">
      <c r="A233" s="31" t="b">
        <v>1</v>
      </c>
      <c r="B233" s="32" t="s">
        <v>62</v>
      </c>
      <c r="C233" s="33" t="s">
        <v>1556</v>
      </c>
      <c r="D233" s="34" t="s">
        <v>91</v>
      </c>
      <c r="E233" s="45" t="s">
        <v>566</v>
      </c>
      <c r="F233" s="43" t="b">
        <v>0</v>
      </c>
      <c r="G233" s="44" t="s">
        <v>86</v>
      </c>
      <c r="H233" s="36" t="b">
        <v>0</v>
      </c>
      <c r="I233" s="44" t="str">
        <f t="shared" si="1"/>
        <v>aurora.cesarinitutor1@pietroaldi.com</v>
      </c>
      <c r="J233" s="44" t="str">
        <f t="shared" si="2"/>
        <v>aurora.cesarinitutor2@pietroaldi.com</v>
      </c>
      <c r="K233" s="44"/>
    </row>
    <row r="234" ht="13.5" customHeight="1">
      <c r="A234" s="31" t="b">
        <v>1</v>
      </c>
      <c r="B234" s="32" t="s">
        <v>48</v>
      </c>
      <c r="C234" s="33" t="s">
        <v>1559</v>
      </c>
      <c r="D234" s="34" t="s">
        <v>91</v>
      </c>
      <c r="E234" s="45" t="s">
        <v>1106</v>
      </c>
      <c r="F234" s="43" t="b">
        <v>0</v>
      </c>
      <c r="G234" s="44" t="s">
        <v>86</v>
      </c>
      <c r="H234" s="36" t="b">
        <v>0</v>
      </c>
      <c r="I234" s="44" t="str">
        <f t="shared" si="1"/>
        <v>mattia.cesarinitutor1@pietroaldi.com</v>
      </c>
      <c r="J234" s="44" t="str">
        <f t="shared" si="2"/>
        <v>mattia.cesarinitutor2@pietroaldi.com</v>
      </c>
      <c r="K234" s="44"/>
    </row>
    <row r="235" ht="13.5" customHeight="1">
      <c r="A235" s="31" t="b">
        <v>1</v>
      </c>
      <c r="B235" s="32" t="s">
        <v>65</v>
      </c>
      <c r="C235" s="33" t="s">
        <v>1560</v>
      </c>
      <c r="D235" s="34" t="s">
        <v>84</v>
      </c>
      <c r="E235" s="45" t="s">
        <v>1024</v>
      </c>
      <c r="F235" s="43" t="b">
        <v>0</v>
      </c>
      <c r="G235" s="44" t="s">
        <v>86</v>
      </c>
      <c r="H235" s="36" t="b">
        <v>0</v>
      </c>
      <c r="I235" s="44" t="str">
        <f t="shared" si="1"/>
        <v>marco.chentutor1@pietroaldi.com</v>
      </c>
      <c r="J235" s="44" t="str">
        <f t="shared" si="2"/>
        <v>marco.chentutor2@pietroaldi.com</v>
      </c>
      <c r="K235" s="44"/>
    </row>
    <row r="236" ht="13.5" customHeight="1">
      <c r="A236" s="31" t="b">
        <v>1</v>
      </c>
      <c r="B236" s="32" t="s">
        <v>599</v>
      </c>
      <c r="C236" s="33" t="s">
        <v>1565</v>
      </c>
      <c r="D236" s="34" t="s">
        <v>91</v>
      </c>
      <c r="E236" s="45" t="s">
        <v>1567</v>
      </c>
      <c r="F236" s="43" t="b">
        <v>0</v>
      </c>
      <c r="G236" s="44" t="s">
        <v>86</v>
      </c>
      <c r="H236" s="36" t="b">
        <v>0</v>
      </c>
      <c r="I236" s="44" t="str">
        <f t="shared" si="1"/>
        <v>alessio.chiappellitutor1@pietroaldi.com</v>
      </c>
      <c r="J236" s="44" t="str">
        <f t="shared" si="2"/>
        <v>alessio.chiappellitutor2@pietroaldi.com</v>
      </c>
      <c r="K236" s="44"/>
    </row>
    <row r="237" ht="13.5" customHeight="1">
      <c r="A237" s="31" t="b">
        <v>1</v>
      </c>
      <c r="B237" s="32" t="s">
        <v>89</v>
      </c>
      <c r="C237" s="33" t="s">
        <v>1574</v>
      </c>
      <c r="D237" s="34" t="s">
        <v>91</v>
      </c>
      <c r="E237" s="35" t="s">
        <v>1576</v>
      </c>
      <c r="F237" s="36"/>
      <c r="G237" s="37" t="s">
        <v>86</v>
      </c>
      <c r="H237" s="36"/>
      <c r="I237" s="39" t="str">
        <f t="shared" si="1"/>
        <v>lucrezia.chiellatutor1@pietroaldi.com</v>
      </c>
      <c r="J237" s="39" t="str">
        <f t="shared" si="2"/>
        <v>lucrezia.chiellatutor2@pietroaldi.com</v>
      </c>
      <c r="K237" s="39"/>
    </row>
    <row r="238" ht="13.5" customHeight="1">
      <c r="A238" s="31" t="b">
        <v>1</v>
      </c>
      <c r="B238" s="32" t="s">
        <v>239</v>
      </c>
      <c r="C238" s="33" t="s">
        <v>1581</v>
      </c>
      <c r="D238" s="34" t="s">
        <v>91</v>
      </c>
      <c r="E238" s="45" t="s">
        <v>1582</v>
      </c>
      <c r="F238" s="43" t="b">
        <v>0</v>
      </c>
      <c r="G238" s="44" t="s">
        <v>86</v>
      </c>
      <c r="H238" s="36" t="b">
        <v>0</v>
      </c>
      <c r="I238" s="44" t="str">
        <f t="shared" si="1"/>
        <v>edoardo.chiennatutor1@pietroaldi.com</v>
      </c>
      <c r="J238" s="44" t="str">
        <f t="shared" si="2"/>
        <v>edoardo.chiennatutor2@pietroaldi.com</v>
      </c>
      <c r="K238" s="44"/>
    </row>
    <row r="239" ht="13.5" customHeight="1">
      <c r="A239" s="31" t="b">
        <v>1</v>
      </c>
      <c r="B239" s="32" t="s">
        <v>177</v>
      </c>
      <c r="C239" s="33" t="s">
        <v>1585</v>
      </c>
      <c r="D239" s="34" t="s">
        <v>84</v>
      </c>
      <c r="E239" s="45" t="s">
        <v>1586</v>
      </c>
      <c r="F239" s="43" t="b">
        <v>0</v>
      </c>
      <c r="G239" s="44" t="s">
        <v>86</v>
      </c>
      <c r="H239" s="36" t="b">
        <v>0</v>
      </c>
      <c r="I239" s="44" t="str">
        <f t="shared" si="1"/>
        <v>zoe.chiricomerlinitutor1@pietroaldi.com</v>
      </c>
      <c r="J239" s="44" t="str">
        <f t="shared" si="2"/>
        <v>zoe.chiricomerlinitutor2@pietroaldi.com</v>
      </c>
      <c r="K239" s="44"/>
    </row>
    <row r="240" ht="13.5" customHeight="1">
      <c r="A240" s="31" t="b">
        <v>1</v>
      </c>
      <c r="B240" s="32" t="s">
        <v>106</v>
      </c>
      <c r="C240" s="33" t="s">
        <v>1591</v>
      </c>
      <c r="D240" s="34" t="s">
        <v>91</v>
      </c>
      <c r="E240" s="45" t="s">
        <v>1592</v>
      </c>
      <c r="F240" s="43"/>
      <c r="G240" s="44" t="s">
        <v>86</v>
      </c>
      <c r="H240" s="36"/>
      <c r="I240" s="44" t="str">
        <f t="shared" si="1"/>
        <v>asia.chititutor1@pietroaldi.com</v>
      </c>
      <c r="J240" s="44" t="str">
        <f t="shared" si="2"/>
        <v>asia.chititutor2@pietroaldi.com</v>
      </c>
      <c r="K240" s="44"/>
    </row>
    <row r="241" ht="13.5" customHeight="1">
      <c r="A241" s="31" t="b">
        <v>1</v>
      </c>
      <c r="B241" s="32" t="s">
        <v>34</v>
      </c>
      <c r="C241" s="33" t="s">
        <v>277</v>
      </c>
      <c r="D241" s="34" t="s">
        <v>84</v>
      </c>
      <c r="E241" s="45" t="s">
        <v>1594</v>
      </c>
      <c r="F241" s="43" t="b">
        <v>0</v>
      </c>
      <c r="G241" s="44" t="s">
        <v>86</v>
      </c>
      <c r="H241" s="36" t="b">
        <v>0</v>
      </c>
      <c r="I241" s="44" t="str">
        <f t="shared" si="1"/>
        <v>damiano.ciampanatutor1@pietroaldi.com</v>
      </c>
      <c r="J241" s="44" t="str">
        <f t="shared" si="2"/>
        <v>damiano.ciampanatutor2@pietroaldi.com</v>
      </c>
      <c r="K241" s="44"/>
    </row>
    <row r="242" ht="13.5" customHeight="1">
      <c r="A242" s="31" t="b">
        <v>1</v>
      </c>
      <c r="B242" s="32" t="s">
        <v>295</v>
      </c>
      <c r="C242" s="33" t="s">
        <v>1595</v>
      </c>
      <c r="D242" s="34" t="s">
        <v>91</v>
      </c>
      <c r="E242" s="45" t="s">
        <v>1248</v>
      </c>
      <c r="F242" s="43"/>
      <c r="G242" s="44" t="s">
        <v>86</v>
      </c>
      <c r="H242" s="36"/>
      <c r="I242" s="44" t="str">
        <f t="shared" si="1"/>
        <v>caterina.ciampellitutor1@pietroaldi.com</v>
      </c>
      <c r="J242" s="44" t="str">
        <f t="shared" si="2"/>
        <v>caterina.ciampellitutor2@pietroaldi.com</v>
      </c>
      <c r="K242" s="44"/>
    </row>
    <row r="243" ht="13.5" customHeight="1">
      <c r="A243" s="31" t="b">
        <v>1</v>
      </c>
      <c r="B243" s="32" t="s">
        <v>284</v>
      </c>
      <c r="C243" s="33" t="s">
        <v>1602</v>
      </c>
      <c r="D243" s="34" t="s">
        <v>91</v>
      </c>
      <c r="E243" s="45" t="s">
        <v>1414</v>
      </c>
      <c r="F243" s="36" t="b">
        <v>1</v>
      </c>
      <c r="G243" s="44" t="s">
        <v>86</v>
      </c>
      <c r="H243" s="36"/>
      <c r="I243" s="44" t="str">
        <f t="shared" si="1"/>
        <v>gabriele.ciantitutor1@pietroaldi.com</v>
      </c>
      <c r="J243" s="44" t="str">
        <f t="shared" si="2"/>
        <v>gabriele.ciantitutor2@pietroaldi.com</v>
      </c>
      <c r="K243" s="44"/>
    </row>
    <row r="244" ht="13.5" customHeight="1">
      <c r="A244" s="31" t="b">
        <v>1</v>
      </c>
      <c r="B244" s="32" t="s">
        <v>104</v>
      </c>
      <c r="C244" s="33" t="s">
        <v>1610</v>
      </c>
      <c r="D244" s="34" t="s">
        <v>91</v>
      </c>
      <c r="E244" s="45" t="s">
        <v>971</v>
      </c>
      <c r="F244" s="43" t="b">
        <v>0</v>
      </c>
      <c r="G244" s="44" t="s">
        <v>86</v>
      </c>
      <c r="H244" s="36" t="b">
        <v>0</v>
      </c>
      <c r="I244" s="44" t="str">
        <f t="shared" si="1"/>
        <v>lorenzo.ciattagliatutor1@pietroaldi.com</v>
      </c>
      <c r="J244" s="44" t="str">
        <f t="shared" si="2"/>
        <v>lorenzo.ciattagliatutor2@pietroaldi.com</v>
      </c>
      <c r="K244" s="44"/>
    </row>
    <row r="245" ht="13.5" customHeight="1">
      <c r="A245" s="31" t="b">
        <v>1</v>
      </c>
      <c r="B245" s="32" t="s">
        <v>113</v>
      </c>
      <c r="C245" s="33" t="s">
        <v>1614</v>
      </c>
      <c r="D245" s="34" t="s">
        <v>91</v>
      </c>
      <c r="E245" s="45" t="s">
        <v>1047</v>
      </c>
      <c r="F245" s="36" t="b">
        <v>1</v>
      </c>
      <c r="G245" s="44" t="s">
        <v>86</v>
      </c>
      <c r="H245" s="36" t="b">
        <v>0</v>
      </c>
      <c r="I245" s="44" t="str">
        <f t="shared" si="1"/>
        <v>marta.cicconetutor1@pietroaldi.com</v>
      </c>
      <c r="J245" s="44" t="str">
        <f t="shared" si="2"/>
        <v>marta.cicconetutor2@pietroaldi.com</v>
      </c>
      <c r="K245" s="44"/>
    </row>
    <row r="246" ht="13.5" customHeight="1">
      <c r="A246" s="31" t="b">
        <v>1</v>
      </c>
      <c r="B246" s="32" t="s">
        <v>45</v>
      </c>
      <c r="C246" s="33" t="s">
        <v>635</v>
      </c>
      <c r="D246" s="34" t="s">
        <v>91</v>
      </c>
      <c r="E246" s="45" t="s">
        <v>772</v>
      </c>
      <c r="F246" s="43" t="b">
        <v>0</v>
      </c>
      <c r="G246" s="44" t="s">
        <v>86</v>
      </c>
      <c r="H246" s="36" t="b">
        <v>0</v>
      </c>
      <c r="I246" s="44" t="str">
        <f t="shared" si="1"/>
        <v>filippo.cinellitutor1@pietroaldi.com</v>
      </c>
      <c r="J246" s="44" t="str">
        <f t="shared" si="2"/>
        <v>filippo.cinellitutor2@pietroaldi.com</v>
      </c>
      <c r="K246" s="44"/>
    </row>
    <row r="247" ht="13.5" customHeight="1">
      <c r="A247" s="31" t="b">
        <v>1</v>
      </c>
      <c r="B247" s="32" t="s">
        <v>152</v>
      </c>
      <c r="C247" s="33" t="s">
        <v>1624</v>
      </c>
      <c r="D247" s="34" t="s">
        <v>91</v>
      </c>
      <c r="E247" s="35" t="s">
        <v>1626</v>
      </c>
      <c r="F247" s="36"/>
      <c r="G247" s="37" t="s">
        <v>86</v>
      </c>
      <c r="H247" s="36"/>
      <c r="I247" s="39" t="str">
        <f t="shared" si="1"/>
        <v>ginevra.cinellitutor1@pietroaldi.com</v>
      </c>
      <c r="J247" s="39" t="str">
        <f t="shared" si="2"/>
        <v>ginevra.cinellitutor2@pietroaldi.com</v>
      </c>
      <c r="K247" s="39"/>
    </row>
    <row r="248" ht="13.5" customHeight="1">
      <c r="A248" s="31" t="b">
        <v>1</v>
      </c>
      <c r="B248" s="32" t="s">
        <v>9</v>
      </c>
      <c r="C248" s="33" t="s">
        <v>1629</v>
      </c>
      <c r="D248" s="34" t="s">
        <v>91</v>
      </c>
      <c r="E248" s="45" t="s">
        <v>872</v>
      </c>
      <c r="F248" s="43" t="b">
        <v>0</v>
      </c>
      <c r="G248" s="44" t="s">
        <v>86</v>
      </c>
      <c r="H248" s="36" t="b">
        <v>0</v>
      </c>
      <c r="I248" s="44" t="str">
        <f t="shared" si="1"/>
        <v>giulia.ciolitutor1@pietroaldi.com</v>
      </c>
      <c r="J248" s="44" t="str">
        <f t="shared" si="2"/>
        <v>giulia.ciolitutor2@pietroaldi.com</v>
      </c>
      <c r="K248" s="44"/>
    </row>
    <row r="249" ht="13.5" customHeight="1">
      <c r="A249" s="31" t="b">
        <v>1</v>
      </c>
      <c r="B249" s="32" t="s">
        <v>370</v>
      </c>
      <c r="C249" s="33" t="s">
        <v>463</v>
      </c>
      <c r="D249" s="34" t="s">
        <v>91</v>
      </c>
      <c r="E249" s="45" t="s">
        <v>1636</v>
      </c>
      <c r="F249" s="43"/>
      <c r="G249" s="44" t="s">
        <v>86</v>
      </c>
      <c r="H249" s="36"/>
      <c r="I249" s="44" t="str">
        <f t="shared" si="1"/>
        <v>mattia.cipollonitutor1@pietroaldi.com</v>
      </c>
      <c r="J249" s="44" t="str">
        <f t="shared" si="2"/>
        <v>mattia.cipollonitutor2@pietroaldi.com</v>
      </c>
      <c r="K249" s="44"/>
    </row>
    <row r="250" ht="13.5" customHeight="1">
      <c r="A250" s="31" t="b">
        <v>1</v>
      </c>
      <c r="B250" s="32" t="s">
        <v>66</v>
      </c>
      <c r="C250" s="33" t="s">
        <v>1641</v>
      </c>
      <c r="D250" s="34" t="s">
        <v>91</v>
      </c>
      <c r="E250" s="45" t="s">
        <v>860</v>
      </c>
      <c r="F250" s="43" t="b">
        <v>0</v>
      </c>
      <c r="G250" s="44" t="s">
        <v>86</v>
      </c>
      <c r="H250" s="36" t="b">
        <v>0</v>
      </c>
      <c r="I250" s="44" t="str">
        <f t="shared" si="1"/>
        <v>gioia.ciprianitutor1@pietroaldi.com</v>
      </c>
      <c r="J250" s="44" t="str">
        <f t="shared" si="2"/>
        <v>gioia.ciprianitutor2@pietroaldi.com</v>
      </c>
      <c r="K250" s="44"/>
    </row>
    <row r="251" ht="13.5" customHeight="1">
      <c r="A251" s="31" t="b">
        <v>1</v>
      </c>
      <c r="B251" s="32" t="s">
        <v>126</v>
      </c>
      <c r="C251" s="33" t="s">
        <v>1647</v>
      </c>
      <c r="D251" s="34" t="s">
        <v>91</v>
      </c>
      <c r="E251" s="45" t="s">
        <v>856</v>
      </c>
      <c r="F251" s="43" t="b">
        <v>0</v>
      </c>
      <c r="G251" s="64" t="s">
        <v>1649</v>
      </c>
      <c r="H251" s="36" t="b">
        <v>0</v>
      </c>
      <c r="I251" s="44" t="str">
        <f t="shared" si="1"/>
        <v>ginevra.cirillotutor1@pietroaldi.com</v>
      </c>
      <c r="J251" s="44" t="str">
        <f t="shared" si="2"/>
        <v>ginevra.cirillotutor2@pietroaldi.com</v>
      </c>
      <c r="K251" s="44"/>
    </row>
    <row r="252" ht="13.5" customHeight="1">
      <c r="A252" s="31" t="b">
        <v>1</v>
      </c>
      <c r="B252" s="32" t="s">
        <v>278</v>
      </c>
      <c r="C252" s="33" t="s">
        <v>1652</v>
      </c>
      <c r="D252" s="34" t="s">
        <v>91</v>
      </c>
      <c r="E252" s="45" t="s">
        <v>1653</v>
      </c>
      <c r="F252" s="43" t="b">
        <v>0</v>
      </c>
      <c r="G252" s="44" t="s">
        <v>86</v>
      </c>
      <c r="H252" s="36" t="b">
        <v>0</v>
      </c>
      <c r="I252" s="44" t="str">
        <f t="shared" si="1"/>
        <v>serena.ciroccotutor1@pietroaldi.com</v>
      </c>
      <c r="J252" s="44" t="str">
        <f t="shared" si="2"/>
        <v>serena.ciroccotutor2@pietroaldi.com</v>
      </c>
      <c r="K252" s="44"/>
    </row>
    <row r="253" ht="13.5" customHeight="1">
      <c r="A253" s="31" t="b">
        <v>1</v>
      </c>
      <c r="B253" s="32" t="s">
        <v>110</v>
      </c>
      <c r="C253" s="33" t="s">
        <v>1659</v>
      </c>
      <c r="D253" s="34" t="s">
        <v>91</v>
      </c>
      <c r="E253" s="45" t="s">
        <v>608</v>
      </c>
      <c r="F253" s="36" t="b">
        <v>1</v>
      </c>
      <c r="G253" s="44" t="s">
        <v>86</v>
      </c>
      <c r="H253" s="36" t="b">
        <v>0</v>
      </c>
      <c r="I253" s="44" t="str">
        <f t="shared" si="1"/>
        <v>carlotta.citrignotutor1@pietroaldi.com</v>
      </c>
      <c r="J253" s="44" t="str">
        <f t="shared" si="2"/>
        <v>carlotta.citrignotutor2@pietroaldi.com</v>
      </c>
      <c r="K253" s="44"/>
    </row>
    <row r="254" ht="13.5" customHeight="1">
      <c r="A254" s="31" t="b">
        <v>1</v>
      </c>
      <c r="B254" s="32" t="s">
        <v>89</v>
      </c>
      <c r="C254" s="33" t="s">
        <v>1664</v>
      </c>
      <c r="D254" s="34" t="s">
        <v>91</v>
      </c>
      <c r="E254" s="35" t="s">
        <v>1665</v>
      </c>
      <c r="F254" s="36"/>
      <c r="G254" s="37" t="s">
        <v>86</v>
      </c>
      <c r="H254" s="36"/>
      <c r="I254" s="39" t="str">
        <f t="shared" si="1"/>
        <v>penelope.ciurlitutor1@pietroaldi.com</v>
      </c>
      <c r="J254" s="39" t="str">
        <f t="shared" si="2"/>
        <v>penelope.ciurlitutor2@pietroaldi.com</v>
      </c>
      <c r="K254" s="39"/>
    </row>
    <row r="255" ht="13.5" customHeight="1">
      <c r="A255" s="31" t="b">
        <v>1</v>
      </c>
      <c r="B255" s="32" t="s">
        <v>143</v>
      </c>
      <c r="C255" s="33" t="s">
        <v>238</v>
      </c>
      <c r="D255" s="34" t="s">
        <v>91</v>
      </c>
      <c r="E255" s="45" t="s">
        <v>1505</v>
      </c>
      <c r="F255" s="43"/>
      <c r="G255" s="44" t="s">
        <v>86</v>
      </c>
      <c r="H255" s="36"/>
      <c r="I255" s="44" t="str">
        <f t="shared" si="1"/>
        <v>davide.civilinitutor1@pietroaldi.com</v>
      </c>
      <c r="J255" s="44" t="str">
        <f t="shared" si="2"/>
        <v>davide.civilinitutor2@pietroaldi.com</v>
      </c>
      <c r="K255" s="44"/>
    </row>
    <row r="256" ht="13.5" customHeight="1">
      <c r="A256" s="31" t="b">
        <v>1</v>
      </c>
      <c r="B256" s="32" t="s">
        <v>112</v>
      </c>
      <c r="C256" s="33" t="s">
        <v>1671</v>
      </c>
      <c r="D256" s="34" t="s">
        <v>84</v>
      </c>
      <c r="E256" s="35" t="s">
        <v>1673</v>
      </c>
      <c r="F256" s="36"/>
      <c r="G256" s="37" t="s">
        <v>86</v>
      </c>
      <c r="H256" s="36"/>
      <c r="I256" s="39" t="str">
        <f t="shared" si="1"/>
        <v>matilde.civilinitutor1@pietroaldi.com</v>
      </c>
      <c r="J256" s="39" t="str">
        <f t="shared" si="2"/>
        <v>matilde.civilinitutor2@pietroaldi.com</v>
      </c>
      <c r="K256" s="39"/>
    </row>
    <row r="257" ht="13.5" customHeight="1">
      <c r="A257" s="31" t="b">
        <v>1</v>
      </c>
      <c r="B257" s="32" t="s">
        <v>372</v>
      </c>
      <c r="C257" s="33" t="s">
        <v>1678</v>
      </c>
      <c r="D257" s="34" t="s">
        <v>91</v>
      </c>
      <c r="E257" s="45" t="s">
        <v>1216</v>
      </c>
      <c r="F257" s="43" t="b">
        <v>0</v>
      </c>
      <c r="G257" s="44" t="s">
        <v>86</v>
      </c>
      <c r="H257" s="36" t="b">
        <v>0</v>
      </c>
      <c r="I257" s="44" t="str">
        <f t="shared" si="1"/>
        <v>rossella.civilinitutor1@pietroaldi.com</v>
      </c>
      <c r="J257" s="44" t="str">
        <f t="shared" si="2"/>
        <v>rossella.civilinitutor2@pietroaldi.com</v>
      </c>
      <c r="K257" s="44"/>
    </row>
    <row r="258" ht="13.5" customHeight="1">
      <c r="A258" s="31" t="b">
        <v>1</v>
      </c>
      <c r="B258" s="32" t="s">
        <v>152</v>
      </c>
      <c r="C258" s="33" t="s">
        <v>1683</v>
      </c>
      <c r="D258" s="34" t="s">
        <v>91</v>
      </c>
      <c r="E258" s="35" t="s">
        <v>1685</v>
      </c>
      <c r="F258" s="36"/>
      <c r="G258" s="37" t="s">
        <v>86</v>
      </c>
      <c r="H258" s="36"/>
      <c r="I258" s="39" t="str">
        <f t="shared" si="1"/>
        <v>edoardo.civitaresetutor1@pietroaldi.com</v>
      </c>
      <c r="J258" s="39" t="str">
        <f t="shared" si="2"/>
        <v>edoardo.civitaresetutor2@pietroaldi.com</v>
      </c>
      <c r="K258" s="39"/>
    </row>
    <row r="259" ht="13.5" customHeight="1">
      <c r="A259" s="31" t="b">
        <v>1</v>
      </c>
      <c r="B259" s="32" t="s">
        <v>9</v>
      </c>
      <c r="C259" s="33" t="s">
        <v>1688</v>
      </c>
      <c r="D259" s="34" t="s">
        <v>91</v>
      </c>
      <c r="E259" s="45" t="s">
        <v>750</v>
      </c>
      <c r="F259" s="43" t="b">
        <v>0</v>
      </c>
      <c r="G259" s="44" t="s">
        <v>86</v>
      </c>
      <c r="H259" s="36" t="b">
        <v>0</v>
      </c>
      <c r="I259" s="44" t="str">
        <f t="shared" si="1"/>
        <v>ettore.civitaresetutor1@pietroaldi.com</v>
      </c>
      <c r="J259" s="44" t="str">
        <f t="shared" si="2"/>
        <v>ettore.civitaresetutor2@pietroaldi.com</v>
      </c>
      <c r="K259" s="44"/>
    </row>
    <row r="260" ht="13.5" customHeight="1">
      <c r="A260" s="31" t="b">
        <v>1</v>
      </c>
      <c r="B260" s="32" t="s">
        <v>143</v>
      </c>
      <c r="C260" s="33" t="s">
        <v>254</v>
      </c>
      <c r="D260" s="34" t="s">
        <v>101</v>
      </c>
      <c r="E260" s="45" t="s">
        <v>1509</v>
      </c>
      <c r="F260" s="43"/>
      <c r="G260" s="44" t="s">
        <v>86</v>
      </c>
      <c r="H260" s="36"/>
      <c r="I260" s="44" t="str">
        <f t="shared" si="1"/>
        <v>ettore.coccitutor1@pietroaldi.com</v>
      </c>
      <c r="J260" s="44" t="str">
        <f t="shared" si="2"/>
        <v>ettore.coccitutor2@pietroaldi.com</v>
      </c>
      <c r="K260" s="44"/>
    </row>
    <row r="261" ht="13.5" customHeight="1">
      <c r="A261" s="31" t="b">
        <v>1</v>
      </c>
      <c r="B261" s="32" t="s">
        <v>94</v>
      </c>
      <c r="C261" s="33" t="s">
        <v>1696</v>
      </c>
      <c r="D261" s="34" t="s">
        <v>91</v>
      </c>
      <c r="E261" s="45" t="s">
        <v>1186</v>
      </c>
      <c r="F261" s="43" t="b">
        <v>0</v>
      </c>
      <c r="G261" s="44" t="s">
        <v>86</v>
      </c>
      <c r="H261" s="36" t="b">
        <v>0</v>
      </c>
      <c r="I261" s="44" t="str">
        <f t="shared" si="1"/>
        <v>riccardo.cognatatutor1@pietroaldi.com</v>
      </c>
      <c r="J261" s="44" t="str">
        <f t="shared" si="2"/>
        <v>riccardo.cognatatutor2@pietroaldi.com</v>
      </c>
      <c r="K261" s="44"/>
    </row>
    <row r="262" ht="13.5" customHeight="1">
      <c r="A262" s="31" t="b">
        <v>1</v>
      </c>
      <c r="B262" s="32" t="s">
        <v>178</v>
      </c>
      <c r="C262" s="33" t="s">
        <v>1699</v>
      </c>
      <c r="D262" s="34" t="s">
        <v>91</v>
      </c>
      <c r="E262" s="35" t="s">
        <v>1006</v>
      </c>
      <c r="F262" s="36"/>
      <c r="G262" s="37" t="s">
        <v>86</v>
      </c>
      <c r="H262" s="36"/>
      <c r="I262" s="39" t="str">
        <f t="shared" si="1"/>
        <v>nathan.colantonitutor1@pietroaldi.com</v>
      </c>
      <c r="J262" s="39" t="str">
        <f t="shared" si="2"/>
        <v>nathan.colantonitutor2@pietroaldi.com</v>
      </c>
      <c r="K262" s="39"/>
    </row>
    <row r="263" ht="13.5" customHeight="1">
      <c r="A263" s="31" t="b">
        <v>1</v>
      </c>
      <c r="B263" s="32" t="s">
        <v>192</v>
      </c>
      <c r="C263" s="33" t="s">
        <v>1703</v>
      </c>
      <c r="D263" s="34" t="s">
        <v>91</v>
      </c>
      <c r="E263" s="45" t="s">
        <v>1705</v>
      </c>
      <c r="F263" s="43" t="b">
        <v>0</v>
      </c>
      <c r="G263" s="44" t="s">
        <v>86</v>
      </c>
      <c r="H263" s="36" t="b">
        <v>0</v>
      </c>
      <c r="I263" s="44" t="str">
        <f t="shared" si="1"/>
        <v>andrea.colicchiotutor1@pietroaldi.com</v>
      </c>
      <c r="J263" s="44" t="str">
        <f t="shared" si="2"/>
        <v>andrea.colicchiotutor2@pietroaldi.com</v>
      </c>
      <c r="K263" s="44"/>
    </row>
    <row r="264" ht="13.5" customHeight="1">
      <c r="A264" s="31" t="b">
        <v>1</v>
      </c>
      <c r="B264" s="32" t="s">
        <v>74</v>
      </c>
      <c r="C264" s="33" t="s">
        <v>1708</v>
      </c>
      <c r="D264" s="34" t="s">
        <v>91</v>
      </c>
      <c r="E264" s="45" t="s">
        <v>921</v>
      </c>
      <c r="F264" s="43" t="b">
        <v>0</v>
      </c>
      <c r="G264" s="44" t="s">
        <v>86</v>
      </c>
      <c r="H264" s="36" t="b">
        <v>0</v>
      </c>
      <c r="I264" s="44" t="str">
        <f t="shared" si="1"/>
        <v>ilian.colicchiotutor1@pietroaldi.com</v>
      </c>
      <c r="J264" s="44" t="str">
        <f t="shared" si="2"/>
        <v>ilian.colicchiotutor2@pietroaldi.com</v>
      </c>
      <c r="K264" s="44"/>
    </row>
    <row r="265" ht="13.5" customHeight="1">
      <c r="A265" s="31" t="b">
        <v>1</v>
      </c>
      <c r="B265" s="32" t="s">
        <v>81</v>
      </c>
      <c r="C265" s="33" t="s">
        <v>1712</v>
      </c>
      <c r="D265" s="34" t="s">
        <v>91</v>
      </c>
      <c r="E265" s="45" t="s">
        <v>1023</v>
      </c>
      <c r="F265" s="43" t="b">
        <v>0</v>
      </c>
      <c r="G265" s="44" t="s">
        <v>86</v>
      </c>
      <c r="H265" s="36" t="b">
        <v>0</v>
      </c>
      <c r="I265" s="44" t="str">
        <f t="shared" si="1"/>
        <v>manuela.collettitutor1@pietroaldi.com</v>
      </c>
      <c r="J265" s="44" t="str">
        <f t="shared" si="2"/>
        <v>manuela.collettitutor2@pietroaldi.com</v>
      </c>
      <c r="K265" s="44"/>
    </row>
    <row r="266" ht="13.5" customHeight="1">
      <c r="A266" s="31" t="b">
        <v>1</v>
      </c>
      <c r="B266" s="32" t="s">
        <v>174</v>
      </c>
      <c r="C266" s="33" t="s">
        <v>1716</v>
      </c>
      <c r="D266" s="34" t="s">
        <v>91</v>
      </c>
      <c r="E266" s="45" t="s">
        <v>719</v>
      </c>
      <c r="F266" s="43" t="b">
        <v>0</v>
      </c>
      <c r="G266" s="44" t="s">
        <v>86</v>
      </c>
      <c r="H266" s="36" t="b">
        <v>0</v>
      </c>
      <c r="I266" s="44" t="str">
        <f t="shared" si="1"/>
        <v>elia.colombinitutor1@pietroaldi.com</v>
      </c>
      <c r="J266" s="44" t="str">
        <f t="shared" si="2"/>
        <v>elia.colombinitutor2@pietroaldi.com</v>
      </c>
      <c r="K266" s="44"/>
    </row>
    <row r="267" ht="13.5" customHeight="1">
      <c r="A267" s="31" t="b">
        <v>1</v>
      </c>
      <c r="B267" s="32" t="s">
        <v>45</v>
      </c>
      <c r="C267" s="33" t="s">
        <v>255</v>
      </c>
      <c r="D267" s="34" t="s">
        <v>84</v>
      </c>
      <c r="E267" s="45" t="s">
        <v>1081</v>
      </c>
      <c r="F267" s="43" t="b">
        <v>0</v>
      </c>
      <c r="G267" s="44" t="s">
        <v>86</v>
      </c>
      <c r="H267" s="36" t="b">
        <v>0</v>
      </c>
      <c r="I267" s="44" t="str">
        <f t="shared" si="1"/>
        <v>matteo.colombinitutor1@pietroaldi.com</v>
      </c>
      <c r="J267" s="44" t="str">
        <f t="shared" si="2"/>
        <v>matteo.colombinitutor2@pietroaldi.com</v>
      </c>
      <c r="K267" s="44"/>
    </row>
    <row r="268" ht="13.5" customHeight="1">
      <c r="A268" s="31" t="b">
        <v>1</v>
      </c>
      <c r="B268" s="32" t="s">
        <v>50</v>
      </c>
      <c r="C268" s="33" t="s">
        <v>1725</v>
      </c>
      <c r="D268" s="34" t="s">
        <v>84</v>
      </c>
      <c r="E268" s="45" t="s">
        <v>1083</v>
      </c>
      <c r="F268" s="43" t="b">
        <v>0</v>
      </c>
      <c r="G268" s="44" t="s">
        <v>86</v>
      </c>
      <c r="H268" s="36" t="b">
        <v>0</v>
      </c>
      <c r="I268" s="44" t="str">
        <f t="shared" si="1"/>
        <v>matteo.colositutor1@pietroaldi.com</v>
      </c>
      <c r="J268" s="44" t="str">
        <f t="shared" si="2"/>
        <v>matteo.colositutor2@pietroaldi.com</v>
      </c>
      <c r="K268" s="44"/>
    </row>
    <row r="269" ht="13.5" customHeight="1">
      <c r="A269" s="31" t="b">
        <v>1</v>
      </c>
      <c r="B269" s="32" t="s">
        <v>94</v>
      </c>
      <c r="C269" s="33" t="s">
        <v>1729</v>
      </c>
      <c r="D269" s="34" t="s">
        <v>91</v>
      </c>
      <c r="E269" s="45" t="s">
        <v>933</v>
      </c>
      <c r="F269" s="36" t="b">
        <v>1</v>
      </c>
      <c r="G269" s="44" t="s">
        <v>86</v>
      </c>
      <c r="H269" s="36" t="b">
        <v>0</v>
      </c>
      <c r="I269" s="44" t="str">
        <f t="shared" si="1"/>
        <v>karolmaria.coluccitutor1@pietroaldi.com</v>
      </c>
      <c r="J269" s="44" t="str">
        <f t="shared" si="2"/>
        <v>karolmaria.coluccitutor2@pietroaldi.com</v>
      </c>
      <c r="K269" s="44"/>
    </row>
    <row r="270" ht="13.5" customHeight="1">
      <c r="A270" s="31" t="b">
        <v>1</v>
      </c>
      <c r="B270" s="32" t="s">
        <v>278</v>
      </c>
      <c r="C270" s="33" t="s">
        <v>1734</v>
      </c>
      <c r="D270" s="34" t="s">
        <v>91</v>
      </c>
      <c r="E270" s="45" t="s">
        <v>1736</v>
      </c>
      <c r="F270" s="43" t="b">
        <v>0</v>
      </c>
      <c r="G270" s="53" t="s">
        <v>1737</v>
      </c>
      <c r="H270" s="36" t="b">
        <v>0</v>
      </c>
      <c r="I270" s="44" t="str">
        <f t="shared" si="1"/>
        <v>francesco.conigliotutor1@pietroaldi.com</v>
      </c>
      <c r="J270" s="44" t="str">
        <f t="shared" si="2"/>
        <v>francesco.conigliotutor2@pietroaldi.com</v>
      </c>
      <c r="K270" s="44"/>
    </row>
    <row r="271" ht="13.5" customHeight="1">
      <c r="A271" s="31" t="b">
        <v>1</v>
      </c>
      <c r="B271" s="32" t="s">
        <v>94</v>
      </c>
      <c r="C271" s="33" t="s">
        <v>1740</v>
      </c>
      <c r="D271" s="34" t="s">
        <v>91</v>
      </c>
      <c r="E271" s="45" t="s">
        <v>859</v>
      </c>
      <c r="F271" s="43" t="b">
        <v>0</v>
      </c>
      <c r="G271" s="44" t="s">
        <v>86</v>
      </c>
      <c r="H271" s="36" t="b">
        <v>0</v>
      </c>
      <c r="I271" s="44" t="str">
        <f t="shared" si="1"/>
        <v>gioele.contetutor1@pietroaldi.com</v>
      </c>
      <c r="J271" s="44" t="str">
        <f t="shared" si="2"/>
        <v>gioele.contetutor2@pietroaldi.com</v>
      </c>
      <c r="K271" s="44"/>
    </row>
    <row r="272" ht="13.5" customHeight="1">
      <c r="A272" s="31" t="b">
        <v>1</v>
      </c>
      <c r="B272" s="32" t="s">
        <v>113</v>
      </c>
      <c r="C272" s="33" t="s">
        <v>1745</v>
      </c>
      <c r="D272" s="34" t="s">
        <v>91</v>
      </c>
      <c r="E272" s="45" t="s">
        <v>1221</v>
      </c>
      <c r="F272" s="43" t="b">
        <v>0</v>
      </c>
      <c r="G272" s="44" t="s">
        <v>86</v>
      </c>
      <c r="H272" s="36" t="b">
        <v>0</v>
      </c>
      <c r="I272" s="44" t="str">
        <f t="shared" si="1"/>
        <v>samuele.contetutor1@pietroaldi.com</v>
      </c>
      <c r="J272" s="44" t="str">
        <f t="shared" si="2"/>
        <v>samuele.contetutor2@pietroaldi.com</v>
      </c>
      <c r="K272" s="44"/>
    </row>
    <row r="273" ht="13.5" customHeight="1">
      <c r="A273" s="31" t="b">
        <v>1</v>
      </c>
      <c r="B273" s="32" t="s">
        <v>251</v>
      </c>
      <c r="C273" s="33" t="s">
        <v>1749</v>
      </c>
      <c r="D273" s="34" t="s">
        <v>91</v>
      </c>
      <c r="E273" s="45" t="s">
        <v>418</v>
      </c>
      <c r="F273" s="43" t="b">
        <v>0</v>
      </c>
      <c r="G273" s="44" t="s">
        <v>86</v>
      </c>
      <c r="H273" s="36" t="b">
        <v>0</v>
      </c>
      <c r="I273" s="44" t="str">
        <f t="shared" si="1"/>
        <v>alessandro.contitutor1@pietroaldi.com</v>
      </c>
      <c r="J273" s="44" t="str">
        <f t="shared" si="2"/>
        <v>alessandro.contitutor2@pietroaldi.com</v>
      </c>
      <c r="K273" s="44"/>
    </row>
    <row r="274" ht="13.5" customHeight="1">
      <c r="A274" s="31" t="b">
        <v>1</v>
      </c>
      <c r="B274" s="32" t="s">
        <v>335</v>
      </c>
      <c r="C274" s="33" t="s">
        <v>1756</v>
      </c>
      <c r="D274" s="34" t="s">
        <v>84</v>
      </c>
      <c r="E274" s="45" t="s">
        <v>650</v>
      </c>
      <c r="F274" s="43" t="b">
        <v>0</v>
      </c>
      <c r="G274" s="52" t="s">
        <v>1757</v>
      </c>
      <c r="H274" s="36" t="b">
        <v>0</v>
      </c>
      <c r="I274" s="44" t="str">
        <f t="shared" si="1"/>
        <v>clara.contitutor1@pietroaldi.com</v>
      </c>
      <c r="J274" s="44" t="str">
        <f t="shared" si="2"/>
        <v>clara.contitutor2@pietroaldi.com</v>
      </c>
      <c r="K274" s="44"/>
    </row>
    <row r="275" ht="13.5" customHeight="1">
      <c r="A275" s="31" t="b">
        <v>1</v>
      </c>
      <c r="B275" s="32" t="s">
        <v>292</v>
      </c>
      <c r="C275" s="33" t="s">
        <v>1761</v>
      </c>
      <c r="D275" s="34" t="s">
        <v>91</v>
      </c>
      <c r="E275" s="45" t="s">
        <v>803</v>
      </c>
      <c r="F275" s="43" t="b">
        <v>0</v>
      </c>
      <c r="G275" s="44" t="s">
        <v>86</v>
      </c>
      <c r="H275" s="36" t="b">
        <v>0</v>
      </c>
      <c r="I275" s="44" t="str">
        <f t="shared" si="1"/>
        <v>francesco.contitutor1@pietroaldi.com</v>
      </c>
      <c r="J275" s="44" t="str">
        <f t="shared" si="2"/>
        <v>francesco.contitutor2@pietroaldi.com</v>
      </c>
      <c r="K275" s="44"/>
    </row>
    <row r="276" ht="13.5" customHeight="1">
      <c r="A276" s="31" t="b">
        <v>1</v>
      </c>
      <c r="B276" s="32" t="s">
        <v>45</v>
      </c>
      <c r="C276" s="33" t="s">
        <v>1766</v>
      </c>
      <c r="D276" s="34" t="s">
        <v>91</v>
      </c>
      <c r="E276" s="45" t="s">
        <v>908</v>
      </c>
      <c r="F276" s="36" t="b">
        <v>1</v>
      </c>
      <c r="G276" s="53" t="s">
        <v>1767</v>
      </c>
      <c r="H276" s="36" t="b">
        <v>0</v>
      </c>
      <c r="I276" s="44" t="str">
        <f t="shared" si="1"/>
        <v>greta.contitutor1@pietroaldi.com</v>
      </c>
      <c r="J276" s="44" t="str">
        <f t="shared" si="2"/>
        <v>greta.contitutor2@pietroaldi.com</v>
      </c>
      <c r="K276" s="44"/>
    </row>
    <row r="277" ht="13.5" customHeight="1">
      <c r="A277" s="31" t="b">
        <v>1</v>
      </c>
      <c r="B277" s="32" t="s">
        <v>65</v>
      </c>
      <c r="C277" s="33" t="s">
        <v>1770</v>
      </c>
      <c r="D277" s="34" t="s">
        <v>91</v>
      </c>
      <c r="E277" s="45" t="s">
        <v>1189</v>
      </c>
      <c r="F277" s="43" t="b">
        <v>0</v>
      </c>
      <c r="G277" s="53" t="s">
        <v>1771</v>
      </c>
      <c r="H277" s="36" t="b">
        <v>0</v>
      </c>
      <c r="I277" s="44" t="str">
        <f t="shared" si="1"/>
        <v>riccardo.contitutor1@pietroaldi.com</v>
      </c>
      <c r="J277" s="44" t="str">
        <f t="shared" si="2"/>
        <v>riccardo.contitutor2@pietroaldi.com</v>
      </c>
      <c r="K277" s="44"/>
    </row>
    <row r="278" ht="13.5" customHeight="1">
      <c r="A278" s="31" t="b">
        <v>1</v>
      </c>
      <c r="B278" s="32" t="s">
        <v>214</v>
      </c>
      <c r="C278" s="33" t="s">
        <v>361</v>
      </c>
      <c r="D278" s="34" t="s">
        <v>84</v>
      </c>
      <c r="E278" s="45" t="s">
        <v>1776</v>
      </c>
      <c r="F278" s="43" t="b">
        <v>0</v>
      </c>
      <c r="G278" s="64" t="s">
        <v>1777</v>
      </c>
      <c r="H278" s="36" t="b">
        <v>0</v>
      </c>
      <c r="I278" s="44" t="str">
        <f t="shared" si="1"/>
        <v>leonardo.convertitimanntutor1@pietroaldi.com</v>
      </c>
      <c r="J278" s="44" t="str">
        <f t="shared" si="2"/>
        <v>leonardo.convertitimanntutor2@pietroaldi.com</v>
      </c>
      <c r="K278" s="44"/>
    </row>
    <row r="279" ht="13.5" customHeight="1">
      <c r="A279" s="31" t="b">
        <v>1</v>
      </c>
      <c r="B279" s="32" t="s">
        <v>239</v>
      </c>
      <c r="C279" s="33" t="s">
        <v>1779</v>
      </c>
      <c r="D279" s="34" t="s">
        <v>91</v>
      </c>
      <c r="E279" s="45" t="s">
        <v>1781</v>
      </c>
      <c r="F279" s="43" t="b">
        <v>0</v>
      </c>
      <c r="G279" s="46" t="s">
        <v>1782</v>
      </c>
      <c r="H279" s="36" t="b">
        <v>0</v>
      </c>
      <c r="I279" s="44" t="str">
        <f t="shared" si="1"/>
        <v>alessandro.corattitutor1@pietroaldi.com</v>
      </c>
      <c r="J279" s="44" t="str">
        <f t="shared" si="2"/>
        <v>alessandro.corattitutor2@pietroaldi.com</v>
      </c>
      <c r="K279" s="44"/>
    </row>
    <row r="280" ht="13.5" customHeight="1">
      <c r="A280" s="31" t="b">
        <v>1</v>
      </c>
      <c r="B280" s="32" t="s">
        <v>151</v>
      </c>
      <c r="C280" s="33" t="s">
        <v>1785</v>
      </c>
      <c r="D280" s="34" t="s">
        <v>91</v>
      </c>
      <c r="E280" s="45" t="s">
        <v>1786</v>
      </c>
      <c r="F280" s="43" t="b">
        <v>0</v>
      </c>
      <c r="G280" s="44" t="s">
        <v>86</v>
      </c>
      <c r="H280" s="36" t="b">
        <v>0</v>
      </c>
      <c r="I280" s="44" t="str">
        <f t="shared" si="1"/>
        <v>filippo.cordovanitutor1@pietroaldi.com</v>
      </c>
      <c r="J280" s="44" t="str">
        <f t="shared" si="2"/>
        <v>filippo.cordovanitutor2@pietroaldi.com</v>
      </c>
      <c r="K280" s="44"/>
    </row>
    <row r="281" ht="13.5" customHeight="1">
      <c r="A281" s="31" t="b">
        <v>1</v>
      </c>
      <c r="B281" s="32" t="s">
        <v>490</v>
      </c>
      <c r="C281" s="33" t="s">
        <v>1790</v>
      </c>
      <c r="D281" s="34" t="s">
        <v>91</v>
      </c>
      <c r="E281" s="45" t="s">
        <v>939</v>
      </c>
      <c r="F281" s="43" t="b">
        <v>0</v>
      </c>
      <c r="G281" s="44" t="s">
        <v>86</v>
      </c>
      <c r="H281" s="36" t="b">
        <v>0</v>
      </c>
      <c r="I281" s="44" t="str">
        <f t="shared" si="1"/>
        <v>laira.corradinitutor1@pietroaldi.com</v>
      </c>
      <c r="J281" s="44" t="str">
        <f t="shared" si="2"/>
        <v>laira.corradinitutor2@pietroaldi.com</v>
      </c>
      <c r="K281" s="44"/>
    </row>
    <row r="282" ht="13.5" customHeight="1">
      <c r="A282" s="31" t="b">
        <v>1</v>
      </c>
      <c r="B282" s="32" t="s">
        <v>34</v>
      </c>
      <c r="C282" s="33" t="s">
        <v>1793</v>
      </c>
      <c r="D282" s="34" t="s">
        <v>84</v>
      </c>
      <c r="E282" s="45" t="s">
        <v>1794</v>
      </c>
      <c r="F282" s="43" t="b">
        <v>0</v>
      </c>
      <c r="G282" s="44" t="s">
        <v>86</v>
      </c>
      <c r="H282" s="36" t="b">
        <v>0</v>
      </c>
      <c r="I282" s="44" t="str">
        <f t="shared" si="1"/>
        <v>angela.corridoritutor1@pietroaldi.com</v>
      </c>
      <c r="J282" s="44" t="str">
        <f t="shared" si="2"/>
        <v>angela.corridoritutor2@pietroaldi.com</v>
      </c>
      <c r="K282" s="44"/>
    </row>
    <row r="283" ht="13.5" customHeight="1">
      <c r="A283" s="31" t="b">
        <v>1</v>
      </c>
      <c r="B283" s="32" t="s">
        <v>106</v>
      </c>
      <c r="C283" s="33" t="s">
        <v>1798</v>
      </c>
      <c r="D283" s="34" t="s">
        <v>91</v>
      </c>
      <c r="E283" s="45" t="s">
        <v>1799</v>
      </c>
      <c r="F283" s="43"/>
      <c r="G283" s="44" t="s">
        <v>86</v>
      </c>
      <c r="H283" s="36"/>
      <c r="I283" s="44" t="str">
        <f t="shared" si="1"/>
        <v>chiara.corridoritutor1@pietroaldi.com</v>
      </c>
      <c r="J283" s="44" t="str">
        <f t="shared" si="2"/>
        <v>chiara.corridoritutor2@pietroaldi.com</v>
      </c>
      <c r="K283" s="44"/>
    </row>
    <row r="284" ht="13.5" customHeight="1">
      <c r="A284" s="31" t="b">
        <v>1</v>
      </c>
      <c r="B284" s="32" t="s">
        <v>45</v>
      </c>
      <c r="C284" s="33" t="s">
        <v>1801</v>
      </c>
      <c r="D284" s="34" t="s">
        <v>91</v>
      </c>
      <c r="E284" s="45" t="s">
        <v>1163</v>
      </c>
      <c r="F284" s="43" t="b">
        <v>0</v>
      </c>
      <c r="G284" s="44" t="s">
        <v>86</v>
      </c>
      <c r="H284" s="36" t="b">
        <v>0</v>
      </c>
      <c r="I284" s="44" t="str">
        <f t="shared" si="1"/>
        <v>paoloalessandro.corridoritutor1@pietroaldi.com</v>
      </c>
      <c r="J284" s="44" t="str">
        <f t="shared" si="2"/>
        <v>paoloalessandro.corridoritutor2@pietroaldi.com</v>
      </c>
      <c r="K284" s="44"/>
    </row>
    <row r="285" ht="13.5" customHeight="1">
      <c r="A285" s="31" t="b">
        <v>1</v>
      </c>
      <c r="B285" s="32" t="s">
        <v>48</v>
      </c>
      <c r="C285" s="33" t="s">
        <v>1804</v>
      </c>
      <c r="D285" s="34" t="s">
        <v>91</v>
      </c>
      <c r="E285" s="45" t="s">
        <v>1174</v>
      </c>
      <c r="F285" s="43" t="b">
        <v>0</v>
      </c>
      <c r="G285" s="44" t="s">
        <v>86</v>
      </c>
      <c r="H285" s="36" t="b">
        <v>0</v>
      </c>
      <c r="I285" s="44" t="str">
        <f t="shared" si="1"/>
        <v>rachele.corridoritutor1@pietroaldi.com</v>
      </c>
      <c r="J285" s="44" t="str">
        <f t="shared" si="2"/>
        <v>rachele.corridoritutor2@pietroaldi.com</v>
      </c>
      <c r="K285" s="44"/>
    </row>
    <row r="286" ht="13.5" customHeight="1">
      <c r="A286" s="31" t="b">
        <v>1</v>
      </c>
      <c r="B286" s="32" t="s">
        <v>152</v>
      </c>
      <c r="C286" s="33" t="s">
        <v>1808</v>
      </c>
      <c r="D286" s="34" t="s">
        <v>91</v>
      </c>
      <c r="E286" s="35" t="s">
        <v>1809</v>
      </c>
      <c r="F286" s="36"/>
      <c r="G286" s="37" t="s">
        <v>86</v>
      </c>
      <c r="H286" s="36"/>
      <c r="I286" s="39" t="str">
        <f t="shared" si="1"/>
        <v>rebecca.corridoritutor1@pietroaldi.com</v>
      </c>
      <c r="J286" s="39" t="str">
        <f t="shared" si="2"/>
        <v>rebecca.corridoritutor2@pietroaldi.com</v>
      </c>
      <c r="K286" s="39"/>
    </row>
    <row r="287" ht="13.5" customHeight="1">
      <c r="A287" s="31" t="b">
        <v>1</v>
      </c>
      <c r="B287" s="32" t="s">
        <v>66</v>
      </c>
      <c r="C287" s="33" t="s">
        <v>1812</v>
      </c>
      <c r="D287" s="34" t="s">
        <v>91</v>
      </c>
      <c r="E287" s="45" t="s">
        <v>1285</v>
      </c>
      <c r="F287" s="36" t="b">
        <v>1</v>
      </c>
      <c r="G287" s="44" t="s">
        <v>86</v>
      </c>
      <c r="H287" s="36" t="b">
        <v>0</v>
      </c>
      <c r="I287" s="44" t="str">
        <f t="shared" si="1"/>
        <v>tommaso.corsettitutor1@pietroaldi.com</v>
      </c>
      <c r="J287" s="44" t="str">
        <f t="shared" si="2"/>
        <v>tommaso.corsettitutor2@pietroaldi.com</v>
      </c>
      <c r="K287" s="44"/>
    </row>
    <row r="288" ht="13.5" customHeight="1">
      <c r="A288" s="31" t="b">
        <v>1</v>
      </c>
      <c r="B288" s="32" t="s">
        <v>56</v>
      </c>
      <c r="C288" s="33" t="s">
        <v>1816</v>
      </c>
      <c r="D288" s="34" t="s">
        <v>91</v>
      </c>
      <c r="E288" s="45" t="s">
        <v>1190</v>
      </c>
      <c r="F288" s="43" t="b">
        <v>0</v>
      </c>
      <c r="G288" s="44" t="s">
        <v>86</v>
      </c>
      <c r="H288" s="36" t="b">
        <v>0</v>
      </c>
      <c r="I288" s="44" t="str">
        <f t="shared" si="1"/>
        <v>riccardo.corsitutor1@pietroaldi.com</v>
      </c>
      <c r="J288" s="44" t="str">
        <f t="shared" si="2"/>
        <v>riccardo.corsitutor2@pietroaldi.com</v>
      </c>
      <c r="K288" s="44"/>
    </row>
    <row r="289" ht="13.5" customHeight="1">
      <c r="A289" s="31" t="b">
        <v>1</v>
      </c>
      <c r="B289" s="32" t="s">
        <v>174</v>
      </c>
      <c r="C289" s="33" t="s">
        <v>423</v>
      </c>
      <c r="D289" s="34" t="s">
        <v>91</v>
      </c>
      <c r="E289" s="45" t="s">
        <v>1003</v>
      </c>
      <c r="F289" s="43" t="b">
        <v>0</v>
      </c>
      <c r="G289" s="44" t="s">
        <v>86</v>
      </c>
      <c r="H289" s="36" t="b">
        <v>0</v>
      </c>
      <c r="I289" s="44" t="str">
        <f t="shared" si="1"/>
        <v>lucrezia.corsinitutor1@pietroaldi.com</v>
      </c>
      <c r="J289" s="44" t="str">
        <f t="shared" si="2"/>
        <v>lucrezia.corsinitutor2@pietroaldi.com</v>
      </c>
      <c r="K289" s="44"/>
    </row>
    <row r="290" ht="13.5" customHeight="1">
      <c r="A290" s="31" t="b">
        <v>1</v>
      </c>
      <c r="B290" s="32" t="s">
        <v>62</v>
      </c>
      <c r="C290" s="33" t="s">
        <v>1822</v>
      </c>
      <c r="D290" s="34" t="s">
        <v>84</v>
      </c>
      <c r="E290" s="45" t="s">
        <v>558</v>
      </c>
      <c r="F290" s="43" t="b">
        <v>0</v>
      </c>
      <c r="G290" s="44" t="s">
        <v>86</v>
      </c>
      <c r="H290" s="36" t="b">
        <v>0</v>
      </c>
      <c r="I290" s="44" t="str">
        <f t="shared" si="1"/>
        <v>asia.corteccitutor1@pietroaldi.com</v>
      </c>
      <c r="J290" s="44" t="str">
        <f t="shared" si="2"/>
        <v>asia.corteccitutor2@pietroaldi.com</v>
      </c>
      <c r="K290" s="44"/>
    </row>
    <row r="291" ht="13.5" customHeight="1">
      <c r="A291" s="31" t="b">
        <v>1</v>
      </c>
      <c r="B291" s="32" t="s">
        <v>192</v>
      </c>
      <c r="C291" s="33" t="s">
        <v>1831</v>
      </c>
      <c r="D291" s="34" t="s">
        <v>91</v>
      </c>
      <c r="E291" s="45" t="s">
        <v>1832</v>
      </c>
      <c r="F291" s="43" t="b">
        <v>0</v>
      </c>
      <c r="G291" s="44" t="s">
        <v>86</v>
      </c>
      <c r="H291" s="36" t="b">
        <v>0</v>
      </c>
      <c r="I291" s="44" t="str">
        <f t="shared" si="1"/>
        <v>niccolocesare.cortitutor1@pietroaldi.com</v>
      </c>
      <c r="J291" s="44" t="str">
        <f t="shared" si="2"/>
        <v>niccolocesare.cortitutor2@pietroaldi.com</v>
      </c>
      <c r="K291" s="44"/>
    </row>
    <row r="292" ht="13.5" customHeight="1">
      <c r="A292" s="31" t="b">
        <v>1</v>
      </c>
      <c r="B292" s="32" t="s">
        <v>66</v>
      </c>
      <c r="C292" s="33" t="s">
        <v>1839</v>
      </c>
      <c r="D292" s="34" t="s">
        <v>84</v>
      </c>
      <c r="E292" s="45" t="s">
        <v>944</v>
      </c>
      <c r="F292" s="43" t="b">
        <v>0</v>
      </c>
      <c r="G292" s="44" t="s">
        <v>86</v>
      </c>
      <c r="H292" s="36" t="b">
        <v>0</v>
      </c>
      <c r="I292" s="44" t="str">
        <f t="shared" si="1"/>
        <v>laurel.corzohinojosatutor1@pietroaldi.com</v>
      </c>
      <c r="J292" s="44" t="str">
        <f t="shared" si="2"/>
        <v>laurel.corzohinojosatutor2@pietroaldi.com</v>
      </c>
      <c r="K292" s="44"/>
    </row>
    <row r="293" ht="13.5" customHeight="1">
      <c r="A293" s="31" t="b">
        <v>1</v>
      </c>
      <c r="B293" s="32" t="s">
        <v>45</v>
      </c>
      <c r="C293" s="33" t="s">
        <v>1843</v>
      </c>
      <c r="D293" s="34" t="s">
        <v>91</v>
      </c>
      <c r="E293" s="45" t="s">
        <v>422</v>
      </c>
      <c r="F293" s="43" t="b">
        <v>0</v>
      </c>
      <c r="G293" s="44" t="s">
        <v>86</v>
      </c>
      <c r="H293" s="36" t="b">
        <v>0</v>
      </c>
      <c r="I293" s="44" t="str">
        <f t="shared" si="1"/>
        <v>alessandro.costagliolatutor1@pietroaldi.com</v>
      </c>
      <c r="J293" s="44" t="str">
        <f t="shared" si="2"/>
        <v>alessandro.costagliolatutor2@pietroaldi.com</v>
      </c>
      <c r="K293" s="44"/>
    </row>
    <row r="294" ht="13.5" customHeight="1">
      <c r="A294" s="31" t="b">
        <v>1</v>
      </c>
      <c r="B294" s="32" t="s">
        <v>160</v>
      </c>
      <c r="C294" s="33" t="s">
        <v>1848</v>
      </c>
      <c r="D294" s="34" t="s">
        <v>91</v>
      </c>
      <c r="E294" s="45" t="s">
        <v>584</v>
      </c>
      <c r="F294" s="43" t="b">
        <v>0</v>
      </c>
      <c r="G294" s="44" t="s">
        <v>86</v>
      </c>
      <c r="H294" s="36" t="b">
        <v>0</v>
      </c>
      <c r="I294" s="44" t="str">
        <f t="shared" si="1"/>
        <v>benedetta.costagliolatutor1@pietroaldi.com</v>
      </c>
      <c r="J294" s="44" t="str">
        <f t="shared" si="2"/>
        <v>benedetta.costagliolatutor2@pietroaldi.com</v>
      </c>
      <c r="K294" s="44"/>
    </row>
    <row r="295" ht="13.5" customHeight="1">
      <c r="A295" s="31" t="b">
        <v>1</v>
      </c>
      <c r="B295" s="32" t="s">
        <v>66</v>
      </c>
      <c r="C295" s="33" t="s">
        <v>64</v>
      </c>
      <c r="D295" s="34" t="s">
        <v>91</v>
      </c>
      <c r="E295" s="45" t="s">
        <v>1107</v>
      </c>
      <c r="F295" s="43" t="b">
        <v>0</v>
      </c>
      <c r="G295" s="44" t="s">
        <v>86</v>
      </c>
      <c r="H295" s="36" t="b">
        <v>0</v>
      </c>
      <c r="I295" s="44" t="str">
        <f t="shared" si="1"/>
        <v>mattia.crisallitutor1@pietroaldi.com</v>
      </c>
      <c r="J295" s="44" t="str">
        <f t="shared" si="2"/>
        <v>mattia.crisallitutor2@pietroaldi.com</v>
      </c>
      <c r="K295" s="44"/>
    </row>
    <row r="296" ht="13.5" customHeight="1">
      <c r="A296" s="31" t="b">
        <v>1</v>
      </c>
      <c r="B296" s="32" t="s">
        <v>121</v>
      </c>
      <c r="C296" s="33" t="s">
        <v>1855</v>
      </c>
      <c r="D296" s="34" t="s">
        <v>91</v>
      </c>
      <c r="E296" s="45" t="s">
        <v>1857</v>
      </c>
      <c r="F296" s="43" t="b">
        <v>0</v>
      </c>
      <c r="G296" s="64" t="s">
        <v>1859</v>
      </c>
      <c r="H296" s="36" t="b">
        <v>0</v>
      </c>
      <c r="I296" s="44" t="str">
        <f t="shared" si="1"/>
        <v>gabriele.criscuolotutor1@pietroaldi.com</v>
      </c>
      <c r="J296" s="44" t="str">
        <f t="shared" si="2"/>
        <v>gabriele.criscuolotutor2@pietroaldi.com</v>
      </c>
      <c r="K296" s="44"/>
    </row>
    <row r="297" ht="13.5" customHeight="1">
      <c r="A297" s="31" t="b">
        <v>1</v>
      </c>
      <c r="B297" s="32" t="s">
        <v>97</v>
      </c>
      <c r="C297" s="33" t="s">
        <v>1860</v>
      </c>
      <c r="D297" s="34" t="s">
        <v>91</v>
      </c>
      <c r="E297" s="45" t="s">
        <v>544</v>
      </c>
      <c r="F297" s="43" t="b">
        <v>0</v>
      </c>
      <c r="G297" s="44" t="s">
        <v>86</v>
      </c>
      <c r="H297" s="36" t="b">
        <v>0</v>
      </c>
      <c r="I297" s="44" t="str">
        <f t="shared" si="1"/>
        <v>antonio.cupolinotutor1@pietroaldi.com</v>
      </c>
      <c r="J297" s="44" t="str">
        <f t="shared" si="2"/>
        <v>antonio.cupolinotutor2@pietroaldi.com</v>
      </c>
      <c r="K297" s="44"/>
    </row>
    <row r="298" ht="13.5" customHeight="1">
      <c r="A298" s="31" t="b">
        <v>1</v>
      </c>
      <c r="B298" s="32" t="s">
        <v>83</v>
      </c>
      <c r="C298" s="33" t="s">
        <v>1866</v>
      </c>
      <c r="D298" s="34" t="s">
        <v>101</v>
      </c>
      <c r="E298" s="45" t="s">
        <v>1337</v>
      </c>
      <c r="F298" s="43" t="b">
        <v>0</v>
      </c>
      <c r="G298" s="44" t="s">
        <v>86</v>
      </c>
      <c r="H298" s="36" t="b">
        <v>0</v>
      </c>
      <c r="I298" s="44" t="str">
        <f t="shared" si="1"/>
        <v>mattia.dilaudotutor1@pietroaldi.com</v>
      </c>
      <c r="J298" s="44" t="str">
        <f t="shared" si="2"/>
        <v>mattia.dilaudotutor2@pietroaldi.com</v>
      </c>
      <c r="K298" s="44"/>
    </row>
    <row r="299" ht="13.5" customHeight="1">
      <c r="A299" s="31" t="b">
        <v>1</v>
      </c>
      <c r="B299" s="32" t="s">
        <v>74</v>
      </c>
      <c r="C299" s="95" t="s">
        <v>597</v>
      </c>
      <c r="D299" s="34" t="s">
        <v>91</v>
      </c>
      <c r="E299" s="45" t="s">
        <v>1013</v>
      </c>
      <c r="F299" s="43" t="b">
        <v>0</v>
      </c>
      <c r="G299" s="44" t="s">
        <v>86</v>
      </c>
      <c r="H299" s="36" t="b">
        <v>0</v>
      </c>
      <c r="I299" s="44" t="str">
        <f t="shared" si="1"/>
        <v>luigi.d'ambrosiotutor1@pietroaldi.com</v>
      </c>
      <c r="J299" s="44" t="str">
        <f t="shared" si="2"/>
        <v>luigi.d'ambrosiotutor2@pietroaldi.com</v>
      </c>
      <c r="K299" s="44"/>
    </row>
    <row r="300" ht="13.5" customHeight="1">
      <c r="A300" s="31" t="b">
        <v>1</v>
      </c>
      <c r="B300" s="32" t="s">
        <v>89</v>
      </c>
      <c r="C300" s="33" t="s">
        <v>1872</v>
      </c>
      <c r="D300" s="34" t="s">
        <v>91</v>
      </c>
      <c r="E300" s="35" t="s">
        <v>1874</v>
      </c>
      <c r="F300" s="36"/>
      <c r="G300" s="37" t="s">
        <v>86</v>
      </c>
      <c r="H300" s="36"/>
      <c r="I300" s="39" t="str">
        <f t="shared" si="1"/>
        <v>filippo.dangellatutor1@pietroaldi.com</v>
      </c>
      <c r="J300" s="39" t="str">
        <f t="shared" si="2"/>
        <v>filippo.dangellatutor2@pietroaldi.com</v>
      </c>
      <c r="K300" s="39"/>
    </row>
    <row r="301" ht="13.5" customHeight="1">
      <c r="A301" s="31" t="b">
        <v>1</v>
      </c>
      <c r="B301" s="32" t="s">
        <v>112</v>
      </c>
      <c r="C301" s="33" t="s">
        <v>1877</v>
      </c>
      <c r="D301" s="34" t="s">
        <v>91</v>
      </c>
      <c r="E301" s="35" t="s">
        <v>1878</v>
      </c>
      <c r="F301" s="36"/>
      <c r="G301" s="37" t="s">
        <v>86</v>
      </c>
      <c r="H301" s="36"/>
      <c r="I301" s="39" t="str">
        <f t="shared" si="1"/>
        <v>rebecca.daniellotutor1@pietroaldi.com</v>
      </c>
      <c r="J301" s="39" t="str">
        <f t="shared" si="2"/>
        <v>rebecca.daniellotutor2@pietroaldi.com</v>
      </c>
      <c r="K301" s="39"/>
    </row>
    <row r="302" ht="13.5" customHeight="1">
      <c r="A302" s="31" t="b">
        <v>0</v>
      </c>
      <c r="B302" s="32" t="s">
        <v>50</v>
      </c>
      <c r="C302" s="33" t="s">
        <v>1405</v>
      </c>
      <c r="D302" s="34" t="s">
        <v>91</v>
      </c>
      <c r="E302" s="45" t="s">
        <v>1881</v>
      </c>
      <c r="F302" s="43" t="b">
        <v>0</v>
      </c>
      <c r="G302" s="44" t="s">
        <v>86</v>
      </c>
      <c r="H302" s="36" t="b">
        <v>0</v>
      </c>
      <c r="I302" s="44" t="str">
        <f t="shared" si="1"/>
        <v>vittorio.dantoniotutor1@pietroaldi.com</v>
      </c>
      <c r="J302" s="44" t="str">
        <f t="shared" si="2"/>
        <v>vittorio.dantoniotutor2@pietroaldi.com</v>
      </c>
      <c r="K302" s="44"/>
    </row>
    <row r="303" ht="13.5" customHeight="1">
      <c r="A303" s="31" t="b">
        <v>1</v>
      </c>
      <c r="B303" s="32" t="s">
        <v>183</v>
      </c>
      <c r="C303" s="33" t="s">
        <v>1886</v>
      </c>
      <c r="D303" s="34" t="s">
        <v>91</v>
      </c>
      <c r="E303" s="45" t="s">
        <v>865</v>
      </c>
      <c r="F303" s="43" t="b">
        <v>0</v>
      </c>
      <c r="G303" s="53" t="s">
        <v>1887</v>
      </c>
      <c r="H303" s="36" t="b">
        <v>0</v>
      </c>
      <c r="I303" s="44" t="str">
        <f t="shared" si="1"/>
        <v>giorgio.derricotutor1@pietroaldi.com</v>
      </c>
      <c r="J303" s="44" t="str">
        <f t="shared" si="2"/>
        <v>giorgio.derricotutor2@pietroaldi.com</v>
      </c>
      <c r="K303" s="44"/>
    </row>
    <row r="304" ht="13.5" customHeight="1">
      <c r="A304" s="31" t="b">
        <v>1</v>
      </c>
      <c r="B304" s="32" t="s">
        <v>295</v>
      </c>
      <c r="C304" s="33" t="s">
        <v>1889</v>
      </c>
      <c r="D304" s="34" t="s">
        <v>91</v>
      </c>
      <c r="E304" s="45" t="s">
        <v>1258</v>
      </c>
      <c r="F304" s="43"/>
      <c r="G304" s="64" t="s">
        <v>1891</v>
      </c>
      <c r="H304" s="36"/>
      <c r="I304" s="44" t="str">
        <f t="shared" si="1"/>
        <v>asia.dainellitutor1@pietroaldi.com</v>
      </c>
      <c r="J304" s="44" t="str">
        <f t="shared" si="2"/>
        <v>asia.dainellitutor2@pietroaldi.com</v>
      </c>
      <c r="K304" s="44"/>
    </row>
    <row r="305" ht="13.5" customHeight="1">
      <c r="A305" s="31" t="b">
        <v>1</v>
      </c>
      <c r="B305" s="32" t="s">
        <v>83</v>
      </c>
      <c r="C305" s="33" t="s">
        <v>168</v>
      </c>
      <c r="D305" s="34" t="s">
        <v>101</v>
      </c>
      <c r="E305" s="45" t="s">
        <v>1335</v>
      </c>
      <c r="F305" s="43" t="b">
        <v>0</v>
      </c>
      <c r="G305" s="44" t="s">
        <v>86</v>
      </c>
      <c r="H305" s="36" t="b">
        <v>0</v>
      </c>
      <c r="I305" s="44" t="str">
        <f t="shared" si="1"/>
        <v>mariglen.daiututor1@pietroaldi.com</v>
      </c>
      <c r="J305" s="44" t="str">
        <f t="shared" si="2"/>
        <v>mariglen.daiututor2@pietroaldi.com</v>
      </c>
      <c r="K305" s="44"/>
    </row>
    <row r="306" ht="13.5" customHeight="1">
      <c r="A306" s="31" t="b">
        <v>1</v>
      </c>
      <c r="B306" s="32" t="s">
        <v>97</v>
      </c>
      <c r="C306" s="33" t="s">
        <v>1898</v>
      </c>
      <c r="D306" s="34" t="s">
        <v>84</v>
      </c>
      <c r="E306" s="45" t="s">
        <v>425</v>
      </c>
      <c r="F306" s="43" t="b">
        <v>0</v>
      </c>
      <c r="G306" s="44" t="s">
        <v>86</v>
      </c>
      <c r="H306" s="36" t="b">
        <v>0</v>
      </c>
      <c r="I306" s="44" t="str">
        <f t="shared" si="1"/>
        <v>alessandro.dallacostatutor1@pietroaldi.com</v>
      </c>
      <c r="J306" s="44" t="str">
        <f t="shared" si="2"/>
        <v>alessandro.dallacostatutor2@pietroaldi.com</v>
      </c>
      <c r="K306" s="44"/>
    </row>
    <row r="307" ht="13.5" customHeight="1">
      <c r="A307" s="31" t="b">
        <v>1</v>
      </c>
      <c r="B307" s="32" t="s">
        <v>34</v>
      </c>
      <c r="C307" s="33" t="s">
        <v>1901</v>
      </c>
      <c r="D307" s="34" t="s">
        <v>84</v>
      </c>
      <c r="E307" s="45" t="s">
        <v>1902</v>
      </c>
      <c r="F307" s="43" t="b">
        <v>0</v>
      </c>
      <c r="G307" s="44" t="s">
        <v>86</v>
      </c>
      <c r="H307" s="36" t="b">
        <v>0</v>
      </c>
      <c r="I307" s="44" t="str">
        <f t="shared" si="1"/>
        <v>duccio.danimerlinitutor1@pietroaldi.com</v>
      </c>
      <c r="J307" s="44" t="str">
        <f t="shared" si="2"/>
        <v>duccio.danimerlinitutor2@pietroaldi.com</v>
      </c>
      <c r="K307" s="44"/>
    </row>
    <row r="308" ht="13.5" customHeight="1">
      <c r="A308" s="31" t="b">
        <v>1</v>
      </c>
      <c r="B308" s="32" t="s">
        <v>61</v>
      </c>
      <c r="C308" s="33" t="s">
        <v>68</v>
      </c>
      <c r="D308" s="34" t="s">
        <v>91</v>
      </c>
      <c r="E308" s="45" t="s">
        <v>525</v>
      </c>
      <c r="F308" s="36" t="b">
        <v>1</v>
      </c>
      <c r="G308" s="44" t="s">
        <v>86</v>
      </c>
      <c r="H308" s="36" t="b">
        <v>0</v>
      </c>
      <c r="I308" s="44" t="str">
        <f t="shared" si="1"/>
        <v>angelica.deangelistutor1@pietroaldi.com</v>
      </c>
      <c r="J308" s="44" t="str">
        <f t="shared" si="2"/>
        <v>angelica.deangelistutor2@pietroaldi.com</v>
      </c>
      <c r="K308" s="44"/>
    </row>
    <row r="309" ht="13.5" customHeight="1">
      <c r="A309" s="31" t="b">
        <v>1</v>
      </c>
      <c r="B309" s="32" t="s">
        <v>178</v>
      </c>
      <c r="C309" s="33" t="s">
        <v>1908</v>
      </c>
      <c r="D309" s="34" t="s">
        <v>91</v>
      </c>
      <c r="E309" s="35" t="s">
        <v>1018</v>
      </c>
      <c r="F309" s="36"/>
      <c r="G309" s="37" t="s">
        <v>86</v>
      </c>
      <c r="H309" s="36"/>
      <c r="I309" s="39" t="str">
        <f t="shared" si="1"/>
        <v>christian.deangelistutor1@pietroaldi.com</v>
      </c>
      <c r="J309" s="39" t="str">
        <f t="shared" si="2"/>
        <v>christian.deangelistutor2@pietroaldi.com</v>
      </c>
      <c r="K309" s="39"/>
    </row>
    <row r="310" ht="13.5" customHeight="1">
      <c r="A310" s="31" t="b">
        <v>1</v>
      </c>
      <c r="B310" s="32" t="s">
        <v>106</v>
      </c>
      <c r="C310" s="33" t="s">
        <v>1913</v>
      </c>
      <c r="D310" s="34" t="s">
        <v>84</v>
      </c>
      <c r="E310" s="45" t="s">
        <v>1914</v>
      </c>
      <c r="F310" s="43"/>
      <c r="G310" s="44" t="s">
        <v>86</v>
      </c>
      <c r="H310" s="36"/>
      <c r="I310" s="44" t="str">
        <f t="shared" si="1"/>
        <v>arianna.decrescenzotutor1@pietroaldi.com</v>
      </c>
      <c r="J310" s="44" t="str">
        <f t="shared" si="2"/>
        <v>arianna.decrescenzotutor2@pietroaldi.com</v>
      </c>
      <c r="K310" s="44"/>
    </row>
    <row r="311" ht="13.5" customHeight="1">
      <c r="A311" s="31" t="b">
        <v>1</v>
      </c>
      <c r="B311" s="32" t="s">
        <v>152</v>
      </c>
      <c r="C311" s="33" t="s">
        <v>1918</v>
      </c>
      <c r="D311" s="34" t="s">
        <v>91</v>
      </c>
      <c r="E311" s="35" t="s">
        <v>1920</v>
      </c>
      <c r="F311" s="36"/>
      <c r="G311" s="37" t="s">
        <v>86</v>
      </c>
      <c r="H311" s="36"/>
      <c r="I311" s="39" t="str">
        <f t="shared" si="1"/>
        <v>annaclara.defelicetutor1@pietroaldi.com</v>
      </c>
      <c r="J311" s="39" t="str">
        <f t="shared" si="2"/>
        <v>annaclara.defelicetutor2@pietroaldi.com</v>
      </c>
      <c r="K311" s="39"/>
    </row>
    <row r="312" ht="13.5" customHeight="1">
      <c r="A312" s="31" t="b">
        <v>1</v>
      </c>
      <c r="B312" s="32" t="s">
        <v>192</v>
      </c>
      <c r="C312" s="33" t="s">
        <v>1922</v>
      </c>
      <c r="D312" s="34" t="s">
        <v>91</v>
      </c>
      <c r="E312" s="45" t="s">
        <v>1923</v>
      </c>
      <c r="F312" s="43" t="b">
        <v>0</v>
      </c>
      <c r="G312" s="44" t="s">
        <v>86</v>
      </c>
      <c r="H312" s="36" t="b">
        <v>0</v>
      </c>
      <c r="I312" s="44" t="str">
        <f t="shared" si="1"/>
        <v>viola.degennarotutor1@pietroaldi.com</v>
      </c>
      <c r="J312" s="44" t="str">
        <f t="shared" si="2"/>
        <v>viola.degennarotutor2@pietroaldi.com</v>
      </c>
      <c r="K312" s="44"/>
    </row>
    <row r="313" ht="13.5" customHeight="1">
      <c r="A313" s="31" t="b">
        <v>1</v>
      </c>
      <c r="B313" s="32" t="s">
        <v>251</v>
      </c>
      <c r="C313" s="33" t="s">
        <v>1928</v>
      </c>
      <c r="D313" s="34" t="s">
        <v>91</v>
      </c>
      <c r="E313" s="45" t="s">
        <v>806</v>
      </c>
      <c r="F313" s="36" t="b">
        <v>1</v>
      </c>
      <c r="G313" s="44" t="s">
        <v>86</v>
      </c>
      <c r="H313" s="36" t="b">
        <v>0</v>
      </c>
      <c r="I313" s="44" t="str">
        <f t="shared" si="1"/>
        <v>francesco.degiuseppetutor1@pietroaldi.com</v>
      </c>
      <c r="J313" s="44" t="str">
        <f t="shared" si="2"/>
        <v>francesco.degiuseppetutor2@pietroaldi.com</v>
      </c>
      <c r="K313" s="44"/>
    </row>
    <row r="314" ht="13.5" customHeight="1">
      <c r="A314" s="31" t="b">
        <v>1</v>
      </c>
      <c r="B314" s="32" t="s">
        <v>106</v>
      </c>
      <c r="C314" s="33" t="s">
        <v>1930</v>
      </c>
      <c r="D314" s="34" t="s">
        <v>91</v>
      </c>
      <c r="E314" s="45" t="s">
        <v>1931</v>
      </c>
      <c r="F314" s="43"/>
      <c r="G314" s="44" t="s">
        <v>86</v>
      </c>
      <c r="H314" s="36"/>
      <c r="I314" s="44" t="str">
        <f t="shared" si="1"/>
        <v>chiara.delaurentiistutor1@pietroaldi.com</v>
      </c>
      <c r="J314" s="44" t="str">
        <f t="shared" si="2"/>
        <v>chiara.delaurentiistutor2@pietroaldi.com</v>
      </c>
      <c r="K314" s="44"/>
    </row>
    <row r="315" ht="13.5" customHeight="1">
      <c r="A315" s="31" t="b">
        <v>1</v>
      </c>
      <c r="B315" s="32" t="s">
        <v>192</v>
      </c>
      <c r="C315" s="33" t="s">
        <v>1935</v>
      </c>
      <c r="D315" s="34" t="s">
        <v>91</v>
      </c>
      <c r="E315" s="45" t="s">
        <v>1936</v>
      </c>
      <c r="F315" s="43" t="b">
        <v>0</v>
      </c>
      <c r="G315" s="44" t="s">
        <v>86</v>
      </c>
      <c r="H315" s="36" t="b">
        <v>0</v>
      </c>
      <c r="I315" s="44" t="str">
        <f t="shared" si="1"/>
        <v>ester.derosatutor1@pietroaldi.com</v>
      </c>
      <c r="J315" s="44" t="str">
        <f t="shared" si="2"/>
        <v>ester.derosatutor2@pietroaldi.com</v>
      </c>
      <c r="K315" s="44"/>
    </row>
    <row r="316" ht="13.5" customHeight="1">
      <c r="A316" s="31" t="b">
        <v>1</v>
      </c>
      <c r="B316" s="32" t="s">
        <v>65</v>
      </c>
      <c r="C316" s="33" t="s">
        <v>1938</v>
      </c>
      <c r="D316" s="34" t="s">
        <v>91</v>
      </c>
      <c r="E316" s="45" t="s">
        <v>1255</v>
      </c>
      <c r="F316" s="36" t="b">
        <v>1</v>
      </c>
      <c r="G316" s="44" t="s">
        <v>86</v>
      </c>
      <c r="H316" s="36" t="b">
        <v>0</v>
      </c>
      <c r="I316" s="44" t="str">
        <f t="shared" si="1"/>
        <v>simone.derosatutor1@pietroaldi.com</v>
      </c>
      <c r="J316" s="44" t="str">
        <f t="shared" si="2"/>
        <v>simone.derosatutor2@pietroaldi.com</v>
      </c>
      <c r="K316" s="44"/>
    </row>
    <row r="317" ht="13.5" customHeight="1">
      <c r="A317" s="31" t="b">
        <v>1</v>
      </c>
      <c r="B317" s="32" t="s">
        <v>284</v>
      </c>
      <c r="C317" s="33" t="s">
        <v>1938</v>
      </c>
      <c r="D317" s="34" t="s">
        <v>91</v>
      </c>
      <c r="E317" s="45" t="s">
        <v>1423</v>
      </c>
      <c r="F317" s="43"/>
      <c r="G317" s="44" t="s">
        <v>86</v>
      </c>
      <c r="H317" s="36"/>
      <c r="I317" s="44" t="str">
        <f t="shared" si="1"/>
        <v>simone.derosa1ftutor1@pietroaldi.com</v>
      </c>
      <c r="J317" s="44" t="str">
        <f t="shared" si="2"/>
        <v>simone.derosa1ftutor2@pietroaldi.com</v>
      </c>
      <c r="K317" s="44"/>
    </row>
    <row r="318" ht="13.5" customHeight="1">
      <c r="A318" s="31" t="b">
        <v>1</v>
      </c>
      <c r="B318" s="32" t="s">
        <v>152</v>
      </c>
      <c r="C318" s="33" t="s">
        <v>1944</v>
      </c>
      <c r="D318" s="34" t="s">
        <v>101</v>
      </c>
      <c r="E318" s="35" t="s">
        <v>1945</v>
      </c>
      <c r="F318" s="36"/>
      <c r="G318" s="37" t="s">
        <v>86</v>
      </c>
      <c r="H318" s="36"/>
      <c r="I318" s="39" t="str">
        <f t="shared" si="1"/>
        <v>ettore.delfuriatutor1@pietroaldi.com</v>
      </c>
      <c r="J318" s="39" t="str">
        <f t="shared" si="2"/>
        <v>ettore.delfuriatutor2@pietroaldi.com</v>
      </c>
      <c r="K318" s="39"/>
    </row>
    <row r="319" ht="13.5" customHeight="1">
      <c r="A319" s="31" t="b">
        <v>1</v>
      </c>
      <c r="B319" s="32" t="s">
        <v>177</v>
      </c>
      <c r="C319" s="33" t="s">
        <v>1949</v>
      </c>
      <c r="D319" s="34" t="s">
        <v>84</v>
      </c>
      <c r="E319" s="45" t="s">
        <v>1950</v>
      </c>
      <c r="F319" s="43" t="b">
        <v>0</v>
      </c>
      <c r="G319" s="44" t="s">
        <v>86</v>
      </c>
      <c r="H319" s="36" t="b">
        <v>0</v>
      </c>
      <c r="I319" s="44" t="str">
        <f t="shared" si="1"/>
        <v>elisa.delmazzatutor1@pietroaldi.com</v>
      </c>
      <c r="J319" s="44" t="str">
        <f t="shared" si="2"/>
        <v>elisa.delmazzatutor2@pietroaldi.com</v>
      </c>
      <c r="K319" s="44"/>
    </row>
    <row r="320" ht="13.5" customHeight="1">
      <c r="A320" s="31" t="b">
        <v>1</v>
      </c>
      <c r="B320" s="32" t="s">
        <v>599</v>
      </c>
      <c r="C320" s="33" t="s">
        <v>1953</v>
      </c>
      <c r="D320" s="34" t="s">
        <v>91</v>
      </c>
      <c r="E320" s="45" t="s">
        <v>1954</v>
      </c>
      <c r="F320" s="43" t="b">
        <v>0</v>
      </c>
      <c r="G320" s="44" t="s">
        <v>86</v>
      </c>
      <c r="H320" s="36" t="b">
        <v>0</v>
      </c>
      <c r="I320" s="44" t="str">
        <f t="shared" si="1"/>
        <v>maria.delpretetutor1@pietroaldi.com</v>
      </c>
      <c r="J320" s="44" t="str">
        <f t="shared" si="2"/>
        <v>maria.delpretetutor2@pietroaldi.com</v>
      </c>
      <c r="K320" s="44"/>
    </row>
    <row r="321" ht="13.5" customHeight="1">
      <c r="A321" s="31" t="b">
        <v>1</v>
      </c>
      <c r="B321" s="32" t="s">
        <v>62</v>
      </c>
      <c r="C321" s="33" t="s">
        <v>1957</v>
      </c>
      <c r="D321" s="34" t="s">
        <v>91</v>
      </c>
      <c r="E321" s="45" t="s">
        <v>1049</v>
      </c>
      <c r="F321" s="43" t="b">
        <v>0</v>
      </c>
      <c r="G321" s="44" t="s">
        <v>86</v>
      </c>
      <c r="H321" s="36" t="b">
        <v>0</v>
      </c>
      <c r="I321" s="44" t="str">
        <f t="shared" si="1"/>
        <v>martina.deltongotutor1@pietroaldi.com</v>
      </c>
      <c r="J321" s="44" t="str">
        <f t="shared" si="2"/>
        <v>martina.deltongotutor2@pietroaldi.com</v>
      </c>
      <c r="K321" s="44"/>
    </row>
    <row r="322" ht="13.5" customHeight="1">
      <c r="A322" s="31" t="b">
        <v>1</v>
      </c>
      <c r="B322" s="32" t="s">
        <v>370</v>
      </c>
      <c r="C322" s="33" t="s">
        <v>1958</v>
      </c>
      <c r="D322" s="34" t="s">
        <v>84</v>
      </c>
      <c r="E322" s="45" t="s">
        <v>1675</v>
      </c>
      <c r="F322" s="43"/>
      <c r="G322" s="44" t="s">
        <v>86</v>
      </c>
      <c r="H322" s="36"/>
      <c r="I322" s="44" t="str">
        <f t="shared" si="1"/>
        <v>emanuele.dellamonacatutor1@pietroaldi.com</v>
      </c>
      <c r="J322" s="44" t="str">
        <f t="shared" si="2"/>
        <v>emanuele.dellamonacatutor2@pietroaldi.com</v>
      </c>
      <c r="K322" s="44"/>
    </row>
    <row r="323" ht="13.5" customHeight="1">
      <c r="A323" s="31" t="b">
        <v>1</v>
      </c>
      <c r="B323" s="32" t="s">
        <v>183</v>
      </c>
      <c r="C323" s="33" t="s">
        <v>1963</v>
      </c>
      <c r="D323" s="34" t="s">
        <v>84</v>
      </c>
      <c r="E323" s="45" t="s">
        <v>796</v>
      </c>
      <c r="F323" s="43" t="b">
        <v>0</v>
      </c>
      <c r="G323" s="44" t="s">
        <v>86</v>
      </c>
      <c r="H323" s="36" t="b">
        <v>0</v>
      </c>
      <c r="I323" s="44" t="str">
        <f t="shared" si="1"/>
        <v>francesca.dellamonacatutor1@pietroaldi.com</v>
      </c>
      <c r="J323" s="44" t="str">
        <f t="shared" si="2"/>
        <v>francesca.dellamonacatutor2@pietroaldi.com</v>
      </c>
      <c r="K323" s="44"/>
    </row>
    <row r="324" ht="13.5" customHeight="1">
      <c r="A324" s="31" t="b">
        <v>1</v>
      </c>
      <c r="B324" s="32" t="s">
        <v>151</v>
      </c>
      <c r="C324" s="33" t="s">
        <v>1437</v>
      </c>
      <c r="D324" s="34" t="s">
        <v>91</v>
      </c>
      <c r="E324" s="45" t="s">
        <v>1968</v>
      </c>
      <c r="F324" s="43" t="b">
        <v>0</v>
      </c>
      <c r="G324" s="44" t="s">
        <v>86</v>
      </c>
      <c r="H324" s="36" t="b">
        <v>0</v>
      </c>
      <c r="I324" s="44" t="str">
        <f t="shared" si="1"/>
        <v>michelle.dellamoratutor1@pietroaldi.com</v>
      </c>
      <c r="J324" s="44" t="str">
        <f t="shared" si="2"/>
        <v>michelle.dellamoratutor2@pietroaldi.com</v>
      </c>
      <c r="K324" s="44"/>
    </row>
    <row r="325" ht="13.5" customHeight="1">
      <c r="A325" s="31" t="b">
        <v>1</v>
      </c>
      <c r="B325" s="32" t="s">
        <v>66</v>
      </c>
      <c r="C325" s="33" t="s">
        <v>1971</v>
      </c>
      <c r="D325" s="34" t="s">
        <v>91</v>
      </c>
      <c r="E325" s="45" t="s">
        <v>808</v>
      </c>
      <c r="F325" s="43" t="b">
        <v>0</v>
      </c>
      <c r="G325" s="44" t="s">
        <v>86</v>
      </c>
      <c r="H325" s="36" t="b">
        <v>0</v>
      </c>
      <c r="I325" s="44" t="str">
        <f t="shared" si="1"/>
        <v>francesco.deminicistutor1@pietroaldi.com</v>
      </c>
      <c r="J325" s="44" t="str">
        <f t="shared" si="2"/>
        <v>francesco.deminicistutor2@pietroaldi.com</v>
      </c>
      <c r="K325" s="44"/>
    </row>
    <row r="326" ht="13.5" customHeight="1">
      <c r="A326" s="31" t="b">
        <v>1</v>
      </c>
      <c r="B326" s="32" t="s">
        <v>104</v>
      </c>
      <c r="C326" s="33" t="s">
        <v>1975</v>
      </c>
      <c r="D326" s="34" t="s">
        <v>91</v>
      </c>
      <c r="E326" s="45" t="s">
        <v>540</v>
      </c>
      <c r="F326" s="43" t="b">
        <v>0</v>
      </c>
      <c r="G326" s="44" t="s">
        <v>86</v>
      </c>
      <c r="H326" s="36" t="b">
        <v>0</v>
      </c>
      <c r="I326" s="44" t="str">
        <f t="shared" si="1"/>
        <v>anna.deneitutor1@pietroaldi.com</v>
      </c>
      <c r="J326" s="44" t="str">
        <f t="shared" si="2"/>
        <v>anna.deneitutor2@pietroaldi.com</v>
      </c>
      <c r="K326" s="44"/>
    </row>
    <row r="327" ht="13.5" customHeight="1">
      <c r="A327" s="31" t="b">
        <v>1</v>
      </c>
      <c r="B327" s="32" t="s">
        <v>61</v>
      </c>
      <c r="C327" s="33" t="s">
        <v>1981</v>
      </c>
      <c r="D327" s="34" t="s">
        <v>84</v>
      </c>
      <c r="E327" s="45" t="s">
        <v>842</v>
      </c>
      <c r="F327" s="43" t="b">
        <v>0</v>
      </c>
      <c r="G327" s="44" t="s">
        <v>86</v>
      </c>
      <c r="H327" s="36" t="b">
        <v>0</v>
      </c>
      <c r="I327" s="44" t="str">
        <f t="shared" si="1"/>
        <v>giacomo.dettitutor1@pietroaldi.com</v>
      </c>
      <c r="J327" s="44" t="str">
        <f t="shared" si="2"/>
        <v>giacomo.dettitutor2@pietroaldi.com</v>
      </c>
      <c r="K327" s="44"/>
    </row>
    <row r="328" ht="13.5" customHeight="1">
      <c r="A328" s="31" t="b">
        <v>1</v>
      </c>
      <c r="B328" s="32" t="s">
        <v>74</v>
      </c>
      <c r="C328" s="33" t="s">
        <v>518</v>
      </c>
      <c r="D328" s="34" t="s">
        <v>91</v>
      </c>
      <c r="E328" s="45" t="s">
        <v>1307</v>
      </c>
      <c r="F328" s="43" t="b">
        <v>0</v>
      </c>
      <c r="G328" s="44" t="s">
        <v>86</v>
      </c>
      <c r="H328" s="36" t="b">
        <v>0</v>
      </c>
      <c r="I328" s="44" t="str">
        <f t="shared" si="1"/>
        <v>vincenzo.devitatutor1@pietroaldi.com</v>
      </c>
      <c r="J328" s="44" t="str">
        <f t="shared" si="2"/>
        <v>vincenzo.devitatutor2@pietroaldi.com</v>
      </c>
      <c r="K328" s="44"/>
    </row>
    <row r="329" ht="13.5" customHeight="1">
      <c r="A329" s="31" t="b">
        <v>1</v>
      </c>
      <c r="B329" s="32" t="s">
        <v>81</v>
      </c>
      <c r="C329" s="33" t="s">
        <v>1998</v>
      </c>
      <c r="D329" s="34" t="s">
        <v>84</v>
      </c>
      <c r="E329" s="45" t="s">
        <v>857</v>
      </c>
      <c r="F329" s="43" t="b">
        <v>0</v>
      </c>
      <c r="G329" s="44" t="s">
        <v>86</v>
      </c>
      <c r="H329" s="36" t="b">
        <v>0</v>
      </c>
      <c r="I329" s="44" t="str">
        <f t="shared" si="1"/>
        <v>ginevra.dibenedettotutor1@pietroaldi.com</v>
      </c>
      <c r="J329" s="44" t="str">
        <f t="shared" si="2"/>
        <v>ginevra.dibenedettotutor2@pietroaldi.com</v>
      </c>
      <c r="K329" s="44"/>
    </row>
    <row r="330" ht="13.5" customHeight="1">
      <c r="A330" s="31" t="b">
        <v>1</v>
      </c>
      <c r="B330" s="32" t="s">
        <v>292</v>
      </c>
      <c r="C330" s="33" t="s">
        <v>2004</v>
      </c>
      <c r="D330" s="34" t="s">
        <v>91</v>
      </c>
      <c r="E330" s="45" t="s">
        <v>427</v>
      </c>
      <c r="F330" s="43" t="b">
        <v>0</v>
      </c>
      <c r="G330" s="44" t="s">
        <v>86</v>
      </c>
      <c r="H330" s="36" t="b">
        <v>0</v>
      </c>
      <c r="I330" s="44" t="str">
        <f t="shared" si="1"/>
        <v>alessandro.didomenicotutor1@pietroaldi.com</v>
      </c>
      <c r="J330" s="44" t="str">
        <f t="shared" si="2"/>
        <v>alessandro.didomenicotutor2@pietroaldi.com</v>
      </c>
      <c r="K330" s="44"/>
    </row>
    <row r="331" ht="13.5" customHeight="1">
      <c r="A331" s="31" t="b">
        <v>1</v>
      </c>
      <c r="B331" s="32" t="s">
        <v>34</v>
      </c>
      <c r="C331" s="33" t="s">
        <v>248</v>
      </c>
      <c r="D331" s="34" t="s">
        <v>91</v>
      </c>
      <c r="E331" s="45" t="s">
        <v>2010</v>
      </c>
      <c r="F331" s="43" t="b">
        <v>0</v>
      </c>
      <c r="G331" s="53" t="s">
        <v>2011</v>
      </c>
      <c r="H331" s="36" t="b">
        <v>0</v>
      </c>
      <c r="I331" s="44" t="str">
        <f t="shared" si="1"/>
        <v>gabriele.difelicetutor1@pietroaldi.com</v>
      </c>
      <c r="J331" s="44" t="str">
        <f t="shared" si="2"/>
        <v>gabriele.difelicetutor2@pietroaldi.com</v>
      </c>
      <c r="K331" s="44"/>
    </row>
    <row r="332" ht="13.5" customHeight="1">
      <c r="A332" s="31" t="b">
        <v>1</v>
      </c>
      <c r="B332" s="32" t="s">
        <v>292</v>
      </c>
      <c r="C332" s="33" t="s">
        <v>2015</v>
      </c>
      <c r="D332" s="34" t="s">
        <v>91</v>
      </c>
      <c r="E332" s="45" t="s">
        <v>621</v>
      </c>
      <c r="F332" s="43" t="b">
        <v>0</v>
      </c>
      <c r="G332" s="44" t="s">
        <v>86</v>
      </c>
      <c r="H332" s="36" t="b">
        <v>0</v>
      </c>
      <c r="I332" s="44" t="str">
        <f t="shared" si="1"/>
        <v>caterina.diioriotutor1@pietroaldi.com</v>
      </c>
      <c r="J332" s="44" t="str">
        <f t="shared" si="2"/>
        <v>caterina.diioriotutor2@pietroaldi.com</v>
      </c>
      <c r="K332" s="44"/>
    </row>
    <row r="333" ht="13.5" customHeight="1">
      <c r="A333" s="31" t="b">
        <v>1</v>
      </c>
      <c r="B333" s="32" t="s">
        <v>62</v>
      </c>
      <c r="C333" s="33" t="s">
        <v>2021</v>
      </c>
      <c r="D333" s="34" t="s">
        <v>91</v>
      </c>
      <c r="E333" s="45" t="s">
        <v>1010</v>
      </c>
      <c r="F333" s="43" t="b">
        <v>0</v>
      </c>
      <c r="G333" s="53" t="s">
        <v>2022</v>
      </c>
      <c r="H333" s="36" t="b">
        <v>0</v>
      </c>
      <c r="I333" s="44" t="str">
        <f t="shared" si="1"/>
        <v>ludovico.diligentitutor1@pietroaldi.com</v>
      </c>
      <c r="J333" s="44" t="str">
        <f t="shared" si="2"/>
        <v>ludovico.diligentitutor2@pietroaldi.com</v>
      </c>
      <c r="K333" s="44"/>
    </row>
    <row r="334" ht="13.5" customHeight="1">
      <c r="A334" s="31" t="b">
        <v>1</v>
      </c>
      <c r="B334" s="32" t="s">
        <v>121</v>
      </c>
      <c r="C334" s="33" t="s">
        <v>2024</v>
      </c>
      <c r="D334" s="34" t="s">
        <v>91</v>
      </c>
      <c r="E334" s="45" t="s">
        <v>2025</v>
      </c>
      <c r="F334" s="43" t="b">
        <v>0</v>
      </c>
      <c r="G334" s="44" t="s">
        <v>86</v>
      </c>
      <c r="H334" s="36" t="b">
        <v>0</v>
      </c>
      <c r="I334" s="44" t="str">
        <f t="shared" si="1"/>
        <v>alessio.dimarcotutor1@pietroaldi.com</v>
      </c>
      <c r="J334" s="44" t="str">
        <f t="shared" si="2"/>
        <v>alessio.dimarcotutor2@pietroaldi.com</v>
      </c>
      <c r="K334" s="44"/>
    </row>
    <row r="335" ht="13.5" customHeight="1">
      <c r="A335" s="31" t="b">
        <v>1</v>
      </c>
      <c r="B335" s="32" t="s">
        <v>99</v>
      </c>
      <c r="C335" s="33" t="s">
        <v>2027</v>
      </c>
      <c r="D335" s="34" t="s">
        <v>91</v>
      </c>
      <c r="E335" s="35" t="s">
        <v>2029</v>
      </c>
      <c r="F335" s="36"/>
      <c r="G335" s="37" t="s">
        <v>86</v>
      </c>
      <c r="H335" s="36"/>
      <c r="I335" s="39" t="str">
        <f t="shared" si="1"/>
        <v>agnese.dimonacotutor1@pietroaldi.com</v>
      </c>
      <c r="J335" s="39" t="str">
        <f t="shared" si="2"/>
        <v>agnese.dimonacotutor2@pietroaldi.com</v>
      </c>
      <c r="K335" s="39"/>
    </row>
    <row r="336" ht="13.5" customHeight="1">
      <c r="A336" s="31" t="b">
        <v>1</v>
      </c>
      <c r="B336" s="32" t="s">
        <v>66</v>
      </c>
      <c r="C336" s="33" t="s">
        <v>2030</v>
      </c>
      <c r="D336" s="34" t="s">
        <v>84</v>
      </c>
      <c r="E336" s="45" t="s">
        <v>1064</v>
      </c>
      <c r="F336" s="43" t="b">
        <v>0</v>
      </c>
      <c r="G336" s="44" t="s">
        <v>86</v>
      </c>
      <c r="H336" s="36" t="b">
        <v>0</v>
      </c>
      <c r="I336" s="44" t="str">
        <f t="shared" si="1"/>
        <v>matilde.dimonacotutor1@pietroaldi.com</v>
      </c>
      <c r="J336" s="44" t="str">
        <f t="shared" si="2"/>
        <v>matilde.dimonacotutor2@pietroaldi.com</v>
      </c>
      <c r="K336" s="44"/>
    </row>
    <row r="337" ht="13.5" customHeight="1">
      <c r="A337" s="31" t="b">
        <v>1</v>
      </c>
      <c r="B337" s="32" t="s">
        <v>61</v>
      </c>
      <c r="C337" s="33" t="s">
        <v>2034</v>
      </c>
      <c r="D337" s="34" t="s">
        <v>91</v>
      </c>
      <c r="E337" s="45" t="s">
        <v>1151</v>
      </c>
      <c r="F337" s="43" t="b">
        <v>0</v>
      </c>
      <c r="G337" s="44" t="s">
        <v>86</v>
      </c>
      <c r="H337" s="36" t="b">
        <v>0</v>
      </c>
      <c r="I337" s="44" t="str">
        <f t="shared" si="1"/>
        <v>nicola.dindalinitutor1@pietroaldi.com</v>
      </c>
      <c r="J337" s="44" t="str">
        <f t="shared" si="2"/>
        <v>nicola.dindalinitutor2@pietroaldi.com</v>
      </c>
      <c r="K337" s="44"/>
    </row>
    <row r="338" ht="13.5" customHeight="1">
      <c r="A338" s="31" t="b">
        <v>1</v>
      </c>
      <c r="B338" s="32" t="s">
        <v>177</v>
      </c>
      <c r="C338" s="33" t="s">
        <v>2035</v>
      </c>
      <c r="D338" s="34" t="s">
        <v>91</v>
      </c>
      <c r="E338" s="45" t="s">
        <v>2036</v>
      </c>
      <c r="F338" s="43" t="b">
        <v>0</v>
      </c>
      <c r="G338" s="44" t="s">
        <v>86</v>
      </c>
      <c r="H338" s="36" t="b">
        <v>0</v>
      </c>
      <c r="I338" s="44" t="str">
        <f t="shared" si="1"/>
        <v>ettore.diroccotutor1@pietroaldi.com</v>
      </c>
      <c r="J338" s="44" t="str">
        <f t="shared" si="2"/>
        <v>ettore.diroccotutor2@pietroaldi.com</v>
      </c>
      <c r="K338" s="44"/>
    </row>
    <row r="339" ht="13.5" customHeight="1">
      <c r="A339" s="31" t="b">
        <v>1</v>
      </c>
      <c r="B339" s="32" t="s">
        <v>295</v>
      </c>
      <c r="C339" s="33" t="s">
        <v>2039</v>
      </c>
      <c r="D339" s="34" t="s">
        <v>91</v>
      </c>
      <c r="E339" s="45" t="s">
        <v>1273</v>
      </c>
      <c r="F339" s="43"/>
      <c r="G339" s="44" t="s">
        <v>86</v>
      </c>
      <c r="H339" s="36"/>
      <c r="I339" s="44" t="str">
        <f t="shared" si="1"/>
        <v>edoardo.disortetutor1@pietroaldi.com</v>
      </c>
      <c r="J339" s="44" t="str">
        <f t="shared" si="2"/>
        <v>edoardo.disortetutor2@pietroaldi.com</v>
      </c>
      <c r="K339" s="44"/>
    </row>
    <row r="340" ht="13.5" customHeight="1">
      <c r="A340" s="31" t="b">
        <v>1</v>
      </c>
      <c r="B340" s="32" t="s">
        <v>295</v>
      </c>
      <c r="C340" s="33" t="s">
        <v>2042</v>
      </c>
      <c r="D340" s="34" t="s">
        <v>91</v>
      </c>
      <c r="E340" s="45" t="s">
        <v>1279</v>
      </c>
      <c r="F340" s="43"/>
      <c r="G340" s="44" t="s">
        <v>86</v>
      </c>
      <c r="H340" s="36"/>
      <c r="I340" s="44" t="str">
        <f t="shared" si="1"/>
        <v>lorenzo.disortetutor1@pietroaldi.com</v>
      </c>
      <c r="J340" s="44" t="str">
        <f t="shared" si="2"/>
        <v>lorenzo.disortetutor2@pietroaldi.com</v>
      </c>
      <c r="K340" s="44"/>
    </row>
    <row r="341" ht="13.5" customHeight="1">
      <c r="A341" s="31" t="b">
        <v>1</v>
      </c>
      <c r="B341" s="32" t="s">
        <v>97</v>
      </c>
      <c r="C341" s="33" t="s">
        <v>2046</v>
      </c>
      <c r="D341" s="34" t="s">
        <v>91</v>
      </c>
      <c r="E341" s="45" t="s">
        <v>680</v>
      </c>
      <c r="F341" s="43" t="b">
        <v>0</v>
      </c>
      <c r="G341" s="44" t="s">
        <v>86</v>
      </c>
      <c r="H341" s="36" t="b">
        <v>0</v>
      </c>
      <c r="I341" s="44" t="str">
        <f t="shared" si="1"/>
        <v>davide.dogatutor1@pietroaldi.com</v>
      </c>
      <c r="J341" s="44" t="str">
        <f t="shared" si="2"/>
        <v>davide.dogatutor2@pietroaldi.com</v>
      </c>
      <c r="K341" s="44"/>
    </row>
    <row r="342" ht="13.5" customHeight="1">
      <c r="A342" s="31" t="b">
        <v>1</v>
      </c>
      <c r="B342" s="32" t="s">
        <v>45</v>
      </c>
      <c r="C342" s="33" t="s">
        <v>317</v>
      </c>
      <c r="D342" s="34" t="s">
        <v>91</v>
      </c>
      <c r="E342" s="45" t="s">
        <v>698</v>
      </c>
      <c r="F342" s="43" t="b">
        <v>0</v>
      </c>
      <c r="G342" s="44" t="s">
        <v>86</v>
      </c>
      <c r="H342" s="36" t="b">
        <v>0</v>
      </c>
      <c r="I342" s="44" t="str">
        <f t="shared" si="1"/>
        <v>dumitru.doganictutor1@pietroaldi.com</v>
      </c>
      <c r="J342" s="44" t="str">
        <f t="shared" si="2"/>
        <v>dumitru.doganictutor2@pietroaldi.com</v>
      </c>
      <c r="K342" s="44"/>
    </row>
    <row r="343" ht="13.5" customHeight="1">
      <c r="A343" s="31" t="b">
        <v>1</v>
      </c>
      <c r="B343" s="32" t="s">
        <v>370</v>
      </c>
      <c r="C343" s="33" t="s">
        <v>2051</v>
      </c>
      <c r="D343" s="34" t="s">
        <v>91</v>
      </c>
      <c r="E343" s="45" t="s">
        <v>1684</v>
      </c>
      <c r="F343" s="43"/>
      <c r="G343" s="44" t="s">
        <v>86</v>
      </c>
      <c r="H343" s="36"/>
      <c r="I343" s="44" t="str">
        <f t="shared" si="1"/>
        <v>lorenzo.dominicitutor1@pietroaldi.com</v>
      </c>
      <c r="J343" s="44" t="str">
        <f t="shared" si="2"/>
        <v>lorenzo.dominicitutor2@pietroaldi.com</v>
      </c>
      <c r="K343" s="44"/>
    </row>
    <row r="344" ht="13.5" customHeight="1">
      <c r="A344" s="31" t="b">
        <v>1</v>
      </c>
      <c r="B344" s="32" t="s">
        <v>61</v>
      </c>
      <c r="C344" s="33" t="s">
        <v>2055</v>
      </c>
      <c r="D344" s="34" t="s">
        <v>91</v>
      </c>
      <c r="E344" s="45" t="s">
        <v>1084</v>
      </c>
      <c r="F344" s="43" t="b">
        <v>0</v>
      </c>
      <c r="G344" s="44" t="s">
        <v>86</v>
      </c>
      <c r="H344" s="36" t="b">
        <v>0</v>
      </c>
      <c r="I344" s="44" t="str">
        <f t="shared" si="1"/>
        <v>matteo.donatitutor1@pietroaldi.com</v>
      </c>
      <c r="J344" s="44" t="str">
        <f t="shared" si="2"/>
        <v>matteo.donatitutor2@pietroaldi.com</v>
      </c>
      <c r="K344" s="44"/>
    </row>
    <row r="345" ht="13.5" customHeight="1">
      <c r="A345" s="31" t="b">
        <v>1</v>
      </c>
      <c r="B345" s="32" t="s">
        <v>9</v>
      </c>
      <c r="C345" s="33" t="s">
        <v>2058</v>
      </c>
      <c r="D345" s="34" t="s">
        <v>91</v>
      </c>
      <c r="E345" s="45" t="s">
        <v>552</v>
      </c>
      <c r="F345" s="43" t="b">
        <v>0</v>
      </c>
      <c r="G345" s="44" t="s">
        <v>86</v>
      </c>
      <c r="H345" s="36" t="b">
        <v>0</v>
      </c>
      <c r="I345" s="44" t="str">
        <f t="shared" si="1"/>
        <v>arianna.dondolitutor1@pietroaldi.com</v>
      </c>
      <c r="J345" s="44" t="str">
        <f t="shared" si="2"/>
        <v>arianna.dondolitutor2@pietroaldi.com</v>
      </c>
      <c r="K345" s="44"/>
    </row>
    <row r="346" ht="13.5" customHeight="1">
      <c r="A346" s="31" t="b">
        <v>1</v>
      </c>
      <c r="B346" s="32" t="s">
        <v>50</v>
      </c>
      <c r="C346" s="33" t="s">
        <v>322</v>
      </c>
      <c r="D346" s="34" t="s">
        <v>101</v>
      </c>
      <c r="E346" s="45" t="s">
        <v>1287</v>
      </c>
      <c r="F346" s="43" t="b">
        <v>0</v>
      </c>
      <c r="G346" s="53" t="s">
        <v>2062</v>
      </c>
      <c r="H346" s="36" t="b">
        <v>0</v>
      </c>
      <c r="I346" s="44" t="str">
        <f t="shared" si="1"/>
        <v>tommaso.donninitutor1@pietroaldi.com</v>
      </c>
      <c r="J346" s="44" t="str">
        <f t="shared" si="2"/>
        <v>tommaso.donninitutor2@pietroaldi.com</v>
      </c>
      <c r="K346" s="44"/>
    </row>
    <row r="347" ht="13.5" customHeight="1">
      <c r="A347" s="31" t="b">
        <v>1</v>
      </c>
      <c r="B347" s="32" t="s">
        <v>215</v>
      </c>
      <c r="C347" s="33" t="s">
        <v>2066</v>
      </c>
      <c r="D347" s="34" t="s">
        <v>91</v>
      </c>
      <c r="E347" s="45" t="s">
        <v>1224</v>
      </c>
      <c r="F347" s="43" t="b">
        <v>0</v>
      </c>
      <c r="G347" s="44" t="s">
        <v>86</v>
      </c>
      <c r="H347" s="36" t="b">
        <v>0</v>
      </c>
      <c r="I347" s="44" t="str">
        <f t="shared" si="1"/>
        <v>samuelflorin.dorneanututor1@pietroaldi.com</v>
      </c>
      <c r="J347" s="44" t="str">
        <f t="shared" si="2"/>
        <v>samuelflorin.dorneanututor2@pietroaldi.com</v>
      </c>
      <c r="K347" s="44"/>
    </row>
    <row r="348" ht="13.5" customHeight="1">
      <c r="A348" s="31" t="b">
        <v>1</v>
      </c>
      <c r="B348" s="32" t="s">
        <v>151</v>
      </c>
      <c r="C348" s="33" t="s">
        <v>2070</v>
      </c>
      <c r="D348" s="34" t="s">
        <v>91</v>
      </c>
      <c r="E348" s="45" t="s">
        <v>2052</v>
      </c>
      <c r="F348" s="43" t="b">
        <v>0</v>
      </c>
      <c r="G348" s="44" t="s">
        <v>86</v>
      </c>
      <c r="H348" s="36" t="b">
        <v>0</v>
      </c>
      <c r="I348" s="44" t="str">
        <f t="shared" si="1"/>
        <v>francesca.dottoritutor1@pietroaldi.com</v>
      </c>
      <c r="J348" s="44" t="str">
        <f t="shared" si="2"/>
        <v>francesca.dottoritutor2@pietroaldi.com</v>
      </c>
      <c r="K348" s="44"/>
    </row>
    <row r="349" ht="13.5" customHeight="1">
      <c r="A349" s="31" t="b">
        <v>1</v>
      </c>
      <c r="B349" s="32" t="s">
        <v>48</v>
      </c>
      <c r="C349" s="33" t="s">
        <v>529</v>
      </c>
      <c r="D349" s="34" t="s">
        <v>91</v>
      </c>
      <c r="E349" s="45" t="s">
        <v>429</v>
      </c>
      <c r="F349" s="43" t="b">
        <v>0</v>
      </c>
      <c r="G349" s="44" t="s">
        <v>86</v>
      </c>
      <c r="H349" s="36" t="b">
        <v>0</v>
      </c>
      <c r="I349" s="44" t="str">
        <f t="shared" si="1"/>
        <v>alessandro.dragonitutor1@pietroaldi.com</v>
      </c>
      <c r="J349" s="44" t="str">
        <f t="shared" si="2"/>
        <v>alessandro.dragonitutor2@pietroaldi.com</v>
      </c>
      <c r="K349" s="44"/>
    </row>
    <row r="350" ht="13.5" customHeight="1">
      <c r="A350" s="31" t="b">
        <v>1</v>
      </c>
      <c r="B350" s="32" t="s">
        <v>599</v>
      </c>
      <c r="C350" s="33" t="s">
        <v>2079</v>
      </c>
      <c r="D350" s="34" t="s">
        <v>91</v>
      </c>
      <c r="E350" s="45" t="s">
        <v>2080</v>
      </c>
      <c r="F350" s="43" t="b">
        <v>0</v>
      </c>
      <c r="G350" s="44" t="s">
        <v>86</v>
      </c>
      <c r="H350" s="36" t="b">
        <v>0</v>
      </c>
      <c r="I350" s="44" t="str">
        <f t="shared" si="1"/>
        <v>irene.dragonitutor1@pietroaldi.com</v>
      </c>
      <c r="J350" s="44" t="str">
        <f t="shared" si="2"/>
        <v>irene.dragonitutor2@pietroaldi.com</v>
      </c>
      <c r="K350" s="44"/>
    </row>
    <row r="351" ht="13.5" customHeight="1">
      <c r="A351" s="31" t="b">
        <v>1</v>
      </c>
      <c r="B351" s="32" t="s">
        <v>104</v>
      </c>
      <c r="C351" s="33" t="s">
        <v>2084</v>
      </c>
      <c r="D351" s="34" t="s">
        <v>91</v>
      </c>
      <c r="E351" s="45" t="s">
        <v>1087</v>
      </c>
      <c r="F351" s="43" t="b">
        <v>0</v>
      </c>
      <c r="G351" s="44" t="s">
        <v>86</v>
      </c>
      <c r="H351" s="36" t="b">
        <v>0</v>
      </c>
      <c r="I351" s="44" t="str">
        <f t="shared" si="1"/>
        <v>matteo.dragonitutor1@pietroaldi.com</v>
      </c>
      <c r="J351" s="44" t="str">
        <f t="shared" si="2"/>
        <v>matteo.dragonitutor2@pietroaldi.com</v>
      </c>
      <c r="K351" s="44"/>
    </row>
    <row r="352" ht="13.5" customHeight="1">
      <c r="A352" s="31" t="b">
        <v>1</v>
      </c>
      <c r="B352" s="32" t="s">
        <v>97</v>
      </c>
      <c r="C352" s="33" t="s">
        <v>2089</v>
      </c>
      <c r="D352" s="34" t="s">
        <v>84</v>
      </c>
      <c r="E352" s="45" t="s">
        <v>756</v>
      </c>
      <c r="F352" s="43" t="b">
        <v>0</v>
      </c>
      <c r="G352" s="44" t="s">
        <v>86</v>
      </c>
      <c r="H352" s="36" t="b">
        <v>0</v>
      </c>
      <c r="I352" s="44" t="str">
        <f t="shared" si="1"/>
        <v>falcoluigi.dubaldotutor1@pietroaldi.com</v>
      </c>
      <c r="J352" s="44" t="str">
        <f t="shared" si="2"/>
        <v>falcoluigi.dubaldotutor2@pietroaldi.com</v>
      </c>
      <c r="K352" s="44"/>
    </row>
    <row r="353" ht="13.5" customHeight="1">
      <c r="A353" s="31" t="b">
        <v>1</v>
      </c>
      <c r="B353" s="32" t="s">
        <v>45</v>
      </c>
      <c r="C353" s="33" t="s">
        <v>2091</v>
      </c>
      <c r="D353" s="34" t="s">
        <v>84</v>
      </c>
      <c r="E353" s="45" t="s">
        <v>1191</v>
      </c>
      <c r="F353" s="43" t="b">
        <v>0</v>
      </c>
      <c r="G353" s="44" t="s">
        <v>86</v>
      </c>
      <c r="H353" s="36" t="b">
        <v>0</v>
      </c>
      <c r="I353" s="44" t="str">
        <f t="shared" si="1"/>
        <v>riccardo.dubbiositutor1@pietroaldi.com</v>
      </c>
      <c r="J353" s="44" t="str">
        <f t="shared" si="2"/>
        <v>riccardo.dubbiositutor2@pietroaldi.com</v>
      </c>
      <c r="K353" s="44"/>
    </row>
    <row r="354" ht="13.5" customHeight="1">
      <c r="A354" s="31" t="b">
        <v>1</v>
      </c>
      <c r="B354" s="32" t="s">
        <v>490</v>
      </c>
      <c r="C354" s="33" t="s">
        <v>2096</v>
      </c>
      <c r="D354" s="34" t="s">
        <v>91</v>
      </c>
      <c r="E354" s="45" t="s">
        <v>883</v>
      </c>
      <c r="F354" s="43" t="b">
        <v>0</v>
      </c>
      <c r="G354" s="44" t="s">
        <v>86</v>
      </c>
      <c r="H354" s="36" t="b">
        <v>0</v>
      </c>
      <c r="I354" s="44" t="str">
        <f t="shared" si="1"/>
        <v>giulio.duchitutor1@pietroaldi.com</v>
      </c>
      <c r="J354" s="44" t="str">
        <f t="shared" si="2"/>
        <v>giulio.duchitutor2@pietroaldi.com</v>
      </c>
      <c r="K354" s="44"/>
    </row>
    <row r="355" ht="13.5" customHeight="1">
      <c r="A355" s="31" t="b">
        <v>1</v>
      </c>
      <c r="B355" s="32" t="s">
        <v>160</v>
      </c>
      <c r="C355" s="33" t="s">
        <v>2098</v>
      </c>
      <c r="D355" s="34" t="s">
        <v>91</v>
      </c>
      <c r="E355" s="45" t="s">
        <v>1050</v>
      </c>
      <c r="F355" s="36" t="b">
        <v>1</v>
      </c>
      <c r="G355" s="44" t="s">
        <v>86</v>
      </c>
      <c r="H355" s="36" t="b">
        <v>0</v>
      </c>
      <c r="I355" s="44" t="str">
        <f t="shared" si="1"/>
        <v>martina.duchitutor1@pietroaldi.com</v>
      </c>
      <c r="J355" s="44" t="str">
        <f t="shared" si="2"/>
        <v>martina.duchitutor2@pietroaldi.com</v>
      </c>
      <c r="K355" s="44"/>
    </row>
    <row r="356" ht="13.5" customHeight="1">
      <c r="A356" s="31" t="b">
        <v>1</v>
      </c>
      <c r="B356" s="32" t="s">
        <v>34</v>
      </c>
      <c r="C356" s="33" t="s">
        <v>2107</v>
      </c>
      <c r="D356" s="34" t="s">
        <v>91</v>
      </c>
      <c r="E356" s="45" t="s">
        <v>2108</v>
      </c>
      <c r="F356" s="43" t="b">
        <v>0</v>
      </c>
      <c r="G356" s="44" t="s">
        <v>86</v>
      </c>
      <c r="H356" s="36" t="b">
        <v>0</v>
      </c>
      <c r="I356" s="44" t="str">
        <f t="shared" si="1"/>
        <v>giulia.duchinitutor1@pietroaldi.com</v>
      </c>
      <c r="J356" s="44" t="str">
        <f t="shared" si="2"/>
        <v>giulia.duchinitutor2@pietroaldi.com</v>
      </c>
      <c r="K356" s="44"/>
    </row>
    <row r="357" ht="13.5" customHeight="1">
      <c r="A357" s="31" t="b">
        <v>1</v>
      </c>
      <c r="B357" s="32" t="s">
        <v>121</v>
      </c>
      <c r="C357" s="33" t="s">
        <v>2111</v>
      </c>
      <c r="D357" s="34" t="s">
        <v>91</v>
      </c>
      <c r="E357" s="45" t="s">
        <v>2113</v>
      </c>
      <c r="F357" s="43" t="b">
        <v>0</v>
      </c>
      <c r="G357" s="44" t="s">
        <v>86</v>
      </c>
      <c r="H357" s="36" t="b">
        <v>0</v>
      </c>
      <c r="I357" s="44" t="str">
        <f t="shared" si="1"/>
        <v>davidecostantino.dumitricatutor1@pietroaldi.com</v>
      </c>
      <c r="J357" s="44" t="str">
        <f t="shared" si="2"/>
        <v>davidecostantino.dumitricatutor2@pietroaldi.com</v>
      </c>
      <c r="K357" s="44"/>
    </row>
    <row r="358" ht="13.5" customHeight="1">
      <c r="A358" s="31" t="b">
        <v>1</v>
      </c>
      <c r="B358" s="32" t="s">
        <v>97</v>
      </c>
      <c r="C358" s="33" t="s">
        <v>2116</v>
      </c>
      <c r="D358" s="34" t="s">
        <v>91</v>
      </c>
      <c r="E358" s="45" t="s">
        <v>596</v>
      </c>
      <c r="F358" s="43" t="b">
        <v>0</v>
      </c>
      <c r="G358" s="44" t="s">
        <v>86</v>
      </c>
      <c r="H358" s="36" t="b">
        <v>0</v>
      </c>
      <c r="I358" s="44" t="str">
        <f t="shared" si="1"/>
        <v>borys.durkaletstutor1@pietroaldi.com</v>
      </c>
      <c r="J358" s="44" t="str">
        <f t="shared" si="2"/>
        <v>borys.durkaletstutor2@pietroaldi.com</v>
      </c>
      <c r="K358" s="44"/>
    </row>
    <row r="359" ht="13.5" customHeight="1">
      <c r="A359" s="31" t="b">
        <v>1</v>
      </c>
      <c r="B359" s="32" t="s">
        <v>81</v>
      </c>
      <c r="C359" s="33" t="s">
        <v>2119</v>
      </c>
      <c r="D359" s="34" t="s">
        <v>84</v>
      </c>
      <c r="E359" s="45" t="s">
        <v>1215</v>
      </c>
      <c r="F359" s="43" t="b">
        <v>0</v>
      </c>
      <c r="G359" s="44" t="s">
        <v>86</v>
      </c>
      <c r="H359" s="36" t="b">
        <v>0</v>
      </c>
      <c r="I359" s="44" t="str">
        <f t="shared" si="1"/>
        <v>roksolana.durkaletstutor1@pietroaldi.com</v>
      </c>
      <c r="J359" s="44" t="str">
        <f t="shared" si="2"/>
        <v>roksolana.durkaletstutor2@pietroaldi.com</v>
      </c>
      <c r="K359" s="44"/>
    </row>
    <row r="360" ht="13.5" customHeight="1">
      <c r="A360" s="31" t="b">
        <v>1</v>
      </c>
      <c r="B360" s="32" t="s">
        <v>48</v>
      </c>
      <c r="C360" s="33" t="s">
        <v>2125</v>
      </c>
      <c r="D360" s="34" t="s">
        <v>84</v>
      </c>
      <c r="E360" s="45" t="s">
        <v>1157</v>
      </c>
      <c r="F360" s="43" t="b">
        <v>0</v>
      </c>
      <c r="G360" s="44" t="s">
        <v>86</v>
      </c>
      <c r="H360" s="36" t="b">
        <v>0</v>
      </c>
      <c r="I360" s="44" t="str">
        <f t="shared" si="1"/>
        <v>nilo.ebolitutor1@pietroaldi.com</v>
      </c>
      <c r="J360" s="44" t="str">
        <f t="shared" si="2"/>
        <v>nilo.ebolitutor2@pietroaldi.com</v>
      </c>
      <c r="K360" s="44"/>
    </row>
    <row r="361" ht="13.5" customHeight="1">
      <c r="A361" s="31" t="b">
        <v>0</v>
      </c>
      <c r="B361" s="32" t="s">
        <v>295</v>
      </c>
      <c r="C361" s="33" t="s">
        <v>1396</v>
      </c>
      <c r="D361" s="34" t="s">
        <v>84</v>
      </c>
      <c r="E361" s="45" t="s">
        <v>2126</v>
      </c>
      <c r="F361" s="43"/>
      <c r="G361" s="44" t="s">
        <v>86</v>
      </c>
      <c r="H361" s="36"/>
      <c r="I361" s="44" t="str">
        <f t="shared" si="1"/>
        <v>pedro.ebolitutor1@pietroaldi.com</v>
      </c>
      <c r="J361" s="44" t="str">
        <f t="shared" si="2"/>
        <v>pedro.ebolitutor2@pietroaldi.com</v>
      </c>
      <c r="K361" s="38" t="s">
        <v>2129</v>
      </c>
    </row>
    <row r="362" ht="13.5" customHeight="1">
      <c r="A362" s="31" t="b">
        <v>1</v>
      </c>
      <c r="B362" s="32" t="s">
        <v>152</v>
      </c>
      <c r="C362" s="33" t="s">
        <v>2131</v>
      </c>
      <c r="D362" s="34" t="s">
        <v>91</v>
      </c>
      <c r="E362" s="35" t="s">
        <v>2133</v>
      </c>
      <c r="F362" s="36"/>
      <c r="G362" s="37" t="s">
        <v>86</v>
      </c>
      <c r="H362" s="36"/>
      <c r="I362" s="39" t="str">
        <f t="shared" si="1"/>
        <v>beatrice.eliatutor1@pietroaldi.com</v>
      </c>
      <c r="J362" s="39" t="str">
        <f t="shared" si="2"/>
        <v>beatrice.eliatutor2@pietroaldi.com</v>
      </c>
      <c r="K362" s="39"/>
    </row>
    <row r="363" ht="13.5" customHeight="1">
      <c r="A363" s="31" t="b">
        <v>1</v>
      </c>
      <c r="B363" s="32" t="s">
        <v>99</v>
      </c>
      <c r="C363" s="33" t="s">
        <v>2136</v>
      </c>
      <c r="D363" s="34" t="s">
        <v>91</v>
      </c>
      <c r="E363" s="35" t="s">
        <v>2137</v>
      </c>
      <c r="F363" s="36"/>
      <c r="G363" s="37" t="s">
        <v>86</v>
      </c>
      <c r="H363" s="36"/>
      <c r="I363" s="39" t="str">
        <f t="shared" si="1"/>
        <v>carlotta.eliatutor1@pietroaldi.com</v>
      </c>
      <c r="J363" s="39" t="str">
        <f t="shared" si="2"/>
        <v>carlotta.eliatutor2@pietroaldi.com</v>
      </c>
      <c r="K363" s="39"/>
    </row>
    <row r="364" ht="13.5" customHeight="1">
      <c r="A364" s="31" t="b">
        <v>1</v>
      </c>
      <c r="B364" s="32" t="s">
        <v>152</v>
      </c>
      <c r="C364" s="33" t="s">
        <v>2139</v>
      </c>
      <c r="D364" s="34" t="s">
        <v>84</v>
      </c>
      <c r="E364" s="35" t="s">
        <v>2140</v>
      </c>
      <c r="F364" s="36"/>
      <c r="G364" s="37" t="s">
        <v>86</v>
      </c>
      <c r="H364" s="36"/>
      <c r="I364" s="39" t="str">
        <f t="shared" si="1"/>
        <v>abdelrahmanayoubmohamedibrahim.eltantawitutor1@pietroaldi.com</v>
      </c>
      <c r="J364" s="39" t="str">
        <f t="shared" si="2"/>
        <v>abdelrahmanayoubmohamedibrahim.eltantawitutor2@pietroaldi.com</v>
      </c>
      <c r="K364" s="39"/>
    </row>
    <row r="365" ht="13.5" customHeight="1">
      <c r="A365" s="31" t="b">
        <v>1</v>
      </c>
      <c r="B365" s="32" t="s">
        <v>104</v>
      </c>
      <c r="C365" s="33" t="s">
        <v>2141</v>
      </c>
      <c r="D365" s="34" t="s">
        <v>101</v>
      </c>
      <c r="E365" s="45" t="s">
        <v>501</v>
      </c>
      <c r="F365" s="43" t="b">
        <v>0</v>
      </c>
      <c r="G365" s="44" t="s">
        <v>86</v>
      </c>
      <c r="H365" s="36" t="b">
        <v>0</v>
      </c>
      <c r="I365" s="44" t="str">
        <f t="shared" si="1"/>
        <v>andrea.emilianitutor1@pietroaldi.com</v>
      </c>
      <c r="J365" s="44" t="str">
        <f t="shared" si="2"/>
        <v>andrea.emilianitutor2@pietroaldi.com</v>
      </c>
      <c r="K365" s="44"/>
    </row>
    <row r="366" ht="13.5" customHeight="1">
      <c r="A366" s="31" t="b">
        <v>1</v>
      </c>
      <c r="B366" s="32" t="s">
        <v>284</v>
      </c>
      <c r="C366" s="33" t="s">
        <v>2142</v>
      </c>
      <c r="D366" s="34" t="s">
        <v>91</v>
      </c>
      <c r="E366" s="45" t="s">
        <v>1428</v>
      </c>
      <c r="F366" s="43"/>
      <c r="G366" s="44" t="s">
        <v>86</v>
      </c>
      <c r="H366" s="36"/>
      <c r="I366" s="44" t="str">
        <f t="shared" si="1"/>
        <v>arianna.espositotutor1@pietroaldi.com</v>
      </c>
      <c r="J366" s="44" t="str">
        <f t="shared" si="2"/>
        <v>arianna.espositotutor2@pietroaldi.com</v>
      </c>
      <c r="K366" s="44"/>
    </row>
    <row r="367" ht="13.5" customHeight="1">
      <c r="A367" s="31" t="b">
        <v>1</v>
      </c>
      <c r="B367" s="32" t="s">
        <v>97</v>
      </c>
      <c r="C367" s="33" t="s">
        <v>2143</v>
      </c>
      <c r="D367" s="34" t="s">
        <v>91</v>
      </c>
      <c r="E367" s="45" t="s">
        <v>735</v>
      </c>
      <c r="F367" s="43" t="b">
        <v>0</v>
      </c>
      <c r="G367" s="44" t="s">
        <v>86</v>
      </c>
      <c r="H367" s="36" t="b">
        <v>0</v>
      </c>
      <c r="I367" s="44" t="str">
        <f t="shared" si="1"/>
        <v>emanuele.espositotutor1@pietroaldi.com</v>
      </c>
      <c r="J367" s="44" t="str">
        <f t="shared" si="2"/>
        <v>emanuele.espositotutor2@pietroaldi.com</v>
      </c>
      <c r="K367" s="44"/>
    </row>
    <row r="368" ht="13.5" customHeight="1">
      <c r="A368" s="31" t="b">
        <v>1</v>
      </c>
      <c r="B368" s="32" t="s">
        <v>372</v>
      </c>
      <c r="C368" s="33" t="s">
        <v>2144</v>
      </c>
      <c r="D368" s="34" t="s">
        <v>91</v>
      </c>
      <c r="E368" s="45" t="s">
        <v>893</v>
      </c>
      <c r="F368" s="43" t="b">
        <v>0</v>
      </c>
      <c r="G368" s="53" t="s">
        <v>2145</v>
      </c>
      <c r="H368" s="36" t="b">
        <v>0</v>
      </c>
      <c r="I368" s="44" t="str">
        <f t="shared" si="1"/>
        <v>giuseppe.espositotutor1@pietroaldi.com</v>
      </c>
      <c r="J368" s="44" t="str">
        <f t="shared" si="2"/>
        <v>giuseppe.espositotutor2@pietroaldi.com</v>
      </c>
      <c r="K368" s="44"/>
    </row>
    <row r="369" ht="13.5" customHeight="1">
      <c r="A369" s="31" t="b">
        <v>1</v>
      </c>
      <c r="B369" s="32" t="s">
        <v>174</v>
      </c>
      <c r="C369" s="33" t="s">
        <v>2147</v>
      </c>
      <c r="D369" s="34" t="s">
        <v>91</v>
      </c>
      <c r="E369" s="45" t="s">
        <v>1015</v>
      </c>
      <c r="F369" s="43" t="b">
        <v>0</v>
      </c>
      <c r="G369" s="44" t="s">
        <v>86</v>
      </c>
      <c r="H369" s="36" t="b">
        <v>0</v>
      </c>
      <c r="I369" s="44" t="str">
        <f t="shared" si="1"/>
        <v>maddalena.espositotutor1@pietroaldi.com</v>
      </c>
      <c r="J369" s="44" t="str">
        <f t="shared" si="2"/>
        <v>maddalena.espositotutor2@pietroaldi.com</v>
      </c>
      <c r="K369" s="44"/>
    </row>
    <row r="370" ht="13.5" customHeight="1">
      <c r="A370" s="31" t="b">
        <v>1</v>
      </c>
      <c r="B370" s="32" t="s">
        <v>99</v>
      </c>
      <c r="C370" s="33" t="s">
        <v>2159</v>
      </c>
      <c r="D370" s="34" t="s">
        <v>91</v>
      </c>
      <c r="E370" s="35" t="s">
        <v>2161</v>
      </c>
      <c r="F370" s="36"/>
      <c r="G370" s="37" t="s">
        <v>86</v>
      </c>
      <c r="H370" s="36"/>
      <c r="I370" s="39" t="str">
        <f t="shared" si="1"/>
        <v>emma.fabbritutor1@pietroaldi.com</v>
      </c>
      <c r="J370" s="39" t="str">
        <f t="shared" si="2"/>
        <v>emma.fabbritutor2@pietroaldi.com</v>
      </c>
      <c r="K370" s="39"/>
    </row>
    <row r="371" ht="13.5" customHeight="1">
      <c r="A371" s="31" t="b">
        <v>1</v>
      </c>
      <c r="B371" s="32" t="s">
        <v>292</v>
      </c>
      <c r="C371" s="33" t="s">
        <v>2169</v>
      </c>
      <c r="D371" s="34" t="s">
        <v>91</v>
      </c>
      <c r="E371" s="45" t="s">
        <v>759</v>
      </c>
      <c r="F371" s="43" t="b">
        <v>0</v>
      </c>
      <c r="G371" s="53" t="s">
        <v>2172</v>
      </c>
      <c r="H371" s="36" t="b">
        <v>0</v>
      </c>
      <c r="I371" s="44" t="str">
        <f t="shared" si="1"/>
        <v>federica.fabbritutor1@pietroaldi.com</v>
      </c>
      <c r="J371" s="44" t="str">
        <f t="shared" si="2"/>
        <v>federica.fabbritutor2@pietroaldi.com</v>
      </c>
      <c r="K371" s="44"/>
    </row>
    <row r="372" ht="13.5" customHeight="1">
      <c r="A372" s="31" t="b">
        <v>1</v>
      </c>
      <c r="B372" s="32" t="s">
        <v>132</v>
      </c>
      <c r="C372" s="33" t="s">
        <v>2174</v>
      </c>
      <c r="D372" s="34" t="s">
        <v>91</v>
      </c>
      <c r="E372" s="45" t="s">
        <v>1883</v>
      </c>
      <c r="F372" s="43" t="b">
        <v>0</v>
      </c>
      <c r="G372" s="44" t="s">
        <v>86</v>
      </c>
      <c r="H372" s="36" t="b">
        <v>0</v>
      </c>
      <c r="I372" s="44" t="str">
        <f t="shared" si="1"/>
        <v>tommaso.fabbritutor1@pietroaldi.com</v>
      </c>
      <c r="J372" s="44" t="str">
        <f t="shared" si="2"/>
        <v>tommaso.fabbritutor2@pietroaldi.com</v>
      </c>
      <c r="K372" s="44"/>
    </row>
    <row r="373" ht="13.5" customHeight="1">
      <c r="A373" s="31" t="b">
        <v>1</v>
      </c>
      <c r="B373" s="32" t="s">
        <v>94</v>
      </c>
      <c r="C373" s="33" t="s">
        <v>2184</v>
      </c>
      <c r="D373" s="34" t="s">
        <v>91</v>
      </c>
      <c r="E373" s="45" t="s">
        <v>1066</v>
      </c>
      <c r="F373" s="43" t="b">
        <v>0</v>
      </c>
      <c r="G373" s="44" t="s">
        <v>86</v>
      </c>
      <c r="H373" s="36" t="b">
        <v>0</v>
      </c>
      <c r="I373" s="44" t="str">
        <f t="shared" si="1"/>
        <v>matilde.fabbrinitutor1@pietroaldi.com</v>
      </c>
      <c r="J373" s="44" t="str">
        <f t="shared" si="2"/>
        <v>matilde.fabbrinitutor2@pietroaldi.com</v>
      </c>
      <c r="K373" s="44"/>
    </row>
    <row r="374" ht="13.5" customHeight="1">
      <c r="A374" s="31" t="b">
        <v>1</v>
      </c>
      <c r="B374" s="32" t="s">
        <v>490</v>
      </c>
      <c r="C374" s="33" t="s">
        <v>2188</v>
      </c>
      <c r="D374" s="34" t="s">
        <v>91</v>
      </c>
      <c r="E374" s="45" t="s">
        <v>740</v>
      </c>
      <c r="F374" s="36" t="b">
        <v>1</v>
      </c>
      <c r="G374" s="64" t="s">
        <v>2190</v>
      </c>
      <c r="H374" s="36" t="b">
        <v>0</v>
      </c>
      <c r="I374" s="44" t="str">
        <f t="shared" si="1"/>
        <v>emma.fabbruccitutor1@pietroaldi.com</v>
      </c>
      <c r="J374" s="44" t="str">
        <f t="shared" si="2"/>
        <v>emma.fabbruccitutor2@pietroaldi.com</v>
      </c>
      <c r="K374" s="44"/>
    </row>
    <row r="375" ht="13.5" customHeight="1">
      <c r="A375" s="31" t="b">
        <v>1</v>
      </c>
      <c r="B375" s="32" t="s">
        <v>214</v>
      </c>
      <c r="C375" s="33" t="s">
        <v>2195</v>
      </c>
      <c r="D375" s="34" t="s">
        <v>84</v>
      </c>
      <c r="E375" s="45" t="s">
        <v>2196</v>
      </c>
      <c r="F375" s="36" t="b">
        <v>1</v>
      </c>
      <c r="G375" s="44" t="s">
        <v>86</v>
      </c>
      <c r="H375" s="36"/>
      <c r="I375" s="44" t="str">
        <f t="shared" si="1"/>
        <v>elena.fabianitutor1@pietroaldi.com</v>
      </c>
      <c r="J375" s="44" t="str">
        <f t="shared" si="2"/>
        <v>elena.fabianitutor2@pietroaldi.com</v>
      </c>
      <c r="K375" s="44"/>
    </row>
    <row r="376" ht="13.5" customHeight="1">
      <c r="A376" s="31" t="b">
        <v>1</v>
      </c>
      <c r="B376" s="32" t="s">
        <v>152</v>
      </c>
      <c r="C376" s="33" t="s">
        <v>2198</v>
      </c>
      <c r="D376" s="34" t="s">
        <v>84</v>
      </c>
      <c r="E376" s="35" t="s">
        <v>2199</v>
      </c>
      <c r="F376" s="36" t="b">
        <v>1</v>
      </c>
      <c r="G376" s="37" t="s">
        <v>86</v>
      </c>
      <c r="H376" s="36"/>
      <c r="I376" s="39" t="str">
        <f t="shared" si="1"/>
        <v>sofia.fabianitutor1@pietroaldi.com</v>
      </c>
      <c r="J376" s="39" t="str">
        <f t="shared" si="2"/>
        <v>sofia.fabianitutor2@pietroaldi.com</v>
      </c>
      <c r="K376" s="39"/>
    </row>
    <row r="377" ht="13.5" customHeight="1">
      <c r="A377" s="31" t="b">
        <v>1</v>
      </c>
      <c r="B377" s="32" t="s">
        <v>45</v>
      </c>
      <c r="C377" s="33" t="s">
        <v>297</v>
      </c>
      <c r="D377" s="34" t="s">
        <v>84</v>
      </c>
      <c r="E377" s="45" t="s">
        <v>788</v>
      </c>
      <c r="F377" s="43" t="b">
        <v>0</v>
      </c>
      <c r="G377" s="44" t="s">
        <v>86</v>
      </c>
      <c r="H377" s="36" t="b">
        <v>0</v>
      </c>
      <c r="I377" s="44" t="str">
        <f t="shared" si="1"/>
        <v>flavia.fabrizzitutor1@pietroaldi.com</v>
      </c>
      <c r="J377" s="44" t="str">
        <f t="shared" si="2"/>
        <v>flavia.fabrizzitutor2@pietroaldi.com</v>
      </c>
      <c r="K377" s="44"/>
    </row>
    <row r="378" ht="13.5" customHeight="1">
      <c r="A378" s="31" t="b">
        <v>1</v>
      </c>
      <c r="B378" s="32" t="s">
        <v>284</v>
      </c>
      <c r="C378" s="33" t="s">
        <v>2209</v>
      </c>
      <c r="D378" s="34" t="s">
        <v>84</v>
      </c>
      <c r="E378" s="45" t="s">
        <v>1432</v>
      </c>
      <c r="F378" s="43"/>
      <c r="G378" s="44" t="s">
        <v>86</v>
      </c>
      <c r="H378" s="36"/>
      <c r="I378" s="44" t="str">
        <f t="shared" si="1"/>
        <v>brando.falcianitutor1@pietroaldi.com</v>
      </c>
      <c r="J378" s="44" t="str">
        <f t="shared" si="2"/>
        <v>brando.falcianitutor2@pietroaldi.com</v>
      </c>
      <c r="K378" s="44"/>
    </row>
    <row r="379" ht="13.5" customHeight="1">
      <c r="A379" s="31" t="b">
        <v>1</v>
      </c>
      <c r="B379" s="32" t="s">
        <v>174</v>
      </c>
      <c r="C379" s="33" t="s">
        <v>2214</v>
      </c>
      <c r="D379" s="34" t="s">
        <v>91</v>
      </c>
      <c r="E379" s="45" t="s">
        <v>431</v>
      </c>
      <c r="F379" s="36" t="b">
        <v>1</v>
      </c>
      <c r="G379" s="44" t="s">
        <v>86</v>
      </c>
      <c r="H379" s="36" t="b">
        <v>0</v>
      </c>
      <c r="I379" s="44" t="str">
        <f t="shared" si="1"/>
        <v>alessandro.falconitutor1@pietroaldi.com</v>
      </c>
      <c r="J379" s="44" t="str">
        <f t="shared" si="2"/>
        <v>alessandro.falconitutor2@pietroaldi.com</v>
      </c>
      <c r="K379" s="44"/>
    </row>
    <row r="380" ht="13.5" customHeight="1">
      <c r="A380" s="31" t="b">
        <v>1</v>
      </c>
      <c r="B380" s="32" t="s">
        <v>599</v>
      </c>
      <c r="C380" s="33" t="s">
        <v>2217</v>
      </c>
      <c r="D380" s="34" t="s">
        <v>91</v>
      </c>
      <c r="E380" s="45" t="s">
        <v>2218</v>
      </c>
      <c r="F380" s="43" t="b">
        <v>0</v>
      </c>
      <c r="G380" s="44" t="s">
        <v>86</v>
      </c>
      <c r="H380" s="36" t="b">
        <v>0</v>
      </c>
      <c r="I380" s="44" t="str">
        <f t="shared" si="1"/>
        <v>margherita.fanciullitutor1@pietroaldi.com</v>
      </c>
      <c r="J380" s="44" t="str">
        <f t="shared" si="2"/>
        <v>margherita.fanciullitutor2@pietroaldi.com</v>
      </c>
      <c r="K380" s="44"/>
    </row>
    <row r="381" ht="13.5" customHeight="1">
      <c r="A381" s="31" t="b">
        <v>1</v>
      </c>
      <c r="B381" s="32" t="s">
        <v>110</v>
      </c>
      <c r="C381" s="33" t="s">
        <v>2226</v>
      </c>
      <c r="D381" s="34" t="s">
        <v>91</v>
      </c>
      <c r="E381" s="45" t="s">
        <v>738</v>
      </c>
      <c r="F381" s="43" t="b">
        <v>0</v>
      </c>
      <c r="G381" s="44" t="s">
        <v>86</v>
      </c>
      <c r="H381" s="36" t="b">
        <v>0</v>
      </c>
      <c r="I381" s="44" t="str">
        <f t="shared" si="1"/>
        <v>emilia.fanitutor1@pietroaldi.com</v>
      </c>
      <c r="J381" s="44" t="str">
        <f t="shared" si="2"/>
        <v>emilia.fanitutor2@pietroaldi.com</v>
      </c>
      <c r="K381" s="44"/>
    </row>
    <row r="382" ht="13.5" customHeight="1">
      <c r="A382" s="31" t="b">
        <v>1</v>
      </c>
      <c r="B382" s="32" t="s">
        <v>121</v>
      </c>
      <c r="C382" s="33" t="s">
        <v>2231</v>
      </c>
      <c r="D382" s="34" t="s">
        <v>84</v>
      </c>
      <c r="E382" s="45" t="s">
        <v>2164</v>
      </c>
      <c r="F382" s="43" t="b">
        <v>0</v>
      </c>
      <c r="G382" s="44" t="s">
        <v>86</v>
      </c>
      <c r="H382" s="36" t="b">
        <v>0</v>
      </c>
      <c r="I382" s="44" t="str">
        <f t="shared" si="1"/>
        <v>aurora.fanteriatutor1@pietroaldi.com</v>
      </c>
      <c r="J382" s="44" t="str">
        <f t="shared" si="2"/>
        <v>aurora.fanteriatutor2@pietroaldi.com</v>
      </c>
      <c r="K382" s="44"/>
    </row>
    <row r="383" ht="13.5" customHeight="1">
      <c r="A383" s="31" t="b">
        <v>1</v>
      </c>
      <c r="B383" s="32" t="s">
        <v>66</v>
      </c>
      <c r="C383" s="33" t="s">
        <v>2236</v>
      </c>
      <c r="D383" s="34" t="s">
        <v>91</v>
      </c>
      <c r="E383" s="45" t="s">
        <v>1140</v>
      </c>
      <c r="F383" s="43" t="b">
        <v>0</v>
      </c>
      <c r="G383" s="44" t="s">
        <v>86</v>
      </c>
      <c r="H383" s="36" t="b">
        <v>0</v>
      </c>
      <c r="I383" s="44" t="str">
        <f t="shared" si="1"/>
        <v>niccolo.fantitutor1@pietroaldi.com</v>
      </c>
      <c r="J383" s="44" t="str">
        <f t="shared" si="2"/>
        <v>niccolo.fantitutor2@pietroaldi.com</v>
      </c>
      <c r="K383" s="44"/>
    </row>
    <row r="384" ht="13.5" customHeight="1">
      <c r="A384" s="31" t="b">
        <v>1</v>
      </c>
      <c r="B384" s="32" t="s">
        <v>34</v>
      </c>
      <c r="C384" s="33" t="s">
        <v>2245</v>
      </c>
      <c r="D384" s="34" t="s">
        <v>84</v>
      </c>
      <c r="E384" s="45" t="s">
        <v>2246</v>
      </c>
      <c r="F384" s="43" t="b">
        <v>0</v>
      </c>
      <c r="G384" s="44" t="s">
        <v>86</v>
      </c>
      <c r="H384" s="36" t="b">
        <v>0</v>
      </c>
      <c r="I384" s="44" t="str">
        <f t="shared" si="1"/>
        <v>gabriele.fantonitutor1@pietroaldi.com</v>
      </c>
      <c r="J384" s="44" t="str">
        <f t="shared" si="2"/>
        <v>gabriele.fantonitutor2@pietroaldi.com</v>
      </c>
      <c r="K384" s="44"/>
    </row>
    <row r="385" ht="13.5" customHeight="1">
      <c r="A385" s="31" t="b">
        <v>1</v>
      </c>
      <c r="B385" s="32" t="s">
        <v>192</v>
      </c>
      <c r="C385" s="33" t="s">
        <v>2247</v>
      </c>
      <c r="D385" s="34" t="s">
        <v>91</v>
      </c>
      <c r="E385" s="45" t="s">
        <v>2248</v>
      </c>
      <c r="F385" s="43" t="b">
        <v>0</v>
      </c>
      <c r="G385" s="44" t="s">
        <v>86</v>
      </c>
      <c r="H385" s="36" t="b">
        <v>0</v>
      </c>
      <c r="I385" s="44" t="str">
        <f t="shared" si="1"/>
        <v>gabriel.fantozzitutor1@pietroaldi.com</v>
      </c>
      <c r="J385" s="44" t="str">
        <f t="shared" si="2"/>
        <v>gabriel.fantozzitutor2@pietroaldi.com</v>
      </c>
      <c r="K385" s="44"/>
    </row>
    <row r="386" ht="13.5" customHeight="1">
      <c r="A386" s="31" t="b">
        <v>1</v>
      </c>
      <c r="B386" s="32" t="s">
        <v>81</v>
      </c>
      <c r="C386" s="33" t="s">
        <v>80</v>
      </c>
      <c r="D386" s="34" t="s">
        <v>84</v>
      </c>
      <c r="E386" s="45" t="s">
        <v>873</v>
      </c>
      <c r="F386" s="43" t="b">
        <v>0</v>
      </c>
      <c r="G386" s="44" t="s">
        <v>86</v>
      </c>
      <c r="H386" s="36" t="b">
        <v>0</v>
      </c>
      <c r="I386" s="44" t="str">
        <f t="shared" si="1"/>
        <v>giulia.faraglitutor1@pietroaldi.com</v>
      </c>
      <c r="J386" s="44" t="str">
        <f t="shared" si="2"/>
        <v>giulia.faraglitutor2@pietroaldi.com</v>
      </c>
      <c r="K386" s="44"/>
    </row>
    <row r="387" ht="13.5" customHeight="1">
      <c r="A387" s="31" t="b">
        <v>1</v>
      </c>
      <c r="B387" s="32" t="s">
        <v>50</v>
      </c>
      <c r="C387" s="33" t="s">
        <v>87</v>
      </c>
      <c r="D387" s="34" t="s">
        <v>91</v>
      </c>
      <c r="E387" s="45" t="s">
        <v>560</v>
      </c>
      <c r="F387" s="43" t="b">
        <v>0</v>
      </c>
      <c r="G387" s="44" t="s">
        <v>86</v>
      </c>
      <c r="H387" s="36" t="b">
        <v>0</v>
      </c>
      <c r="I387" s="44" t="str">
        <f t="shared" si="1"/>
        <v>asia.faucitutor1@pietroaldi.com</v>
      </c>
      <c r="J387" s="44" t="str">
        <f t="shared" si="2"/>
        <v>asia.faucitutor2@pietroaldi.com</v>
      </c>
      <c r="K387" s="44"/>
    </row>
    <row r="388" ht="13.5" customHeight="1">
      <c r="A388" s="31" t="b">
        <v>1</v>
      </c>
      <c r="B388" s="32" t="s">
        <v>104</v>
      </c>
      <c r="C388" s="33" t="s">
        <v>617</v>
      </c>
      <c r="D388" s="34" t="s">
        <v>91</v>
      </c>
      <c r="E388" s="45" t="s">
        <v>1231</v>
      </c>
      <c r="F388" s="43" t="b">
        <v>0</v>
      </c>
      <c r="G388" s="44" t="s">
        <v>86</v>
      </c>
      <c r="H388" s="36" t="b">
        <v>0</v>
      </c>
      <c r="I388" s="44" t="str">
        <f t="shared" si="1"/>
        <v>sara.febrottotutor1@pietroaldi.com</v>
      </c>
      <c r="J388" s="44" t="str">
        <f t="shared" si="2"/>
        <v>sara.febrottotutor2@pietroaldi.com</v>
      </c>
      <c r="K388" s="44"/>
    </row>
    <row r="389" ht="13.5" customHeight="1">
      <c r="A389" s="31" t="b">
        <v>1</v>
      </c>
      <c r="B389" s="32" t="s">
        <v>335</v>
      </c>
      <c r="C389" s="33" t="s">
        <v>2255</v>
      </c>
      <c r="D389" s="34" t="s">
        <v>91</v>
      </c>
      <c r="E389" s="45" t="s">
        <v>1088</v>
      </c>
      <c r="F389" s="43" t="b">
        <v>0</v>
      </c>
      <c r="G389" s="44" t="s">
        <v>86</v>
      </c>
      <c r="H389" s="36" t="b">
        <v>0</v>
      </c>
      <c r="I389" s="44" t="str">
        <f t="shared" si="1"/>
        <v>matteo.fedeletutor1@pietroaldi.com</v>
      </c>
      <c r="J389" s="44" t="str">
        <f t="shared" si="2"/>
        <v>matteo.fedeletutor2@pietroaldi.com</v>
      </c>
      <c r="K389" s="44"/>
    </row>
    <row r="390" ht="13.5" customHeight="1">
      <c r="A390" s="31" t="b">
        <v>1</v>
      </c>
      <c r="B390" s="32" t="s">
        <v>143</v>
      </c>
      <c r="C390" s="33" t="s">
        <v>2257</v>
      </c>
      <c r="D390" s="34" t="s">
        <v>91</v>
      </c>
      <c r="E390" s="45" t="s">
        <v>1512</v>
      </c>
      <c r="F390" s="43"/>
      <c r="G390" s="44" t="s">
        <v>86</v>
      </c>
      <c r="H390" s="36"/>
      <c r="I390" s="44" t="str">
        <f t="shared" si="1"/>
        <v>riccardo.feditutor1@pietroaldi.com</v>
      </c>
      <c r="J390" s="44" t="str">
        <f t="shared" si="2"/>
        <v>riccardo.feditutor2@pietroaldi.com</v>
      </c>
      <c r="K390" s="44"/>
    </row>
    <row r="391" ht="13.5" customHeight="1">
      <c r="A391" s="31" t="b">
        <v>1</v>
      </c>
      <c r="B391" s="32" t="s">
        <v>295</v>
      </c>
      <c r="C391" s="33" t="s">
        <v>2259</v>
      </c>
      <c r="D391" s="34" t="s">
        <v>84</v>
      </c>
      <c r="E391" s="45" t="s">
        <v>1290</v>
      </c>
      <c r="F391" s="43"/>
      <c r="G391" s="44" t="s">
        <v>86</v>
      </c>
      <c r="H391" s="36"/>
      <c r="I391" s="44" t="str">
        <f t="shared" si="1"/>
        <v>thomas.feitutor1@pietroaldi.com</v>
      </c>
      <c r="J391" s="44" t="str">
        <f t="shared" si="2"/>
        <v>thomas.feitutor2@pietroaldi.com</v>
      </c>
      <c r="K391" s="44"/>
    </row>
    <row r="392" ht="13.5" customHeight="1">
      <c r="A392" s="31" t="b">
        <v>1</v>
      </c>
      <c r="B392" s="32" t="s">
        <v>104</v>
      </c>
      <c r="C392" s="33" t="s">
        <v>2262</v>
      </c>
      <c r="D392" s="34" t="s">
        <v>101</v>
      </c>
      <c r="E392" s="45" t="s">
        <v>1178</v>
      </c>
      <c r="F392" s="43" t="b">
        <v>0</v>
      </c>
      <c r="G392" s="44" t="s">
        <v>86</v>
      </c>
      <c r="H392" s="36" t="b">
        <v>0</v>
      </c>
      <c r="I392" s="44" t="str">
        <f t="shared" si="1"/>
        <v>rania.ferdoustutor1@pietroaldi.com</v>
      </c>
      <c r="J392" s="44" t="str">
        <f t="shared" si="2"/>
        <v>rania.ferdoustutor2@pietroaldi.com</v>
      </c>
      <c r="K392" s="44"/>
    </row>
    <row r="393" ht="13.5" customHeight="1">
      <c r="A393" s="31" t="b">
        <v>1</v>
      </c>
      <c r="B393" s="32" t="s">
        <v>48</v>
      </c>
      <c r="C393" s="33" t="s">
        <v>2264</v>
      </c>
      <c r="D393" s="34" t="s">
        <v>91</v>
      </c>
      <c r="E393" s="45" t="s">
        <v>633</v>
      </c>
      <c r="F393" s="36" t="b">
        <v>1</v>
      </c>
      <c r="G393" s="44" t="s">
        <v>86</v>
      </c>
      <c r="H393" s="36" t="b">
        <v>0</v>
      </c>
      <c r="I393" s="44" t="str">
        <f t="shared" si="1"/>
        <v>chiara.feritutor1@pietroaldi.com</v>
      </c>
      <c r="J393" s="44" t="str">
        <f t="shared" si="2"/>
        <v>chiara.feritutor2@pietroaldi.com</v>
      </c>
      <c r="K393" s="44"/>
    </row>
    <row r="394" ht="13.5" customHeight="1">
      <c r="A394" s="31" t="b">
        <v>1</v>
      </c>
      <c r="B394" s="32" t="s">
        <v>160</v>
      </c>
      <c r="C394" s="33" t="s">
        <v>2267</v>
      </c>
      <c r="D394" s="34" t="s">
        <v>91</v>
      </c>
      <c r="E394" s="45" t="s">
        <v>995</v>
      </c>
      <c r="F394" s="43" t="b">
        <v>0</v>
      </c>
      <c r="G394" s="44" t="s">
        <v>86</v>
      </c>
      <c r="H394" s="36" t="b">
        <v>0</v>
      </c>
      <c r="I394" s="44" t="str">
        <f t="shared" si="1"/>
        <v>luciagiuseppa.ferorellitutor1@pietroaldi.com</v>
      </c>
      <c r="J394" s="44" t="str">
        <f t="shared" si="2"/>
        <v>luciagiuseppa.ferorellitutor2@pietroaldi.com</v>
      </c>
      <c r="K394" s="44"/>
    </row>
    <row r="395" ht="13.5" customHeight="1">
      <c r="A395" s="31" t="b">
        <v>1</v>
      </c>
      <c r="B395" s="32" t="s">
        <v>45</v>
      </c>
      <c r="C395" s="33" t="s">
        <v>287</v>
      </c>
      <c r="D395" s="34" t="s">
        <v>84</v>
      </c>
      <c r="E395" s="45" t="s">
        <v>955</v>
      </c>
      <c r="F395" s="43" t="b">
        <v>0</v>
      </c>
      <c r="G395" s="44" t="s">
        <v>86</v>
      </c>
      <c r="H395" s="36" t="b">
        <v>0</v>
      </c>
      <c r="I395" s="44" t="str">
        <f t="shared" si="1"/>
        <v>leonardo.ferraritutor1@pietroaldi.com</v>
      </c>
      <c r="J395" s="44" t="str">
        <f t="shared" si="2"/>
        <v>leonardo.ferraritutor2@pietroaldi.com</v>
      </c>
      <c r="K395" s="44"/>
    </row>
    <row r="396" ht="13.5" customHeight="1">
      <c r="A396" s="31" t="b">
        <v>1</v>
      </c>
      <c r="B396" s="32" t="s">
        <v>110</v>
      </c>
      <c r="C396" s="33" t="s">
        <v>2272</v>
      </c>
      <c r="D396" s="34" t="s">
        <v>84</v>
      </c>
      <c r="E396" s="45" t="s">
        <v>885</v>
      </c>
      <c r="F396" s="43" t="b">
        <v>0</v>
      </c>
      <c r="G396" s="44" t="s">
        <v>86</v>
      </c>
      <c r="H396" s="36" t="b">
        <v>0</v>
      </c>
      <c r="I396" s="44" t="str">
        <f t="shared" si="1"/>
        <v>giulio.ferrarotutor1@pietroaldi.com</v>
      </c>
      <c r="J396" s="44" t="str">
        <f t="shared" si="2"/>
        <v>giulio.ferrarotutor2@pietroaldi.com</v>
      </c>
      <c r="K396" s="44"/>
    </row>
    <row r="397" ht="13.5" customHeight="1">
      <c r="A397" s="31" t="b">
        <v>1</v>
      </c>
      <c r="B397" s="32" t="s">
        <v>89</v>
      </c>
      <c r="C397" s="33" t="s">
        <v>2283</v>
      </c>
      <c r="D397" s="34" t="s">
        <v>91</v>
      </c>
      <c r="E397" s="35" t="s">
        <v>2285</v>
      </c>
      <c r="F397" s="36"/>
      <c r="G397" s="37" t="s">
        <v>86</v>
      </c>
      <c r="H397" s="36"/>
      <c r="I397" s="39" t="str">
        <f t="shared" si="1"/>
        <v>chiara.ferrinitutor1@pietroaldi.com</v>
      </c>
      <c r="J397" s="39" t="str">
        <f t="shared" si="2"/>
        <v>chiara.ferrinitutor2@pietroaldi.com</v>
      </c>
      <c r="K397" s="39"/>
    </row>
    <row r="398" ht="13.5" customHeight="1">
      <c r="A398" s="31" t="b">
        <v>1</v>
      </c>
      <c r="B398" s="32" t="s">
        <v>45</v>
      </c>
      <c r="C398" s="33" t="s">
        <v>2290</v>
      </c>
      <c r="D398" s="34" t="s">
        <v>91</v>
      </c>
      <c r="E398" s="45" t="s">
        <v>774</v>
      </c>
      <c r="F398" s="43" t="b">
        <v>0</v>
      </c>
      <c r="G398" s="44" t="s">
        <v>86</v>
      </c>
      <c r="H398" s="36" t="b">
        <v>0</v>
      </c>
      <c r="I398" s="44" t="str">
        <f t="shared" si="1"/>
        <v>filippo.ferrinitutor1@pietroaldi.com</v>
      </c>
      <c r="J398" s="44" t="str">
        <f t="shared" si="2"/>
        <v>filippo.ferrinitutor2@pietroaldi.com</v>
      </c>
      <c r="K398" s="44"/>
    </row>
    <row r="399" ht="13.5" customHeight="1">
      <c r="A399" s="31" t="b">
        <v>1</v>
      </c>
      <c r="B399" s="32" t="s">
        <v>178</v>
      </c>
      <c r="C399" s="33" t="s">
        <v>2298</v>
      </c>
      <c r="D399" s="34" t="s">
        <v>84</v>
      </c>
      <c r="E399" s="35" t="s">
        <v>1028</v>
      </c>
      <c r="F399" s="36"/>
      <c r="G399" s="37" t="s">
        <v>86</v>
      </c>
      <c r="H399" s="36"/>
      <c r="I399" s="39" t="str">
        <f t="shared" si="1"/>
        <v>thalia.fineschitutor1@pietroaldi.com</v>
      </c>
      <c r="J399" s="39" t="str">
        <f t="shared" si="2"/>
        <v>thalia.fineschitutor2@pietroaldi.com</v>
      </c>
      <c r="K399" s="39"/>
    </row>
    <row r="400" ht="13.5" customHeight="1">
      <c r="A400" s="31" t="b">
        <v>1</v>
      </c>
      <c r="B400" s="32" t="s">
        <v>112</v>
      </c>
      <c r="C400" s="33" t="s">
        <v>2306</v>
      </c>
      <c r="D400" s="34" t="s">
        <v>84</v>
      </c>
      <c r="E400" s="35" t="s">
        <v>2307</v>
      </c>
      <c r="F400" s="36"/>
      <c r="G400" s="37" t="s">
        <v>86</v>
      </c>
      <c r="H400" s="36"/>
      <c r="I400" s="39" t="str">
        <f t="shared" si="1"/>
        <v>diego.finettitutor1@pietroaldi.com</v>
      </c>
      <c r="J400" s="39" t="str">
        <f t="shared" si="2"/>
        <v>diego.finettitutor2@pietroaldi.com</v>
      </c>
      <c r="K400" s="39"/>
    </row>
    <row r="401" ht="13.5" customHeight="1">
      <c r="A401" s="31" t="b">
        <v>1</v>
      </c>
      <c r="B401" s="32" t="s">
        <v>143</v>
      </c>
      <c r="C401" s="33" t="s">
        <v>2318</v>
      </c>
      <c r="D401" s="34" t="s">
        <v>84</v>
      </c>
      <c r="E401" s="45" t="s">
        <v>1516</v>
      </c>
      <c r="F401" s="43"/>
      <c r="G401" s="44" t="s">
        <v>86</v>
      </c>
      <c r="H401" s="36"/>
      <c r="I401" s="44" t="str">
        <f t="shared" si="1"/>
        <v>niccolo.fiorentinitutor1@pietroaldi.com</v>
      </c>
      <c r="J401" s="44" t="str">
        <f t="shared" si="2"/>
        <v>niccolo.fiorentinitutor2@pietroaldi.com</v>
      </c>
      <c r="K401" s="44"/>
    </row>
    <row r="402" ht="13.5" customHeight="1">
      <c r="A402" s="31" t="b">
        <v>1</v>
      </c>
      <c r="B402" s="32" t="s">
        <v>97</v>
      </c>
      <c r="C402" s="33" t="s">
        <v>2327</v>
      </c>
      <c r="D402" s="34" t="s">
        <v>91</v>
      </c>
      <c r="E402" s="45" t="s">
        <v>1260</v>
      </c>
      <c r="F402" s="43" t="b">
        <v>0</v>
      </c>
      <c r="G402" s="44" t="s">
        <v>86</v>
      </c>
      <c r="H402" s="36" t="b">
        <v>0</v>
      </c>
      <c r="I402" s="44" t="str">
        <f t="shared" si="1"/>
        <v>sofia.fiorentinitutor1@pietroaldi.com</v>
      </c>
      <c r="J402" s="44" t="str">
        <f t="shared" si="2"/>
        <v>sofia.fiorentinitutor2@pietroaldi.com</v>
      </c>
      <c r="K402" s="44"/>
    </row>
    <row r="403" ht="13.5" customHeight="1">
      <c r="A403" s="31" t="b">
        <v>1</v>
      </c>
      <c r="B403" s="32" t="s">
        <v>490</v>
      </c>
      <c r="C403" s="33" t="s">
        <v>2334</v>
      </c>
      <c r="D403" s="34" t="s">
        <v>84</v>
      </c>
      <c r="E403" s="45" t="s">
        <v>947</v>
      </c>
      <c r="F403" s="43" t="b">
        <v>0</v>
      </c>
      <c r="G403" s="44" t="s">
        <v>86</v>
      </c>
      <c r="H403" s="36" t="b">
        <v>0</v>
      </c>
      <c r="I403" s="44" t="str">
        <f t="shared" si="1"/>
        <v>lavinia.fiorenzanotutor1@pietroaldi.com</v>
      </c>
      <c r="J403" s="44" t="str">
        <f t="shared" si="2"/>
        <v>lavinia.fiorenzanotutor2@pietroaldi.com</v>
      </c>
      <c r="K403" s="44"/>
    </row>
    <row r="404" ht="13.5" customHeight="1">
      <c r="A404" s="31" t="b">
        <v>1</v>
      </c>
      <c r="B404" s="32" t="s">
        <v>152</v>
      </c>
      <c r="C404" s="33" t="s">
        <v>375</v>
      </c>
      <c r="D404" s="34" t="s">
        <v>84</v>
      </c>
      <c r="E404" s="35" t="s">
        <v>2341</v>
      </c>
      <c r="F404" s="36"/>
      <c r="G404" s="37" t="s">
        <v>86</v>
      </c>
      <c r="H404" s="36"/>
      <c r="I404" s="39" t="str">
        <f t="shared" si="1"/>
        <v>rachele.fiorintutor1@pietroaldi.com</v>
      </c>
      <c r="J404" s="39" t="str">
        <f t="shared" si="2"/>
        <v>rachele.fiorintutor2@pietroaldi.com</v>
      </c>
      <c r="K404" s="39"/>
    </row>
    <row r="405" ht="13.5" customHeight="1">
      <c r="A405" s="31" t="b">
        <v>1</v>
      </c>
      <c r="B405" s="32" t="s">
        <v>45</v>
      </c>
      <c r="C405" s="33" t="s">
        <v>191</v>
      </c>
      <c r="D405" s="34" t="s">
        <v>91</v>
      </c>
      <c r="E405" s="45" t="s">
        <v>1242</v>
      </c>
      <c r="F405" s="43" t="b">
        <v>0</v>
      </c>
      <c r="G405" s="44" t="s">
        <v>86</v>
      </c>
      <c r="H405" s="36" t="b">
        <v>0</v>
      </c>
      <c r="I405" s="44" t="str">
        <f t="shared" si="1"/>
        <v>sasha.flaminiotutor1@pietroaldi.com</v>
      </c>
      <c r="J405" s="44" t="str">
        <f t="shared" si="2"/>
        <v>sasha.flaminiotutor2@pietroaldi.com</v>
      </c>
      <c r="K405" s="44"/>
    </row>
    <row r="406" ht="13.5" customHeight="1">
      <c r="A406" s="31" t="b">
        <v>1</v>
      </c>
      <c r="B406" s="32" t="s">
        <v>34</v>
      </c>
      <c r="C406" s="33" t="s">
        <v>2353</v>
      </c>
      <c r="D406" s="34" t="s">
        <v>91</v>
      </c>
      <c r="E406" s="45" t="s">
        <v>2355</v>
      </c>
      <c r="F406" s="43" t="b">
        <v>0</v>
      </c>
      <c r="G406" s="44" t="s">
        <v>86</v>
      </c>
      <c r="H406" s="36" t="b">
        <v>0</v>
      </c>
      <c r="I406" s="44" t="str">
        <f t="shared" si="1"/>
        <v>gabriele.fogliatutor1@pietroaldi.com</v>
      </c>
      <c r="J406" s="44" t="str">
        <f t="shared" si="2"/>
        <v>gabriele.fogliatutor2@pietroaldi.com</v>
      </c>
      <c r="K406" s="44"/>
    </row>
    <row r="407" ht="13.5" customHeight="1">
      <c r="A407" s="31" t="b">
        <v>1</v>
      </c>
      <c r="B407" s="32" t="s">
        <v>65</v>
      </c>
      <c r="C407" s="33" t="s">
        <v>2361</v>
      </c>
      <c r="D407" s="34" t="s">
        <v>91</v>
      </c>
      <c r="E407" s="45" t="s">
        <v>887</v>
      </c>
      <c r="F407" s="43" t="b">
        <v>0</v>
      </c>
      <c r="G407" s="44" t="s">
        <v>86</v>
      </c>
      <c r="H407" s="36" t="b">
        <v>0</v>
      </c>
      <c r="I407" s="44" t="str">
        <f t="shared" si="1"/>
        <v>giulio.fogliatutor1@pietroaldi.com</v>
      </c>
      <c r="J407" s="44" t="str">
        <f t="shared" si="2"/>
        <v>giulio.fogliatutor2@pietroaldi.com</v>
      </c>
      <c r="K407" s="44"/>
    </row>
    <row r="408" ht="13.5" customHeight="1">
      <c r="A408" s="31" t="b">
        <v>1</v>
      </c>
      <c r="B408" s="32" t="s">
        <v>177</v>
      </c>
      <c r="C408" s="33" t="s">
        <v>2368</v>
      </c>
      <c r="D408" s="34" t="s">
        <v>84</v>
      </c>
      <c r="E408" s="45" t="s">
        <v>2370</v>
      </c>
      <c r="F408" s="43" t="b">
        <v>0</v>
      </c>
      <c r="G408" s="44" t="s">
        <v>86</v>
      </c>
      <c r="H408" s="36" t="b">
        <v>0</v>
      </c>
      <c r="I408" s="44" t="str">
        <f t="shared" si="1"/>
        <v>maxime.folgoritutor1@pietroaldi.com</v>
      </c>
      <c r="J408" s="44" t="str">
        <f t="shared" si="2"/>
        <v>maxime.folgoritutor2@pietroaldi.com</v>
      </c>
      <c r="K408" s="44"/>
    </row>
    <row r="409" ht="13.5" customHeight="1">
      <c r="A409" s="31" t="b">
        <v>1</v>
      </c>
      <c r="B409" s="32" t="s">
        <v>239</v>
      </c>
      <c r="C409" s="33" t="s">
        <v>2377</v>
      </c>
      <c r="D409" s="34" t="s">
        <v>91</v>
      </c>
      <c r="E409" s="45" t="s">
        <v>2380</v>
      </c>
      <c r="F409" s="43" t="b">
        <v>0</v>
      </c>
      <c r="G409" s="44" t="s">
        <v>86</v>
      </c>
      <c r="H409" s="36" t="b">
        <v>0</v>
      </c>
      <c r="I409" s="44" t="str">
        <f t="shared" si="1"/>
        <v>sofia.fommeitutor1@pietroaldi.com</v>
      </c>
      <c r="J409" s="44" t="str">
        <f t="shared" si="2"/>
        <v>sofia.fommeitutor2@pietroaldi.com</v>
      </c>
      <c r="K409" s="44"/>
    </row>
    <row r="410" ht="13.5" customHeight="1">
      <c r="A410" s="31" t="b">
        <v>1</v>
      </c>
      <c r="B410" s="32" t="s">
        <v>94</v>
      </c>
      <c r="C410" s="33" t="s">
        <v>2391</v>
      </c>
      <c r="D410" s="34" t="s">
        <v>91</v>
      </c>
      <c r="E410" s="45" t="s">
        <v>504</v>
      </c>
      <c r="F410" s="43" t="b">
        <v>0</v>
      </c>
      <c r="G410" s="44" t="s">
        <v>86</v>
      </c>
      <c r="H410" s="36" t="b">
        <v>0</v>
      </c>
      <c r="I410" s="44" t="str">
        <f t="shared" si="1"/>
        <v>andrea.fontanitutor1@pietroaldi.com</v>
      </c>
      <c r="J410" s="44" t="str">
        <f t="shared" si="2"/>
        <v>andrea.fontanitutor2@pietroaldi.com</v>
      </c>
      <c r="K410" s="44"/>
    </row>
    <row r="411" ht="13.5" customHeight="1">
      <c r="A411" s="31" t="b">
        <v>1</v>
      </c>
      <c r="B411" s="32" t="s">
        <v>214</v>
      </c>
      <c r="C411" s="33" t="s">
        <v>2401</v>
      </c>
      <c r="D411" s="34" t="s">
        <v>91</v>
      </c>
      <c r="E411" s="45" t="s">
        <v>2405</v>
      </c>
      <c r="F411" s="43"/>
      <c r="G411" s="44" t="s">
        <v>86</v>
      </c>
      <c r="H411" s="36"/>
      <c r="I411" s="44" t="str">
        <f t="shared" si="1"/>
        <v>daniele.fontitutor1@pietroaldi.com</v>
      </c>
      <c r="J411" s="44" t="str">
        <f t="shared" si="2"/>
        <v>daniele.fontitutor2@pietroaldi.com</v>
      </c>
      <c r="K411" s="44"/>
    </row>
    <row r="412" ht="13.5" customHeight="1">
      <c r="A412" s="31" t="b">
        <v>1</v>
      </c>
      <c r="B412" s="32" t="s">
        <v>48</v>
      </c>
      <c r="C412" s="33" t="s">
        <v>2410</v>
      </c>
      <c r="D412" s="34" t="s">
        <v>91</v>
      </c>
      <c r="E412" s="45" t="s">
        <v>715</v>
      </c>
      <c r="F412" s="43" t="b">
        <v>0</v>
      </c>
      <c r="G412" s="44" t="s">
        <v>86</v>
      </c>
      <c r="H412" s="36" t="b">
        <v>0</v>
      </c>
      <c r="I412" s="44" t="str">
        <f t="shared" si="1"/>
        <v>eleonora.fontitutor1@pietroaldi.com</v>
      </c>
      <c r="J412" s="44" t="str">
        <f t="shared" si="2"/>
        <v>eleonora.fontitutor2@pietroaldi.com</v>
      </c>
      <c r="K412" s="44"/>
    </row>
    <row r="413" ht="13.5" customHeight="1">
      <c r="A413" s="31" t="b">
        <v>1</v>
      </c>
      <c r="B413" s="32" t="s">
        <v>99</v>
      </c>
      <c r="C413" s="33" t="s">
        <v>2416</v>
      </c>
      <c r="D413" s="34" t="s">
        <v>91</v>
      </c>
      <c r="E413" s="35" t="s">
        <v>2419</v>
      </c>
      <c r="F413" s="36"/>
      <c r="G413" s="37" t="s">
        <v>86</v>
      </c>
      <c r="H413" s="36"/>
      <c r="I413" s="39" t="str">
        <f t="shared" si="1"/>
        <v>leonardo.fontitutor1@pietroaldi.com</v>
      </c>
      <c r="J413" s="39" t="str">
        <f t="shared" si="2"/>
        <v>leonardo.fontitutor2@pietroaldi.com</v>
      </c>
      <c r="K413" s="39"/>
    </row>
    <row r="414" ht="13.5" customHeight="1">
      <c r="A414" s="31" t="b">
        <v>1</v>
      </c>
      <c r="B414" s="32" t="s">
        <v>66</v>
      </c>
      <c r="C414" s="33" t="s">
        <v>2427</v>
      </c>
      <c r="D414" s="34" t="s">
        <v>91</v>
      </c>
      <c r="E414" s="45" t="s">
        <v>832</v>
      </c>
      <c r="F414" s="43" t="b">
        <v>0</v>
      </c>
      <c r="G414" s="44" t="s">
        <v>86</v>
      </c>
      <c r="H414" s="36" t="b">
        <v>0</v>
      </c>
      <c r="I414" s="44" t="str">
        <f t="shared" si="1"/>
        <v>gaia.forinotutor1@pietroaldi.com</v>
      </c>
      <c r="J414" s="44" t="str">
        <f t="shared" si="2"/>
        <v>gaia.forinotutor2@pietroaldi.com</v>
      </c>
      <c r="K414" s="44"/>
    </row>
    <row r="415" ht="13.5" customHeight="1">
      <c r="A415" s="31" t="b">
        <v>1</v>
      </c>
      <c r="B415" s="32" t="s">
        <v>34</v>
      </c>
      <c r="C415" s="33" t="s">
        <v>2435</v>
      </c>
      <c r="D415" s="34" t="s">
        <v>84</v>
      </c>
      <c r="E415" s="45" t="s">
        <v>2438</v>
      </c>
      <c r="F415" s="43" t="b">
        <v>0</v>
      </c>
      <c r="G415" s="44" t="s">
        <v>86</v>
      </c>
      <c r="H415" s="36" t="b">
        <v>0</v>
      </c>
      <c r="I415" s="44" t="str">
        <f t="shared" si="1"/>
        <v>veronica.formisanotutor1@pietroaldi.com</v>
      </c>
      <c r="J415" s="44" t="str">
        <f t="shared" si="2"/>
        <v>veronica.formisanotutor2@pietroaldi.com</v>
      </c>
      <c r="K415" s="44"/>
    </row>
    <row r="416" ht="13.5" customHeight="1">
      <c r="A416" s="31" t="b">
        <v>1</v>
      </c>
      <c r="B416" s="32" t="s">
        <v>284</v>
      </c>
      <c r="C416" s="33" t="s">
        <v>329</v>
      </c>
      <c r="D416" s="34" t="s">
        <v>91</v>
      </c>
      <c r="E416" s="45" t="s">
        <v>1439</v>
      </c>
      <c r="F416" s="43"/>
      <c r="G416" s="44" t="s">
        <v>86</v>
      </c>
      <c r="H416" s="36"/>
      <c r="I416" s="44" t="str">
        <f t="shared" si="1"/>
        <v>yuri.fortitutor1@pietroaldi.com</v>
      </c>
      <c r="J416" s="44" t="str">
        <f t="shared" si="2"/>
        <v>yuri.fortitutor2@pietroaldi.com</v>
      </c>
      <c r="K416" s="44"/>
    </row>
    <row r="417" ht="13.5" customHeight="1">
      <c r="A417" s="31" t="b">
        <v>1</v>
      </c>
      <c r="B417" s="32" t="s">
        <v>215</v>
      </c>
      <c r="C417" s="33" t="s">
        <v>2455</v>
      </c>
      <c r="D417" s="34" t="s">
        <v>91</v>
      </c>
      <c r="E417" s="45" t="s">
        <v>553</v>
      </c>
      <c r="F417" s="43" t="b">
        <v>0</v>
      </c>
      <c r="G417" s="44" t="s">
        <v>86</v>
      </c>
      <c r="H417" s="36" t="b">
        <v>0</v>
      </c>
      <c r="I417" s="44" t="str">
        <f t="shared" si="1"/>
        <v>arianna.fortunatitutor1@pietroaldi.com</v>
      </c>
      <c r="J417" s="44" t="str">
        <f t="shared" si="2"/>
        <v>arianna.fortunatitutor2@pietroaldi.com</v>
      </c>
      <c r="K417" s="44"/>
    </row>
    <row r="418" ht="13.5" customHeight="1">
      <c r="A418" s="31" t="b">
        <v>1</v>
      </c>
      <c r="B418" s="32" t="s">
        <v>89</v>
      </c>
      <c r="C418" s="33" t="s">
        <v>2460</v>
      </c>
      <c r="D418" s="34" t="s">
        <v>91</v>
      </c>
      <c r="E418" s="35" t="s">
        <v>2461</v>
      </c>
      <c r="F418" s="36"/>
      <c r="G418" s="37" t="s">
        <v>86</v>
      </c>
      <c r="H418" s="36"/>
      <c r="I418" s="39" t="str">
        <f t="shared" si="1"/>
        <v>diletta.foscitutor1@pietroaldi.com</v>
      </c>
      <c r="J418" s="39" t="str">
        <f t="shared" si="2"/>
        <v>diletta.foscitutor2@pietroaldi.com</v>
      </c>
      <c r="K418" s="39"/>
    </row>
    <row r="419" ht="13.5" customHeight="1">
      <c r="A419" s="31" t="b">
        <v>1</v>
      </c>
      <c r="B419" s="32" t="s">
        <v>587</v>
      </c>
      <c r="C419" s="33" t="s">
        <v>2467</v>
      </c>
      <c r="D419" s="34" t="s">
        <v>91</v>
      </c>
      <c r="E419" s="45" t="s">
        <v>681</v>
      </c>
      <c r="F419" s="43" t="b">
        <v>0</v>
      </c>
      <c r="G419" s="44" t="s">
        <v>86</v>
      </c>
      <c r="H419" s="36" t="b">
        <v>0</v>
      </c>
      <c r="I419" s="44" t="str">
        <f t="shared" si="1"/>
        <v>davide.fragnitotutor1@pietroaldi.com</v>
      </c>
      <c r="J419" s="44" t="str">
        <f t="shared" si="2"/>
        <v>davide.fragnitotutor2@pietroaldi.com</v>
      </c>
      <c r="K419" s="44"/>
    </row>
    <row r="420" ht="13.5" customHeight="1">
      <c r="A420" s="31" t="b">
        <v>1</v>
      </c>
      <c r="B420" s="32" t="s">
        <v>239</v>
      </c>
      <c r="C420" s="33" t="s">
        <v>2473</v>
      </c>
      <c r="D420" s="34" t="s">
        <v>91</v>
      </c>
      <c r="E420" s="45" t="s">
        <v>2475</v>
      </c>
      <c r="F420" s="43" t="b">
        <v>0</v>
      </c>
      <c r="G420" s="44" t="s">
        <v>86</v>
      </c>
      <c r="H420" s="36" t="b">
        <v>0</v>
      </c>
      <c r="I420" s="44" t="str">
        <f t="shared" si="1"/>
        <v>lavinia.fralassitutor1@pietroaldi.com</v>
      </c>
      <c r="J420" s="44" t="str">
        <f t="shared" si="2"/>
        <v>lavinia.fralassitutor2@pietroaldi.com</v>
      </c>
      <c r="K420" s="44"/>
    </row>
    <row r="421" ht="13.5" customHeight="1">
      <c r="A421" s="31" t="b">
        <v>1</v>
      </c>
      <c r="B421" s="32" t="s">
        <v>192</v>
      </c>
      <c r="C421" s="33" t="s">
        <v>2481</v>
      </c>
      <c r="D421" s="34" t="s">
        <v>91</v>
      </c>
      <c r="E421" s="45" t="s">
        <v>2482</v>
      </c>
      <c r="F421" s="43" t="b">
        <v>0</v>
      </c>
      <c r="G421" s="44" t="s">
        <v>86</v>
      </c>
      <c r="H421" s="36" t="b">
        <v>0</v>
      </c>
      <c r="I421" s="44" t="str">
        <f t="shared" si="1"/>
        <v>lorenzo.fralassitutor1@pietroaldi.com</v>
      </c>
      <c r="J421" s="44" t="str">
        <f t="shared" si="2"/>
        <v>lorenzo.fralassitutor2@pietroaldi.com</v>
      </c>
      <c r="K421" s="44"/>
    </row>
    <row r="422" ht="13.5" customHeight="1">
      <c r="A422" s="31" t="b">
        <v>1</v>
      </c>
      <c r="B422" s="32" t="s">
        <v>81</v>
      </c>
      <c r="C422" s="33" t="s">
        <v>2491</v>
      </c>
      <c r="D422" s="34" t="s">
        <v>91</v>
      </c>
      <c r="E422" s="45" t="s">
        <v>456</v>
      </c>
      <c r="F422" s="43" t="b">
        <v>0</v>
      </c>
      <c r="G422" s="44" t="s">
        <v>86</v>
      </c>
      <c r="H422" s="36" t="b">
        <v>0</v>
      </c>
      <c r="I422" s="44" t="str">
        <f t="shared" si="1"/>
        <v>alessio.francavillatutor1@pietroaldi.com</v>
      </c>
      <c r="J422" s="44" t="str">
        <f t="shared" si="2"/>
        <v>alessio.francavillatutor2@pietroaldi.com</v>
      </c>
      <c r="K422" s="44"/>
    </row>
    <row r="423" ht="13.5" customHeight="1">
      <c r="A423" s="31" t="b">
        <v>1</v>
      </c>
      <c r="B423" s="32" t="s">
        <v>106</v>
      </c>
      <c r="C423" s="33" t="s">
        <v>2496</v>
      </c>
      <c r="D423" s="34" t="s">
        <v>91</v>
      </c>
      <c r="E423" s="45" t="s">
        <v>2498</v>
      </c>
      <c r="F423" s="43"/>
      <c r="G423" s="44" t="s">
        <v>86</v>
      </c>
      <c r="H423" s="36"/>
      <c r="I423" s="44" t="str">
        <f t="shared" si="1"/>
        <v>giulia.francitutor1@pietroaldi.com</v>
      </c>
      <c r="J423" s="44" t="str">
        <f t="shared" si="2"/>
        <v>giulia.francitutor2@pietroaldi.com</v>
      </c>
      <c r="K423" s="44"/>
    </row>
    <row r="424" ht="13.5" customHeight="1">
      <c r="A424" s="31" t="b">
        <v>1</v>
      </c>
      <c r="B424" s="32" t="s">
        <v>83</v>
      </c>
      <c r="C424" s="33" t="s">
        <v>2505</v>
      </c>
      <c r="D424" s="34" t="s">
        <v>91</v>
      </c>
      <c r="E424" s="45" t="s">
        <v>1340</v>
      </c>
      <c r="F424" s="36" t="b">
        <v>1</v>
      </c>
      <c r="G424" s="44" t="s">
        <v>86</v>
      </c>
      <c r="H424" s="36" t="b">
        <v>0</v>
      </c>
      <c r="I424" s="44" t="str">
        <f t="shared" si="1"/>
        <v>riccardo.fredianitutor1@pietroaldi.com</v>
      </c>
      <c r="J424" s="44" t="str">
        <f t="shared" si="2"/>
        <v>riccardo.fredianitutor2@pietroaldi.com</v>
      </c>
      <c r="K424" s="44"/>
    </row>
    <row r="425" ht="13.5" customHeight="1">
      <c r="A425" s="31" t="b">
        <v>1</v>
      </c>
      <c r="B425" s="32" t="s">
        <v>106</v>
      </c>
      <c r="C425" s="33" t="s">
        <v>2515</v>
      </c>
      <c r="D425" s="34" t="s">
        <v>91</v>
      </c>
      <c r="E425" s="45" t="s">
        <v>2518</v>
      </c>
      <c r="F425" s="43"/>
      <c r="G425" s="44" t="s">
        <v>86</v>
      </c>
      <c r="H425" s="36"/>
      <c r="I425" s="44" t="str">
        <f t="shared" si="1"/>
        <v>gabriele.fregositutor1@pietroaldi.com</v>
      </c>
      <c r="J425" s="44" t="str">
        <f t="shared" si="2"/>
        <v>gabriele.fregositutor2@pietroaldi.com</v>
      </c>
      <c r="K425" s="44"/>
    </row>
    <row r="426" ht="13.5" customHeight="1">
      <c r="A426" s="31" t="b">
        <v>1</v>
      </c>
      <c r="B426" s="32" t="s">
        <v>370</v>
      </c>
      <c r="C426" s="33" t="s">
        <v>2527</v>
      </c>
      <c r="D426" s="34" t="s">
        <v>91</v>
      </c>
      <c r="E426" s="45" t="s">
        <v>1694</v>
      </c>
      <c r="F426" s="43"/>
      <c r="G426" s="64" t="s">
        <v>2532</v>
      </c>
      <c r="H426" s="36"/>
      <c r="I426" s="44" t="str">
        <f t="shared" si="1"/>
        <v>giulio.frezzatutor1@pietroaldi.com</v>
      </c>
      <c r="J426" s="44" t="str">
        <f t="shared" si="2"/>
        <v>giulio.frezzatutor2@pietroaldi.com</v>
      </c>
      <c r="K426" s="44"/>
    </row>
    <row r="427" ht="13.5" customHeight="1">
      <c r="A427" s="31" t="b">
        <v>1</v>
      </c>
      <c r="B427" s="32" t="s">
        <v>295</v>
      </c>
      <c r="C427" s="33" t="s">
        <v>2538</v>
      </c>
      <c r="D427" s="34" t="s">
        <v>84</v>
      </c>
      <c r="E427" s="45" t="s">
        <v>1300</v>
      </c>
      <c r="F427" s="43"/>
      <c r="G427" s="44" t="s">
        <v>86</v>
      </c>
      <c r="H427" s="36"/>
      <c r="I427" s="44" t="str">
        <f t="shared" si="1"/>
        <v>anita.fronzarolitutor1@pietroaldi.com</v>
      </c>
      <c r="J427" s="44" t="str">
        <f t="shared" si="2"/>
        <v>anita.fronzarolitutor2@pietroaldi.com</v>
      </c>
      <c r="K427" s="44"/>
    </row>
    <row r="428" ht="13.5" customHeight="1">
      <c r="A428" s="31" t="b">
        <v>1</v>
      </c>
      <c r="B428" s="32" t="s">
        <v>106</v>
      </c>
      <c r="C428" s="33" t="s">
        <v>2547</v>
      </c>
      <c r="D428" s="34" t="s">
        <v>84</v>
      </c>
      <c r="E428" s="45" t="s">
        <v>2549</v>
      </c>
      <c r="F428" s="43"/>
      <c r="G428" s="44" t="s">
        <v>86</v>
      </c>
      <c r="H428" s="36"/>
      <c r="I428" s="44" t="str">
        <f t="shared" si="1"/>
        <v>martino.fronzarolitutor1@pietroaldi.com</v>
      </c>
      <c r="J428" s="44" t="str">
        <f t="shared" si="2"/>
        <v>martino.fronzarolitutor2@pietroaldi.com</v>
      </c>
      <c r="K428" s="44"/>
    </row>
    <row r="429" ht="13.5" customHeight="1">
      <c r="A429" s="31" t="b">
        <v>1</v>
      </c>
      <c r="B429" s="32" t="s">
        <v>34</v>
      </c>
      <c r="C429" s="33" t="s">
        <v>2557</v>
      </c>
      <c r="D429" s="34" t="s">
        <v>91</v>
      </c>
      <c r="E429" s="45" t="s">
        <v>2560</v>
      </c>
      <c r="F429" s="43" t="b">
        <v>0</v>
      </c>
      <c r="G429" s="44" t="s">
        <v>86</v>
      </c>
      <c r="H429" s="36" t="b">
        <v>0</v>
      </c>
      <c r="I429" s="44" t="str">
        <f t="shared" si="1"/>
        <v>alice.frositutor1@pietroaldi.com</v>
      </c>
      <c r="J429" s="44" t="str">
        <f t="shared" si="2"/>
        <v>alice.frositutor2@pietroaldi.com</v>
      </c>
      <c r="K429" s="44"/>
    </row>
    <row r="430" ht="13.5" customHeight="1">
      <c r="A430" s="31" t="b">
        <v>1</v>
      </c>
      <c r="B430" s="32" t="s">
        <v>151</v>
      </c>
      <c r="C430" s="33" t="s">
        <v>2567</v>
      </c>
      <c r="D430" s="34" t="s">
        <v>91</v>
      </c>
      <c r="E430" s="45" t="s">
        <v>2059</v>
      </c>
      <c r="F430" s="43" t="b">
        <v>0</v>
      </c>
      <c r="G430" s="44" t="s">
        <v>86</v>
      </c>
      <c r="H430" s="36" t="b">
        <v>0</v>
      </c>
      <c r="I430" s="44" t="str">
        <f t="shared" si="1"/>
        <v>davide.frosolinitutor1@pietroaldi.com</v>
      </c>
      <c r="J430" s="44" t="str">
        <f t="shared" si="2"/>
        <v>davide.frosolinitutor2@pietroaldi.com</v>
      </c>
      <c r="K430" s="44"/>
    </row>
    <row r="431" ht="13.5" customHeight="1">
      <c r="A431" s="31" t="b">
        <v>1</v>
      </c>
      <c r="B431" s="32" t="s">
        <v>183</v>
      </c>
      <c r="C431" s="33" t="s">
        <v>182</v>
      </c>
      <c r="D431" s="34" t="s">
        <v>91</v>
      </c>
      <c r="E431" s="45" t="s">
        <v>822</v>
      </c>
      <c r="F431" s="43" t="b">
        <v>0</v>
      </c>
      <c r="G431" s="44" t="s">
        <v>86</v>
      </c>
      <c r="H431" s="36" t="b">
        <v>0</v>
      </c>
      <c r="I431" s="44" t="str">
        <f t="shared" si="1"/>
        <v>franco.fututor1@pietroaldi.com</v>
      </c>
      <c r="J431" s="44" t="str">
        <f t="shared" si="2"/>
        <v>franco.fututor2@pietroaldi.com</v>
      </c>
      <c r="K431" s="44"/>
    </row>
    <row r="432" ht="13.5" customHeight="1">
      <c r="A432" s="31" t="b">
        <v>1</v>
      </c>
      <c r="B432" s="32" t="s">
        <v>284</v>
      </c>
      <c r="C432" s="33" t="s">
        <v>2588</v>
      </c>
      <c r="D432" s="34" t="s">
        <v>84</v>
      </c>
      <c r="E432" s="45" t="s">
        <v>1444</v>
      </c>
      <c r="F432" s="43"/>
      <c r="G432" s="44" t="s">
        <v>86</v>
      </c>
      <c r="H432" s="36"/>
      <c r="I432" s="44" t="str">
        <f t="shared" si="1"/>
        <v>gioele.fuldatutor1@pietroaldi.com</v>
      </c>
      <c r="J432" s="44" t="str">
        <f t="shared" si="2"/>
        <v>gioele.fuldatutor2@pietroaldi.com</v>
      </c>
      <c r="K432" s="44"/>
    </row>
    <row r="433" ht="13.5" customHeight="1">
      <c r="A433" s="31" t="b">
        <v>1</v>
      </c>
      <c r="B433" s="32" t="s">
        <v>490</v>
      </c>
      <c r="C433" s="33" t="s">
        <v>2600</v>
      </c>
      <c r="D433" s="34" t="s">
        <v>101</v>
      </c>
      <c r="E433" s="45" t="s">
        <v>972</v>
      </c>
      <c r="F433" s="43" t="b">
        <v>0</v>
      </c>
      <c r="G433" s="44" t="s">
        <v>86</v>
      </c>
      <c r="H433" s="36" t="b">
        <v>0</v>
      </c>
      <c r="I433" s="44" t="str">
        <f t="shared" si="1"/>
        <v>lorenzo.furlanitutor1@pietroaldi.com</v>
      </c>
      <c r="J433" s="44" t="str">
        <f t="shared" si="2"/>
        <v>lorenzo.furlanitutor2@pietroaldi.com</v>
      </c>
      <c r="K433" s="44"/>
    </row>
    <row r="434" ht="13.5" customHeight="1">
      <c r="A434" s="31" t="b">
        <v>1</v>
      </c>
      <c r="B434" s="32" t="s">
        <v>587</v>
      </c>
      <c r="C434" s="33" t="s">
        <v>585</v>
      </c>
      <c r="D434" s="34" t="s">
        <v>101</v>
      </c>
      <c r="E434" s="45" t="s">
        <v>874</v>
      </c>
      <c r="F434" s="43" t="b">
        <v>0</v>
      </c>
      <c r="G434" s="44" t="s">
        <v>86</v>
      </c>
      <c r="H434" s="36" t="b">
        <v>0</v>
      </c>
      <c r="I434" s="44" t="str">
        <f t="shared" si="1"/>
        <v>giulia.fusatutor1@pietroaldi.com</v>
      </c>
      <c r="J434" s="44" t="str">
        <f t="shared" si="2"/>
        <v>giulia.fusatutor2@pietroaldi.com</v>
      </c>
      <c r="K434" s="44"/>
    </row>
    <row r="435" ht="13.5" customHeight="1">
      <c r="A435" s="31" t="b">
        <v>1</v>
      </c>
      <c r="B435" s="32" t="s">
        <v>9</v>
      </c>
      <c r="C435" s="33" t="s">
        <v>2621</v>
      </c>
      <c r="D435" s="34" t="s">
        <v>91</v>
      </c>
      <c r="E435" s="45" t="s">
        <v>1034</v>
      </c>
      <c r="F435" s="43" t="b">
        <v>0</v>
      </c>
      <c r="G435" s="44" t="s">
        <v>86</v>
      </c>
      <c r="H435" s="36" t="b">
        <v>0</v>
      </c>
      <c r="I435" s="44" t="str">
        <f t="shared" si="1"/>
        <v>maria.gabbriellitutor1@pietroaldi.com</v>
      </c>
      <c r="J435" s="44" t="str">
        <f t="shared" si="2"/>
        <v>maria.gabbriellitutor2@pietroaldi.com</v>
      </c>
      <c r="K435" s="44"/>
    </row>
    <row r="436" ht="13.5" customHeight="1">
      <c r="A436" s="31" t="b">
        <v>1</v>
      </c>
      <c r="B436" s="32" t="s">
        <v>183</v>
      </c>
      <c r="C436" s="33" t="s">
        <v>2625</v>
      </c>
      <c r="D436" s="34" t="s">
        <v>84</v>
      </c>
      <c r="E436" s="45" t="s">
        <v>1192</v>
      </c>
      <c r="F436" s="43" t="b">
        <v>0</v>
      </c>
      <c r="G436" s="44" t="s">
        <v>86</v>
      </c>
      <c r="H436" s="36" t="b">
        <v>0</v>
      </c>
      <c r="I436" s="44" t="str">
        <f t="shared" si="1"/>
        <v>riccardo.gabbriellitutor1@pietroaldi.com</v>
      </c>
      <c r="J436" s="44" t="str">
        <f t="shared" si="2"/>
        <v>riccardo.gabbriellitutor2@pietroaldi.com</v>
      </c>
      <c r="K436" s="44"/>
    </row>
    <row r="437" ht="13.5" customHeight="1">
      <c r="A437" s="31" t="b">
        <v>1</v>
      </c>
      <c r="B437" s="32" t="s">
        <v>89</v>
      </c>
      <c r="C437" s="33" t="s">
        <v>2635</v>
      </c>
      <c r="D437" s="34" t="s">
        <v>91</v>
      </c>
      <c r="E437" s="35" t="s">
        <v>2637</v>
      </c>
      <c r="F437" s="36"/>
      <c r="G437" s="37" t="s">
        <v>86</v>
      </c>
      <c r="H437" s="36"/>
      <c r="I437" s="39" t="str">
        <f t="shared" si="1"/>
        <v>sara.gabrieletutor1@pietroaldi.com</v>
      </c>
      <c r="J437" s="39" t="str">
        <f t="shared" si="2"/>
        <v>sara.gabrieletutor2@pietroaldi.com</v>
      </c>
      <c r="K437" s="39"/>
    </row>
    <row r="438" ht="13.5" customHeight="1">
      <c r="A438" s="31" t="b">
        <v>1</v>
      </c>
      <c r="B438" s="32" t="s">
        <v>83</v>
      </c>
      <c r="C438" s="33" t="s">
        <v>2646</v>
      </c>
      <c r="D438" s="34" t="s">
        <v>84</v>
      </c>
      <c r="E438" s="45" t="s">
        <v>1341</v>
      </c>
      <c r="F438" s="43" t="b">
        <v>0</v>
      </c>
      <c r="G438" s="44" t="s">
        <v>86</v>
      </c>
      <c r="H438" s="36" t="b">
        <v>0</v>
      </c>
      <c r="I438" s="44" t="str">
        <f t="shared" si="1"/>
        <v>pierluigi.galditutor1@pietroaldi.com</v>
      </c>
      <c r="J438" s="44" t="str">
        <f t="shared" si="2"/>
        <v>pierluigi.galditutor2@pietroaldi.com</v>
      </c>
      <c r="K438" s="44"/>
    </row>
    <row r="439" ht="13.5" customHeight="1">
      <c r="A439" s="31" t="b">
        <v>1</v>
      </c>
      <c r="B439" s="32" t="s">
        <v>152</v>
      </c>
      <c r="C439" s="33" t="s">
        <v>2650</v>
      </c>
      <c r="D439" s="34" t="s">
        <v>91</v>
      </c>
      <c r="E439" s="35" t="s">
        <v>2652</v>
      </c>
      <c r="F439" s="36"/>
      <c r="G439" s="37" t="s">
        <v>86</v>
      </c>
      <c r="H439" s="36"/>
      <c r="I439" s="39" t="str">
        <f t="shared" si="1"/>
        <v>martina.galganitutor1@pietroaldi.com</v>
      </c>
      <c r="J439" s="39" t="str">
        <f t="shared" si="2"/>
        <v>martina.galganitutor2@pietroaldi.com</v>
      </c>
      <c r="K439" s="39"/>
    </row>
    <row r="440" ht="13.5" customHeight="1">
      <c r="A440" s="31" t="b">
        <v>1</v>
      </c>
      <c r="B440" s="32" t="s">
        <v>89</v>
      </c>
      <c r="C440" s="33" t="s">
        <v>2657</v>
      </c>
      <c r="D440" s="34" t="s">
        <v>84</v>
      </c>
      <c r="E440" s="35" t="s">
        <v>2658</v>
      </c>
      <c r="F440" s="36"/>
      <c r="G440" s="37" t="s">
        <v>86</v>
      </c>
      <c r="H440" s="36"/>
      <c r="I440" s="39" t="str">
        <f t="shared" si="1"/>
        <v>elisa.gallettatutor1@pietroaldi.com</v>
      </c>
      <c r="J440" s="39" t="str">
        <f t="shared" si="2"/>
        <v>elisa.gallettatutor2@pietroaldi.com</v>
      </c>
      <c r="K440" s="39"/>
    </row>
    <row r="441" ht="13.5" customHeight="1">
      <c r="A441" s="31" t="b">
        <v>1</v>
      </c>
      <c r="B441" s="32" t="s">
        <v>599</v>
      </c>
      <c r="C441" s="33" t="s">
        <v>2665</v>
      </c>
      <c r="D441" s="34" t="s">
        <v>91</v>
      </c>
      <c r="E441" s="45" t="s">
        <v>2667</v>
      </c>
      <c r="F441" s="43" t="b">
        <v>0</v>
      </c>
      <c r="G441" s="44" t="s">
        <v>86</v>
      </c>
      <c r="H441" s="36" t="b">
        <v>0</v>
      </c>
      <c r="I441" s="44" t="str">
        <f t="shared" si="1"/>
        <v>francesco.gallitutor1@pietroaldi.com</v>
      </c>
      <c r="J441" s="44" t="str">
        <f t="shared" si="2"/>
        <v>francesco.gallitutor2@pietroaldi.com</v>
      </c>
      <c r="K441" s="44"/>
    </row>
    <row r="442" ht="13.5" customHeight="1">
      <c r="A442" s="31" t="b">
        <v>1</v>
      </c>
      <c r="B442" s="32" t="s">
        <v>215</v>
      </c>
      <c r="C442" s="33" t="s">
        <v>2672</v>
      </c>
      <c r="D442" s="34" t="s">
        <v>91</v>
      </c>
      <c r="E442" s="45" t="s">
        <v>973</v>
      </c>
      <c r="F442" s="43" t="b">
        <v>0</v>
      </c>
      <c r="G442" s="64" t="s">
        <v>2674</v>
      </c>
      <c r="H442" s="36" t="b">
        <v>0</v>
      </c>
      <c r="I442" s="44" t="str">
        <f t="shared" si="1"/>
        <v>lorenzo.gallitutor1@pietroaldi.com</v>
      </c>
      <c r="J442" s="44" t="str">
        <f t="shared" si="2"/>
        <v>lorenzo.gallitutor2@pietroaldi.com</v>
      </c>
      <c r="K442" s="44"/>
    </row>
    <row r="443" ht="13.5" customHeight="1">
      <c r="A443" s="31" t="b">
        <v>1</v>
      </c>
      <c r="B443" s="32" t="s">
        <v>61</v>
      </c>
      <c r="C443" s="33" t="s">
        <v>291</v>
      </c>
      <c r="D443" s="34" t="s">
        <v>91</v>
      </c>
      <c r="E443" s="45" t="s">
        <v>1089</v>
      </c>
      <c r="F443" s="43" t="b">
        <v>0</v>
      </c>
      <c r="G443" s="44" t="s">
        <v>86</v>
      </c>
      <c r="H443" s="36" t="b">
        <v>0</v>
      </c>
      <c r="I443" s="44" t="str">
        <f t="shared" si="1"/>
        <v>matteo.gallitutor1@pietroaldi.com</v>
      </c>
      <c r="J443" s="44" t="str">
        <f t="shared" si="2"/>
        <v>matteo.gallitutor2@pietroaldi.com</v>
      </c>
      <c r="K443" s="44"/>
    </row>
    <row r="444" ht="13.5" customHeight="1">
      <c r="A444" s="31" t="b">
        <v>1</v>
      </c>
      <c r="B444" s="32" t="s">
        <v>370</v>
      </c>
      <c r="C444" s="33" t="s">
        <v>2683</v>
      </c>
      <c r="D444" s="34" t="s">
        <v>84</v>
      </c>
      <c r="E444" s="45" t="s">
        <v>1704</v>
      </c>
      <c r="F444" s="43"/>
      <c r="G444" s="64"/>
      <c r="H444" s="36"/>
      <c r="I444" s="44" t="str">
        <f t="shared" si="1"/>
        <v>neri.gallianitutor1@pietroaldi.com</v>
      </c>
      <c r="J444" s="44" t="str">
        <f t="shared" si="2"/>
        <v>neri.gallianitutor2@pietroaldi.com</v>
      </c>
      <c r="K444" s="44"/>
    </row>
    <row r="445" ht="13.5" customHeight="1">
      <c r="A445" s="31" t="b">
        <v>1</v>
      </c>
      <c r="B445" s="32" t="s">
        <v>295</v>
      </c>
      <c r="C445" s="33" t="s">
        <v>2689</v>
      </c>
      <c r="D445" s="34" t="s">
        <v>91</v>
      </c>
      <c r="E445" s="45" t="s">
        <v>1308</v>
      </c>
      <c r="F445" s="43"/>
      <c r="G445" s="44" t="s">
        <v>86</v>
      </c>
      <c r="H445" s="36"/>
      <c r="I445" s="44" t="str">
        <f t="shared" si="1"/>
        <v>guglielmo.gallotutor1@pietroaldi.com</v>
      </c>
      <c r="J445" s="44" t="str">
        <f t="shared" si="2"/>
        <v>guglielmo.gallotutor2@pietroaldi.com</v>
      </c>
      <c r="K445" s="44"/>
    </row>
    <row r="446" ht="13.5" customHeight="1">
      <c r="A446" s="31" t="b">
        <v>1</v>
      </c>
      <c r="B446" s="32" t="s">
        <v>61</v>
      </c>
      <c r="C446" s="33" t="s">
        <v>2695</v>
      </c>
      <c r="D446" s="34" t="s">
        <v>84</v>
      </c>
      <c r="E446" s="45" t="s">
        <v>1142</v>
      </c>
      <c r="F446" s="43" t="b">
        <v>0</v>
      </c>
      <c r="G446" s="44" t="s">
        <v>86</v>
      </c>
      <c r="H446" s="36" t="b">
        <v>0</v>
      </c>
      <c r="I446" s="44" t="str">
        <f t="shared" si="1"/>
        <v>niccolo.gallotutor1@pietroaldi.com</v>
      </c>
      <c r="J446" s="44" t="str">
        <f t="shared" si="2"/>
        <v>niccolo.gallotutor2@pietroaldi.com</v>
      </c>
      <c r="K446" s="44"/>
    </row>
    <row r="447" ht="13.5" customHeight="1">
      <c r="A447" s="31" t="b">
        <v>1</v>
      </c>
      <c r="B447" s="32" t="s">
        <v>126</v>
      </c>
      <c r="C447" s="33" t="s">
        <v>2699</v>
      </c>
      <c r="D447" s="34" t="s">
        <v>91</v>
      </c>
      <c r="E447" s="45" t="s">
        <v>1277</v>
      </c>
      <c r="F447" s="43" t="b">
        <v>0</v>
      </c>
      <c r="G447" s="44" t="s">
        <v>86</v>
      </c>
      <c r="H447" s="36" t="b">
        <v>0</v>
      </c>
      <c r="I447" s="44" t="str">
        <f t="shared" si="1"/>
        <v>tancredi.gallotutor1@pietroaldi.com</v>
      </c>
      <c r="J447" s="44" t="str">
        <f t="shared" si="2"/>
        <v>tancredi.gallotutor2@pietroaldi.com</v>
      </c>
      <c r="K447" s="44"/>
    </row>
    <row r="448" ht="13.5" customHeight="1">
      <c r="A448" s="31" t="b">
        <v>1</v>
      </c>
      <c r="B448" s="32" t="s">
        <v>183</v>
      </c>
      <c r="C448" s="33" t="s">
        <v>2704</v>
      </c>
      <c r="D448" s="34" t="s">
        <v>91</v>
      </c>
      <c r="E448" s="45" t="s">
        <v>776</v>
      </c>
      <c r="F448" s="43" t="b">
        <v>0</v>
      </c>
      <c r="G448" s="44" t="s">
        <v>86</v>
      </c>
      <c r="H448" s="36" t="b">
        <v>0</v>
      </c>
      <c r="I448" s="44" t="str">
        <f t="shared" si="1"/>
        <v>filippo.gallonitutor1@pietroaldi.com</v>
      </c>
      <c r="J448" s="44" t="str">
        <f t="shared" si="2"/>
        <v>filippo.gallonitutor2@pietroaldi.com</v>
      </c>
      <c r="K448" s="44"/>
    </row>
    <row r="449" ht="13.5" customHeight="1">
      <c r="A449" s="31" t="b">
        <v>1</v>
      </c>
      <c r="B449" s="32" t="s">
        <v>188</v>
      </c>
      <c r="C449" s="33" t="s">
        <v>413</v>
      </c>
      <c r="D449" s="34" t="s">
        <v>91</v>
      </c>
      <c r="E449" s="45" t="s">
        <v>588</v>
      </c>
      <c r="F449" s="43" t="b">
        <v>0</v>
      </c>
      <c r="G449" s="44" t="s">
        <v>86</v>
      </c>
      <c r="H449" s="36" t="b">
        <v>0</v>
      </c>
      <c r="I449" s="44" t="str">
        <f t="shared" si="1"/>
        <v>bianca.gallorinitutor1@pietroaldi.com</v>
      </c>
      <c r="J449" s="44" t="str">
        <f t="shared" si="2"/>
        <v>bianca.gallorinitutor2@pietroaldi.com</v>
      </c>
      <c r="K449" s="44"/>
    </row>
    <row r="450" ht="13.5" customHeight="1">
      <c r="A450" s="31" t="b">
        <v>1</v>
      </c>
      <c r="B450" s="32" t="s">
        <v>83</v>
      </c>
      <c r="C450" s="33" t="s">
        <v>2712</v>
      </c>
      <c r="D450" s="34" t="s">
        <v>91</v>
      </c>
      <c r="E450" s="45" t="s">
        <v>1342</v>
      </c>
      <c r="F450" s="43" t="b">
        <v>0</v>
      </c>
      <c r="G450" s="44" t="s">
        <v>86</v>
      </c>
      <c r="H450" s="36" t="b">
        <v>0</v>
      </c>
      <c r="I450" s="44" t="str">
        <f t="shared" si="1"/>
        <v>elvira.gambacortatutor1@pietroaldi.com</v>
      </c>
      <c r="J450" s="44" t="str">
        <f t="shared" si="2"/>
        <v>elvira.gambacortatutor2@pietroaldi.com</v>
      </c>
      <c r="K450" s="44"/>
    </row>
    <row r="451" ht="13.5" customHeight="1">
      <c r="A451" s="31" t="b">
        <v>1</v>
      </c>
      <c r="B451" s="32" t="s">
        <v>183</v>
      </c>
      <c r="C451" s="33" t="s">
        <v>325</v>
      </c>
      <c r="D451" s="34" t="s">
        <v>91</v>
      </c>
      <c r="E451" s="45" t="s">
        <v>1232</v>
      </c>
      <c r="F451" s="36" t="b">
        <v>1</v>
      </c>
      <c r="G451" s="44" t="s">
        <v>86</v>
      </c>
      <c r="H451" s="36" t="b">
        <v>0</v>
      </c>
      <c r="I451" s="44" t="str">
        <f t="shared" si="1"/>
        <v>sara.gambellitutor1@pietroaldi.com</v>
      </c>
      <c r="J451" s="44" t="str">
        <f t="shared" si="2"/>
        <v>sara.gambellitutor2@pietroaldi.com</v>
      </c>
      <c r="K451" s="44"/>
    </row>
    <row r="452" ht="13.5" customHeight="1">
      <c r="A452" s="31" t="b">
        <v>1</v>
      </c>
      <c r="B452" s="32" t="s">
        <v>192</v>
      </c>
      <c r="C452" s="33" t="s">
        <v>2716</v>
      </c>
      <c r="D452" s="34" t="s">
        <v>91</v>
      </c>
      <c r="E452" s="45" t="s">
        <v>2717</v>
      </c>
      <c r="F452" s="43" t="b">
        <v>0</v>
      </c>
      <c r="G452" s="44" t="s">
        <v>86</v>
      </c>
      <c r="H452" s="36" t="b">
        <v>0</v>
      </c>
      <c r="I452" s="44" t="str">
        <f t="shared" si="1"/>
        <v>elena.gambinitutor1@pietroaldi.com</v>
      </c>
      <c r="J452" s="44" t="str">
        <f t="shared" si="2"/>
        <v>elena.gambinitutor2@pietroaldi.com</v>
      </c>
      <c r="K452" s="44"/>
    </row>
    <row r="453" ht="13.5" customHeight="1">
      <c r="A453" s="31" t="b">
        <v>1</v>
      </c>
      <c r="B453" s="32" t="s">
        <v>97</v>
      </c>
      <c r="C453" s="33" t="s">
        <v>2719</v>
      </c>
      <c r="D453" s="34" t="s">
        <v>91</v>
      </c>
      <c r="E453" s="45" t="s">
        <v>1233</v>
      </c>
      <c r="F453" s="43" t="b">
        <v>0</v>
      </c>
      <c r="G453" s="44" t="s">
        <v>86</v>
      </c>
      <c r="H453" s="36" t="b">
        <v>0</v>
      </c>
      <c r="I453" s="44" t="str">
        <f t="shared" si="1"/>
        <v>sara.gambinitutor1@pietroaldi.com</v>
      </c>
      <c r="J453" s="44" t="str">
        <f t="shared" si="2"/>
        <v>sara.gambinitutor2@pietroaldi.com</v>
      </c>
      <c r="K453" s="44"/>
    </row>
    <row r="454" ht="13.5" customHeight="1">
      <c r="A454" s="31" t="b">
        <v>1</v>
      </c>
      <c r="B454" s="32" t="s">
        <v>106</v>
      </c>
      <c r="C454" s="33" t="s">
        <v>2723</v>
      </c>
      <c r="D454" s="34" t="s">
        <v>84</v>
      </c>
      <c r="E454" s="45" t="s">
        <v>2725</v>
      </c>
      <c r="F454" s="43"/>
      <c r="G454" s="44" t="s">
        <v>86</v>
      </c>
      <c r="H454" s="36"/>
      <c r="I454" s="44" t="str">
        <f t="shared" si="1"/>
        <v>petra.gangemitutor1@pietroaldi.com</v>
      </c>
      <c r="J454" s="44" t="str">
        <f t="shared" si="2"/>
        <v>petra.gangemitutor2@pietroaldi.com</v>
      </c>
      <c r="K454" s="44"/>
    </row>
    <row r="455" ht="13.5" customHeight="1">
      <c r="A455" s="31" t="b">
        <v>1</v>
      </c>
      <c r="B455" s="32" t="s">
        <v>278</v>
      </c>
      <c r="C455" s="33" t="s">
        <v>2728</v>
      </c>
      <c r="D455" s="34" t="s">
        <v>84</v>
      </c>
      <c r="E455" s="45" t="s">
        <v>2729</v>
      </c>
      <c r="F455" s="36" t="b">
        <v>1</v>
      </c>
      <c r="G455" s="44" t="s">
        <v>86</v>
      </c>
      <c r="H455" s="36" t="b">
        <v>0</v>
      </c>
      <c r="I455" s="44" t="str">
        <f t="shared" si="1"/>
        <v>gaia.garaututor1@pietroaldi.com</v>
      </c>
      <c r="J455" s="44" t="str">
        <f t="shared" si="2"/>
        <v>gaia.garaututor2@pietroaldi.com</v>
      </c>
      <c r="K455" s="44"/>
    </row>
    <row r="456" ht="13.5" customHeight="1">
      <c r="A456" s="31" t="b">
        <v>1</v>
      </c>
      <c r="B456" s="32" t="s">
        <v>110</v>
      </c>
      <c r="C456" s="33" t="s">
        <v>2732</v>
      </c>
      <c r="D456" s="34" t="s">
        <v>91</v>
      </c>
      <c r="E456" s="45" t="s">
        <v>1222</v>
      </c>
      <c r="F456" s="43" t="b">
        <v>0</v>
      </c>
      <c r="G456" s="44" t="s">
        <v>86</v>
      </c>
      <c r="H456" s="36" t="b">
        <v>0</v>
      </c>
      <c r="I456" s="44" t="str">
        <f t="shared" si="1"/>
        <v>samuele.garavanitutor1@pietroaldi.com</v>
      </c>
      <c r="J456" s="44" t="str">
        <f t="shared" si="2"/>
        <v>samuele.garavanitutor2@pietroaldi.com</v>
      </c>
      <c r="K456" s="44"/>
    </row>
    <row r="457" ht="13.5" customHeight="1">
      <c r="A457" s="31" t="b">
        <v>1</v>
      </c>
      <c r="B457" s="32" t="s">
        <v>61</v>
      </c>
      <c r="C457" s="33" t="s">
        <v>2736</v>
      </c>
      <c r="D457" s="34" t="s">
        <v>91</v>
      </c>
      <c r="E457" s="45" t="s">
        <v>1143</v>
      </c>
      <c r="F457" s="43" t="b">
        <v>0</v>
      </c>
      <c r="G457" s="44" t="s">
        <v>86</v>
      </c>
      <c r="H457" s="36" t="b">
        <v>0</v>
      </c>
      <c r="I457" s="44" t="str">
        <f t="shared" si="1"/>
        <v>niccolo.garganitutor1@pietroaldi.com</v>
      </c>
      <c r="J457" s="44" t="str">
        <f t="shared" si="2"/>
        <v>niccolo.garganitutor2@pietroaldi.com</v>
      </c>
      <c r="K457" s="44"/>
    </row>
    <row r="458" ht="13.5" customHeight="1">
      <c r="A458" s="31" t="b">
        <v>1</v>
      </c>
      <c r="B458" s="32" t="s">
        <v>66</v>
      </c>
      <c r="C458" s="33" t="s">
        <v>2741</v>
      </c>
      <c r="D458" s="34" t="s">
        <v>91</v>
      </c>
      <c r="E458" s="45" t="s">
        <v>649</v>
      </c>
      <c r="F458" s="36" t="b">
        <v>1</v>
      </c>
      <c r="G458" s="44" t="s">
        <v>86</v>
      </c>
      <c r="H458" s="36" t="b">
        <v>0</v>
      </c>
      <c r="I458" s="44" t="str">
        <f t="shared" si="1"/>
        <v>ciro.gargiulotutor1@pietroaldi.com</v>
      </c>
      <c r="J458" s="44" t="str">
        <f t="shared" si="2"/>
        <v>ciro.gargiulotutor2@pietroaldi.com</v>
      </c>
      <c r="K458" s="44"/>
    </row>
    <row r="459" ht="13.5" customHeight="1">
      <c r="A459" s="31" t="b">
        <v>1</v>
      </c>
      <c r="B459" s="32" t="s">
        <v>160</v>
      </c>
      <c r="C459" s="33" t="s">
        <v>2744</v>
      </c>
      <c r="D459" s="34" t="s">
        <v>91</v>
      </c>
      <c r="E459" s="45" t="s">
        <v>1299</v>
      </c>
      <c r="F459" s="43" t="b">
        <v>0</v>
      </c>
      <c r="G459" s="44" t="s">
        <v>86</v>
      </c>
      <c r="H459" s="36" t="b">
        <v>0</v>
      </c>
      <c r="I459" s="44" t="str">
        <f t="shared" si="1"/>
        <v>ulisse.garofalotutor1@pietroaldi.com</v>
      </c>
      <c r="J459" s="44" t="str">
        <f t="shared" si="2"/>
        <v>ulisse.garofalotutor2@pietroaldi.com</v>
      </c>
      <c r="K459" s="44"/>
    </row>
    <row r="460" ht="13.5" customHeight="1">
      <c r="A460" s="31" t="b">
        <v>1</v>
      </c>
      <c r="B460" s="32" t="s">
        <v>490</v>
      </c>
      <c r="C460" s="33" t="s">
        <v>2748</v>
      </c>
      <c r="D460" s="34" t="s">
        <v>91</v>
      </c>
      <c r="E460" s="45" t="s">
        <v>733</v>
      </c>
      <c r="F460" s="43" t="b">
        <v>0</v>
      </c>
      <c r="G460" s="44" t="s">
        <v>86</v>
      </c>
      <c r="H460" s="36" t="b">
        <v>0</v>
      </c>
      <c r="I460" s="44" t="str">
        <f t="shared" si="1"/>
        <v>emanuela.gaudierotutor1@pietroaldi.com</v>
      </c>
      <c r="J460" s="44" t="str">
        <f t="shared" si="2"/>
        <v>emanuela.gaudierotutor2@pietroaldi.com</v>
      </c>
      <c r="K460" s="44"/>
    </row>
    <row r="461" ht="13.5" customHeight="1">
      <c r="A461" s="31" t="b">
        <v>1</v>
      </c>
      <c r="B461" s="32" t="s">
        <v>335</v>
      </c>
      <c r="C461" s="33" t="s">
        <v>2754</v>
      </c>
      <c r="D461" s="34" t="s">
        <v>84</v>
      </c>
      <c r="E461" s="45" t="s">
        <v>563</v>
      </c>
      <c r="F461" s="43" t="b">
        <v>0</v>
      </c>
      <c r="G461" s="44" t="s">
        <v>86</v>
      </c>
      <c r="H461" s="36" t="b">
        <v>0</v>
      </c>
      <c r="I461" s="44" t="str">
        <f t="shared" si="1"/>
        <v>attiliodaniel.gaudiotutor1@pietroaldi.com</v>
      </c>
      <c r="J461" s="44" t="str">
        <f t="shared" si="2"/>
        <v>attiliodaniel.gaudiotutor2@pietroaldi.com</v>
      </c>
      <c r="K461" s="44"/>
    </row>
    <row r="462" ht="13.5" customHeight="1">
      <c r="A462" s="31" t="b">
        <v>1</v>
      </c>
      <c r="B462" s="32" t="s">
        <v>110</v>
      </c>
      <c r="C462" s="33" t="s">
        <v>2758</v>
      </c>
      <c r="D462" s="34" t="s">
        <v>84</v>
      </c>
      <c r="E462" s="45" t="s">
        <v>1048</v>
      </c>
      <c r="F462" s="43" t="b">
        <v>0</v>
      </c>
      <c r="G462" s="44" t="s">
        <v>86</v>
      </c>
      <c r="H462" s="36" t="b">
        <v>0</v>
      </c>
      <c r="I462" s="44" t="str">
        <f t="shared" si="1"/>
        <v>marta.genovesetutor1@pietroaldi.com</v>
      </c>
      <c r="J462" s="44" t="str">
        <f t="shared" si="2"/>
        <v>marta.genovesetutor2@pietroaldi.com</v>
      </c>
      <c r="K462" s="44"/>
    </row>
    <row r="463" ht="13.5" customHeight="1">
      <c r="A463" s="31" t="b">
        <v>1</v>
      </c>
      <c r="B463" s="32" t="s">
        <v>74</v>
      </c>
      <c r="C463" s="33" t="s">
        <v>2765</v>
      </c>
      <c r="D463" s="34" t="s">
        <v>91</v>
      </c>
      <c r="E463" s="45" t="s">
        <v>436</v>
      </c>
      <c r="F463" s="36" t="b">
        <v>1</v>
      </c>
      <c r="G463" s="44" t="s">
        <v>86</v>
      </c>
      <c r="H463" s="36" t="b">
        <v>0</v>
      </c>
      <c r="I463" s="44" t="str">
        <f t="shared" si="1"/>
        <v>alessandro.gentilitutor1@pietroaldi.com</v>
      </c>
      <c r="J463" s="44" t="str">
        <f t="shared" si="2"/>
        <v>alessandro.gentilitutor2@pietroaldi.com</v>
      </c>
      <c r="K463" s="44"/>
    </row>
    <row r="464" ht="13.5" customHeight="1">
      <c r="A464" s="31" t="b">
        <v>1</v>
      </c>
      <c r="B464" s="32" t="s">
        <v>121</v>
      </c>
      <c r="C464" s="33" t="s">
        <v>2771</v>
      </c>
      <c r="D464" s="34" t="s">
        <v>91</v>
      </c>
      <c r="E464" s="45" t="s">
        <v>2177</v>
      </c>
      <c r="F464" s="43" t="b">
        <v>0</v>
      </c>
      <c r="G464" s="44" t="s">
        <v>86</v>
      </c>
      <c r="H464" s="36" t="b">
        <v>0</v>
      </c>
      <c r="I464" s="44" t="str">
        <f t="shared" si="1"/>
        <v>pietro.gerundatutor1@pietroaldi.com</v>
      </c>
      <c r="J464" s="44" t="str">
        <f t="shared" si="2"/>
        <v>pietro.gerundatutor2@pietroaldi.com</v>
      </c>
      <c r="K464" s="44"/>
    </row>
    <row r="465" ht="13.5" customHeight="1">
      <c r="A465" s="31" t="b">
        <v>1</v>
      </c>
      <c r="B465" s="32" t="s">
        <v>110</v>
      </c>
      <c r="C465" s="33" t="s">
        <v>2778</v>
      </c>
      <c r="D465" s="34" t="s">
        <v>84</v>
      </c>
      <c r="E465" s="45" t="s">
        <v>1326</v>
      </c>
      <c r="F465" s="43" t="b">
        <v>0</v>
      </c>
      <c r="G465" s="44" t="s">
        <v>86</v>
      </c>
      <c r="H465" s="36" t="b">
        <v>0</v>
      </c>
      <c r="I465" s="44" t="str">
        <f t="shared" si="1"/>
        <v>yousra.ghayatutor1@pietroaldi.com</v>
      </c>
      <c r="J465" s="44" t="str">
        <f t="shared" si="2"/>
        <v>yousra.ghayatutor2@pietroaldi.com</v>
      </c>
      <c r="K465" s="44"/>
    </row>
    <row r="466" ht="13.5" customHeight="1">
      <c r="A466" s="31" t="b">
        <v>1</v>
      </c>
      <c r="B466" s="32" t="s">
        <v>587</v>
      </c>
      <c r="C466" s="33" t="s">
        <v>2783</v>
      </c>
      <c r="D466" s="34" t="s">
        <v>91</v>
      </c>
      <c r="E466" s="45" t="s">
        <v>1322</v>
      </c>
      <c r="F466" s="43" t="b">
        <v>0</v>
      </c>
      <c r="G466" s="44" t="s">
        <v>86</v>
      </c>
      <c r="H466" s="36" t="b">
        <v>0</v>
      </c>
      <c r="I466" s="44" t="str">
        <f t="shared" si="1"/>
        <v>vladimircostin.ghenututor1@pietroaldi.com</v>
      </c>
      <c r="J466" s="44" t="str">
        <f t="shared" si="2"/>
        <v>vladimircostin.ghenututor2@pietroaldi.com</v>
      </c>
      <c r="K466" s="44"/>
    </row>
    <row r="467" ht="13.5" customHeight="1">
      <c r="A467" s="31" t="b">
        <v>1</v>
      </c>
      <c r="B467" s="32" t="s">
        <v>65</v>
      </c>
      <c r="C467" s="33" t="s">
        <v>92</v>
      </c>
      <c r="D467" s="34" t="s">
        <v>101</v>
      </c>
      <c r="E467" s="45" t="s">
        <v>523</v>
      </c>
      <c r="F467" s="43" t="b">
        <v>0</v>
      </c>
      <c r="G467" s="44" t="s">
        <v>86</v>
      </c>
      <c r="H467" s="36" t="b">
        <v>0</v>
      </c>
      <c r="I467" s="44" t="str">
        <f t="shared" si="1"/>
        <v>andreialberto.gheorghetutor1@pietroaldi.com</v>
      </c>
      <c r="J467" s="44" t="str">
        <f t="shared" si="2"/>
        <v>andreialberto.gheorghetutor2@pietroaldi.com</v>
      </c>
      <c r="K467" s="44"/>
    </row>
    <row r="468" ht="13.5" customHeight="1">
      <c r="A468" s="31" t="b">
        <v>1</v>
      </c>
      <c r="B468" s="32" t="s">
        <v>214</v>
      </c>
      <c r="C468" s="33" t="s">
        <v>2793</v>
      </c>
      <c r="D468" s="34" t="s">
        <v>91</v>
      </c>
      <c r="E468" s="45" t="s">
        <v>2794</v>
      </c>
      <c r="F468" s="43"/>
      <c r="G468" s="44" t="s">
        <v>86</v>
      </c>
      <c r="H468" s="36"/>
      <c r="I468" s="44" t="str">
        <f t="shared" si="1"/>
        <v>adele.ghinitutor1@pietroaldi.com</v>
      </c>
      <c r="J468" s="44" t="str">
        <f t="shared" si="2"/>
        <v>adele.ghinitutor2@pietroaldi.com</v>
      </c>
      <c r="K468" s="44"/>
    </row>
    <row r="469" ht="13.5" customHeight="1">
      <c r="A469" s="31" t="b">
        <v>1</v>
      </c>
      <c r="B469" s="32" t="s">
        <v>192</v>
      </c>
      <c r="C469" s="33" t="s">
        <v>2799</v>
      </c>
      <c r="D469" s="34" t="s">
        <v>91</v>
      </c>
      <c r="E469" s="45" t="s">
        <v>2801</v>
      </c>
      <c r="F469" s="43" t="b">
        <v>0</v>
      </c>
      <c r="G469" s="44" t="s">
        <v>86</v>
      </c>
      <c r="H469" s="36" t="b">
        <v>0</v>
      </c>
      <c r="I469" s="44" t="str">
        <f t="shared" si="1"/>
        <v>benedetta.ghinitutor1@pietroaldi.com</v>
      </c>
      <c r="J469" s="44" t="str">
        <f t="shared" si="2"/>
        <v>benedetta.ghinitutor2@pietroaldi.com</v>
      </c>
      <c r="K469" s="44"/>
    </row>
    <row r="470" ht="13.5" customHeight="1">
      <c r="A470" s="31" t="b">
        <v>1</v>
      </c>
      <c r="B470" s="32" t="s">
        <v>62</v>
      </c>
      <c r="C470" s="33" t="s">
        <v>2805</v>
      </c>
      <c r="D470" s="34" t="s">
        <v>91</v>
      </c>
      <c r="E470" s="45" t="s">
        <v>809</v>
      </c>
      <c r="F470" s="43" t="b">
        <v>0</v>
      </c>
      <c r="G470" s="44" t="s">
        <v>86</v>
      </c>
      <c r="H470" s="36" t="b">
        <v>0</v>
      </c>
      <c r="I470" s="44" t="str">
        <f t="shared" si="1"/>
        <v>francesco.ghinitutor1@pietroaldi.com</v>
      </c>
      <c r="J470" s="44" t="str">
        <f t="shared" si="2"/>
        <v>francesco.ghinitutor2@pietroaldi.com</v>
      </c>
      <c r="K470" s="44"/>
    </row>
    <row r="471" ht="13.5" customHeight="1">
      <c r="A471" s="31" t="b">
        <v>1</v>
      </c>
      <c r="B471" s="32" t="s">
        <v>152</v>
      </c>
      <c r="C471" s="33" t="s">
        <v>2811</v>
      </c>
      <c r="D471" s="34" t="s">
        <v>91</v>
      </c>
      <c r="E471" s="35" t="s">
        <v>2812</v>
      </c>
      <c r="F471" s="36"/>
      <c r="G471" s="37" t="s">
        <v>86</v>
      </c>
      <c r="H471" s="36"/>
      <c r="I471" s="39" t="str">
        <f t="shared" si="1"/>
        <v>gabriele.ghinitutor1@pietroaldi.com</v>
      </c>
      <c r="J471" s="39" t="str">
        <f t="shared" si="2"/>
        <v>gabriele.ghinitutor2@pietroaldi.com</v>
      </c>
      <c r="K471" s="39"/>
    </row>
    <row r="472" ht="13.5" customHeight="1">
      <c r="A472" s="31" t="b">
        <v>1</v>
      </c>
      <c r="B472" s="32" t="s">
        <v>284</v>
      </c>
      <c r="C472" s="33" t="s">
        <v>2815</v>
      </c>
      <c r="D472" s="34" t="s">
        <v>91</v>
      </c>
      <c r="E472" s="45" t="s">
        <v>1447</v>
      </c>
      <c r="F472" s="43"/>
      <c r="G472" s="44" t="s">
        <v>86</v>
      </c>
      <c r="H472" s="36"/>
      <c r="I472" s="44" t="str">
        <f t="shared" si="1"/>
        <v>leonardo.giabbanitutor1@pietroaldi.com</v>
      </c>
      <c r="J472" s="44" t="str">
        <f t="shared" si="2"/>
        <v>leonardo.giabbanitutor2@pietroaldi.com</v>
      </c>
      <c r="K472" s="44"/>
    </row>
    <row r="473" ht="13.5" customHeight="1">
      <c r="A473" s="31" t="b">
        <v>1</v>
      </c>
      <c r="B473" s="32" t="s">
        <v>251</v>
      </c>
      <c r="C473" s="33" t="s">
        <v>2820</v>
      </c>
      <c r="D473" s="34" t="s">
        <v>91</v>
      </c>
      <c r="E473" s="45" t="s">
        <v>752</v>
      </c>
      <c r="F473" s="43" t="b">
        <v>0</v>
      </c>
      <c r="G473" s="44" t="s">
        <v>86</v>
      </c>
      <c r="H473" s="36" t="b">
        <v>0</v>
      </c>
      <c r="I473" s="44" t="str">
        <f t="shared" si="1"/>
        <v>eva.giaccherinitutor1@pietroaldi.com</v>
      </c>
      <c r="J473" s="44" t="str">
        <f t="shared" si="2"/>
        <v>eva.giaccherinitutor2@pietroaldi.com</v>
      </c>
      <c r="K473" s="44"/>
    </row>
    <row r="474" ht="13.5" customHeight="1">
      <c r="A474" s="31" t="b">
        <v>1</v>
      </c>
      <c r="B474" s="32" t="s">
        <v>99</v>
      </c>
      <c r="C474" s="33" t="s">
        <v>2824</v>
      </c>
      <c r="D474" s="34" t="s">
        <v>91</v>
      </c>
      <c r="E474" s="35" t="s">
        <v>2825</v>
      </c>
      <c r="F474" s="36"/>
      <c r="G474" s="37" t="s">
        <v>86</v>
      </c>
      <c r="H474" s="36"/>
      <c r="I474" s="39" t="str">
        <f t="shared" si="1"/>
        <v>elena.giacobbetutor1@pietroaldi.com</v>
      </c>
      <c r="J474" s="39" t="str">
        <f t="shared" si="2"/>
        <v>elena.giacobbetutor2@pietroaldi.com</v>
      </c>
      <c r="K474" s="39"/>
    </row>
    <row r="475" ht="13.5" customHeight="1">
      <c r="A475" s="31" t="b">
        <v>1</v>
      </c>
      <c r="B475" s="32" t="s">
        <v>214</v>
      </c>
      <c r="C475" s="33" t="s">
        <v>2829</v>
      </c>
      <c r="D475" s="34" t="s">
        <v>91</v>
      </c>
      <c r="E475" s="45" t="s">
        <v>2830</v>
      </c>
      <c r="F475" s="43" t="b">
        <v>0</v>
      </c>
      <c r="G475" s="44" t="s">
        <v>86</v>
      </c>
      <c r="H475" s="36" t="b">
        <v>0</v>
      </c>
      <c r="I475" s="44" t="str">
        <f t="shared" si="1"/>
        <v>francesco.giacobbetutor1@pietroaldi.com</v>
      </c>
      <c r="J475" s="44" t="str">
        <f t="shared" si="2"/>
        <v>francesco.giacobbetutor2@pietroaldi.com</v>
      </c>
      <c r="K475" s="44"/>
    </row>
    <row r="476" ht="13.5" customHeight="1">
      <c r="A476" s="31" t="b">
        <v>1</v>
      </c>
      <c r="B476" s="32" t="s">
        <v>152</v>
      </c>
      <c r="C476" s="33" t="s">
        <v>2837</v>
      </c>
      <c r="D476" s="34" t="s">
        <v>91</v>
      </c>
      <c r="E476" s="35" t="s">
        <v>2839</v>
      </c>
      <c r="F476" s="36"/>
      <c r="G476" s="37" t="s">
        <v>86</v>
      </c>
      <c r="H476" s="36"/>
      <c r="I476" s="39" t="str">
        <f t="shared" si="1"/>
        <v>fanny.giallauritotutor1@pietroaldi.com</v>
      </c>
      <c r="J476" s="39" t="str">
        <f t="shared" si="2"/>
        <v>fanny.giallauritotutor2@pietroaldi.com</v>
      </c>
      <c r="K476" s="39"/>
    </row>
    <row r="477" ht="13.5" customHeight="1">
      <c r="A477" s="31" t="b">
        <v>1</v>
      </c>
      <c r="B477" s="32" t="s">
        <v>34</v>
      </c>
      <c r="C477" s="33" t="s">
        <v>250</v>
      </c>
      <c r="D477" s="34" t="s">
        <v>91</v>
      </c>
      <c r="E477" s="45" t="s">
        <v>2578</v>
      </c>
      <c r="F477" s="36" t="b">
        <v>1</v>
      </c>
      <c r="G477" s="44" t="s">
        <v>86</v>
      </c>
      <c r="H477" s="36" t="b">
        <v>0</v>
      </c>
      <c r="I477" s="44" t="str">
        <f t="shared" si="1"/>
        <v>lorenzo.giallinitutor1@pietroaldi.com</v>
      </c>
      <c r="J477" s="44" t="str">
        <f t="shared" si="2"/>
        <v>lorenzo.giallinitutor2@pietroaldi.com</v>
      </c>
      <c r="K477" s="44"/>
    </row>
    <row r="478" ht="13.5" customHeight="1">
      <c r="A478" s="31" t="b">
        <v>1</v>
      </c>
      <c r="B478" s="32" t="s">
        <v>183</v>
      </c>
      <c r="C478" s="33" t="s">
        <v>2844</v>
      </c>
      <c r="D478" s="34" t="s">
        <v>91</v>
      </c>
      <c r="E478" s="45" t="s">
        <v>1223</v>
      </c>
      <c r="F478" s="43" t="b">
        <v>0</v>
      </c>
      <c r="G478" s="44" t="s">
        <v>86</v>
      </c>
      <c r="H478" s="36" t="b">
        <v>0</v>
      </c>
      <c r="I478" s="44" t="str">
        <f t="shared" si="1"/>
        <v>samuele.giannettitutor1@pietroaldi.com</v>
      </c>
      <c r="J478" s="44" t="str">
        <f t="shared" si="2"/>
        <v>samuele.giannettitutor2@pietroaldi.com</v>
      </c>
      <c r="K478" s="44"/>
    </row>
    <row r="479" ht="13.5" customHeight="1">
      <c r="A479" s="31" t="b">
        <v>1</v>
      </c>
      <c r="B479" s="32" t="s">
        <v>372</v>
      </c>
      <c r="C479" s="33" t="s">
        <v>2848</v>
      </c>
      <c r="D479" s="34" t="s">
        <v>91</v>
      </c>
      <c r="E479" s="45" t="s">
        <v>659</v>
      </c>
      <c r="F479" s="43" t="b">
        <v>0</v>
      </c>
      <c r="G479" s="44" t="s">
        <v>86</v>
      </c>
      <c r="H479" s="36" t="b">
        <v>0</v>
      </c>
      <c r="I479" s="44" t="str">
        <f t="shared" si="1"/>
        <v>cristian.gianninitutor1@pietroaldi.com</v>
      </c>
      <c r="J479" s="44" t="str">
        <f t="shared" si="2"/>
        <v>cristian.gianninitutor2@pietroaldi.com</v>
      </c>
      <c r="K479" s="44"/>
    </row>
    <row r="480" ht="13.5" customHeight="1">
      <c r="A480" s="31" t="b">
        <v>1</v>
      </c>
      <c r="B480" s="32" t="s">
        <v>66</v>
      </c>
      <c r="C480" s="33" t="s">
        <v>2853</v>
      </c>
      <c r="D480" s="34" t="s">
        <v>84</v>
      </c>
      <c r="E480" s="45" t="s">
        <v>702</v>
      </c>
      <c r="F480" s="43" t="b">
        <v>0</v>
      </c>
      <c r="G480" s="44" t="s">
        <v>86</v>
      </c>
      <c r="H480" s="36" t="b">
        <v>0</v>
      </c>
      <c r="I480" s="44" t="str">
        <f t="shared" si="1"/>
        <v>edoardo.gianninitutor1@pietroaldi.com</v>
      </c>
      <c r="J480" s="44" t="str">
        <f t="shared" si="2"/>
        <v>edoardo.gianninitutor2@pietroaldi.com</v>
      </c>
      <c r="K480" s="44"/>
    </row>
    <row r="481" ht="13.5" customHeight="1">
      <c r="A481" s="31" t="b">
        <v>1</v>
      </c>
      <c r="B481" s="32" t="s">
        <v>239</v>
      </c>
      <c r="C481" s="33" t="s">
        <v>2856</v>
      </c>
      <c r="D481" s="34" t="s">
        <v>91</v>
      </c>
      <c r="E481" s="45" t="s">
        <v>2858</v>
      </c>
      <c r="F481" s="43" t="b">
        <v>0</v>
      </c>
      <c r="G481" s="44" t="s">
        <v>86</v>
      </c>
      <c r="H481" s="36" t="b">
        <v>0</v>
      </c>
      <c r="I481" s="44" t="str">
        <f t="shared" si="1"/>
        <v>flavio.gianninitutor1@pietroaldi.com</v>
      </c>
      <c r="J481" s="44" t="str">
        <f t="shared" si="2"/>
        <v>flavio.gianninitutor2@pietroaldi.com</v>
      </c>
      <c r="K481" s="44"/>
    </row>
    <row r="482" ht="13.5" customHeight="1">
      <c r="A482" s="31" t="b">
        <v>1</v>
      </c>
      <c r="B482" s="32" t="s">
        <v>9</v>
      </c>
      <c r="C482" s="33" t="s">
        <v>2860</v>
      </c>
      <c r="D482" s="34" t="s">
        <v>91</v>
      </c>
      <c r="E482" s="45" t="s">
        <v>849</v>
      </c>
      <c r="F482" s="36" t="b">
        <v>1</v>
      </c>
      <c r="G482" s="53" t="s">
        <v>2862</v>
      </c>
      <c r="H482" s="36" t="b">
        <v>0</v>
      </c>
      <c r="I482" s="44" t="str">
        <f t="shared" si="1"/>
        <v>giada.gianninitutor1@pietroaldi.com</v>
      </c>
      <c r="J482" s="44" t="str">
        <f t="shared" si="2"/>
        <v>giada.gianninitutor2@pietroaldi.com</v>
      </c>
      <c r="K482" s="44"/>
    </row>
    <row r="483" ht="13.5" customHeight="1">
      <c r="A483" s="31" t="b">
        <v>1</v>
      </c>
      <c r="B483" s="32" t="s">
        <v>174</v>
      </c>
      <c r="C483" s="33" t="s">
        <v>2864</v>
      </c>
      <c r="D483" s="34" t="s">
        <v>91</v>
      </c>
      <c r="E483" s="45" t="s">
        <v>467</v>
      </c>
      <c r="F483" s="43" t="b">
        <v>0</v>
      </c>
      <c r="G483" s="44" t="s">
        <v>86</v>
      </c>
      <c r="H483" s="36" t="b">
        <v>0</v>
      </c>
      <c r="I483" s="44" t="str">
        <f t="shared" si="1"/>
        <v>alice.giannonitutor1@pietroaldi.com</v>
      </c>
      <c r="J483" s="44" t="str">
        <f t="shared" si="2"/>
        <v>alice.giannonitutor2@pietroaldi.com</v>
      </c>
      <c r="K483" s="44"/>
    </row>
    <row r="484" ht="13.5" customHeight="1">
      <c r="A484" s="31" t="b">
        <v>1</v>
      </c>
      <c r="B484" s="32" t="s">
        <v>372</v>
      </c>
      <c r="C484" s="33" t="s">
        <v>2868</v>
      </c>
      <c r="D484" s="34" t="s">
        <v>91</v>
      </c>
      <c r="E484" s="45" t="s">
        <v>1303</v>
      </c>
      <c r="F484" s="43" t="b">
        <v>0</v>
      </c>
      <c r="G484" s="44" t="s">
        <v>86</v>
      </c>
      <c r="H484" s="36" t="b">
        <v>0</v>
      </c>
      <c r="I484" s="44" t="str">
        <f t="shared" si="1"/>
        <v>valentina.giannottitutor1@pietroaldi.com</v>
      </c>
      <c r="J484" s="44" t="str">
        <f t="shared" si="2"/>
        <v>valentina.giannottitutor2@pietroaldi.com</v>
      </c>
      <c r="K484" s="44"/>
    </row>
    <row r="485" ht="13.5" customHeight="1">
      <c r="A485" s="31" t="b">
        <v>1</v>
      </c>
      <c r="B485" s="32" t="s">
        <v>121</v>
      </c>
      <c r="C485" s="33" t="s">
        <v>2873</v>
      </c>
      <c r="D485" s="34" t="s">
        <v>91</v>
      </c>
      <c r="E485" s="45" t="s">
        <v>2193</v>
      </c>
      <c r="F485" s="43" t="b">
        <v>0</v>
      </c>
      <c r="G485" s="44" t="s">
        <v>86</v>
      </c>
      <c r="H485" s="36" t="b">
        <v>0</v>
      </c>
      <c r="I485" s="44" t="str">
        <f t="shared" si="1"/>
        <v>emma.gigitutor1@pietroaldi.com</v>
      </c>
      <c r="J485" s="44" t="str">
        <f t="shared" si="2"/>
        <v>emma.gigitutor2@pietroaldi.com</v>
      </c>
      <c r="K485" s="44"/>
    </row>
    <row r="486" ht="13.5" customHeight="1">
      <c r="A486" s="31" t="b">
        <v>1</v>
      </c>
      <c r="B486" s="32" t="s">
        <v>83</v>
      </c>
      <c r="C486" s="33" t="s">
        <v>355</v>
      </c>
      <c r="D486" s="34" t="s">
        <v>84</v>
      </c>
      <c r="E486" s="45" t="s">
        <v>1343</v>
      </c>
      <c r="F486" s="43" t="b">
        <v>0</v>
      </c>
      <c r="G486" s="44" t="s">
        <v>86</v>
      </c>
      <c r="H486" s="36" t="b">
        <v>0</v>
      </c>
      <c r="I486" s="44" t="str">
        <f t="shared" si="1"/>
        <v>francesco.gigitutor1@pietroaldi.com</v>
      </c>
      <c r="J486" s="44" t="str">
        <f t="shared" si="2"/>
        <v>francesco.gigitutor2@pietroaldi.com</v>
      </c>
      <c r="K486" s="44"/>
    </row>
    <row r="487" ht="13.5" customHeight="1">
      <c r="A487" s="31" t="b">
        <v>1</v>
      </c>
      <c r="B487" s="32" t="s">
        <v>143</v>
      </c>
      <c r="C487" s="33" t="s">
        <v>2879</v>
      </c>
      <c r="D487" s="34" t="s">
        <v>91</v>
      </c>
      <c r="E487" s="45" t="s">
        <v>1520</v>
      </c>
      <c r="F487" s="43"/>
      <c r="G487" s="44" t="s">
        <v>86</v>
      </c>
      <c r="H487" s="36"/>
      <c r="I487" s="44" t="str">
        <f t="shared" si="1"/>
        <v>pietro.ginanneschitutor1@pietroaldi.com</v>
      </c>
      <c r="J487" s="44" t="str">
        <f t="shared" si="2"/>
        <v>pietro.ginanneschitutor2@pietroaldi.com</v>
      </c>
      <c r="K487" s="44"/>
    </row>
    <row r="488" ht="13.5" customHeight="1">
      <c r="A488" s="31" t="b">
        <v>1</v>
      </c>
      <c r="B488" s="32" t="s">
        <v>83</v>
      </c>
      <c r="C488" s="33" t="s">
        <v>2881</v>
      </c>
      <c r="D488" s="34" t="s">
        <v>91</v>
      </c>
      <c r="E488" s="45" t="s">
        <v>1344</v>
      </c>
      <c r="F488" s="43" t="b">
        <v>0</v>
      </c>
      <c r="G488" s="44" t="s">
        <v>86</v>
      </c>
      <c r="H488" s="36" t="b">
        <v>0</v>
      </c>
      <c r="I488" s="44" t="str">
        <f t="shared" si="1"/>
        <v>leandro.ginesitutor1@pietroaldi.com</v>
      </c>
      <c r="J488" s="44" t="str">
        <f t="shared" si="2"/>
        <v>leandro.ginesitutor2@pietroaldi.com</v>
      </c>
      <c r="K488" s="44"/>
    </row>
    <row r="489" ht="13.5" customHeight="1">
      <c r="A489" s="31" t="b">
        <v>1</v>
      </c>
      <c r="B489" s="32" t="s">
        <v>174</v>
      </c>
      <c r="C489" s="33" t="s">
        <v>2887</v>
      </c>
      <c r="D489" s="34" t="s">
        <v>91</v>
      </c>
      <c r="E489" s="45" t="s">
        <v>1132</v>
      </c>
      <c r="F489" s="43" t="b">
        <v>0</v>
      </c>
      <c r="G489" s="44" t="s">
        <v>86</v>
      </c>
      <c r="H489" s="36" t="b">
        <v>0</v>
      </c>
      <c r="I489" s="44" t="str">
        <f t="shared" si="1"/>
        <v>michele.giovagnolitutor1@pietroaldi.com</v>
      </c>
      <c r="J489" s="44" t="str">
        <f t="shared" si="2"/>
        <v>michele.giovagnolitutor2@pietroaldi.com</v>
      </c>
      <c r="K489" s="44"/>
    </row>
    <row r="490" ht="13.5" customHeight="1">
      <c r="A490" s="31" t="b">
        <v>1</v>
      </c>
      <c r="B490" s="32" t="s">
        <v>104</v>
      </c>
      <c r="C490" s="33" t="s">
        <v>2889</v>
      </c>
      <c r="D490" s="34" t="s">
        <v>91</v>
      </c>
      <c r="E490" s="45" t="s">
        <v>777</v>
      </c>
      <c r="F490" s="43" t="b">
        <v>0</v>
      </c>
      <c r="G490" s="44" t="s">
        <v>86</v>
      </c>
      <c r="H490" s="36" t="b">
        <v>0</v>
      </c>
      <c r="I490" s="44" t="str">
        <f t="shared" si="1"/>
        <v>filippo.giovanitutor1@pietroaldi.com</v>
      </c>
      <c r="J490" s="44" t="str">
        <f t="shared" si="2"/>
        <v>filippo.giovanitutor2@pietroaldi.com</v>
      </c>
      <c r="K490" s="44"/>
    </row>
    <row r="491" ht="13.5" customHeight="1">
      <c r="A491" s="31" t="b">
        <v>1</v>
      </c>
      <c r="B491" s="32" t="s">
        <v>61</v>
      </c>
      <c r="C491" s="33" t="s">
        <v>2893</v>
      </c>
      <c r="D491" s="34" t="s">
        <v>84</v>
      </c>
      <c r="E491" s="45" t="s">
        <v>956</v>
      </c>
      <c r="F491" s="43" t="b">
        <v>0</v>
      </c>
      <c r="G491" s="44" t="s">
        <v>86</v>
      </c>
      <c r="H491" s="36" t="b">
        <v>0</v>
      </c>
      <c r="I491" s="44" t="str">
        <f t="shared" si="1"/>
        <v>leonardo.giovannettitutor1@pietroaldi.com</v>
      </c>
      <c r="J491" s="44" t="str">
        <f t="shared" si="2"/>
        <v>leonardo.giovannettitutor2@pietroaldi.com</v>
      </c>
      <c r="K491" s="44"/>
    </row>
    <row r="492" ht="13.5" customHeight="1">
      <c r="A492" s="31" t="b">
        <v>1</v>
      </c>
      <c r="B492" s="32" t="s">
        <v>278</v>
      </c>
      <c r="C492" s="33" t="s">
        <v>2897</v>
      </c>
      <c r="D492" s="34" t="s">
        <v>91</v>
      </c>
      <c r="E492" s="45" t="s">
        <v>2735</v>
      </c>
      <c r="F492" s="43" t="b">
        <v>0</v>
      </c>
      <c r="G492" s="53" t="s">
        <v>2898</v>
      </c>
      <c r="H492" s="36" t="b">
        <v>0</v>
      </c>
      <c r="I492" s="44" t="str">
        <f t="shared" si="1"/>
        <v>matteo.giovanninitutor1@pietroaldi.com</v>
      </c>
      <c r="J492" s="44" t="str">
        <f t="shared" si="2"/>
        <v>matteo.giovanninitutor2@pietroaldi.com</v>
      </c>
      <c r="K492" s="44"/>
    </row>
    <row r="493" ht="13.5" customHeight="1">
      <c r="A493" s="31" t="b">
        <v>1</v>
      </c>
      <c r="B493" s="32" t="s">
        <v>45</v>
      </c>
      <c r="C493" s="33" t="s">
        <v>571</v>
      </c>
      <c r="D493" s="34" t="s">
        <v>84</v>
      </c>
      <c r="E493" s="45" t="s">
        <v>1067</v>
      </c>
      <c r="F493" s="43" t="b">
        <v>0</v>
      </c>
      <c r="G493" s="44" t="s">
        <v>86</v>
      </c>
      <c r="H493" s="36" t="b">
        <v>0</v>
      </c>
      <c r="I493" s="44" t="str">
        <f t="shared" si="1"/>
        <v>matilde.giovitutor1@pietroaldi.com</v>
      </c>
      <c r="J493" s="44" t="str">
        <f t="shared" si="2"/>
        <v>matilde.giovitutor2@pietroaldi.com</v>
      </c>
      <c r="K493" s="44"/>
    </row>
    <row r="494" ht="13.5" customHeight="1">
      <c r="A494" s="31" t="b">
        <v>1</v>
      </c>
      <c r="B494" s="32" t="s">
        <v>143</v>
      </c>
      <c r="C494" s="33" t="s">
        <v>2903</v>
      </c>
      <c r="D494" s="34" t="s">
        <v>91</v>
      </c>
      <c r="E494" s="45" t="s">
        <v>1524</v>
      </c>
      <c r="F494" s="43"/>
      <c r="G494" s="44" t="s">
        <v>86</v>
      </c>
      <c r="H494" s="36"/>
      <c r="I494" s="44" t="str">
        <f t="shared" si="1"/>
        <v>luce.girellitutor1@pietroaldi.com</v>
      </c>
      <c r="J494" s="44" t="str">
        <f t="shared" si="2"/>
        <v>luce.girellitutor2@pietroaldi.com</v>
      </c>
      <c r="K494" s="44"/>
    </row>
    <row r="495" ht="13.5" customHeight="1">
      <c r="A495" s="31" t="b">
        <v>1</v>
      </c>
      <c r="B495" s="32" t="s">
        <v>62</v>
      </c>
      <c r="C495" s="33" t="s">
        <v>2907</v>
      </c>
      <c r="D495" s="34" t="s">
        <v>91</v>
      </c>
      <c r="E495" s="45" t="s">
        <v>1249</v>
      </c>
      <c r="F495" s="43" t="b">
        <v>0</v>
      </c>
      <c r="G495" s="44" t="s">
        <v>86</v>
      </c>
      <c r="H495" s="36" t="b">
        <v>0</v>
      </c>
      <c r="I495" s="44" t="str">
        <f t="shared" si="1"/>
        <v>serena.gismonditutor1@pietroaldi.com</v>
      </c>
      <c r="J495" s="44" t="str">
        <f t="shared" si="2"/>
        <v>serena.gismonditutor2@pietroaldi.com</v>
      </c>
      <c r="K495" s="44"/>
    </row>
    <row r="496" ht="13.5" customHeight="1">
      <c r="A496" s="31" t="b">
        <v>1</v>
      </c>
      <c r="B496" s="32" t="s">
        <v>152</v>
      </c>
      <c r="C496" s="33" t="s">
        <v>2910</v>
      </c>
      <c r="D496" s="34" t="s">
        <v>91</v>
      </c>
      <c r="E496" s="35" t="s">
        <v>2911</v>
      </c>
      <c r="F496" s="36"/>
      <c r="G496" s="37" t="s">
        <v>86</v>
      </c>
      <c r="H496" s="36"/>
      <c r="I496" s="39" t="str">
        <f t="shared" si="1"/>
        <v>martina.giuggiolitutor1@pietroaldi.com</v>
      </c>
      <c r="J496" s="39" t="str">
        <f t="shared" si="2"/>
        <v>martina.giuggiolitutor2@pietroaldi.com</v>
      </c>
      <c r="K496" s="39"/>
    </row>
    <row r="497" ht="13.5" customHeight="1">
      <c r="A497" s="31" t="b">
        <v>1</v>
      </c>
      <c r="B497" s="32" t="s">
        <v>251</v>
      </c>
      <c r="C497" s="33" t="s">
        <v>2915</v>
      </c>
      <c r="D497" s="34" t="s">
        <v>91</v>
      </c>
      <c r="E497" s="45" t="s">
        <v>909</v>
      </c>
      <c r="F497" s="43" t="b">
        <v>0</v>
      </c>
      <c r="G497" s="44" t="s">
        <v>86</v>
      </c>
      <c r="H497" s="36" t="b">
        <v>0</v>
      </c>
      <c r="I497" s="44" t="str">
        <f t="shared" si="1"/>
        <v>greta.giuliarinitutor1@pietroaldi.com</v>
      </c>
      <c r="J497" s="44" t="str">
        <f t="shared" si="2"/>
        <v>greta.giuliarinitutor2@pietroaldi.com</v>
      </c>
      <c r="K497" s="44"/>
    </row>
    <row r="498" ht="13.5" customHeight="1">
      <c r="A498" s="31" t="b">
        <v>1</v>
      </c>
      <c r="B498" s="32" t="s">
        <v>34</v>
      </c>
      <c r="C498" s="33" t="s">
        <v>96</v>
      </c>
      <c r="D498" s="34" t="s">
        <v>84</v>
      </c>
      <c r="E498" s="45" t="s">
        <v>2594</v>
      </c>
      <c r="F498" s="43" t="b">
        <v>0</v>
      </c>
      <c r="G498" s="64" t="s">
        <v>2918</v>
      </c>
      <c r="H498" s="36" t="b">
        <v>0</v>
      </c>
      <c r="I498" s="44" t="str">
        <f t="shared" si="1"/>
        <v>sveva.giustitutor1@pietroaldi.com</v>
      </c>
      <c r="J498" s="44" t="str">
        <f t="shared" si="2"/>
        <v>sveva.giustitutor2@pietroaldi.com</v>
      </c>
      <c r="K498" s="44"/>
    </row>
    <row r="499" ht="13.5" customHeight="1">
      <c r="A499" s="31" t="b">
        <v>1</v>
      </c>
      <c r="B499" s="32" t="s">
        <v>151</v>
      </c>
      <c r="C499" s="33" t="s">
        <v>2921</v>
      </c>
      <c r="D499" s="34" t="s">
        <v>91</v>
      </c>
      <c r="E499" s="45" t="s">
        <v>2065</v>
      </c>
      <c r="F499" s="43" t="b">
        <v>0</v>
      </c>
      <c r="G499" s="44" t="s">
        <v>86</v>
      </c>
      <c r="H499" s="36" t="b">
        <v>0</v>
      </c>
      <c r="I499" s="44" t="str">
        <f t="shared" si="1"/>
        <v>nicola.glutnictutor1@pietroaldi.com</v>
      </c>
      <c r="J499" s="44" t="str">
        <f t="shared" si="2"/>
        <v>nicola.glutnictutor2@pietroaldi.com</v>
      </c>
      <c r="K499" s="44"/>
    </row>
    <row r="500" ht="13.5" customHeight="1">
      <c r="A500" s="31" t="b">
        <v>1</v>
      </c>
      <c r="B500" s="32" t="s">
        <v>143</v>
      </c>
      <c r="C500" s="33" t="s">
        <v>2923</v>
      </c>
      <c r="D500" s="34" t="s">
        <v>84</v>
      </c>
      <c r="E500" s="45" t="s">
        <v>1528</v>
      </c>
      <c r="F500" s="43"/>
      <c r="G500" s="44" t="s">
        <v>86</v>
      </c>
      <c r="H500" s="36"/>
      <c r="I500" s="44" t="str">
        <f t="shared" si="1"/>
        <v>zeno.goraccitutor1@pietroaldi.com</v>
      </c>
      <c r="J500" s="44" t="str">
        <f t="shared" si="2"/>
        <v>zeno.goraccitutor2@pietroaldi.com</v>
      </c>
      <c r="K500" s="44"/>
    </row>
    <row r="501" ht="13.5" customHeight="1">
      <c r="A501" s="31" t="b">
        <v>1</v>
      </c>
      <c r="B501" s="32" t="s">
        <v>215</v>
      </c>
      <c r="C501" s="33" t="s">
        <v>223</v>
      </c>
      <c r="D501" s="34" t="s">
        <v>84</v>
      </c>
      <c r="E501" s="45" t="s">
        <v>780</v>
      </c>
      <c r="F501" s="43" t="b">
        <v>0</v>
      </c>
      <c r="G501" s="44" t="s">
        <v>86</v>
      </c>
      <c r="H501" s="36" t="b">
        <v>0</v>
      </c>
      <c r="I501" s="44" t="str">
        <f t="shared" si="1"/>
        <v>filippo.gorellitutor1@pietroaldi.com</v>
      </c>
      <c r="J501" s="44" t="str">
        <f t="shared" si="2"/>
        <v>filippo.gorellitutor2@pietroaldi.com</v>
      </c>
      <c r="K501" s="44"/>
    </row>
    <row r="502" ht="13.5" customHeight="1">
      <c r="A502" s="31" t="b">
        <v>1</v>
      </c>
      <c r="B502" s="32" t="s">
        <v>295</v>
      </c>
      <c r="C502" s="33" t="s">
        <v>2928</v>
      </c>
      <c r="D502" s="34" t="s">
        <v>91</v>
      </c>
      <c r="E502" s="45" t="s">
        <v>1320</v>
      </c>
      <c r="F502" s="36" t="b">
        <v>1</v>
      </c>
      <c r="G502" s="44" t="s">
        <v>86</v>
      </c>
      <c r="H502" s="36"/>
      <c r="I502" s="44" t="str">
        <f t="shared" si="1"/>
        <v>morgan.goritutor1@pietroaldi.com</v>
      </c>
      <c r="J502" s="44" t="str">
        <f t="shared" si="2"/>
        <v>morgan.goritutor2@pietroaldi.com</v>
      </c>
      <c r="K502" s="44"/>
    </row>
    <row r="503" ht="13.5" customHeight="1">
      <c r="A503" s="31" t="b">
        <v>1</v>
      </c>
      <c r="B503" s="32" t="s">
        <v>61</v>
      </c>
      <c r="C503" s="33" t="s">
        <v>2930</v>
      </c>
      <c r="D503" s="34" t="s">
        <v>91</v>
      </c>
      <c r="E503" s="45" t="s">
        <v>1019</v>
      </c>
      <c r="F503" s="43" t="b">
        <v>0</v>
      </c>
      <c r="G503" s="44" t="s">
        <v>86</v>
      </c>
      <c r="H503" s="36" t="b">
        <v>0</v>
      </c>
      <c r="I503" s="44" t="str">
        <f t="shared" si="1"/>
        <v>manuel.granatotutor1@pietroaldi.com</v>
      </c>
      <c r="J503" s="44" t="str">
        <f t="shared" si="2"/>
        <v>manuel.granatotutor2@pietroaldi.com</v>
      </c>
      <c r="K503" s="44"/>
    </row>
    <row r="504" ht="13.5" customHeight="1">
      <c r="A504" s="31" t="b">
        <v>1</v>
      </c>
      <c r="B504" s="32" t="s">
        <v>188</v>
      </c>
      <c r="C504" s="33" t="s">
        <v>2932</v>
      </c>
      <c r="D504" s="34" t="s">
        <v>84</v>
      </c>
      <c r="E504" s="45" t="s">
        <v>889</v>
      </c>
      <c r="F504" s="43" t="b">
        <v>0</v>
      </c>
      <c r="G504" s="44" t="s">
        <v>86</v>
      </c>
      <c r="H504" s="36" t="b">
        <v>0</v>
      </c>
      <c r="I504" s="44" t="str">
        <f t="shared" si="1"/>
        <v>giulio.grascellitutor1@pietroaldi.com</v>
      </c>
      <c r="J504" s="44" t="str">
        <f t="shared" si="2"/>
        <v>giulio.grascellitutor2@pietroaldi.com</v>
      </c>
      <c r="K504" s="44"/>
    </row>
    <row r="505" ht="13.5" customHeight="1">
      <c r="A505" s="31" t="b">
        <v>1</v>
      </c>
      <c r="B505" s="32" t="s">
        <v>335</v>
      </c>
      <c r="C505" s="33" t="s">
        <v>349</v>
      </c>
      <c r="D505" s="34" t="s">
        <v>91</v>
      </c>
      <c r="E505" s="45" t="s">
        <v>1059</v>
      </c>
      <c r="F505" s="36" t="b">
        <v>1</v>
      </c>
      <c r="G505" s="44" t="s">
        <v>86</v>
      </c>
      <c r="H505" s="36" t="b">
        <v>0</v>
      </c>
      <c r="I505" s="44" t="str">
        <f t="shared" si="1"/>
        <v>massimiliano.grassitutor1@pietroaldi.com</v>
      </c>
      <c r="J505" s="44" t="str">
        <f t="shared" si="2"/>
        <v>massimiliano.grassitutor2@pietroaldi.com</v>
      </c>
      <c r="K505" s="44"/>
    </row>
    <row r="506" ht="13.5" customHeight="1">
      <c r="A506" s="31" t="b">
        <v>1</v>
      </c>
      <c r="B506" s="32" t="s">
        <v>81</v>
      </c>
      <c r="C506" s="33" t="s">
        <v>2936</v>
      </c>
      <c r="D506" s="34" t="s">
        <v>91</v>
      </c>
      <c r="E506" s="45" t="s">
        <v>1108</v>
      </c>
      <c r="F506" s="36" t="b">
        <v>1</v>
      </c>
      <c r="G506" s="44" t="s">
        <v>86</v>
      </c>
      <c r="H506" s="36" t="b">
        <v>0</v>
      </c>
      <c r="I506" s="44" t="str">
        <f t="shared" si="1"/>
        <v>mattia.grassitutor1@pietroaldi.com</v>
      </c>
      <c r="J506" s="44" t="str">
        <f t="shared" si="2"/>
        <v>mattia.grassitutor2@pietroaldi.com</v>
      </c>
      <c r="K506" s="44"/>
    </row>
    <row r="507" ht="13.5" customHeight="1">
      <c r="A507" s="31" t="b">
        <v>1</v>
      </c>
      <c r="B507" s="32" t="s">
        <v>106</v>
      </c>
      <c r="C507" s="33" t="s">
        <v>2939</v>
      </c>
      <c r="D507" s="34" t="s">
        <v>91</v>
      </c>
      <c r="E507" s="45" t="s">
        <v>2940</v>
      </c>
      <c r="F507" s="43"/>
      <c r="G507" s="44" t="s">
        <v>86</v>
      </c>
      <c r="H507" s="36"/>
      <c r="I507" s="44" t="str">
        <f t="shared" si="1"/>
        <v>beatrice.grassotutor1@pietroaldi.com</v>
      </c>
      <c r="J507" s="44" t="str">
        <f t="shared" si="2"/>
        <v>beatrice.grassotutor2@pietroaldi.com</v>
      </c>
      <c r="K507" s="44"/>
    </row>
    <row r="508" ht="13.5" customHeight="1">
      <c r="A508" s="31" t="b">
        <v>1</v>
      </c>
      <c r="B508" s="32" t="s">
        <v>56</v>
      </c>
      <c r="C508" s="33" t="s">
        <v>2943</v>
      </c>
      <c r="D508" s="34" t="s">
        <v>91</v>
      </c>
      <c r="E508" s="45" t="s">
        <v>1144</v>
      </c>
      <c r="F508" s="43" t="b">
        <v>0</v>
      </c>
      <c r="G508" s="44" t="s">
        <v>86</v>
      </c>
      <c r="H508" s="36" t="b">
        <v>0</v>
      </c>
      <c r="I508" s="44" t="str">
        <f t="shared" si="1"/>
        <v>niccolo.graziositutor1@pietroaldi.com</v>
      </c>
      <c r="J508" s="44" t="str">
        <f t="shared" si="2"/>
        <v>niccolo.graziositutor2@pietroaldi.com</v>
      </c>
      <c r="K508" s="44"/>
    </row>
    <row r="509" ht="13.5" customHeight="1">
      <c r="A509" s="31" t="b">
        <v>1</v>
      </c>
      <c r="B509" s="32" t="s">
        <v>278</v>
      </c>
      <c r="C509" s="33" t="s">
        <v>2946</v>
      </c>
      <c r="D509" s="34" t="s">
        <v>91</v>
      </c>
      <c r="E509" s="45" t="s">
        <v>2740</v>
      </c>
      <c r="F509" s="43" t="b">
        <v>0</v>
      </c>
      <c r="G509" s="44" t="s">
        <v>86</v>
      </c>
      <c r="H509" s="36" t="b">
        <v>0</v>
      </c>
      <c r="I509" s="44" t="str">
        <f t="shared" si="1"/>
        <v>tommaso.grazzinitutor1@pietroaldi.com</v>
      </c>
      <c r="J509" s="44" t="str">
        <f t="shared" si="2"/>
        <v>tommaso.grazzinitutor2@pietroaldi.com</v>
      </c>
      <c r="K509" s="44"/>
    </row>
    <row r="510" ht="13.5" customHeight="1">
      <c r="A510" s="31" t="b">
        <v>1</v>
      </c>
      <c r="B510" s="32" t="s">
        <v>110</v>
      </c>
      <c r="C510" s="33" t="s">
        <v>625</v>
      </c>
      <c r="D510" s="34" t="s">
        <v>91</v>
      </c>
      <c r="E510" s="45" t="s">
        <v>491</v>
      </c>
      <c r="F510" s="36" t="b">
        <v>1</v>
      </c>
      <c r="G510" s="44" t="s">
        <v>86</v>
      </c>
      <c r="H510" s="36" t="b">
        <v>0</v>
      </c>
      <c r="I510" s="44" t="str">
        <f t="shared" si="1"/>
        <v>andre.griciatutor1@pietroaldi.com</v>
      </c>
      <c r="J510" s="44" t="str">
        <f t="shared" si="2"/>
        <v>andre.griciatutor2@pietroaldi.com</v>
      </c>
      <c r="K510" s="44"/>
    </row>
    <row r="511" ht="13.5" customHeight="1">
      <c r="A511" s="31" t="b">
        <v>1</v>
      </c>
      <c r="B511" s="32" t="s">
        <v>50</v>
      </c>
      <c r="C511" s="33" t="s">
        <v>2953</v>
      </c>
      <c r="D511" s="34" t="s">
        <v>101</v>
      </c>
      <c r="E511" s="45" t="s">
        <v>637</v>
      </c>
      <c r="F511" s="43" t="b">
        <v>0</v>
      </c>
      <c r="G511" s="44" t="s">
        <v>86</v>
      </c>
      <c r="H511" s="36" t="b">
        <v>0</v>
      </c>
      <c r="I511" s="44" t="str">
        <f t="shared" si="1"/>
        <v>chiara.grillotutor1@pietroaldi.com</v>
      </c>
      <c r="J511" s="44" t="str">
        <f t="shared" si="2"/>
        <v>chiara.grillotutor2@pietroaldi.com</v>
      </c>
      <c r="K511" s="44"/>
    </row>
    <row r="512" ht="13.5" customHeight="1">
      <c r="A512" s="31" t="b">
        <v>1</v>
      </c>
      <c r="B512" s="32" t="s">
        <v>56</v>
      </c>
      <c r="C512" s="33" t="s">
        <v>2956</v>
      </c>
      <c r="D512" s="34" t="s">
        <v>91</v>
      </c>
      <c r="E512" s="45" t="s">
        <v>1210</v>
      </c>
      <c r="F512" s="43" t="b">
        <v>0</v>
      </c>
      <c r="G512" s="44" t="s">
        <v>86</v>
      </c>
      <c r="H512" s="36" t="b">
        <v>0</v>
      </c>
      <c r="I512" s="44" t="str">
        <f t="shared" si="1"/>
        <v>rocco.grillotutor1@pietroaldi.com</v>
      </c>
      <c r="J512" s="44" t="str">
        <f t="shared" si="2"/>
        <v>rocco.grillotutor2@pietroaldi.com</v>
      </c>
      <c r="K512" s="44"/>
    </row>
    <row r="513" ht="13.5" customHeight="1">
      <c r="A513" s="31" t="b">
        <v>1</v>
      </c>
      <c r="B513" s="32" t="s">
        <v>126</v>
      </c>
      <c r="C513" s="33" t="s">
        <v>2959</v>
      </c>
      <c r="D513" s="34" t="s">
        <v>91</v>
      </c>
      <c r="E513" s="45" t="s">
        <v>974</v>
      </c>
      <c r="F513" s="36" t="b">
        <v>1</v>
      </c>
      <c r="G513" s="44" t="s">
        <v>86</v>
      </c>
      <c r="H513" s="36" t="b">
        <v>0</v>
      </c>
      <c r="I513" s="44" t="str">
        <f t="shared" si="1"/>
        <v>lorenzo.grippatutor1@pietroaldi.com</v>
      </c>
      <c r="J513" s="44" t="str">
        <f t="shared" si="2"/>
        <v>lorenzo.grippatutor2@pietroaldi.com</v>
      </c>
      <c r="K513" s="44"/>
    </row>
    <row r="514" ht="13.5" customHeight="1">
      <c r="A514" s="31" t="b">
        <v>1</v>
      </c>
      <c r="B514" s="32" t="s">
        <v>89</v>
      </c>
      <c r="C514" s="33" t="s">
        <v>2962</v>
      </c>
      <c r="D514" s="34" t="s">
        <v>91</v>
      </c>
      <c r="E514" s="35" t="s">
        <v>2964</v>
      </c>
      <c r="F514" s="36" t="b">
        <v>1</v>
      </c>
      <c r="G514" s="37" t="s">
        <v>86</v>
      </c>
      <c r="H514" s="36"/>
      <c r="I514" s="39" t="str">
        <f t="shared" si="1"/>
        <v>milena.grippatutor1@pietroaldi.com</v>
      </c>
      <c r="J514" s="39" t="str">
        <f t="shared" si="2"/>
        <v>milena.grippatutor2@pietroaldi.com</v>
      </c>
      <c r="K514" s="39"/>
    </row>
    <row r="515" ht="13.5" customHeight="1">
      <c r="A515" s="31" t="b">
        <v>1</v>
      </c>
      <c r="B515" s="32" t="s">
        <v>192</v>
      </c>
      <c r="C515" s="33" t="s">
        <v>2968</v>
      </c>
      <c r="D515" s="34" t="s">
        <v>91</v>
      </c>
      <c r="E515" s="45" t="s">
        <v>2969</v>
      </c>
      <c r="F515" s="43" t="b">
        <v>0</v>
      </c>
      <c r="G515" s="44" t="s">
        <v>86</v>
      </c>
      <c r="H515" s="36" t="b">
        <v>0</v>
      </c>
      <c r="I515" s="44" t="str">
        <f t="shared" si="1"/>
        <v>edoardo.grocciatutor1@pietroaldi.com</v>
      </c>
      <c r="J515" s="44" t="str">
        <f t="shared" si="2"/>
        <v>edoardo.grocciatutor2@pietroaldi.com</v>
      </c>
      <c r="K515" s="44"/>
    </row>
    <row r="516" ht="13.5" customHeight="1">
      <c r="A516" s="31" t="b">
        <v>1</v>
      </c>
      <c r="B516" s="32" t="s">
        <v>599</v>
      </c>
      <c r="C516" s="33" t="s">
        <v>2973</v>
      </c>
      <c r="D516" s="34" t="s">
        <v>91</v>
      </c>
      <c r="E516" s="45" t="s">
        <v>2974</v>
      </c>
      <c r="F516" s="43" t="b">
        <v>0</v>
      </c>
      <c r="G516" s="44" t="s">
        <v>86</v>
      </c>
      <c r="H516" s="36" t="b">
        <v>0</v>
      </c>
      <c r="I516" s="44" t="str">
        <f t="shared" si="1"/>
        <v>gaia.guadagnolitutor1@pietroaldi.com</v>
      </c>
      <c r="J516" s="44" t="str">
        <f t="shared" si="2"/>
        <v>gaia.guadagnolitutor2@pietroaldi.com</v>
      </c>
      <c r="K516" s="44"/>
    </row>
    <row r="517" ht="13.5" customHeight="1">
      <c r="A517" s="31" t="b">
        <v>1</v>
      </c>
      <c r="B517" s="32" t="s">
        <v>89</v>
      </c>
      <c r="C517" s="33" t="s">
        <v>2979</v>
      </c>
      <c r="D517" s="34" t="s">
        <v>91</v>
      </c>
      <c r="E517" s="35" t="s">
        <v>2980</v>
      </c>
      <c r="F517" s="36"/>
      <c r="G517" s="37" t="s">
        <v>86</v>
      </c>
      <c r="H517" s="36"/>
      <c r="I517" s="39" t="str">
        <f t="shared" si="1"/>
        <v>linda.gualanditutor1@pietroaldi.com</v>
      </c>
      <c r="J517" s="39" t="str">
        <f t="shared" si="2"/>
        <v>linda.gualanditutor2@pietroaldi.com</v>
      </c>
      <c r="K517" s="39"/>
    </row>
    <row r="518" ht="13.5" customHeight="1">
      <c r="A518" s="31" t="b">
        <v>1</v>
      </c>
      <c r="B518" s="32" t="s">
        <v>65</v>
      </c>
      <c r="C518" s="33" t="s">
        <v>2983</v>
      </c>
      <c r="D518" s="34" t="s">
        <v>91</v>
      </c>
      <c r="E518" s="45" t="s">
        <v>1247</v>
      </c>
      <c r="F518" s="36" t="b">
        <v>1</v>
      </c>
      <c r="G518" s="44" t="s">
        <v>86</v>
      </c>
      <c r="H518" s="36" t="b">
        <v>0</v>
      </c>
      <c r="I518" s="44" t="str">
        <f t="shared" si="1"/>
        <v>sebastiano.gualdanitutor1@pietroaldi.com</v>
      </c>
      <c r="J518" s="44" t="str">
        <f t="shared" si="2"/>
        <v>sebastiano.gualdanitutor2@pietroaldi.com</v>
      </c>
      <c r="K518" s="44"/>
    </row>
    <row r="519" ht="13.5" customHeight="1">
      <c r="A519" s="31" t="b">
        <v>1</v>
      </c>
      <c r="B519" s="32" t="s">
        <v>126</v>
      </c>
      <c r="C519" s="33" t="s">
        <v>2985</v>
      </c>
      <c r="D519" s="34" t="s">
        <v>91</v>
      </c>
      <c r="E519" s="45" t="s">
        <v>1145</v>
      </c>
      <c r="F519" s="43" t="b">
        <v>0</v>
      </c>
      <c r="G519" s="44" t="s">
        <v>86</v>
      </c>
      <c r="H519" s="36" t="b">
        <v>0</v>
      </c>
      <c r="I519" s="44" t="str">
        <f t="shared" si="1"/>
        <v>niccolo.gualtieritutor1@pietroaldi.com</v>
      </c>
      <c r="J519" s="44" t="str">
        <f t="shared" si="2"/>
        <v>niccolo.gualtieritutor2@pietroaldi.com</v>
      </c>
      <c r="K519" s="44"/>
    </row>
    <row r="520" ht="13.5" customHeight="1">
      <c r="A520" s="31" t="b">
        <v>1</v>
      </c>
      <c r="B520" s="32" t="s">
        <v>9</v>
      </c>
      <c r="C520" s="33" t="s">
        <v>2988</v>
      </c>
      <c r="D520" s="34" t="s">
        <v>84</v>
      </c>
      <c r="E520" s="45" t="s">
        <v>507</v>
      </c>
      <c r="F520" s="36" t="b">
        <v>1</v>
      </c>
      <c r="G520" s="53" t="s">
        <v>2989</v>
      </c>
      <c r="H520" s="36" t="b">
        <v>0</v>
      </c>
      <c r="I520" s="44" t="str">
        <f t="shared" si="1"/>
        <v>andrea.guarracinotutor1@pietroaldi.com</v>
      </c>
      <c r="J520" s="44" t="str">
        <f t="shared" si="2"/>
        <v>andrea.guarracinotutor2@pietroaldi.com</v>
      </c>
      <c r="K520" s="44"/>
    </row>
    <row r="521" ht="13.5" customHeight="1">
      <c r="A521" s="31" t="b">
        <v>1</v>
      </c>
      <c r="B521" s="32" t="s">
        <v>192</v>
      </c>
      <c r="C521" s="33" t="s">
        <v>2991</v>
      </c>
      <c r="D521" s="34" t="s">
        <v>91</v>
      </c>
      <c r="E521" s="45" t="s">
        <v>2992</v>
      </c>
      <c r="F521" s="43" t="b">
        <v>0</v>
      </c>
      <c r="G521" s="53" t="s">
        <v>2993</v>
      </c>
      <c r="H521" s="36" t="b">
        <v>0</v>
      </c>
      <c r="I521" s="44" t="str">
        <f t="shared" si="1"/>
        <v>riccardo.gubinellitutor1@pietroaldi.com</v>
      </c>
      <c r="J521" s="44" t="str">
        <f t="shared" si="2"/>
        <v>riccardo.gubinellitutor2@pietroaldi.com</v>
      </c>
      <c r="K521" s="44"/>
    </row>
    <row r="522" ht="13.5" customHeight="1">
      <c r="A522" s="31" t="b">
        <v>1</v>
      </c>
      <c r="B522" s="32" t="s">
        <v>292</v>
      </c>
      <c r="C522" s="33" t="s">
        <v>2995</v>
      </c>
      <c r="D522" s="34" t="s">
        <v>84</v>
      </c>
      <c r="E522" s="45" t="s">
        <v>1001</v>
      </c>
      <c r="F522" s="43" t="b">
        <v>0</v>
      </c>
      <c r="G522" s="44" t="s">
        <v>86</v>
      </c>
      <c r="H522" s="36" t="b">
        <v>0</v>
      </c>
      <c r="I522" s="44" t="str">
        <f t="shared" si="1"/>
        <v>lucilla.guerritutor1@pietroaldi.com</v>
      </c>
      <c r="J522" s="44" t="str">
        <f t="shared" si="2"/>
        <v>lucilla.guerritutor2@pietroaldi.com</v>
      </c>
      <c r="K522" s="44"/>
    </row>
    <row r="523" ht="13.5" customHeight="1">
      <c r="A523" s="31" t="b">
        <v>1</v>
      </c>
      <c r="B523" s="32" t="s">
        <v>160</v>
      </c>
      <c r="C523" s="33" t="s">
        <v>2997</v>
      </c>
      <c r="D523" s="34" t="s">
        <v>91</v>
      </c>
      <c r="E523" s="45" t="s">
        <v>610</v>
      </c>
      <c r="F523" s="43" t="b">
        <v>0</v>
      </c>
      <c r="G523" s="44" t="s">
        <v>86</v>
      </c>
      <c r="H523" s="36" t="b">
        <v>0</v>
      </c>
      <c r="I523" s="44" t="str">
        <f t="shared" si="1"/>
        <v>carlotta.guerrinitutor1@pietroaldi.com</v>
      </c>
      <c r="J523" s="44" t="str">
        <f t="shared" si="2"/>
        <v>carlotta.guerrinitutor2@pietroaldi.com</v>
      </c>
      <c r="K523" s="44"/>
    </row>
    <row r="524" ht="13.5" customHeight="1">
      <c r="A524" s="31" t="b">
        <v>1</v>
      </c>
      <c r="B524" s="32" t="s">
        <v>112</v>
      </c>
      <c r="C524" s="33" t="s">
        <v>3000</v>
      </c>
      <c r="D524" s="34" t="s">
        <v>91</v>
      </c>
      <c r="E524" s="35" t="s">
        <v>3001</v>
      </c>
      <c r="F524" s="36"/>
      <c r="G524" s="37" t="s">
        <v>86</v>
      </c>
      <c r="H524" s="36"/>
      <c r="I524" s="39" t="str">
        <f t="shared" si="1"/>
        <v>giulia.guerrinitutor1@pietroaldi.com</v>
      </c>
      <c r="J524" s="39" t="str">
        <f t="shared" si="2"/>
        <v>giulia.guerrinitutor2@pietroaldi.com</v>
      </c>
      <c r="K524" s="39"/>
    </row>
    <row r="525" ht="13.5" customHeight="1">
      <c r="A525" s="31" t="b">
        <v>1</v>
      </c>
      <c r="B525" s="32" t="s">
        <v>192</v>
      </c>
      <c r="C525" s="33" t="s">
        <v>3006</v>
      </c>
      <c r="D525" s="34" t="s">
        <v>91</v>
      </c>
      <c r="E525" s="45" t="s">
        <v>3009</v>
      </c>
      <c r="F525" s="43" t="b">
        <v>0</v>
      </c>
      <c r="G525" s="44" t="s">
        <v>86</v>
      </c>
      <c r="H525" s="36" t="b">
        <v>0</v>
      </c>
      <c r="I525" s="44" t="str">
        <f t="shared" si="1"/>
        <v>edoardo.guidarinitutor1@pietroaldi.com</v>
      </c>
      <c r="J525" s="44" t="str">
        <f t="shared" si="2"/>
        <v>edoardo.guidarinitutor2@pietroaldi.com</v>
      </c>
      <c r="K525" s="44"/>
    </row>
    <row r="526" ht="13.5" customHeight="1">
      <c r="A526" s="31" t="b">
        <v>1</v>
      </c>
      <c r="B526" s="32" t="s">
        <v>295</v>
      </c>
      <c r="C526" s="33" t="s">
        <v>3013</v>
      </c>
      <c r="D526" s="34" t="s">
        <v>84</v>
      </c>
      <c r="E526" s="45" t="s">
        <v>1327</v>
      </c>
      <c r="F526" s="43"/>
      <c r="G526" s="44" t="s">
        <v>86</v>
      </c>
      <c r="H526" s="36"/>
      <c r="I526" s="44" t="str">
        <f t="shared" si="1"/>
        <v>eva.guiditutor1@pietroaldi.com</v>
      </c>
      <c r="J526" s="44" t="str">
        <f t="shared" si="2"/>
        <v>eva.guiditutor2@pietroaldi.com</v>
      </c>
      <c r="K526" s="44"/>
    </row>
    <row r="527" ht="13.5" customHeight="1">
      <c r="A527" s="31" t="b">
        <v>1</v>
      </c>
      <c r="B527" s="32" t="s">
        <v>89</v>
      </c>
      <c r="C527" s="33" t="s">
        <v>3017</v>
      </c>
      <c r="D527" s="34" t="s">
        <v>84</v>
      </c>
      <c r="E527" s="35" t="s">
        <v>3019</v>
      </c>
      <c r="F527" s="36"/>
      <c r="G527" s="37" t="s">
        <v>86</v>
      </c>
      <c r="H527" s="36"/>
      <c r="I527" s="39" t="str">
        <f t="shared" si="1"/>
        <v>lorenzo.guiditutor1@pietroaldi.com</v>
      </c>
      <c r="J527" s="39" t="str">
        <f t="shared" si="2"/>
        <v>lorenzo.guiditutor2@pietroaldi.com</v>
      </c>
      <c r="K527" s="39"/>
    </row>
    <row r="528" ht="13.5" customHeight="1">
      <c r="A528" s="31" t="b">
        <v>1</v>
      </c>
      <c r="B528" s="32" t="s">
        <v>251</v>
      </c>
      <c r="C528" s="33" t="s">
        <v>3023</v>
      </c>
      <c r="D528" s="34" t="s">
        <v>91</v>
      </c>
      <c r="E528" s="45" t="s">
        <v>671</v>
      </c>
      <c r="F528" s="43" t="b">
        <v>0</v>
      </c>
      <c r="G528" s="44" t="s">
        <v>86</v>
      </c>
      <c r="H528" s="36" t="b">
        <v>0</v>
      </c>
      <c r="I528" s="44" t="str">
        <f t="shared" si="1"/>
        <v>daniele.haivaztutor1@pietroaldi.com</v>
      </c>
      <c r="J528" s="44" t="str">
        <f t="shared" si="2"/>
        <v>daniele.haivaztutor2@pietroaldi.com</v>
      </c>
      <c r="K528" s="44"/>
    </row>
    <row r="529" ht="13.5" customHeight="1">
      <c r="A529" s="31" t="b">
        <v>1</v>
      </c>
      <c r="B529" s="32" t="s">
        <v>178</v>
      </c>
      <c r="C529" s="33" t="s">
        <v>176</v>
      </c>
      <c r="D529" s="34" t="s">
        <v>91</v>
      </c>
      <c r="E529" s="35" t="s">
        <v>1043</v>
      </c>
      <c r="F529" s="36"/>
      <c r="G529" s="37" t="s">
        <v>86</v>
      </c>
      <c r="H529" s="36"/>
      <c r="I529" s="39" t="str">
        <f t="shared" si="1"/>
        <v>oliver.hophantutor1@pietroaldi.com</v>
      </c>
      <c r="J529" s="39" t="str">
        <f t="shared" si="2"/>
        <v>oliver.hophantutor2@pietroaldi.com</v>
      </c>
      <c r="K529" s="39"/>
    </row>
    <row r="530" ht="13.5" customHeight="1">
      <c r="A530" s="31" t="b">
        <v>1</v>
      </c>
      <c r="B530" s="32" t="s">
        <v>178</v>
      </c>
      <c r="C530" s="33" t="s">
        <v>3036</v>
      </c>
      <c r="D530" s="34" t="s">
        <v>84</v>
      </c>
      <c r="E530" s="35" t="s">
        <v>1058</v>
      </c>
      <c r="F530" s="36" t="b">
        <v>1</v>
      </c>
      <c r="G530" s="37" t="s">
        <v>86</v>
      </c>
      <c r="H530" s="36"/>
      <c r="I530" s="39" t="str">
        <f t="shared" si="1"/>
        <v>nicol.hrybachovatutor1@pietroaldi.com</v>
      </c>
      <c r="J530" s="39" t="str">
        <f t="shared" si="2"/>
        <v>nicol.hrybachovatutor2@pietroaldi.com</v>
      </c>
      <c r="K530" s="39"/>
    </row>
    <row r="531" ht="13.5" customHeight="1">
      <c r="A531" s="31" t="b">
        <v>1</v>
      </c>
      <c r="B531" s="32" t="s">
        <v>48</v>
      </c>
      <c r="C531" s="33" t="s">
        <v>3041</v>
      </c>
      <c r="D531" s="34" t="s">
        <v>91</v>
      </c>
      <c r="E531" s="45" t="s">
        <v>1135</v>
      </c>
      <c r="F531" s="43" t="b">
        <v>0</v>
      </c>
      <c r="G531" s="44" t="s">
        <v>86</v>
      </c>
      <c r="H531" s="36" t="b">
        <v>0</v>
      </c>
      <c r="I531" s="44" t="str">
        <f t="shared" si="1"/>
        <v>miriam.iabanjitutor1@pietroaldi.com</v>
      </c>
      <c r="J531" s="44" t="str">
        <f t="shared" si="2"/>
        <v>miriam.iabanjitutor2@pietroaldi.com</v>
      </c>
      <c r="K531" s="44"/>
    </row>
    <row r="532" ht="13.5" customHeight="1">
      <c r="A532" s="31" t="b">
        <v>1</v>
      </c>
      <c r="B532" s="32" t="s">
        <v>152</v>
      </c>
      <c r="C532" s="33" t="s">
        <v>3046</v>
      </c>
      <c r="D532" s="34" t="s">
        <v>91</v>
      </c>
      <c r="E532" s="35" t="s">
        <v>3048</v>
      </c>
      <c r="F532" s="36"/>
      <c r="G532" s="37" t="s">
        <v>86</v>
      </c>
      <c r="H532" s="36"/>
      <c r="I532" s="39" t="str">
        <f t="shared" si="1"/>
        <v>elina.iatcututor1@pietroaldi.com</v>
      </c>
      <c r="J532" s="39" t="str">
        <f t="shared" si="2"/>
        <v>elina.iatcututor2@pietroaldi.com</v>
      </c>
      <c r="K532" s="39"/>
    </row>
    <row r="533" ht="13.5" customHeight="1">
      <c r="A533" s="31" t="b">
        <v>1</v>
      </c>
      <c r="B533" s="32" t="s">
        <v>97</v>
      </c>
      <c r="C533" s="33" t="s">
        <v>3054</v>
      </c>
      <c r="D533" s="34" t="s">
        <v>91</v>
      </c>
      <c r="E533" s="45" t="s">
        <v>689</v>
      </c>
      <c r="F533" s="43" t="b">
        <v>0</v>
      </c>
      <c r="G533" s="44" t="s">
        <v>86</v>
      </c>
      <c r="H533" s="36" t="b">
        <v>0</v>
      </c>
      <c r="I533" s="44" t="str">
        <f t="shared" si="1"/>
        <v>dearebecca.iftimietutor1@pietroaldi.com</v>
      </c>
      <c r="J533" s="44" t="str">
        <f t="shared" si="2"/>
        <v>dearebecca.iftimietutor2@pietroaldi.com</v>
      </c>
      <c r="K533" s="44"/>
    </row>
    <row r="534" ht="13.5" customHeight="1">
      <c r="A534" s="31" t="b">
        <v>1</v>
      </c>
      <c r="B534" s="32" t="s">
        <v>89</v>
      </c>
      <c r="C534" s="33" t="s">
        <v>3056</v>
      </c>
      <c r="D534" s="34" t="s">
        <v>91</v>
      </c>
      <c r="E534" s="35" t="s">
        <v>3057</v>
      </c>
      <c r="F534" s="36"/>
      <c r="G534" s="37" t="s">
        <v>86</v>
      </c>
      <c r="H534" s="36"/>
      <c r="I534" s="39" t="str">
        <f t="shared" si="1"/>
        <v>simone.ignirritutor1@pietroaldi.com</v>
      </c>
      <c r="J534" s="39" t="str">
        <f t="shared" si="2"/>
        <v>simone.ignirritutor2@pietroaldi.com</v>
      </c>
      <c r="K534" s="39"/>
    </row>
    <row r="535" ht="13.5" customHeight="1">
      <c r="A535" s="31" t="b">
        <v>1</v>
      </c>
      <c r="B535" s="32" t="s">
        <v>251</v>
      </c>
      <c r="C535" s="33" t="s">
        <v>3063</v>
      </c>
      <c r="D535" s="34" t="s">
        <v>91</v>
      </c>
      <c r="E535" s="45" t="s">
        <v>917</v>
      </c>
      <c r="F535" s="43" t="b">
        <v>0</v>
      </c>
      <c r="G535" s="44" t="s">
        <v>86</v>
      </c>
      <c r="H535" s="36" t="b">
        <v>0</v>
      </c>
      <c r="I535" s="44" t="str">
        <f t="shared" si="1"/>
        <v>idai.imerajtutor1@pietroaldi.com</v>
      </c>
      <c r="J535" s="44" t="str">
        <f t="shared" si="2"/>
        <v>idai.imerajtutor2@pietroaldi.com</v>
      </c>
      <c r="K535" s="44"/>
    </row>
    <row r="536" ht="13.5" customHeight="1">
      <c r="A536" s="31" t="b">
        <v>1</v>
      </c>
      <c r="B536" s="32" t="s">
        <v>74</v>
      </c>
      <c r="C536" s="33" t="s">
        <v>3069</v>
      </c>
      <c r="D536" s="34" t="s">
        <v>91</v>
      </c>
      <c r="E536" s="45" t="s">
        <v>919</v>
      </c>
      <c r="F536" s="43" t="b">
        <v>0</v>
      </c>
      <c r="G536" s="44" t="s">
        <v>86</v>
      </c>
      <c r="H536" s="36" t="b">
        <v>0</v>
      </c>
      <c r="I536" s="44" t="str">
        <f t="shared" si="1"/>
        <v>ilaria.ingenitotutor1@pietroaldi.com</v>
      </c>
      <c r="J536" s="44" t="str">
        <f t="shared" si="2"/>
        <v>ilaria.ingenitotutor2@pietroaldi.com</v>
      </c>
      <c r="K536" s="44"/>
    </row>
    <row r="537" ht="13.5" customHeight="1">
      <c r="A537" s="31" t="b">
        <v>1</v>
      </c>
      <c r="B537" s="32" t="s">
        <v>106</v>
      </c>
      <c r="C537" s="33" t="s">
        <v>3074</v>
      </c>
      <c r="D537" s="34" t="s">
        <v>91</v>
      </c>
      <c r="E537" s="45" t="s">
        <v>3075</v>
      </c>
      <c r="F537" s="43"/>
      <c r="G537" s="46" t="s">
        <v>3079</v>
      </c>
      <c r="H537" s="36"/>
      <c r="I537" s="44" t="str">
        <f t="shared" si="1"/>
        <v>eleonora.ingrassottatutor1@pietroaldi.com</v>
      </c>
      <c r="J537" s="44" t="str">
        <f t="shared" si="2"/>
        <v>eleonora.ingrassottatutor2@pietroaldi.com</v>
      </c>
      <c r="K537" s="44"/>
    </row>
    <row r="538" ht="13.5" customHeight="1">
      <c r="A538" s="31" t="b">
        <v>1</v>
      </c>
      <c r="B538" s="32" t="s">
        <v>251</v>
      </c>
      <c r="C538" s="33" t="s">
        <v>3084</v>
      </c>
      <c r="D538" s="34" t="s">
        <v>91</v>
      </c>
      <c r="E538" s="45" t="s">
        <v>782</v>
      </c>
      <c r="F538" s="43" t="b">
        <v>0</v>
      </c>
      <c r="G538" s="44" t="s">
        <v>86</v>
      </c>
      <c r="H538" s="36" t="b">
        <v>0</v>
      </c>
      <c r="I538" s="44" t="str">
        <f t="shared" si="1"/>
        <v>filippo.ingratitutor1@pietroaldi.com</v>
      </c>
      <c r="J538" s="44" t="str">
        <f t="shared" si="2"/>
        <v>filippo.ingratitutor2@pietroaldi.com</v>
      </c>
      <c r="K538" s="44"/>
    </row>
    <row r="539" ht="13.5" customHeight="1">
      <c r="A539" s="31" t="b">
        <v>1</v>
      </c>
      <c r="B539" s="32" t="s">
        <v>81</v>
      </c>
      <c r="C539" s="33" t="s">
        <v>3090</v>
      </c>
      <c r="D539" s="34" t="s">
        <v>84</v>
      </c>
      <c r="E539" s="45" t="s">
        <v>561</v>
      </c>
      <c r="F539" s="43" t="b">
        <v>0</v>
      </c>
      <c r="G539" s="44" t="s">
        <v>86</v>
      </c>
      <c r="H539" s="36" t="b">
        <v>0</v>
      </c>
      <c r="I539" s="44" t="str">
        <f t="shared" si="1"/>
        <v>asia.innocentipericciolitutor1@pietroaldi.com</v>
      </c>
      <c r="J539" s="44" t="str">
        <f t="shared" si="2"/>
        <v>asia.innocentipericciolitutor2@pietroaldi.com</v>
      </c>
      <c r="K539" s="44"/>
    </row>
    <row r="540" ht="13.5" customHeight="1">
      <c r="A540" s="31" t="b">
        <v>1</v>
      </c>
      <c r="B540" s="32" t="s">
        <v>152</v>
      </c>
      <c r="C540" s="33" t="s">
        <v>3096</v>
      </c>
      <c r="D540" s="34" t="s">
        <v>91</v>
      </c>
      <c r="E540" s="35" t="s">
        <v>3098</v>
      </c>
      <c r="F540" s="36"/>
      <c r="G540" s="64" t="s">
        <v>3100</v>
      </c>
      <c r="H540" s="36"/>
      <c r="I540" s="39" t="str">
        <f t="shared" si="1"/>
        <v>pietro.iossatutor1@pietroaldi.com</v>
      </c>
      <c r="J540" s="39" t="str">
        <f t="shared" si="2"/>
        <v>pietro.iossatutor2@pietroaldi.com</v>
      </c>
      <c r="K540" s="39"/>
    </row>
    <row r="541" ht="13.5" customHeight="1">
      <c r="A541" s="31" t="b">
        <v>1</v>
      </c>
      <c r="B541" s="32" t="s">
        <v>62</v>
      </c>
      <c r="C541" s="33" t="s">
        <v>3105</v>
      </c>
      <c r="D541" s="34" t="s">
        <v>91</v>
      </c>
      <c r="E541" s="45" t="s">
        <v>1262</v>
      </c>
      <c r="F541" s="43" t="b">
        <v>0</v>
      </c>
      <c r="G541" s="44" t="s">
        <v>86</v>
      </c>
      <c r="H541" s="36" t="b">
        <v>0</v>
      </c>
      <c r="I541" s="44" t="str">
        <f t="shared" si="1"/>
        <v>sofia.iozzellitutor1@pietroaldi.com</v>
      </c>
      <c r="J541" s="44" t="str">
        <f t="shared" si="2"/>
        <v>sofia.iozzellitutor2@pietroaldi.com</v>
      </c>
      <c r="K541" s="44"/>
    </row>
    <row r="542" ht="13.5" customHeight="1">
      <c r="A542" s="31" t="b">
        <v>1</v>
      </c>
      <c r="B542" s="32" t="s">
        <v>74</v>
      </c>
      <c r="C542" s="33" t="s">
        <v>3111</v>
      </c>
      <c r="D542" s="34" t="s">
        <v>91</v>
      </c>
      <c r="E542" s="45" t="s">
        <v>998</v>
      </c>
      <c r="F542" s="43" t="b">
        <v>0</v>
      </c>
      <c r="G542" s="44" t="s">
        <v>86</v>
      </c>
      <c r="H542" s="36" t="b">
        <v>0</v>
      </c>
      <c r="I542" s="44" t="str">
        <f t="shared" si="1"/>
        <v>lucianflorin.jancatutor1@pietroaldi.com</v>
      </c>
      <c r="J542" s="44" t="str">
        <f t="shared" si="2"/>
        <v>lucianflorin.jancatutor2@pietroaldi.com</v>
      </c>
      <c r="K542" s="44"/>
    </row>
    <row r="543" ht="13.5" customHeight="1">
      <c r="A543" s="31" t="b">
        <v>1</v>
      </c>
      <c r="B543" s="32" t="s">
        <v>183</v>
      </c>
      <c r="C543" s="33" t="s">
        <v>3116</v>
      </c>
      <c r="D543" s="34" t="s">
        <v>84</v>
      </c>
      <c r="E543" s="45" t="s">
        <v>1323</v>
      </c>
      <c r="F543" s="43" t="b">
        <v>0</v>
      </c>
      <c r="G543" s="44" t="s">
        <v>86</v>
      </c>
      <c r="H543" s="36" t="b">
        <v>0</v>
      </c>
      <c r="I543" s="44" t="str">
        <f t="shared" si="1"/>
        <v>vladsorin.jurcatutor1@pietroaldi.com</v>
      </c>
      <c r="J543" s="44" t="str">
        <f t="shared" si="2"/>
        <v>vladsorin.jurcatutor2@pietroaldi.com</v>
      </c>
      <c r="K543" s="44"/>
    </row>
    <row r="544" ht="13.5" customHeight="1">
      <c r="A544" s="31" t="b">
        <v>1</v>
      </c>
      <c r="B544" s="32" t="s">
        <v>62</v>
      </c>
      <c r="C544" s="33" t="s">
        <v>3120</v>
      </c>
      <c r="D544" s="34" t="s">
        <v>84</v>
      </c>
      <c r="E544" s="45" t="s">
        <v>937</v>
      </c>
      <c r="F544" s="43" t="b">
        <v>0</v>
      </c>
      <c r="G544" s="44" t="s">
        <v>86</v>
      </c>
      <c r="H544" s="36" t="b">
        <v>0</v>
      </c>
      <c r="I544" s="44" t="str">
        <f t="shared" si="1"/>
        <v>kushmeet.kaurtutor1@pietroaldi.com</v>
      </c>
      <c r="J544" s="44" t="str">
        <f t="shared" si="2"/>
        <v>kushmeet.kaurtutor2@pietroaldi.com</v>
      </c>
      <c r="K544" s="44"/>
    </row>
    <row r="545" ht="13.5" customHeight="1">
      <c r="A545" s="31" t="b">
        <v>1</v>
      </c>
      <c r="B545" s="32" t="s">
        <v>94</v>
      </c>
      <c r="C545" s="33" t="s">
        <v>3126</v>
      </c>
      <c r="D545" s="34" t="s">
        <v>84</v>
      </c>
      <c r="E545" s="45" t="s">
        <v>595</v>
      </c>
      <c r="F545" s="43" t="b">
        <v>0</v>
      </c>
      <c r="G545" s="44" t="s">
        <v>86</v>
      </c>
      <c r="H545" s="36" t="b">
        <v>0</v>
      </c>
      <c r="I545" s="44" t="str">
        <f t="shared" si="1"/>
        <v>bilal.khribechtutor1@pietroaldi.com</v>
      </c>
      <c r="J545" s="44" t="str">
        <f t="shared" si="2"/>
        <v>bilal.khribechtutor2@pietroaldi.com</v>
      </c>
      <c r="K545" s="44"/>
    </row>
    <row r="546" ht="13.5" customHeight="1">
      <c r="A546" s="31" t="b">
        <v>1</v>
      </c>
      <c r="B546" s="32" t="s">
        <v>152</v>
      </c>
      <c r="C546" s="33" t="s">
        <v>3134</v>
      </c>
      <c r="D546" s="34" t="s">
        <v>91</v>
      </c>
      <c r="E546" s="35" t="s">
        <v>3136</v>
      </c>
      <c r="F546" s="36"/>
      <c r="G546" s="37" t="s">
        <v>86</v>
      </c>
      <c r="H546" s="36"/>
      <c r="I546" s="39" t="str">
        <f t="shared" si="1"/>
        <v>emily.kocitutor1@pietroaldi.com</v>
      </c>
      <c r="J546" s="39" t="str">
        <f t="shared" si="2"/>
        <v>emily.kocitutor2@pietroaldi.com</v>
      </c>
      <c r="K546" s="39"/>
    </row>
    <row r="547" ht="13.5" customHeight="1">
      <c r="A547" s="31" t="b">
        <v>1</v>
      </c>
      <c r="B547" s="32" t="s">
        <v>132</v>
      </c>
      <c r="C547" s="33" t="s">
        <v>3141</v>
      </c>
      <c r="D547" s="34" t="s">
        <v>91</v>
      </c>
      <c r="E547" s="45" t="s">
        <v>1892</v>
      </c>
      <c r="F547" s="43" t="b">
        <v>0</v>
      </c>
      <c r="G547" s="44" t="s">
        <v>86</v>
      </c>
      <c r="H547" s="36" t="b">
        <v>0</v>
      </c>
      <c r="I547" s="44" t="str">
        <f t="shared" si="1"/>
        <v>daniele.kovalovtutor1@pietroaldi.com</v>
      </c>
      <c r="J547" s="44" t="str">
        <f t="shared" si="2"/>
        <v>daniele.kovalovtutor2@pietroaldi.com</v>
      </c>
      <c r="K547" s="44"/>
    </row>
    <row r="548" ht="13.5" customHeight="1">
      <c r="A548" s="31" t="b">
        <v>1</v>
      </c>
      <c r="B548" s="32" t="s">
        <v>121</v>
      </c>
      <c r="C548" s="33" t="s">
        <v>3148</v>
      </c>
      <c r="D548" s="34" t="s">
        <v>84</v>
      </c>
      <c r="E548" s="45" t="s">
        <v>2201</v>
      </c>
      <c r="F548" s="43" t="b">
        <v>0</v>
      </c>
      <c r="G548" s="44" t="s">
        <v>86</v>
      </c>
      <c r="H548" s="36" t="b">
        <v>0</v>
      </c>
      <c r="I548" s="44" t="str">
        <f t="shared" si="1"/>
        <v>klivio.kryeziututor1@pietroaldi.com</v>
      </c>
      <c r="J548" s="44" t="str">
        <f t="shared" si="2"/>
        <v>klivio.kryeziututor2@pietroaldi.com</v>
      </c>
      <c r="K548" s="44"/>
    </row>
    <row r="549" ht="13.5" customHeight="1">
      <c r="A549" s="31" t="b">
        <v>1</v>
      </c>
      <c r="B549" s="32" t="s">
        <v>65</v>
      </c>
      <c r="C549" s="33" t="s">
        <v>3156</v>
      </c>
      <c r="D549" s="34" t="s">
        <v>101</v>
      </c>
      <c r="E549" s="45" t="s">
        <v>1110</v>
      </c>
      <c r="F549" s="43" t="b">
        <v>0</v>
      </c>
      <c r="G549" s="44" t="s">
        <v>86</v>
      </c>
      <c r="H549" s="36" t="b">
        <v>0</v>
      </c>
      <c r="I549" s="44" t="str">
        <f t="shared" si="1"/>
        <v>mattia.kryeziututor1@pietroaldi.com</v>
      </c>
      <c r="J549" s="44" t="str">
        <f t="shared" si="2"/>
        <v>mattia.kryeziututor2@pietroaldi.com</v>
      </c>
      <c r="K549" s="44"/>
    </row>
    <row r="550" ht="13.5" customHeight="1">
      <c r="A550" s="31" t="b">
        <v>1</v>
      </c>
      <c r="B550" s="32" t="s">
        <v>295</v>
      </c>
      <c r="C550" s="33" t="s">
        <v>3161</v>
      </c>
      <c r="D550" s="34" t="s">
        <v>84</v>
      </c>
      <c r="E550" s="45" t="s">
        <v>1331</v>
      </c>
      <c r="F550" s="43"/>
      <c r="G550" s="44" t="s">
        <v>86</v>
      </c>
      <c r="H550" s="36"/>
      <c r="I550" s="44" t="str">
        <f t="shared" si="1"/>
        <v>anas.lakhyartutor1@pietroaldi.com</v>
      </c>
      <c r="J550" s="44" t="str">
        <f t="shared" si="2"/>
        <v>anas.lakhyartutor2@pietroaldi.com</v>
      </c>
      <c r="K550" s="44"/>
    </row>
    <row r="551" ht="13.5" customHeight="1">
      <c r="A551" s="31" t="b">
        <v>1</v>
      </c>
      <c r="B551" s="32" t="s">
        <v>284</v>
      </c>
      <c r="C551" s="33" t="s">
        <v>3167</v>
      </c>
      <c r="D551" s="34" t="s">
        <v>91</v>
      </c>
      <c r="E551" s="45" t="s">
        <v>1451</v>
      </c>
      <c r="F551" s="43"/>
      <c r="G551" s="44" t="s">
        <v>86</v>
      </c>
      <c r="H551" s="36"/>
      <c r="I551" s="44" t="str">
        <f t="shared" si="1"/>
        <v>carmela.lamarcatutor1@pietroaldi.com</v>
      </c>
      <c r="J551" s="44" t="str">
        <f t="shared" si="2"/>
        <v>carmela.lamarcatutor2@pietroaldi.com</v>
      </c>
      <c r="K551" s="44"/>
    </row>
    <row r="552" ht="13.5" customHeight="1">
      <c r="A552" s="31" t="b">
        <v>1</v>
      </c>
      <c r="B552" s="32" t="s">
        <v>89</v>
      </c>
      <c r="C552" s="33" t="s">
        <v>3172</v>
      </c>
      <c r="D552" s="34" t="s">
        <v>91</v>
      </c>
      <c r="E552" s="35" t="s">
        <v>3173</v>
      </c>
      <c r="F552" s="36" t="b">
        <v>1</v>
      </c>
      <c r="G552" s="37" t="s">
        <v>86</v>
      </c>
      <c r="H552" s="36" t="b">
        <v>1</v>
      </c>
      <c r="I552" s="39" t="str">
        <f t="shared" si="1"/>
        <v>salvatore.lamilzatutor1@pietroaldi.com</v>
      </c>
      <c r="J552" s="39" t="str">
        <f t="shared" si="2"/>
        <v>salvatore.lamilzatutor2@pietroaldi.com</v>
      </c>
      <c r="K552" s="39"/>
    </row>
    <row r="553" ht="13.5" customHeight="1">
      <c r="A553" s="31" t="b">
        <v>1</v>
      </c>
      <c r="B553" s="32" t="s">
        <v>160</v>
      </c>
      <c r="C553" s="33" t="s">
        <v>3181</v>
      </c>
      <c r="D553" s="34" t="s">
        <v>91</v>
      </c>
      <c r="E553" s="45" t="s">
        <v>1263</v>
      </c>
      <c r="F553" s="43" t="b">
        <v>0</v>
      </c>
      <c r="G553" s="44" t="s">
        <v>86</v>
      </c>
      <c r="H553" s="36" t="b">
        <v>0</v>
      </c>
      <c r="I553" s="44" t="str">
        <f t="shared" si="1"/>
        <v>sofia.lampistutor1@pietroaldi.com</v>
      </c>
      <c r="J553" s="44" t="str">
        <f t="shared" si="2"/>
        <v>sofia.lampistutor2@pietroaldi.com</v>
      </c>
      <c r="K553" s="44"/>
    </row>
    <row r="554" ht="13.5" customHeight="1">
      <c r="A554" s="31" t="b">
        <v>1</v>
      </c>
      <c r="B554" s="32" t="s">
        <v>56</v>
      </c>
      <c r="C554" s="33" t="s">
        <v>3186</v>
      </c>
      <c r="D554" s="34" t="s">
        <v>91</v>
      </c>
      <c r="E554" s="45" t="s">
        <v>1288</v>
      </c>
      <c r="F554" s="43" t="b">
        <v>0</v>
      </c>
      <c r="G554" s="44" t="s">
        <v>86</v>
      </c>
      <c r="H554" s="36" t="b">
        <v>0</v>
      </c>
      <c r="I554" s="44" t="str">
        <f t="shared" si="1"/>
        <v>tommaso.lampistutor1@pietroaldi.com</v>
      </c>
      <c r="J554" s="44" t="str">
        <f t="shared" si="2"/>
        <v>tommaso.lampistutor2@pietroaldi.com</v>
      </c>
      <c r="K554" s="44"/>
    </row>
    <row r="555" ht="13.5" customHeight="1">
      <c r="A555" s="31" t="b">
        <v>1</v>
      </c>
      <c r="B555" s="32" t="s">
        <v>50</v>
      </c>
      <c r="C555" s="33" t="s">
        <v>3193</v>
      </c>
      <c r="D555" s="34" t="s">
        <v>91</v>
      </c>
      <c r="E555" s="45" t="s">
        <v>1217</v>
      </c>
      <c r="F555" s="43" t="b">
        <v>0</v>
      </c>
      <c r="G555" s="44" t="s">
        <v>86</v>
      </c>
      <c r="H555" s="36" t="b">
        <v>0</v>
      </c>
      <c r="I555" s="44" t="str">
        <f t="shared" si="1"/>
        <v>sabrina.landinitutor1@pietroaldi.com</v>
      </c>
      <c r="J555" s="44" t="str">
        <f t="shared" si="2"/>
        <v>sabrina.landinitutor2@pietroaldi.com</v>
      </c>
      <c r="K555" s="44"/>
    </row>
    <row r="556" ht="13.5" customHeight="1">
      <c r="A556" s="31" t="b">
        <v>1</v>
      </c>
      <c r="B556" s="32" t="s">
        <v>188</v>
      </c>
      <c r="C556" s="33" t="s">
        <v>3200</v>
      </c>
      <c r="D556" s="34" t="s">
        <v>91</v>
      </c>
      <c r="E556" s="45" t="s">
        <v>675</v>
      </c>
      <c r="F556" s="43" t="b">
        <v>0</v>
      </c>
      <c r="G556" s="44" t="s">
        <v>86</v>
      </c>
      <c r="H556" s="36" t="b">
        <v>0</v>
      </c>
      <c r="I556" s="44" t="str">
        <f t="shared" si="1"/>
        <v>daniele.laritutor1@pietroaldi.com</v>
      </c>
      <c r="J556" s="44" t="str">
        <f t="shared" si="2"/>
        <v>daniele.laritutor2@pietroaldi.com</v>
      </c>
      <c r="K556" s="44"/>
    </row>
    <row r="557" ht="13.5" customHeight="1">
      <c r="A557" s="31" t="b">
        <v>1</v>
      </c>
      <c r="B557" s="32" t="s">
        <v>83</v>
      </c>
      <c r="C557" s="33" t="s">
        <v>667</v>
      </c>
      <c r="D557" s="34" t="s">
        <v>91</v>
      </c>
      <c r="E557" s="45" t="s">
        <v>1346</v>
      </c>
      <c r="F557" s="43" t="b">
        <v>0</v>
      </c>
      <c r="G557" s="44" t="s">
        <v>86</v>
      </c>
      <c r="H557" s="36" t="b">
        <v>0</v>
      </c>
      <c r="I557" s="44" t="str">
        <f t="shared" si="1"/>
        <v>mattia.lauccitutor1@pietroaldi.com</v>
      </c>
      <c r="J557" s="44" t="str">
        <f t="shared" si="2"/>
        <v>mattia.lauccitutor2@pietroaldi.com</v>
      </c>
      <c r="K557" s="44"/>
    </row>
    <row r="558" ht="13.5" customHeight="1">
      <c r="A558" s="31" t="b">
        <v>1</v>
      </c>
      <c r="B558" s="32" t="s">
        <v>490</v>
      </c>
      <c r="C558" s="33" t="s">
        <v>3211</v>
      </c>
      <c r="D558" s="34" t="s">
        <v>91</v>
      </c>
      <c r="E558" s="45" t="s">
        <v>533</v>
      </c>
      <c r="F558" s="43" t="b">
        <v>0</v>
      </c>
      <c r="G558" s="44" t="s">
        <v>86</v>
      </c>
      <c r="H558" s="36" t="b">
        <v>0</v>
      </c>
      <c r="I558" s="44" t="str">
        <f t="shared" si="1"/>
        <v>anita.laurentitutor1@pietroaldi.com</v>
      </c>
      <c r="J558" s="44" t="str">
        <f t="shared" si="2"/>
        <v>anita.laurentitutor2@pietroaldi.com</v>
      </c>
      <c r="K558" s="44"/>
    </row>
    <row r="559" ht="13.5" customHeight="1">
      <c r="A559" s="31" t="b">
        <v>1</v>
      </c>
      <c r="B559" s="32" t="s">
        <v>81</v>
      </c>
      <c r="C559" s="33" t="s">
        <v>730</v>
      </c>
      <c r="D559" s="34" t="s">
        <v>84</v>
      </c>
      <c r="E559" s="45" t="s">
        <v>714</v>
      </c>
      <c r="F559" s="43" t="b">
        <v>0</v>
      </c>
      <c r="G559" s="44" t="s">
        <v>86</v>
      </c>
      <c r="H559" s="36" t="b">
        <v>0</v>
      </c>
      <c r="I559" s="44" t="str">
        <f t="shared" si="1"/>
        <v>elena.lauretanotutor1@pietroaldi.com</v>
      </c>
      <c r="J559" s="44" t="str">
        <f t="shared" si="2"/>
        <v>elena.lauretanotutor2@pietroaldi.com</v>
      </c>
      <c r="K559" s="44"/>
    </row>
    <row r="560" ht="13.5" customHeight="1">
      <c r="A560" s="31" t="b">
        <v>1</v>
      </c>
      <c r="B560" s="32" t="s">
        <v>66</v>
      </c>
      <c r="C560" s="33" t="s">
        <v>3221</v>
      </c>
      <c r="D560" s="34" t="s">
        <v>91</v>
      </c>
      <c r="E560" s="45" t="s">
        <v>843</v>
      </c>
      <c r="F560" s="43" t="b">
        <v>0</v>
      </c>
      <c r="G560" s="44" t="s">
        <v>86</v>
      </c>
      <c r="H560" s="36" t="b">
        <v>0</v>
      </c>
      <c r="I560" s="44" t="str">
        <f t="shared" si="1"/>
        <v>giacomo.lauricellatutor1@pietroaldi.com</v>
      </c>
      <c r="J560" s="44" t="str">
        <f t="shared" si="2"/>
        <v>giacomo.lauricellatutor2@pietroaldi.com</v>
      </c>
      <c r="K560" s="44"/>
    </row>
    <row r="561" ht="13.5" customHeight="1">
      <c r="A561" s="31" t="b">
        <v>1</v>
      </c>
      <c r="B561" s="32" t="s">
        <v>370</v>
      </c>
      <c r="C561" s="33" t="s">
        <v>3227</v>
      </c>
      <c r="D561" s="34" t="s">
        <v>84</v>
      </c>
      <c r="E561" s="45" t="s">
        <v>1715</v>
      </c>
      <c r="F561" s="43"/>
      <c r="G561" s="44" t="s">
        <v>86</v>
      </c>
      <c r="H561" s="36"/>
      <c r="I561" s="44" t="str">
        <f t="shared" si="1"/>
        <v>jessica.laurotutor1@pietroaldi.com</v>
      </c>
      <c r="J561" s="44" t="str">
        <f t="shared" si="2"/>
        <v>jessica.laurotutor2@pietroaldi.com</v>
      </c>
      <c r="K561" s="44"/>
    </row>
    <row r="562" ht="13.5" customHeight="1">
      <c r="A562" s="31" t="b">
        <v>1</v>
      </c>
      <c r="B562" s="32" t="s">
        <v>9</v>
      </c>
      <c r="C562" s="33" t="s">
        <v>3232</v>
      </c>
      <c r="D562" s="34" t="s">
        <v>91</v>
      </c>
      <c r="E562" s="45" t="s">
        <v>966</v>
      </c>
      <c r="F562" s="43" t="b">
        <v>0</v>
      </c>
      <c r="G562" s="44" t="s">
        <v>86</v>
      </c>
      <c r="H562" s="36" t="b">
        <v>0</v>
      </c>
      <c r="I562" s="44" t="str">
        <f t="shared" si="1"/>
        <v>letiziamaria.leccitutor1@pietroaldi.com</v>
      </c>
      <c r="J562" s="44" t="str">
        <f t="shared" si="2"/>
        <v>letiziamaria.leccitutor2@pietroaldi.com</v>
      </c>
      <c r="K562" s="44"/>
    </row>
    <row r="563" ht="13.5" customHeight="1">
      <c r="A563" s="31" t="b">
        <v>1</v>
      </c>
      <c r="B563" s="32" t="s">
        <v>215</v>
      </c>
      <c r="C563" s="33" t="s">
        <v>3236</v>
      </c>
      <c r="D563" s="34" t="s">
        <v>84</v>
      </c>
      <c r="E563" s="45" t="s">
        <v>783</v>
      </c>
      <c r="F563" s="43" t="b">
        <v>0</v>
      </c>
      <c r="G563" s="44" t="s">
        <v>86</v>
      </c>
      <c r="H563" s="36" t="b">
        <v>0</v>
      </c>
      <c r="I563" s="44" t="str">
        <f t="shared" si="1"/>
        <v>filippo.lelitutor1@pietroaldi.com</v>
      </c>
      <c r="J563" s="44" t="str">
        <f t="shared" si="2"/>
        <v>filippo.lelitutor2@pietroaldi.com</v>
      </c>
      <c r="K563" s="44"/>
    </row>
    <row r="564" ht="13.5" customHeight="1">
      <c r="A564" s="31" t="b">
        <v>1</v>
      </c>
      <c r="B564" s="32" t="s">
        <v>45</v>
      </c>
      <c r="C564" s="33" t="s">
        <v>3243</v>
      </c>
      <c r="D564" s="34" t="s">
        <v>91</v>
      </c>
      <c r="E564" s="45" t="s">
        <v>1114</v>
      </c>
      <c r="F564" s="43" t="b">
        <v>0</v>
      </c>
      <c r="G564" s="44" t="s">
        <v>86</v>
      </c>
      <c r="H564" s="36" t="b">
        <v>0</v>
      </c>
      <c r="I564" s="44" t="str">
        <f t="shared" si="1"/>
        <v>mattia.lencitutor1@pietroaldi.com</v>
      </c>
      <c r="J564" s="44" t="str">
        <f t="shared" si="2"/>
        <v>mattia.lencitutor2@pietroaldi.com</v>
      </c>
      <c r="K564" s="44"/>
    </row>
    <row r="565" ht="13.5" customHeight="1">
      <c r="A565" s="31" t="b">
        <v>1</v>
      </c>
      <c r="B565" s="32" t="s">
        <v>113</v>
      </c>
      <c r="C565" s="33" t="s">
        <v>3250</v>
      </c>
      <c r="D565" s="34" t="s">
        <v>84</v>
      </c>
      <c r="E565" s="45" t="s">
        <v>1052</v>
      </c>
      <c r="F565" s="43" t="b">
        <v>0</v>
      </c>
      <c r="G565" s="44" t="s">
        <v>86</v>
      </c>
      <c r="H565" s="36" t="b">
        <v>0</v>
      </c>
      <c r="I565" s="44" t="str">
        <f t="shared" si="1"/>
        <v>martina.lenzinitutor1@pietroaldi.com</v>
      </c>
      <c r="J565" s="44" t="str">
        <f t="shared" si="2"/>
        <v>martina.lenzinitutor2@pietroaldi.com</v>
      </c>
      <c r="K565" s="44"/>
    </row>
    <row r="566" ht="13.5" customHeight="1">
      <c r="A566" s="31" t="b">
        <v>1</v>
      </c>
      <c r="B566" s="32" t="s">
        <v>121</v>
      </c>
      <c r="C566" s="33" t="s">
        <v>337</v>
      </c>
      <c r="D566" s="34" t="s">
        <v>91</v>
      </c>
      <c r="E566" s="45" t="s">
        <v>2228</v>
      </c>
      <c r="F566" s="43" t="b">
        <v>0</v>
      </c>
      <c r="G566" s="44" t="s">
        <v>86</v>
      </c>
      <c r="H566" s="36" t="b">
        <v>0</v>
      </c>
      <c r="I566" s="44" t="str">
        <f t="shared" si="1"/>
        <v>samuel.lenzinitutor1@pietroaldi.com</v>
      </c>
      <c r="J566" s="44" t="str">
        <f t="shared" si="2"/>
        <v>samuel.lenzinitutor2@pietroaldi.com</v>
      </c>
      <c r="K566" s="44"/>
    </row>
    <row r="567" ht="13.5" customHeight="1">
      <c r="A567" s="31" t="b">
        <v>1</v>
      </c>
      <c r="B567" s="32" t="s">
        <v>50</v>
      </c>
      <c r="C567" s="33" t="s">
        <v>607</v>
      </c>
      <c r="D567" s="34" t="s">
        <v>91</v>
      </c>
      <c r="E567" s="45" t="s">
        <v>450</v>
      </c>
      <c r="F567" s="43" t="b">
        <v>0</v>
      </c>
      <c r="G567" s="44" t="s">
        <v>86</v>
      </c>
      <c r="H567" s="36" t="b">
        <v>0</v>
      </c>
      <c r="I567" s="44" t="str">
        <f t="shared" si="1"/>
        <v>alessia.leonitutor1@pietroaldi.com</v>
      </c>
      <c r="J567" s="44" t="str">
        <f t="shared" si="2"/>
        <v>alessia.leonitutor2@pietroaldi.com</v>
      </c>
      <c r="K567" s="44"/>
    </row>
    <row r="568" ht="13.5" customHeight="1">
      <c r="A568" s="31" t="b">
        <v>1</v>
      </c>
      <c r="B568" s="32" t="s">
        <v>74</v>
      </c>
      <c r="C568" s="33" t="s">
        <v>3269</v>
      </c>
      <c r="D568" s="34" t="s">
        <v>91</v>
      </c>
      <c r="E568" s="45" t="s">
        <v>1194</v>
      </c>
      <c r="F568" s="43" t="b">
        <v>0</v>
      </c>
      <c r="G568" s="64" t="s">
        <v>3271</v>
      </c>
      <c r="H568" s="36" t="b">
        <v>0</v>
      </c>
      <c r="I568" s="44" t="str">
        <f t="shared" si="1"/>
        <v>riccardo.leopardotutor1@pietroaldi.com</v>
      </c>
      <c r="J568" s="44" t="str">
        <f t="shared" si="2"/>
        <v>riccardo.leopardotutor2@pietroaldi.com</v>
      </c>
      <c r="K568" s="44"/>
    </row>
    <row r="569" ht="13.5" customHeight="1">
      <c r="A569" s="31" t="b">
        <v>1</v>
      </c>
      <c r="B569" s="32" t="s">
        <v>372</v>
      </c>
      <c r="C569" s="33" t="s">
        <v>3275</v>
      </c>
      <c r="D569" s="34" t="s">
        <v>91</v>
      </c>
      <c r="E569" s="45" t="s">
        <v>834</v>
      </c>
      <c r="F569" s="43" t="b">
        <v>0</v>
      </c>
      <c r="G569" s="53" t="s">
        <v>3276</v>
      </c>
      <c r="H569" s="36" t="b">
        <v>0</v>
      </c>
      <c r="I569" s="44" t="str">
        <f t="shared" si="1"/>
        <v>gaia.leporetutor1@pietroaldi.com</v>
      </c>
      <c r="J569" s="44" t="str">
        <f t="shared" si="2"/>
        <v>gaia.leporetutor2@pietroaldi.com</v>
      </c>
      <c r="K569" s="44"/>
    </row>
    <row r="570" ht="13.5" customHeight="1">
      <c r="A570" s="31" t="b">
        <v>1</v>
      </c>
      <c r="B570" s="32" t="s">
        <v>56</v>
      </c>
      <c r="C570" s="33" t="s">
        <v>3281</v>
      </c>
      <c r="D570" s="34" t="s">
        <v>84</v>
      </c>
      <c r="E570" s="45" t="s">
        <v>1250</v>
      </c>
      <c r="F570" s="43" t="b">
        <v>0</v>
      </c>
      <c r="G570" s="44" t="s">
        <v>86</v>
      </c>
      <c r="H570" s="36" t="b">
        <v>0</v>
      </c>
      <c r="I570" s="44" t="str">
        <f t="shared" si="1"/>
        <v>serena.liangtutor1@pietroaldi.com</v>
      </c>
      <c r="J570" s="44" t="str">
        <f t="shared" si="2"/>
        <v>serena.liangtutor2@pietroaldi.com</v>
      </c>
      <c r="K570" s="44"/>
    </row>
    <row r="571" ht="13.5" customHeight="1">
      <c r="A571" s="31" t="b">
        <v>1</v>
      </c>
      <c r="B571" s="32" t="s">
        <v>143</v>
      </c>
      <c r="C571" s="33" t="s">
        <v>3285</v>
      </c>
      <c r="D571" s="34" t="s">
        <v>91</v>
      </c>
      <c r="E571" s="45" t="s">
        <v>1533</v>
      </c>
      <c r="F571" s="43"/>
      <c r="G571" s="44" t="s">
        <v>86</v>
      </c>
      <c r="H571" s="36"/>
      <c r="I571" s="44" t="str">
        <f t="shared" si="1"/>
        <v>francesco.licatatutor1@pietroaldi.com</v>
      </c>
      <c r="J571" s="44" t="str">
        <f t="shared" si="2"/>
        <v>francesco.licatatutor2@pietroaldi.com</v>
      </c>
      <c r="K571" s="44"/>
    </row>
    <row r="572" ht="13.5" customHeight="1">
      <c r="A572" s="31" t="b">
        <v>1</v>
      </c>
      <c r="B572" s="32" t="s">
        <v>292</v>
      </c>
      <c r="C572" s="33" t="s">
        <v>3289</v>
      </c>
      <c r="D572" s="34" t="s">
        <v>91</v>
      </c>
      <c r="E572" s="45" t="s">
        <v>1175</v>
      </c>
      <c r="F572" s="43" t="b">
        <v>0</v>
      </c>
      <c r="G572" s="44" t="s">
        <v>86</v>
      </c>
      <c r="H572" s="36" t="b">
        <v>0</v>
      </c>
      <c r="I572" s="44" t="str">
        <f t="shared" si="1"/>
        <v>rachele.liontitutor1@pietroaldi.com</v>
      </c>
      <c r="J572" s="44" t="str">
        <f t="shared" si="2"/>
        <v>rachele.liontitutor2@pietroaldi.com</v>
      </c>
      <c r="K572" s="44"/>
    </row>
    <row r="573" ht="13.5" customHeight="1">
      <c r="A573" s="31" t="b">
        <v>1</v>
      </c>
      <c r="B573" s="32" t="s">
        <v>97</v>
      </c>
      <c r="C573" s="33" t="s">
        <v>3295</v>
      </c>
      <c r="D573" s="34" t="s">
        <v>91</v>
      </c>
      <c r="E573" s="45" t="s">
        <v>460</v>
      </c>
      <c r="F573" s="36" t="b">
        <v>1</v>
      </c>
      <c r="G573" s="53" t="s">
        <v>3297</v>
      </c>
      <c r="H573" s="36" t="b">
        <v>0</v>
      </c>
      <c r="I573" s="44" t="str">
        <f t="shared" si="1"/>
        <v>alessiomatias.liscitutor1@pietroaldi.com</v>
      </c>
      <c r="J573" s="44" t="str">
        <f t="shared" si="2"/>
        <v>alessiomatias.liscitutor2@pietroaldi.com</v>
      </c>
      <c r="K573" s="44"/>
    </row>
    <row r="574" ht="13.5" customHeight="1">
      <c r="A574" s="31" t="b">
        <v>1</v>
      </c>
      <c r="B574" s="32" t="s">
        <v>112</v>
      </c>
      <c r="C574" s="33" t="s">
        <v>3300</v>
      </c>
      <c r="D574" s="34" t="s">
        <v>91</v>
      </c>
      <c r="E574" s="35" t="s">
        <v>3302</v>
      </c>
      <c r="F574" s="36"/>
      <c r="G574" s="37" t="s">
        <v>86</v>
      </c>
      <c r="H574" s="36"/>
      <c r="I574" s="39" t="str">
        <f t="shared" si="1"/>
        <v>eva.loffredotutor1@pietroaldi.com</v>
      </c>
      <c r="J574" s="39" t="str">
        <f t="shared" si="2"/>
        <v>eva.loffredotutor2@pietroaldi.com</v>
      </c>
      <c r="K574" s="39"/>
    </row>
    <row r="575" ht="13.5" customHeight="1">
      <c r="A575" s="31" t="b">
        <v>1</v>
      </c>
      <c r="B575" s="32" t="s">
        <v>215</v>
      </c>
      <c r="C575" s="33" t="s">
        <v>226</v>
      </c>
      <c r="D575" s="34" t="s">
        <v>91</v>
      </c>
      <c r="E575" s="45" t="s">
        <v>677</v>
      </c>
      <c r="F575" s="43" t="b">
        <v>0</v>
      </c>
      <c r="G575" s="44" t="s">
        <v>86</v>
      </c>
      <c r="H575" s="36" t="b">
        <v>0</v>
      </c>
      <c r="I575" s="44" t="str">
        <f t="shared" si="1"/>
        <v>danielgabriele.loisitutor1@pietroaldi.com</v>
      </c>
      <c r="J575" s="44" t="str">
        <f t="shared" si="2"/>
        <v>danielgabriele.loisitutor2@pietroaldi.com</v>
      </c>
      <c r="K575" s="44"/>
    </row>
    <row r="576" ht="13.5" customHeight="1">
      <c r="A576" s="31" t="b">
        <v>1</v>
      </c>
      <c r="B576" s="32" t="s">
        <v>278</v>
      </c>
      <c r="C576" s="33" t="s">
        <v>3312</v>
      </c>
      <c r="D576" s="34" t="s">
        <v>91</v>
      </c>
      <c r="E576" s="45" t="s">
        <v>2745</v>
      </c>
      <c r="F576" s="43" t="b">
        <v>0</v>
      </c>
      <c r="G576" s="44" t="s">
        <v>86</v>
      </c>
      <c r="H576" s="36" t="b">
        <v>0</v>
      </c>
      <c r="I576" s="44" t="str">
        <f t="shared" si="1"/>
        <v>federica.lombardotutor1@pietroaldi.com</v>
      </c>
      <c r="J576" s="44" t="str">
        <f t="shared" si="2"/>
        <v>federica.lombardotutor2@pietroaldi.com</v>
      </c>
      <c r="K576" s="44"/>
    </row>
    <row r="577" ht="13.5" customHeight="1">
      <c r="A577" s="31" t="b">
        <v>1</v>
      </c>
      <c r="B577" s="32" t="s">
        <v>104</v>
      </c>
      <c r="C577" s="33" t="s">
        <v>103</v>
      </c>
      <c r="D577" s="34" t="s">
        <v>91</v>
      </c>
      <c r="E577" s="45" t="s">
        <v>994</v>
      </c>
      <c r="F577" s="43" t="b">
        <v>0</v>
      </c>
      <c r="G577" s="44" t="s">
        <v>86</v>
      </c>
      <c r="H577" s="36" t="b">
        <v>0</v>
      </c>
      <c r="I577" s="44" t="str">
        <f t="shared" si="1"/>
        <v>luca.lombrichitutor1@pietroaldi.com</v>
      </c>
      <c r="J577" s="44" t="str">
        <f t="shared" si="2"/>
        <v>luca.lombrichitutor2@pietroaldi.com</v>
      </c>
      <c r="K577" s="44"/>
    </row>
    <row r="578" ht="13.5" customHeight="1">
      <c r="A578" s="31" t="b">
        <v>1</v>
      </c>
      <c r="B578" s="32" t="s">
        <v>239</v>
      </c>
      <c r="C578" s="33" t="s">
        <v>3326</v>
      </c>
      <c r="D578" s="34" t="s">
        <v>91</v>
      </c>
      <c r="E578" s="45" t="s">
        <v>3328</v>
      </c>
      <c r="F578" s="43" t="b">
        <v>0</v>
      </c>
      <c r="G578" s="44" t="s">
        <v>86</v>
      </c>
      <c r="H578" s="36" t="b">
        <v>0</v>
      </c>
      <c r="I578" s="44" t="str">
        <f t="shared" si="1"/>
        <v>maria.longotutor1@pietroaldi.com</v>
      </c>
      <c r="J578" s="44" t="str">
        <f t="shared" si="2"/>
        <v>maria.longotutor2@pietroaldi.com</v>
      </c>
      <c r="K578" s="44"/>
    </row>
    <row r="579" ht="13.5" customHeight="1">
      <c r="A579" s="31" t="b">
        <v>1</v>
      </c>
      <c r="B579" s="32" t="s">
        <v>177</v>
      </c>
      <c r="C579" s="33" t="s">
        <v>3332</v>
      </c>
      <c r="D579" s="34" t="s">
        <v>91</v>
      </c>
      <c r="E579" s="45" t="s">
        <v>3334</v>
      </c>
      <c r="F579" s="43" t="b">
        <v>0</v>
      </c>
      <c r="G579" s="44" t="s">
        <v>86</v>
      </c>
      <c r="H579" s="36" t="b">
        <v>0</v>
      </c>
      <c r="I579" s="44" t="str">
        <f t="shared" si="1"/>
        <v>alessandro.loverdetutor1@pietroaldi.com</v>
      </c>
      <c r="J579" s="44" t="str">
        <f t="shared" si="2"/>
        <v>alessandro.loverdetutor2@pietroaldi.com</v>
      </c>
      <c r="K579" s="44"/>
    </row>
    <row r="580" ht="13.5" customHeight="1">
      <c r="A580" s="31" t="b">
        <v>1</v>
      </c>
      <c r="B580" s="32" t="s">
        <v>295</v>
      </c>
      <c r="C580" s="33" t="s">
        <v>3338</v>
      </c>
      <c r="D580" s="34" t="s">
        <v>91</v>
      </c>
      <c r="E580" s="45" t="s">
        <v>1336</v>
      </c>
      <c r="F580" s="43"/>
      <c r="G580" s="44" t="s">
        <v>86</v>
      </c>
      <c r="H580" s="36"/>
      <c r="I580" s="44" t="str">
        <f t="shared" si="1"/>
        <v>mia.lovisatutor1@pietroaldi.com</v>
      </c>
      <c r="J580" s="44" t="str">
        <f t="shared" si="2"/>
        <v>mia.lovisatutor2@pietroaldi.com</v>
      </c>
      <c r="K580" s="44"/>
    </row>
    <row r="581" ht="13.5" customHeight="1">
      <c r="A581" s="31" t="b">
        <v>1</v>
      </c>
      <c r="B581" s="32" t="s">
        <v>174</v>
      </c>
      <c r="C581" s="33" t="s">
        <v>3342</v>
      </c>
      <c r="D581" s="34" t="s">
        <v>91</v>
      </c>
      <c r="E581" s="45" t="s">
        <v>825</v>
      </c>
      <c r="F581" s="43" t="b">
        <v>0</v>
      </c>
      <c r="G581" s="44" t="s">
        <v>86</v>
      </c>
      <c r="H581" s="36" t="b">
        <v>0</v>
      </c>
      <c r="I581" s="44" t="str">
        <f t="shared" si="1"/>
        <v>gabriele.lozzitutor1@pietroaldi.com</v>
      </c>
      <c r="J581" s="44" t="str">
        <f t="shared" si="2"/>
        <v>gabriele.lozzitutor2@pietroaldi.com</v>
      </c>
      <c r="K581" s="44"/>
    </row>
    <row r="582" ht="13.5" customHeight="1">
      <c r="A582" s="31" t="b">
        <v>1</v>
      </c>
      <c r="B582" s="32" t="s">
        <v>178</v>
      </c>
      <c r="C582" s="33" t="s">
        <v>3345</v>
      </c>
      <c r="D582" s="34" t="s">
        <v>91</v>
      </c>
      <c r="E582" s="35" t="s">
        <v>1075</v>
      </c>
      <c r="F582" s="36"/>
      <c r="G582" s="37" t="s">
        <v>86</v>
      </c>
      <c r="H582" s="36"/>
      <c r="I582" s="39" t="str">
        <f t="shared" si="1"/>
        <v>giorgio.lucatutor1@pietroaldi.com</v>
      </c>
      <c r="J582" s="39" t="str">
        <f t="shared" si="2"/>
        <v>giorgio.lucatutor2@pietroaldi.com</v>
      </c>
      <c r="K582" s="39"/>
    </row>
    <row r="583" ht="13.5" customHeight="1">
      <c r="A583" s="31" t="b">
        <v>1</v>
      </c>
      <c r="B583" s="32" t="s">
        <v>74</v>
      </c>
      <c r="C583" s="33" t="s">
        <v>480</v>
      </c>
      <c r="D583" s="34" t="s">
        <v>91</v>
      </c>
      <c r="E583" s="45" t="s">
        <v>508</v>
      </c>
      <c r="F583" s="43" t="b">
        <v>0</v>
      </c>
      <c r="G583" s="44" t="s">
        <v>86</v>
      </c>
      <c r="H583" s="36" t="b">
        <v>0</v>
      </c>
      <c r="I583" s="44" t="str">
        <f t="shared" si="1"/>
        <v>andrea.lucarellitutor1@pietroaldi.com</v>
      </c>
      <c r="J583" s="44" t="str">
        <f t="shared" si="2"/>
        <v>andrea.lucarellitutor2@pietroaldi.com</v>
      </c>
      <c r="K583" s="44"/>
    </row>
    <row r="584" ht="13.5" customHeight="1">
      <c r="A584" s="31" t="b">
        <v>1</v>
      </c>
      <c r="B584" s="32" t="s">
        <v>121</v>
      </c>
      <c r="C584" s="33" t="s">
        <v>3356</v>
      </c>
      <c r="D584" s="34" t="s">
        <v>91</v>
      </c>
      <c r="E584" s="45" t="s">
        <v>2241</v>
      </c>
      <c r="F584" s="43" t="b">
        <v>0</v>
      </c>
      <c r="G584" s="44" t="s">
        <v>86</v>
      </c>
      <c r="H584" s="36" t="b">
        <v>0</v>
      </c>
      <c r="I584" s="44" t="str">
        <f t="shared" si="1"/>
        <v>laura.lupotutor1@pietroaldi.com</v>
      </c>
      <c r="J584" s="44" t="str">
        <f t="shared" si="2"/>
        <v>laura.lupotutor2@pietroaldi.com</v>
      </c>
      <c r="K584" s="44"/>
    </row>
    <row r="585" ht="13.5" customHeight="1">
      <c r="A585" s="31" t="b">
        <v>1</v>
      </c>
      <c r="B585" s="32" t="s">
        <v>587</v>
      </c>
      <c r="C585" s="33" t="s">
        <v>3361</v>
      </c>
      <c r="D585" s="34" t="s">
        <v>91</v>
      </c>
      <c r="E585" s="45" t="s">
        <v>1252</v>
      </c>
      <c r="F585" s="43" t="b">
        <v>0</v>
      </c>
      <c r="G585" s="44" t="s">
        <v>86</v>
      </c>
      <c r="H585" s="36" t="b">
        <v>0</v>
      </c>
      <c r="I585" s="44" t="str">
        <f t="shared" si="1"/>
        <v>silvia.lupotutor1@pietroaldi.com</v>
      </c>
      <c r="J585" s="44" t="str">
        <f t="shared" si="2"/>
        <v>silvia.lupotutor2@pietroaldi.com</v>
      </c>
      <c r="K585" s="44"/>
    </row>
    <row r="586" ht="13.5" customHeight="1">
      <c r="A586" s="31" t="b">
        <v>1</v>
      </c>
      <c r="B586" s="32" t="s">
        <v>132</v>
      </c>
      <c r="C586" s="33" t="s">
        <v>3365</v>
      </c>
      <c r="D586" s="34" t="s">
        <v>91</v>
      </c>
      <c r="E586" s="45" t="s">
        <v>1899</v>
      </c>
      <c r="F586" s="43" t="b">
        <v>0</v>
      </c>
      <c r="G586" s="44" t="s">
        <v>86</v>
      </c>
      <c r="H586" s="36" t="b">
        <v>0</v>
      </c>
      <c r="I586" s="44" t="str">
        <f t="shared" si="1"/>
        <v>francesco.luttazzitutor1@pietroaldi.com</v>
      </c>
      <c r="J586" s="44" t="str">
        <f t="shared" si="2"/>
        <v>francesco.luttazzitutor2@pietroaldi.com</v>
      </c>
      <c r="K586" s="44"/>
    </row>
    <row r="587" ht="13.5" customHeight="1">
      <c r="A587" s="31" t="b">
        <v>1</v>
      </c>
      <c r="B587" s="32" t="s">
        <v>48</v>
      </c>
      <c r="C587" s="33" t="s">
        <v>3368</v>
      </c>
      <c r="D587" s="34" t="s">
        <v>91</v>
      </c>
      <c r="E587" s="45" t="s">
        <v>486</v>
      </c>
      <c r="F587" s="43" t="b">
        <v>0</v>
      </c>
      <c r="G587" s="44" t="s">
        <v>86</v>
      </c>
      <c r="H587" s="36" t="b">
        <v>0</v>
      </c>
      <c r="I587" s="44" t="str">
        <f t="shared" si="1"/>
        <v>ambra.machettitutor1@pietroaldi.com</v>
      </c>
      <c r="J587" s="44" t="str">
        <f t="shared" si="2"/>
        <v>ambra.machettitutor2@pietroaldi.com</v>
      </c>
      <c r="K587" s="44"/>
    </row>
    <row r="588" ht="13.5" customHeight="1">
      <c r="A588" s="31" t="b">
        <v>1</v>
      </c>
      <c r="B588" s="32" t="s">
        <v>74</v>
      </c>
      <c r="C588" s="33" t="s">
        <v>718</v>
      </c>
      <c r="D588" s="34" t="s">
        <v>91</v>
      </c>
      <c r="E588" s="45" t="s">
        <v>622</v>
      </c>
      <c r="F588" s="43" t="b">
        <v>0</v>
      </c>
      <c r="G588" s="44" t="s">
        <v>86</v>
      </c>
      <c r="H588" s="36" t="b">
        <v>0</v>
      </c>
      <c r="I588" s="44" t="str">
        <f t="shared" si="1"/>
        <v>caterina.machettitutor1@pietroaldi.com</v>
      </c>
      <c r="J588" s="44" t="str">
        <f t="shared" si="2"/>
        <v>caterina.machettitutor2@pietroaldi.com</v>
      </c>
      <c r="K588" s="44"/>
    </row>
    <row r="589" ht="13.5" customHeight="1">
      <c r="A589" s="31" t="b">
        <v>1</v>
      </c>
      <c r="B589" s="32" t="s">
        <v>278</v>
      </c>
      <c r="C589" s="33" t="s">
        <v>3377</v>
      </c>
      <c r="D589" s="34" t="s">
        <v>91</v>
      </c>
      <c r="E589" s="45" t="s">
        <v>2750</v>
      </c>
      <c r="F589" s="43" t="b">
        <v>0</v>
      </c>
      <c r="G589" s="44" t="s">
        <v>86</v>
      </c>
      <c r="H589" s="36" t="b">
        <v>0</v>
      </c>
      <c r="I589" s="44" t="str">
        <f t="shared" si="1"/>
        <v>matteo.machettitutor1@pietroaldi.com</v>
      </c>
      <c r="J589" s="44" t="str">
        <f t="shared" si="2"/>
        <v>matteo.machettitutor2@pietroaldi.com</v>
      </c>
      <c r="K589" s="44"/>
    </row>
    <row r="590" ht="13.5" customHeight="1">
      <c r="A590" s="31" t="b">
        <v>1</v>
      </c>
      <c r="B590" s="32" t="s">
        <v>65</v>
      </c>
      <c r="C590" s="33" t="s">
        <v>3383</v>
      </c>
      <c r="D590" s="34" t="s">
        <v>91</v>
      </c>
      <c r="E590" s="45" t="s">
        <v>1266</v>
      </c>
      <c r="F590" s="43" t="b">
        <v>0</v>
      </c>
      <c r="G590" s="44" t="s">
        <v>86</v>
      </c>
      <c r="H590" s="36" t="b">
        <v>0</v>
      </c>
      <c r="I590" s="44" t="str">
        <f t="shared" si="1"/>
        <v>sofia.machettitutor1@pietroaldi.com</v>
      </c>
      <c r="J590" s="44" t="str">
        <f t="shared" si="2"/>
        <v>sofia.machettitutor2@pietroaldi.com</v>
      </c>
      <c r="K590" s="44"/>
    </row>
    <row r="591" ht="13.5" customHeight="1">
      <c r="A591" s="31" t="b">
        <v>1</v>
      </c>
      <c r="B591" s="32" t="s">
        <v>370</v>
      </c>
      <c r="C591" s="33" t="s">
        <v>3391</v>
      </c>
      <c r="D591" s="34" t="s">
        <v>91</v>
      </c>
      <c r="E591" s="45" t="s">
        <v>1722</v>
      </c>
      <c r="F591" s="43"/>
      <c r="G591" s="44" t="s">
        <v>86</v>
      </c>
      <c r="H591" s="36"/>
      <c r="I591" s="44" t="str">
        <f t="shared" si="1"/>
        <v>lavinia.madonnatutor1@pietroaldi.com</v>
      </c>
      <c r="J591" s="44" t="str">
        <f t="shared" si="2"/>
        <v>lavinia.madonnatutor2@pietroaldi.com</v>
      </c>
      <c r="K591" s="44"/>
    </row>
    <row r="592" ht="13.5" customHeight="1">
      <c r="A592" s="31" t="b">
        <v>1</v>
      </c>
      <c r="B592" s="32" t="s">
        <v>34</v>
      </c>
      <c r="C592" s="33" t="s">
        <v>3396</v>
      </c>
      <c r="D592" s="34" t="s">
        <v>91</v>
      </c>
      <c r="E592" s="45" t="s">
        <v>2615</v>
      </c>
      <c r="F592" s="43" t="b">
        <v>0</v>
      </c>
      <c r="G592" s="44" t="s">
        <v>86</v>
      </c>
      <c r="H592" s="36" t="b">
        <v>0</v>
      </c>
      <c r="I592" s="44" t="str">
        <f t="shared" si="1"/>
        <v>marco.magaddinotutor1@pietroaldi.com</v>
      </c>
      <c r="J592" s="44" t="str">
        <f t="shared" si="2"/>
        <v>marco.magaddinotutor2@pietroaldi.com</v>
      </c>
      <c r="K592" s="44"/>
    </row>
    <row r="593" ht="13.5" customHeight="1">
      <c r="A593" s="31" t="b">
        <v>1</v>
      </c>
      <c r="B593" s="32" t="s">
        <v>160</v>
      </c>
      <c r="C593" s="33" t="s">
        <v>522</v>
      </c>
      <c r="D593" s="34" t="s">
        <v>84</v>
      </c>
      <c r="E593" s="45" t="s">
        <v>393</v>
      </c>
      <c r="F593" s="43" t="b">
        <v>0</v>
      </c>
      <c r="G593" s="44" t="s">
        <v>86</v>
      </c>
      <c r="H593" s="36" t="b">
        <v>0</v>
      </c>
      <c r="I593" s="44" t="str">
        <f t="shared" si="1"/>
        <v>adriano.maggitutor1@pietroaldi.com</v>
      </c>
      <c r="J593" s="44" t="str">
        <f t="shared" si="2"/>
        <v>adriano.maggitutor2@pietroaldi.com</v>
      </c>
      <c r="K593" s="44"/>
    </row>
    <row r="594" ht="13.5" customHeight="1">
      <c r="A594" s="31" t="b">
        <v>1</v>
      </c>
      <c r="B594" s="32" t="s">
        <v>81</v>
      </c>
      <c r="C594" s="33" t="s">
        <v>3405</v>
      </c>
      <c r="D594" s="34" t="s">
        <v>91</v>
      </c>
      <c r="E594" s="45" t="s">
        <v>458</v>
      </c>
      <c r="F594" s="43" t="b">
        <v>0</v>
      </c>
      <c r="G594" s="44" t="s">
        <v>86</v>
      </c>
      <c r="H594" s="36" t="b">
        <v>0</v>
      </c>
      <c r="I594" s="44" t="str">
        <f t="shared" si="1"/>
        <v>alessio.maginitutor1@pietroaldi.com</v>
      </c>
      <c r="J594" s="44" t="str">
        <f t="shared" si="2"/>
        <v>alessio.maginitutor2@pietroaldi.com</v>
      </c>
      <c r="K594" s="44"/>
    </row>
    <row r="595" ht="13.5" customHeight="1">
      <c r="A595" s="31" t="b">
        <v>1</v>
      </c>
      <c r="B595" s="32" t="s">
        <v>65</v>
      </c>
      <c r="C595" s="33" t="s">
        <v>3409</v>
      </c>
      <c r="D595" s="34" t="s">
        <v>84</v>
      </c>
      <c r="E595" s="45" t="s">
        <v>890</v>
      </c>
      <c r="F595" s="43" t="b">
        <v>0</v>
      </c>
      <c r="G595" s="44" t="s">
        <v>86</v>
      </c>
      <c r="H595" s="36" t="b">
        <v>0</v>
      </c>
      <c r="I595" s="44" t="str">
        <f t="shared" si="1"/>
        <v>giulio.maginitutor1@pietroaldi.com</v>
      </c>
      <c r="J595" s="44" t="str">
        <f t="shared" si="2"/>
        <v>giulio.maginitutor2@pietroaldi.com</v>
      </c>
      <c r="K595" s="44"/>
    </row>
    <row r="596" ht="13.5" customHeight="1">
      <c r="A596" s="31" t="b">
        <v>1</v>
      </c>
      <c r="B596" s="32" t="s">
        <v>370</v>
      </c>
      <c r="C596" s="33" t="s">
        <v>3411</v>
      </c>
      <c r="D596" s="34" t="s">
        <v>91</v>
      </c>
      <c r="E596" s="45" t="s">
        <v>1732</v>
      </c>
      <c r="F596" s="43"/>
      <c r="G596" s="44" t="s">
        <v>86</v>
      </c>
      <c r="H596" s="36"/>
      <c r="I596" s="44" t="str">
        <f t="shared" si="1"/>
        <v>ambra.magiottitutor1@pietroaldi.com</v>
      </c>
      <c r="J596" s="44" t="str">
        <f t="shared" si="2"/>
        <v>ambra.magiottitutor2@pietroaldi.com</v>
      </c>
      <c r="K596" s="44"/>
    </row>
    <row r="597" ht="13.5" customHeight="1">
      <c r="A597" s="31" t="b">
        <v>1</v>
      </c>
      <c r="B597" s="32" t="s">
        <v>183</v>
      </c>
      <c r="C597" s="33" t="s">
        <v>3413</v>
      </c>
      <c r="D597" s="34" t="s">
        <v>91</v>
      </c>
      <c r="E597" s="45" t="s">
        <v>479</v>
      </c>
      <c r="F597" s="36" t="b">
        <v>1</v>
      </c>
      <c r="G597" s="44" t="s">
        <v>86</v>
      </c>
      <c r="H597" s="36" t="b">
        <v>0</v>
      </c>
      <c r="I597" s="44" t="str">
        <f t="shared" si="1"/>
        <v>alina.maimonetutor1@pietroaldi.com</v>
      </c>
      <c r="J597" s="44" t="str">
        <f t="shared" si="2"/>
        <v>alina.maimonetutor2@pietroaldi.com</v>
      </c>
      <c r="K597" s="44"/>
    </row>
    <row r="598" ht="13.5" customHeight="1">
      <c r="A598" s="31" t="b">
        <v>1</v>
      </c>
      <c r="B598" s="32" t="s">
        <v>97</v>
      </c>
      <c r="C598" s="33" t="s">
        <v>3419</v>
      </c>
      <c r="D598" s="34" t="s">
        <v>91</v>
      </c>
      <c r="E598" s="45" t="s">
        <v>977</v>
      </c>
      <c r="F598" s="43" t="b">
        <v>0</v>
      </c>
      <c r="G598" s="44" t="s">
        <v>86</v>
      </c>
      <c r="H598" s="36" t="b">
        <v>0</v>
      </c>
      <c r="I598" s="44" t="str">
        <f t="shared" si="1"/>
        <v>lorenzo.maionetutor1@pietroaldi.com</v>
      </c>
      <c r="J598" s="44" t="str">
        <f t="shared" si="2"/>
        <v>lorenzo.maionetutor2@pietroaldi.com</v>
      </c>
      <c r="K598" s="44"/>
    </row>
    <row r="599" ht="13.5" customHeight="1">
      <c r="A599" s="31" t="b">
        <v>1</v>
      </c>
      <c r="B599" s="32" t="s">
        <v>83</v>
      </c>
      <c r="C599" s="33" t="s">
        <v>3424</v>
      </c>
      <c r="D599" s="34" t="s">
        <v>91</v>
      </c>
      <c r="E599" s="45" t="s">
        <v>1349</v>
      </c>
      <c r="F599" s="43" t="b">
        <v>0</v>
      </c>
      <c r="G599" s="53" t="s">
        <v>3426</v>
      </c>
      <c r="H599" s="36" t="b">
        <v>0</v>
      </c>
      <c r="I599" s="44" t="str">
        <f t="shared" si="1"/>
        <v>laura.malucchitutor1@pietroaldi.com</v>
      </c>
      <c r="J599" s="44" t="str">
        <f t="shared" si="2"/>
        <v>laura.malucchitutor2@pietroaldi.com</v>
      </c>
      <c r="K599" s="44"/>
    </row>
    <row r="600" ht="13.5" customHeight="1">
      <c r="A600" s="31" t="b">
        <v>1</v>
      </c>
      <c r="B600" s="32" t="s">
        <v>97</v>
      </c>
      <c r="C600" s="33" t="s">
        <v>3430</v>
      </c>
      <c r="D600" s="34" t="s">
        <v>91</v>
      </c>
      <c r="E600" s="45" t="s">
        <v>979</v>
      </c>
      <c r="F600" s="43" t="b">
        <v>0</v>
      </c>
      <c r="G600" s="44" t="s">
        <v>86</v>
      </c>
      <c r="H600" s="36" t="b">
        <v>0</v>
      </c>
      <c r="I600" s="44" t="str">
        <f t="shared" si="1"/>
        <v>lorenzo.manconitutor1@pietroaldi.com</v>
      </c>
      <c r="J600" s="44" t="str">
        <f t="shared" si="2"/>
        <v>lorenzo.manconitutor2@pietroaldi.com</v>
      </c>
      <c r="K600" s="44"/>
    </row>
    <row r="601" ht="13.5" customHeight="1">
      <c r="A601" s="31" t="b">
        <v>1</v>
      </c>
      <c r="B601" s="32" t="s">
        <v>152</v>
      </c>
      <c r="C601" s="33" t="s">
        <v>3435</v>
      </c>
      <c r="D601" s="34" t="s">
        <v>91</v>
      </c>
      <c r="E601" s="35" t="s">
        <v>3436</v>
      </c>
      <c r="F601" s="36"/>
      <c r="G601" s="37" t="s">
        <v>86</v>
      </c>
      <c r="H601" s="36"/>
      <c r="I601" s="39" t="str">
        <f t="shared" si="1"/>
        <v>miriam.mancusotutor1@pietroaldi.com</v>
      </c>
      <c r="J601" s="39" t="str">
        <f t="shared" si="2"/>
        <v>miriam.mancusotutor2@pietroaldi.com</v>
      </c>
      <c r="K601" s="39"/>
    </row>
    <row r="602" ht="13.5" customHeight="1">
      <c r="A602" s="31" t="b">
        <v>1</v>
      </c>
      <c r="B602" s="32" t="s">
        <v>284</v>
      </c>
      <c r="C602" s="33" t="s">
        <v>3439</v>
      </c>
      <c r="D602" s="34" t="s">
        <v>91</v>
      </c>
      <c r="E602" s="45" t="s">
        <v>1454</v>
      </c>
      <c r="F602" s="43"/>
      <c r="G602" s="44" t="s">
        <v>86</v>
      </c>
      <c r="H602" s="36"/>
      <c r="I602" s="44" t="str">
        <f t="shared" si="1"/>
        <v>niccolo.mangiavacchitutor1@pietroaldi.com</v>
      </c>
      <c r="J602" s="44" t="str">
        <f t="shared" si="2"/>
        <v>niccolo.mangiavacchitutor2@pietroaldi.com</v>
      </c>
      <c r="K602" s="44"/>
    </row>
    <row r="603" ht="13.5" customHeight="1">
      <c r="A603" s="31" t="b">
        <v>1</v>
      </c>
      <c r="B603" s="32" t="s">
        <v>183</v>
      </c>
      <c r="C603" s="33" t="s">
        <v>3444</v>
      </c>
      <c r="D603" s="34" t="s">
        <v>91</v>
      </c>
      <c r="E603" s="45" t="s">
        <v>1196</v>
      </c>
      <c r="F603" s="43" t="b">
        <v>0</v>
      </c>
      <c r="G603" s="44" t="s">
        <v>86</v>
      </c>
      <c r="H603" s="36" t="b">
        <v>0</v>
      </c>
      <c r="I603" s="44" t="str">
        <f t="shared" si="1"/>
        <v>riccardo.mangognatutor1@pietroaldi.com</v>
      </c>
      <c r="J603" s="44" t="str">
        <f t="shared" si="2"/>
        <v>riccardo.mangognatutor2@pietroaldi.com</v>
      </c>
      <c r="K603" s="44"/>
    </row>
    <row r="604" ht="13.5" customHeight="1">
      <c r="A604" s="31" t="b">
        <v>1</v>
      </c>
      <c r="B604" s="32" t="s">
        <v>121</v>
      </c>
      <c r="C604" s="33" t="s">
        <v>3449</v>
      </c>
      <c r="D604" s="34" t="s">
        <v>91</v>
      </c>
      <c r="E604" s="45" t="s">
        <v>2250</v>
      </c>
      <c r="F604" s="43" t="b">
        <v>0</v>
      </c>
      <c r="G604" s="53" t="s">
        <v>3451</v>
      </c>
      <c r="H604" s="36" t="b">
        <v>0</v>
      </c>
      <c r="I604" s="44" t="str">
        <f t="shared" si="1"/>
        <v>gabriele.mannuccitutor1@pietroaldi.com</v>
      </c>
      <c r="J604" s="44" t="str">
        <f t="shared" si="2"/>
        <v>gabriele.mannuccitutor2@pietroaldi.com</v>
      </c>
      <c r="K604" s="44"/>
    </row>
    <row r="605" ht="13.5" customHeight="1">
      <c r="A605" s="31" t="b">
        <v>1</v>
      </c>
      <c r="B605" s="32" t="s">
        <v>50</v>
      </c>
      <c r="C605" s="33" t="s">
        <v>3455</v>
      </c>
      <c r="D605" s="34" t="s">
        <v>84</v>
      </c>
      <c r="E605" s="45" t="s">
        <v>438</v>
      </c>
      <c r="F605" s="43" t="b">
        <v>0</v>
      </c>
      <c r="G605" s="44" t="s">
        <v>86</v>
      </c>
      <c r="H605" s="36" t="b">
        <v>0</v>
      </c>
      <c r="I605" s="44" t="str">
        <f t="shared" si="1"/>
        <v>alessandro.manterotutor1@pietroaldi.com</v>
      </c>
      <c r="J605" s="44" t="str">
        <f t="shared" si="2"/>
        <v>alessandro.manterotutor2@pietroaldi.com</v>
      </c>
      <c r="K605" s="44"/>
    </row>
    <row r="606" ht="13.5" customHeight="1">
      <c r="A606" s="31" t="b">
        <v>1</v>
      </c>
      <c r="B606" s="32" t="s">
        <v>62</v>
      </c>
      <c r="C606" s="33" t="s">
        <v>3460</v>
      </c>
      <c r="D606" s="34" t="s">
        <v>91</v>
      </c>
      <c r="E606" s="45" t="s">
        <v>828</v>
      </c>
      <c r="F606" s="43" t="b">
        <v>0</v>
      </c>
      <c r="G606" s="44" t="s">
        <v>86</v>
      </c>
      <c r="H606" s="36" t="b">
        <v>0</v>
      </c>
      <c r="I606" s="44" t="str">
        <f t="shared" si="1"/>
        <v>gabriele.manusiatutor1@pietroaldi.com</v>
      </c>
      <c r="J606" s="44" t="str">
        <f t="shared" si="2"/>
        <v>gabriele.manusiatutor2@pietroaldi.com</v>
      </c>
      <c r="K606" s="44"/>
    </row>
    <row r="607" ht="13.5" customHeight="1">
      <c r="A607" s="31" t="b">
        <v>1</v>
      </c>
      <c r="B607" s="32" t="s">
        <v>112</v>
      </c>
      <c r="C607" s="33" t="s">
        <v>3466</v>
      </c>
      <c r="D607" s="34" t="s">
        <v>91</v>
      </c>
      <c r="E607" s="35" t="s">
        <v>3467</v>
      </c>
      <c r="F607" s="36"/>
      <c r="G607" s="37" t="s">
        <v>86</v>
      </c>
      <c r="H607" s="36"/>
      <c r="I607" s="39" t="str">
        <f t="shared" si="1"/>
        <v>alexandramaria.maraffinotutor1@pietroaldi.com</v>
      </c>
      <c r="J607" s="39" t="str">
        <f t="shared" si="2"/>
        <v>alexandramaria.maraffinotutor2@pietroaldi.com</v>
      </c>
      <c r="K607" s="39"/>
    </row>
    <row r="608" ht="13.5" customHeight="1">
      <c r="A608" s="31" t="b">
        <v>1</v>
      </c>
      <c r="B608" s="32" t="s">
        <v>45</v>
      </c>
      <c r="C608" s="33" t="s">
        <v>3472</v>
      </c>
      <c r="D608" s="34" t="s">
        <v>91</v>
      </c>
      <c r="E608" s="45" t="s">
        <v>1060</v>
      </c>
      <c r="F608" s="43" t="b">
        <v>0</v>
      </c>
      <c r="G608" s="44" t="s">
        <v>86</v>
      </c>
      <c r="H608" s="36" t="b">
        <v>0</v>
      </c>
      <c r="I608" s="44" t="str">
        <f t="shared" si="1"/>
        <v>massimo.marconetutor1@pietroaldi.com</v>
      </c>
      <c r="J608" s="44" t="str">
        <f t="shared" si="2"/>
        <v>massimo.marconetutor2@pietroaldi.com</v>
      </c>
      <c r="K608" s="44"/>
    </row>
    <row r="609" ht="13.5" customHeight="1">
      <c r="A609" s="31" t="b">
        <v>1</v>
      </c>
      <c r="B609" s="32" t="s">
        <v>81</v>
      </c>
      <c r="C609" s="33" t="s">
        <v>3477</v>
      </c>
      <c r="D609" s="34" t="s">
        <v>91</v>
      </c>
      <c r="E609" s="45" t="s">
        <v>640</v>
      </c>
      <c r="F609" s="36" t="b">
        <v>1</v>
      </c>
      <c r="G609" s="44" t="s">
        <v>86</v>
      </c>
      <c r="H609" s="36" t="b">
        <v>0</v>
      </c>
      <c r="I609" s="44" t="str">
        <f t="shared" si="1"/>
        <v>chiara.marconitutor1@pietroaldi.com</v>
      </c>
      <c r="J609" s="44" t="str">
        <f t="shared" si="2"/>
        <v>chiara.marconitutor2@pietroaldi.com</v>
      </c>
      <c r="K609" s="44"/>
    </row>
    <row r="610" ht="13.5" customHeight="1">
      <c r="A610" s="31" t="b">
        <v>1</v>
      </c>
      <c r="B610" s="32" t="s">
        <v>97</v>
      </c>
      <c r="C610" s="33" t="s">
        <v>3481</v>
      </c>
      <c r="D610" s="34" t="s">
        <v>91</v>
      </c>
      <c r="E610" s="45" t="s">
        <v>754</v>
      </c>
      <c r="F610" s="43" t="b">
        <v>0</v>
      </c>
      <c r="G610" s="44" t="s">
        <v>86</v>
      </c>
      <c r="H610" s="36" t="b">
        <v>0</v>
      </c>
      <c r="I610" s="44" t="str">
        <f t="shared" si="1"/>
        <v>eva.marconitutor1@pietroaldi.com</v>
      </c>
      <c r="J610" s="44" t="str">
        <f t="shared" si="2"/>
        <v>eva.marconitutor2@pietroaldi.com</v>
      </c>
      <c r="K610" s="44"/>
    </row>
    <row r="611" ht="13.5" customHeight="1">
      <c r="A611" s="31" t="b">
        <v>1</v>
      </c>
      <c r="B611" s="32" t="s">
        <v>56</v>
      </c>
      <c r="C611" s="33" t="s">
        <v>3485</v>
      </c>
      <c r="D611" s="34" t="s">
        <v>84</v>
      </c>
      <c r="E611" s="45" t="s">
        <v>573</v>
      </c>
      <c r="F611" s="43" t="b">
        <v>0</v>
      </c>
      <c r="G611" s="64" t="s">
        <v>3486</v>
      </c>
      <c r="H611" s="36" t="b">
        <v>0</v>
      </c>
      <c r="I611" s="44" t="str">
        <f t="shared" si="1"/>
        <v>beatrice.marcuccitutor1@pietroaldi.com</v>
      </c>
      <c r="J611" s="44" t="str">
        <f t="shared" si="2"/>
        <v>beatrice.marcuccitutor2@pietroaldi.com</v>
      </c>
      <c r="K611" s="44"/>
    </row>
    <row r="612" ht="13.5" customHeight="1">
      <c r="A612" s="31" t="b">
        <v>1</v>
      </c>
      <c r="B612" s="32" t="s">
        <v>113</v>
      </c>
      <c r="C612" s="33" t="s">
        <v>3489</v>
      </c>
      <c r="D612" s="34" t="s">
        <v>84</v>
      </c>
      <c r="E612" s="45" t="s">
        <v>748</v>
      </c>
      <c r="F612" s="43" t="b">
        <v>0</v>
      </c>
      <c r="G612" s="44" t="s">
        <v>86</v>
      </c>
      <c r="H612" s="36" t="b">
        <v>0</v>
      </c>
      <c r="I612" s="44" t="str">
        <f t="shared" si="1"/>
        <v>ethan.marcuccitutor1@pietroaldi.com</v>
      </c>
      <c r="J612" s="44" t="str">
        <f t="shared" si="2"/>
        <v>ethan.marcuccitutor2@pietroaldi.com</v>
      </c>
      <c r="K612" s="44"/>
    </row>
    <row r="613" ht="13.5" customHeight="1">
      <c r="A613" s="31" t="b">
        <v>1</v>
      </c>
      <c r="B613" s="32" t="s">
        <v>152</v>
      </c>
      <c r="C613" s="33" t="s">
        <v>699</v>
      </c>
      <c r="D613" s="34" t="s">
        <v>84</v>
      </c>
      <c r="E613" s="35" t="s">
        <v>3493</v>
      </c>
      <c r="F613" s="36"/>
      <c r="G613" s="37" t="s">
        <v>86</v>
      </c>
      <c r="H613" s="36"/>
      <c r="I613" s="39" t="str">
        <f t="shared" si="1"/>
        <v>giorgia.marettitutor1@pietroaldi.com</v>
      </c>
      <c r="J613" s="39" t="str">
        <f t="shared" si="2"/>
        <v>giorgia.marettitutor2@pietroaldi.com</v>
      </c>
      <c r="K613" s="39"/>
    </row>
    <row r="614" ht="13.5" customHeight="1">
      <c r="A614" s="31" t="b">
        <v>1</v>
      </c>
      <c r="B614" s="32" t="s">
        <v>81</v>
      </c>
      <c r="C614" s="33" t="s">
        <v>3497</v>
      </c>
      <c r="D614" s="34" t="s">
        <v>84</v>
      </c>
      <c r="E614" s="45" t="s">
        <v>866</v>
      </c>
      <c r="F614" s="43" t="b">
        <v>0</v>
      </c>
      <c r="G614" s="44" t="s">
        <v>86</v>
      </c>
      <c r="H614" s="36" t="b">
        <v>0</v>
      </c>
      <c r="I614" s="44" t="str">
        <f t="shared" si="1"/>
        <v>giovanni.marettitutor1@pietroaldi.com</v>
      </c>
      <c r="J614" s="44" t="str">
        <f t="shared" si="2"/>
        <v>giovanni.marettitutor2@pietroaldi.com</v>
      </c>
      <c r="K614" s="44"/>
    </row>
    <row r="615" ht="13.5" customHeight="1">
      <c r="A615" s="31" t="b">
        <v>1</v>
      </c>
      <c r="B615" s="32" t="s">
        <v>50</v>
      </c>
      <c r="C615" s="33" t="s">
        <v>268</v>
      </c>
      <c r="D615" s="34" t="s">
        <v>91</v>
      </c>
      <c r="E615" s="45" t="s">
        <v>1147</v>
      </c>
      <c r="F615" s="43" t="b">
        <v>0</v>
      </c>
      <c r="G615" s="44" t="s">
        <v>86</v>
      </c>
      <c r="H615" s="36" t="b">
        <v>0</v>
      </c>
      <c r="I615" s="44" t="str">
        <f t="shared" si="1"/>
        <v>niccolo.margiacchitutor1@pietroaldi.com</v>
      </c>
      <c r="J615" s="44" t="str">
        <f t="shared" si="2"/>
        <v>niccolo.margiacchitutor2@pietroaldi.com</v>
      </c>
      <c r="K615" s="44"/>
    </row>
    <row r="616" ht="13.5" customHeight="1">
      <c r="A616" s="31" t="b">
        <v>1</v>
      </c>
      <c r="B616" s="32" t="s">
        <v>74</v>
      </c>
      <c r="C616" s="33" t="s">
        <v>3503</v>
      </c>
      <c r="D616" s="34" t="s">
        <v>91</v>
      </c>
      <c r="E616" s="45" t="s">
        <v>1176</v>
      </c>
      <c r="F616" s="43" t="b">
        <v>0</v>
      </c>
      <c r="G616" s="53" t="s">
        <v>3505</v>
      </c>
      <c r="H616" s="36" t="b">
        <v>0</v>
      </c>
      <c r="I616" s="44" t="str">
        <f t="shared" si="1"/>
        <v>raffaele.margiotutor1@pietroaldi.com</v>
      </c>
      <c r="J616" s="44" t="str">
        <f t="shared" si="2"/>
        <v>raffaele.margiotutor2@pietroaldi.com</v>
      </c>
      <c r="K616" s="44"/>
    </row>
    <row r="617" ht="13.5" customHeight="1">
      <c r="A617" s="31" t="b">
        <v>1</v>
      </c>
      <c r="B617" s="32" t="s">
        <v>587</v>
      </c>
      <c r="C617" s="33" t="s">
        <v>3509</v>
      </c>
      <c r="D617" s="34" t="s">
        <v>91</v>
      </c>
      <c r="E617" s="45" t="s">
        <v>845</v>
      </c>
      <c r="F617" s="43" t="b">
        <v>0</v>
      </c>
      <c r="G617" s="44" t="s">
        <v>86</v>
      </c>
      <c r="H617" s="36" t="b">
        <v>0</v>
      </c>
      <c r="I617" s="44" t="str">
        <f t="shared" si="1"/>
        <v>giacomo.marinellitutor1@pietroaldi.com</v>
      </c>
      <c r="J617" s="44" t="str">
        <f t="shared" si="2"/>
        <v>giacomo.marinellitutor2@pietroaldi.com</v>
      </c>
      <c r="K617" s="44"/>
    </row>
    <row r="618" ht="13.5" customHeight="1">
      <c r="A618" s="31" t="b">
        <v>1</v>
      </c>
      <c r="B618" s="32" t="s">
        <v>34</v>
      </c>
      <c r="C618" s="33" t="s">
        <v>3513</v>
      </c>
      <c r="D618" s="34" t="s">
        <v>91</v>
      </c>
      <c r="E618" s="45" t="s">
        <v>2623</v>
      </c>
      <c r="F618" s="43" t="b">
        <v>0</v>
      </c>
      <c r="G618" s="44" t="s">
        <v>86</v>
      </c>
      <c r="H618" s="36" t="b">
        <v>0</v>
      </c>
      <c r="I618" s="44" t="str">
        <f t="shared" si="1"/>
        <v>gabriele.marinonitutor1@pietroaldi.com</v>
      </c>
      <c r="J618" s="44" t="str">
        <f t="shared" si="2"/>
        <v>gabriele.marinonitutor2@pietroaldi.com</v>
      </c>
      <c r="K618" s="44"/>
    </row>
    <row r="619" ht="13.5" customHeight="1">
      <c r="A619" s="31" t="b">
        <v>1</v>
      </c>
      <c r="B619" s="32" t="s">
        <v>178</v>
      </c>
      <c r="C619" s="33" t="s">
        <v>3517</v>
      </c>
      <c r="D619" s="34" t="s">
        <v>91</v>
      </c>
      <c r="E619" s="35" t="s">
        <v>1082</v>
      </c>
      <c r="F619" s="36"/>
      <c r="G619" s="37" t="s">
        <v>86</v>
      </c>
      <c r="H619" s="36"/>
      <c r="I619" s="39" t="str">
        <f t="shared" si="1"/>
        <v>cesare.mariottitutor1@pietroaldi.com</v>
      </c>
      <c r="J619" s="39" t="str">
        <f t="shared" si="2"/>
        <v>cesare.mariottitutor2@pietroaldi.com</v>
      </c>
      <c r="K619" s="39"/>
    </row>
    <row r="620" ht="13.5" customHeight="1">
      <c r="A620" s="31" t="b">
        <v>1</v>
      </c>
      <c r="B620" s="32" t="s">
        <v>74</v>
      </c>
      <c r="C620" s="33" t="s">
        <v>3522</v>
      </c>
      <c r="D620" s="34" t="s">
        <v>91</v>
      </c>
      <c r="E620" s="45" t="s">
        <v>1280</v>
      </c>
      <c r="F620" s="43" t="b">
        <v>0</v>
      </c>
      <c r="G620" s="44" t="s">
        <v>86</v>
      </c>
      <c r="H620" s="36" t="b">
        <v>0</v>
      </c>
      <c r="I620" s="44" t="str">
        <f t="shared" si="1"/>
        <v>thomas.mariottitutor1@pietroaldi.com</v>
      </c>
      <c r="J620" s="44" t="str">
        <f t="shared" si="2"/>
        <v>thomas.mariottitutor2@pietroaldi.com</v>
      </c>
      <c r="K620" s="44"/>
    </row>
    <row r="621" ht="13.5" customHeight="1">
      <c r="A621" s="31" t="b">
        <v>1</v>
      </c>
      <c r="B621" s="32" t="s">
        <v>372</v>
      </c>
      <c r="C621" s="33" t="s">
        <v>3528</v>
      </c>
      <c r="D621" s="34" t="s">
        <v>91</v>
      </c>
      <c r="E621" s="45" t="s">
        <v>741</v>
      </c>
      <c r="F621" s="43" t="b">
        <v>0</v>
      </c>
      <c r="G621" s="44" t="s">
        <v>86</v>
      </c>
      <c r="H621" s="36" t="b">
        <v>0</v>
      </c>
      <c r="I621" s="44" t="str">
        <f t="shared" si="1"/>
        <v>emma.mariottinitutor1@pietroaldi.com</v>
      </c>
      <c r="J621" s="44" t="str">
        <f t="shared" si="2"/>
        <v>emma.mariottinitutor2@pietroaldi.com</v>
      </c>
      <c r="K621" s="44"/>
    </row>
    <row r="622" ht="13.5" customHeight="1">
      <c r="A622" s="31" t="b">
        <v>1</v>
      </c>
      <c r="B622" s="32" t="s">
        <v>61</v>
      </c>
      <c r="C622" s="33" t="s">
        <v>3536</v>
      </c>
      <c r="D622" s="34" t="s">
        <v>91</v>
      </c>
      <c r="E622" s="45" t="s">
        <v>785</v>
      </c>
      <c r="F622" s="43" t="b">
        <v>0</v>
      </c>
      <c r="G622" s="53" t="s">
        <v>3538</v>
      </c>
      <c r="H622" s="36" t="b">
        <v>0</v>
      </c>
      <c r="I622" s="44" t="str">
        <f t="shared" si="1"/>
        <v>filippo.mariottinitutor1@pietroaldi.com</v>
      </c>
      <c r="J622" s="44" t="str">
        <f t="shared" si="2"/>
        <v>filippo.mariottinitutor2@pietroaldi.com</v>
      </c>
      <c r="K622" s="44"/>
    </row>
    <row r="623" ht="13.5" customHeight="1">
      <c r="A623" s="31" t="b">
        <v>1</v>
      </c>
      <c r="B623" s="32" t="s">
        <v>94</v>
      </c>
      <c r="C623" s="33" t="s">
        <v>475</v>
      </c>
      <c r="D623" s="34" t="s">
        <v>91</v>
      </c>
      <c r="E623" s="45" t="s">
        <v>648</v>
      </c>
      <c r="F623" s="43" t="b">
        <v>0</v>
      </c>
      <c r="G623" s="44" t="s">
        <v>86</v>
      </c>
      <c r="H623" s="36" t="b">
        <v>0</v>
      </c>
      <c r="I623" s="44" t="str">
        <f t="shared" si="1"/>
        <v>christian.marrastutor1@pietroaldi.com</v>
      </c>
      <c r="J623" s="44" t="str">
        <f t="shared" si="2"/>
        <v>christian.marrastutor2@pietroaldi.com</v>
      </c>
      <c r="K623" s="44"/>
    </row>
    <row r="624" ht="13.5" customHeight="1">
      <c r="A624" s="31" t="b">
        <v>1</v>
      </c>
      <c r="B624" s="32" t="s">
        <v>490</v>
      </c>
      <c r="C624" s="33" t="s">
        <v>3543</v>
      </c>
      <c r="D624" s="34" t="s">
        <v>84</v>
      </c>
      <c r="E624" s="45" t="s">
        <v>914</v>
      </c>
      <c r="F624" s="43" t="b">
        <v>0</v>
      </c>
      <c r="G624" s="44" t="s">
        <v>86</v>
      </c>
      <c r="H624" s="36" t="b">
        <v>0</v>
      </c>
      <c r="I624" s="44" t="str">
        <f t="shared" si="1"/>
        <v>iago.marsanatutor1@pietroaldi.com</v>
      </c>
      <c r="J624" s="44" t="str">
        <f t="shared" si="2"/>
        <v>iago.marsanatutor2@pietroaldi.com</v>
      </c>
      <c r="K624" s="44"/>
    </row>
    <row r="625" ht="13.5" customHeight="1">
      <c r="A625" s="31" t="b">
        <v>1</v>
      </c>
      <c r="B625" s="32" t="s">
        <v>121</v>
      </c>
      <c r="C625" s="33" t="s">
        <v>3549</v>
      </c>
      <c r="D625" s="34" t="s">
        <v>91</v>
      </c>
      <c r="E625" s="45" t="s">
        <v>2253</v>
      </c>
      <c r="F625" s="43" t="b">
        <v>0</v>
      </c>
      <c r="G625" s="44" t="s">
        <v>86</v>
      </c>
      <c r="H625" s="36" t="b">
        <v>0</v>
      </c>
      <c r="I625" s="44" t="str">
        <f t="shared" si="1"/>
        <v>filippo.martellinitutor1@pietroaldi.com</v>
      </c>
      <c r="J625" s="44" t="str">
        <f t="shared" si="2"/>
        <v>filippo.martellinitutor2@pietroaldi.com</v>
      </c>
      <c r="K625" s="44"/>
    </row>
    <row r="626" ht="13.5" customHeight="1">
      <c r="A626" s="31" t="b">
        <v>1</v>
      </c>
      <c r="B626" s="32" t="s">
        <v>83</v>
      </c>
      <c r="C626" s="33" t="s">
        <v>3556</v>
      </c>
      <c r="D626" s="34" t="s">
        <v>91</v>
      </c>
      <c r="E626" s="45" t="s">
        <v>1351</v>
      </c>
      <c r="F626" s="43" t="b">
        <v>0</v>
      </c>
      <c r="G626" s="44" t="s">
        <v>86</v>
      </c>
      <c r="H626" s="36" t="b">
        <v>0</v>
      </c>
      <c r="I626" s="44" t="str">
        <f t="shared" si="1"/>
        <v>riccardo.martitutor1@pietroaldi.com</v>
      </c>
      <c r="J626" s="44" t="str">
        <f t="shared" si="2"/>
        <v>riccardo.martitutor2@pietroaldi.com</v>
      </c>
      <c r="K626" s="44"/>
    </row>
    <row r="627" ht="13.5" customHeight="1">
      <c r="A627" s="31" t="b">
        <v>1</v>
      </c>
      <c r="B627" s="32" t="s">
        <v>160</v>
      </c>
      <c r="C627" s="33" t="s">
        <v>3561</v>
      </c>
      <c r="D627" s="34" t="s">
        <v>84</v>
      </c>
      <c r="E627" s="45" t="s">
        <v>652</v>
      </c>
      <c r="F627" s="43" t="b">
        <v>0</v>
      </c>
      <c r="G627" s="44" t="s">
        <v>86</v>
      </c>
      <c r="H627" s="36" t="b">
        <v>0</v>
      </c>
      <c r="I627" s="44" t="str">
        <f t="shared" si="1"/>
        <v>clelia.martinitutor1@pietroaldi.com</v>
      </c>
      <c r="J627" s="44" t="str">
        <f t="shared" si="2"/>
        <v>clelia.martinitutor2@pietroaldi.com</v>
      </c>
      <c r="K627" s="44"/>
    </row>
    <row r="628" ht="13.5" customHeight="1">
      <c r="A628" s="31" t="b">
        <v>1</v>
      </c>
      <c r="B628" s="32" t="s">
        <v>110</v>
      </c>
      <c r="C628" s="33" t="s">
        <v>3565</v>
      </c>
      <c r="D628" s="34" t="s">
        <v>91</v>
      </c>
      <c r="E628" s="45" t="s">
        <v>910</v>
      </c>
      <c r="F628" s="43" t="b">
        <v>0</v>
      </c>
      <c r="G628" s="46" t="s">
        <v>3567</v>
      </c>
      <c r="H628" s="36" t="b">
        <v>0</v>
      </c>
      <c r="I628" s="44" t="str">
        <f t="shared" si="1"/>
        <v>greta.martinitutor1@pietroaldi.com</v>
      </c>
      <c r="J628" s="44" t="str">
        <f t="shared" si="2"/>
        <v>greta.martinitutor2@pietroaldi.com</v>
      </c>
      <c r="K628" s="44"/>
    </row>
    <row r="629" ht="13.5" customHeight="1">
      <c r="A629" s="31" t="b">
        <v>1</v>
      </c>
      <c r="B629" s="32" t="s">
        <v>97</v>
      </c>
      <c r="C629" s="33" t="s">
        <v>3569</v>
      </c>
      <c r="D629" s="34" t="s">
        <v>91</v>
      </c>
      <c r="E629" s="45" t="s">
        <v>488</v>
      </c>
      <c r="F629" s="43" t="b">
        <v>0</v>
      </c>
      <c r="G629" s="44" t="s">
        <v>86</v>
      </c>
      <c r="H629" s="36" t="b">
        <v>0</v>
      </c>
      <c r="I629" s="44" t="str">
        <f t="shared" si="1"/>
        <v>ambra.marzotutor1@pietroaldi.com</v>
      </c>
      <c r="J629" s="44" t="str">
        <f t="shared" si="2"/>
        <v>ambra.marzotutor2@pietroaldi.com</v>
      </c>
      <c r="K629" s="44"/>
    </row>
    <row r="630" ht="13.5" customHeight="1">
      <c r="A630" s="31" t="b">
        <v>1</v>
      </c>
      <c r="B630" s="32" t="s">
        <v>45</v>
      </c>
      <c r="C630" s="33" t="s">
        <v>3575</v>
      </c>
      <c r="D630" s="34" t="s">
        <v>91</v>
      </c>
      <c r="E630" s="45" t="s">
        <v>1289</v>
      </c>
      <c r="F630" s="43" t="b">
        <v>0</v>
      </c>
      <c r="G630" s="44" t="s">
        <v>86</v>
      </c>
      <c r="H630" s="36" t="b">
        <v>0</v>
      </c>
      <c r="I630" s="44" t="str">
        <f t="shared" si="1"/>
        <v>tommaso.marzocchitutor1@pietroaldi.com</v>
      </c>
      <c r="J630" s="44" t="str">
        <f t="shared" si="2"/>
        <v>tommaso.marzocchitutor2@pietroaldi.com</v>
      </c>
      <c r="K630" s="44"/>
    </row>
    <row r="631" ht="13.5" customHeight="1">
      <c r="A631" s="31" t="b">
        <v>1</v>
      </c>
      <c r="B631" s="32" t="s">
        <v>160</v>
      </c>
      <c r="C631" s="33" t="s">
        <v>382</v>
      </c>
      <c r="D631" s="34" t="s">
        <v>84</v>
      </c>
      <c r="E631" s="45" t="s">
        <v>1313</v>
      </c>
      <c r="F631" s="43" t="b">
        <v>0</v>
      </c>
      <c r="G631" s="44" t="s">
        <v>86</v>
      </c>
      <c r="H631" s="36" t="b">
        <v>0</v>
      </c>
      <c r="I631" s="44" t="str">
        <f t="shared" si="1"/>
        <v>vittoria.masalatutor1@pietroaldi.com</v>
      </c>
      <c r="J631" s="44" t="str">
        <f t="shared" si="2"/>
        <v>vittoria.masalatutor2@pietroaldi.com</v>
      </c>
      <c r="K631" s="44"/>
    </row>
    <row r="632" ht="13.5" customHeight="1">
      <c r="A632" s="31" t="b">
        <v>1</v>
      </c>
      <c r="B632" s="32" t="s">
        <v>56</v>
      </c>
      <c r="C632" s="33" t="s">
        <v>3583</v>
      </c>
      <c r="D632" s="34" t="s">
        <v>84</v>
      </c>
      <c r="E632" s="45" t="s">
        <v>624</v>
      </c>
      <c r="F632" s="43" t="b">
        <v>0</v>
      </c>
      <c r="G632" s="44" t="s">
        <v>86</v>
      </c>
      <c r="H632" s="36" t="b">
        <v>0</v>
      </c>
      <c r="I632" s="44" t="str">
        <f t="shared" si="1"/>
        <v>caterina.mascagnitutor1@pietroaldi.com</v>
      </c>
      <c r="J632" s="44" t="str">
        <f t="shared" si="2"/>
        <v>caterina.mascagnitutor2@pietroaldi.com</v>
      </c>
      <c r="K632" s="44"/>
    </row>
    <row r="633" ht="13.5" customHeight="1">
      <c r="A633" s="31" t="b">
        <v>1</v>
      </c>
      <c r="B633" s="32" t="s">
        <v>99</v>
      </c>
      <c r="C633" s="33" t="s">
        <v>3589</v>
      </c>
      <c r="D633" s="34" t="s">
        <v>91</v>
      </c>
      <c r="E633" s="35" t="s">
        <v>3591</v>
      </c>
      <c r="F633" s="36"/>
      <c r="G633" s="37" t="s">
        <v>86</v>
      </c>
      <c r="H633" s="36"/>
      <c r="I633" s="39" t="str">
        <f t="shared" si="1"/>
        <v>costanza.mascagnitutor1@pietroaldi.com</v>
      </c>
      <c r="J633" s="39" t="str">
        <f t="shared" si="2"/>
        <v>costanza.mascagnitutor2@pietroaldi.com</v>
      </c>
      <c r="K633" s="39"/>
    </row>
    <row r="634" ht="13.5" customHeight="1">
      <c r="A634" s="31" t="b">
        <v>1</v>
      </c>
      <c r="B634" s="32" t="s">
        <v>295</v>
      </c>
      <c r="C634" s="33" t="s">
        <v>3594</v>
      </c>
      <c r="D634" s="34" t="s">
        <v>91</v>
      </c>
      <c r="E634" s="45" t="s">
        <v>1348</v>
      </c>
      <c r="F634" s="43"/>
      <c r="G634" s="44" t="s">
        <v>86</v>
      </c>
      <c r="H634" s="36"/>
      <c r="I634" s="44" t="str">
        <f t="shared" si="1"/>
        <v>samuel.mascellonitutor1@pietroaldi.com</v>
      </c>
      <c r="J634" s="44" t="str">
        <f t="shared" si="2"/>
        <v>samuel.mascellonitutor2@pietroaldi.com</v>
      </c>
      <c r="K634" s="44"/>
    </row>
    <row r="635" ht="13.5" customHeight="1">
      <c r="A635" s="31" t="b">
        <v>1</v>
      </c>
      <c r="B635" s="32" t="s">
        <v>143</v>
      </c>
      <c r="C635" s="33" t="s">
        <v>3597</v>
      </c>
      <c r="D635" s="34" t="s">
        <v>91</v>
      </c>
      <c r="E635" s="45" t="s">
        <v>1534</v>
      </c>
      <c r="F635" s="43"/>
      <c r="G635" s="44" t="s">
        <v>86</v>
      </c>
      <c r="H635" s="36"/>
      <c r="I635" s="44" t="str">
        <f t="shared" si="1"/>
        <v>nadia.masitutor1@pietroaldi.com</v>
      </c>
      <c r="J635" s="44" t="str">
        <f t="shared" si="2"/>
        <v>nadia.masitutor2@pietroaldi.com</v>
      </c>
      <c r="K635" s="44"/>
    </row>
    <row r="636" ht="13.5" customHeight="1">
      <c r="A636" s="31" t="b">
        <v>1</v>
      </c>
      <c r="B636" s="32" t="s">
        <v>74</v>
      </c>
      <c r="C636" s="33" t="s">
        <v>3604</v>
      </c>
      <c r="D636" s="34" t="s">
        <v>91</v>
      </c>
      <c r="E636" s="45" t="s">
        <v>1138</v>
      </c>
      <c r="F636" s="43" t="b">
        <v>0</v>
      </c>
      <c r="G636" s="44" t="s">
        <v>86</v>
      </c>
      <c r="H636" s="36" t="b">
        <v>0</v>
      </c>
      <c r="I636" s="44" t="str">
        <f t="shared" si="1"/>
        <v>natan.masierotutor1@pietroaldi.com</v>
      </c>
      <c r="J636" s="44" t="str">
        <f t="shared" si="2"/>
        <v>natan.masierotutor2@pietroaldi.com</v>
      </c>
      <c r="K636" s="44"/>
    </row>
    <row r="637" ht="13.5" customHeight="1">
      <c r="A637" s="31" t="b">
        <v>1</v>
      </c>
      <c r="B637" s="32" t="s">
        <v>50</v>
      </c>
      <c r="C637" s="33" t="s">
        <v>3609</v>
      </c>
      <c r="D637" s="34" t="s">
        <v>84</v>
      </c>
      <c r="E637" s="45" t="s">
        <v>1268</v>
      </c>
      <c r="F637" s="43" t="b">
        <v>0</v>
      </c>
      <c r="G637" s="44" t="s">
        <v>86</v>
      </c>
      <c r="H637" s="36" t="b">
        <v>0</v>
      </c>
      <c r="I637" s="44" t="str">
        <f t="shared" si="1"/>
        <v>sofia.massimitutor1@pietroaldi.com</v>
      </c>
      <c r="J637" s="44" t="str">
        <f t="shared" si="2"/>
        <v>sofia.massimitutor2@pietroaldi.com</v>
      </c>
      <c r="K637" s="44"/>
    </row>
    <row r="638" ht="13.5" customHeight="1">
      <c r="A638" s="31" t="b">
        <v>1</v>
      </c>
      <c r="B638" s="32" t="s">
        <v>143</v>
      </c>
      <c r="C638" s="33" t="s">
        <v>3614</v>
      </c>
      <c r="D638" s="34" t="s">
        <v>91</v>
      </c>
      <c r="E638" s="45" t="s">
        <v>1537</v>
      </c>
      <c r="F638" s="43"/>
      <c r="G638" s="44" t="s">
        <v>86</v>
      </c>
      <c r="H638" s="36"/>
      <c r="I638" s="44" t="str">
        <f t="shared" si="1"/>
        <v>layahn.mathurintutor1@pietroaldi.com</v>
      </c>
      <c r="J638" s="44" t="str">
        <f t="shared" si="2"/>
        <v>layahn.mathurintutor2@pietroaldi.com</v>
      </c>
      <c r="K638" s="44"/>
    </row>
    <row r="639" ht="13.5" customHeight="1">
      <c r="A639" s="31" t="b">
        <v>0</v>
      </c>
      <c r="B639" s="32" t="s">
        <v>284</v>
      </c>
      <c r="C639" s="33" t="s">
        <v>1426</v>
      </c>
      <c r="D639" s="34" t="s">
        <v>91</v>
      </c>
      <c r="E639" s="45" t="s">
        <v>1457</v>
      </c>
      <c r="F639" s="43"/>
      <c r="G639" s="44" t="s">
        <v>86</v>
      </c>
      <c r="H639" s="36"/>
      <c r="I639" s="44" t="str">
        <f t="shared" si="1"/>
        <v>annamaria.mattiatutor1@pietroaldi.com</v>
      </c>
      <c r="J639" s="44" t="str">
        <f t="shared" si="2"/>
        <v>annamaria.mattiatutor2@pietroaldi.com</v>
      </c>
      <c r="K639" s="38" t="s">
        <v>3622</v>
      </c>
    </row>
    <row r="640" ht="13.5" customHeight="1">
      <c r="A640" s="31" t="b">
        <v>1</v>
      </c>
      <c r="B640" s="32" t="s">
        <v>112</v>
      </c>
      <c r="C640" s="33" t="s">
        <v>3626</v>
      </c>
      <c r="D640" s="34" t="s">
        <v>91</v>
      </c>
      <c r="E640" s="35" t="s">
        <v>3628</v>
      </c>
      <c r="F640" s="36"/>
      <c r="G640" s="37" t="s">
        <v>86</v>
      </c>
      <c r="H640" s="36"/>
      <c r="I640" s="39" t="str">
        <f t="shared" si="1"/>
        <v>viola.maurizitutor1@pietroaldi.com</v>
      </c>
      <c r="J640" s="39" t="str">
        <f t="shared" si="2"/>
        <v>viola.maurizitutor2@pietroaldi.com</v>
      </c>
      <c r="K640" s="39"/>
    </row>
    <row r="641" ht="13.5" customHeight="1">
      <c r="A641" s="31" t="b">
        <v>1</v>
      </c>
      <c r="B641" s="32" t="s">
        <v>50</v>
      </c>
      <c r="C641" s="33" t="s">
        <v>3632</v>
      </c>
      <c r="D641" s="34" t="s">
        <v>91</v>
      </c>
      <c r="E641" s="45" t="s">
        <v>591</v>
      </c>
      <c r="F641" s="43" t="b">
        <v>0</v>
      </c>
      <c r="G641" s="44" t="s">
        <v>86</v>
      </c>
      <c r="H641" s="36" t="b">
        <v>0</v>
      </c>
      <c r="I641" s="44" t="str">
        <f t="shared" si="1"/>
        <v>bianca.mazzeitutor1@pietroaldi.com</v>
      </c>
      <c r="J641" s="44" t="str">
        <f t="shared" si="2"/>
        <v>bianca.mazzeitutor2@pietroaldi.com</v>
      </c>
      <c r="K641" s="44"/>
    </row>
    <row r="642" ht="13.5" customHeight="1">
      <c r="A642" s="31" t="b">
        <v>1</v>
      </c>
      <c r="B642" s="32" t="s">
        <v>295</v>
      </c>
      <c r="C642" s="33" t="s">
        <v>3638</v>
      </c>
      <c r="D642" s="34" t="s">
        <v>84</v>
      </c>
      <c r="E642" s="35" t="s">
        <v>1360</v>
      </c>
      <c r="F642" s="36"/>
      <c r="G642" s="37" t="s">
        <v>86</v>
      </c>
      <c r="H642" s="36"/>
      <c r="I642" s="39" t="str">
        <f t="shared" si="1"/>
        <v>alice.medicitutor1@pietroaldi.com</v>
      </c>
      <c r="J642" s="39" t="str">
        <f t="shared" si="2"/>
        <v>alice.medicitutor2@pietroaldi.com</v>
      </c>
      <c r="K642" s="39"/>
    </row>
    <row r="643" ht="13.5" customHeight="1">
      <c r="A643" s="31" t="b">
        <v>1</v>
      </c>
      <c r="B643" s="32" t="s">
        <v>99</v>
      </c>
      <c r="C643" s="33" t="s">
        <v>3644</v>
      </c>
      <c r="D643" s="34" t="s">
        <v>84</v>
      </c>
      <c r="E643" s="35" t="s">
        <v>3646</v>
      </c>
      <c r="F643" s="36"/>
      <c r="G643" s="37" t="s">
        <v>86</v>
      </c>
      <c r="H643" s="36"/>
      <c r="I643" s="39" t="str">
        <f t="shared" si="1"/>
        <v>bianca.melanitutor1@pietroaldi.com</v>
      </c>
      <c r="J643" s="39" t="str">
        <f t="shared" si="2"/>
        <v>bianca.melanitutor2@pietroaldi.com</v>
      </c>
      <c r="K643" s="39"/>
    </row>
    <row r="644" ht="13.5" customHeight="1">
      <c r="A644" s="31" t="b">
        <v>1</v>
      </c>
      <c r="B644" s="32" t="s">
        <v>251</v>
      </c>
      <c r="C644" s="33" t="s">
        <v>3653</v>
      </c>
      <c r="D644" s="34" t="s">
        <v>91</v>
      </c>
      <c r="E644" s="45" t="s">
        <v>510</v>
      </c>
      <c r="F644" s="43" t="b">
        <v>0</v>
      </c>
      <c r="G644" s="44" t="s">
        <v>86</v>
      </c>
      <c r="H644" s="36" t="b">
        <v>0</v>
      </c>
      <c r="I644" s="44" t="str">
        <f t="shared" si="1"/>
        <v>andrea.melonetutor1@pietroaldi.com</v>
      </c>
      <c r="J644" s="44" t="str">
        <f t="shared" si="2"/>
        <v>andrea.melonetutor2@pietroaldi.com</v>
      </c>
      <c r="K644" s="44"/>
    </row>
    <row r="645" ht="13.5" customHeight="1">
      <c r="A645" s="31" t="b">
        <v>1</v>
      </c>
      <c r="B645" s="32" t="s">
        <v>372</v>
      </c>
      <c r="C645" s="33" t="s">
        <v>3658</v>
      </c>
      <c r="D645" s="34" t="s">
        <v>91</v>
      </c>
      <c r="E645" s="45" t="s">
        <v>1125</v>
      </c>
      <c r="F645" s="43" t="b">
        <v>0</v>
      </c>
      <c r="G645" s="44" t="s">
        <v>86</v>
      </c>
      <c r="H645" s="36" t="b">
        <v>0</v>
      </c>
      <c r="I645" s="44" t="str">
        <f t="shared" si="1"/>
        <v>maya.mencaglitutor1@pietroaldi.com</v>
      </c>
      <c r="J645" s="44" t="str">
        <f t="shared" si="2"/>
        <v>maya.mencaglitutor2@pietroaldi.com</v>
      </c>
      <c r="K645" s="44"/>
    </row>
    <row r="646" ht="13.5" customHeight="1">
      <c r="A646" s="31" t="b">
        <v>1</v>
      </c>
      <c r="B646" s="32" t="s">
        <v>9</v>
      </c>
      <c r="C646" s="33" t="s">
        <v>3662</v>
      </c>
      <c r="D646" s="34" t="s">
        <v>91</v>
      </c>
      <c r="E646" s="45" t="s">
        <v>981</v>
      </c>
      <c r="F646" s="43" t="b">
        <v>0</v>
      </c>
      <c r="G646" s="44" t="s">
        <v>86</v>
      </c>
      <c r="H646" s="36" t="b">
        <v>0</v>
      </c>
      <c r="I646" s="44" t="str">
        <f t="shared" si="1"/>
        <v>lorenzo.menchettitutor1@pietroaldi.com</v>
      </c>
      <c r="J646" s="44" t="str">
        <f t="shared" si="2"/>
        <v>lorenzo.menchettitutor2@pietroaldi.com</v>
      </c>
      <c r="K646" s="44"/>
    </row>
    <row r="647" ht="13.5" customHeight="1">
      <c r="A647" s="31" t="b">
        <v>1</v>
      </c>
      <c r="B647" s="32" t="s">
        <v>143</v>
      </c>
      <c r="C647" s="33" t="s">
        <v>3666</v>
      </c>
      <c r="D647" s="34" t="s">
        <v>91</v>
      </c>
      <c r="E647" s="45" t="s">
        <v>1543</v>
      </c>
      <c r="F647" s="43"/>
      <c r="G647" s="44" t="s">
        <v>86</v>
      </c>
      <c r="H647" s="36"/>
      <c r="I647" s="44" t="str">
        <f t="shared" si="1"/>
        <v>matteo.menecalitutor1@pietroaldi.com</v>
      </c>
      <c r="J647" s="44" t="str">
        <f t="shared" si="2"/>
        <v>matteo.menecalitutor2@pietroaldi.com</v>
      </c>
      <c r="K647" s="44"/>
    </row>
    <row r="648" ht="13.5" customHeight="1">
      <c r="A648" s="31" t="b">
        <v>1</v>
      </c>
      <c r="B648" s="32" t="s">
        <v>112</v>
      </c>
      <c r="C648" s="33" t="s">
        <v>3670</v>
      </c>
      <c r="D648" s="34" t="s">
        <v>91</v>
      </c>
      <c r="E648" s="35" t="s">
        <v>3672</v>
      </c>
      <c r="F648" s="36" t="b">
        <v>1</v>
      </c>
      <c r="G648" s="37" t="s">
        <v>86</v>
      </c>
      <c r="H648" s="36"/>
      <c r="I648" s="39" t="str">
        <f t="shared" si="1"/>
        <v>francesco.menichettitutor1@pietroaldi.com</v>
      </c>
      <c r="J648" s="39" t="str">
        <f t="shared" si="2"/>
        <v>francesco.menichettitutor2@pietroaldi.com</v>
      </c>
      <c r="K648" s="39"/>
    </row>
    <row r="649" ht="13.5" customHeight="1">
      <c r="A649" s="31" t="b">
        <v>1</v>
      </c>
      <c r="B649" s="32" t="s">
        <v>188</v>
      </c>
      <c r="C649" s="33" t="s">
        <v>3676</v>
      </c>
      <c r="D649" s="34" t="s">
        <v>91</v>
      </c>
      <c r="E649" s="45" t="s">
        <v>1008</v>
      </c>
      <c r="F649" s="43" t="b">
        <v>0</v>
      </c>
      <c r="G649" s="44" t="s">
        <v>86</v>
      </c>
      <c r="H649" s="36" t="b">
        <v>0</v>
      </c>
      <c r="I649" s="44" t="str">
        <f t="shared" si="1"/>
        <v>ludovica.mercuriotutor1@pietroaldi.com</v>
      </c>
      <c r="J649" s="44" t="str">
        <f t="shared" si="2"/>
        <v>ludovica.mercuriotutor2@pietroaldi.com</v>
      </c>
      <c r="K649" s="44"/>
    </row>
    <row r="650" ht="13.5" customHeight="1">
      <c r="A650" s="31" t="b">
        <v>1</v>
      </c>
      <c r="B650" s="32" t="s">
        <v>599</v>
      </c>
      <c r="C650" s="33" t="s">
        <v>3679</v>
      </c>
      <c r="D650" s="34" t="s">
        <v>91</v>
      </c>
      <c r="E650" s="45" t="s">
        <v>3682</v>
      </c>
      <c r="F650" s="43" t="b">
        <v>0</v>
      </c>
      <c r="G650" s="44" t="s">
        <v>86</v>
      </c>
      <c r="H650" s="36" t="b">
        <v>0</v>
      </c>
      <c r="I650" s="44" t="str">
        <f t="shared" si="1"/>
        <v>carolina.merlinitutor1@pietroaldi.com</v>
      </c>
      <c r="J650" s="44" t="str">
        <f t="shared" si="2"/>
        <v>carolina.merlinitutor2@pietroaldi.com</v>
      </c>
      <c r="K650" s="44"/>
    </row>
    <row r="651" ht="13.5" customHeight="1">
      <c r="A651" s="31" t="b">
        <v>1</v>
      </c>
      <c r="B651" s="32" t="s">
        <v>113</v>
      </c>
      <c r="C651" s="33" t="s">
        <v>111</v>
      </c>
      <c r="D651" s="34" t="s">
        <v>91</v>
      </c>
      <c r="E651" s="45" t="s">
        <v>1219</v>
      </c>
      <c r="F651" s="43" t="b">
        <v>0</v>
      </c>
      <c r="G651" s="44" t="s">
        <v>86</v>
      </c>
      <c r="H651" s="36" t="b">
        <v>0</v>
      </c>
      <c r="I651" s="44" t="str">
        <f t="shared" si="1"/>
        <v>samuel.merlinitutor1@pietroaldi.com</v>
      </c>
      <c r="J651" s="44" t="str">
        <f t="shared" si="2"/>
        <v>samuel.merlinitutor2@pietroaldi.com</v>
      </c>
      <c r="K651" s="44"/>
    </row>
    <row r="652" ht="13.5" customHeight="1">
      <c r="A652" s="31" t="b">
        <v>1</v>
      </c>
      <c r="B652" s="32" t="s">
        <v>143</v>
      </c>
      <c r="C652" s="33" t="s">
        <v>3689</v>
      </c>
      <c r="D652" s="34" t="s">
        <v>84</v>
      </c>
      <c r="E652" s="45" t="s">
        <v>1546</v>
      </c>
      <c r="F652" s="43"/>
      <c r="G652" s="44" t="s">
        <v>86</v>
      </c>
      <c r="H652" s="36"/>
      <c r="I652" s="44" t="str">
        <f t="shared" si="1"/>
        <v>yassin.messaaftutor1@pietroaldi.com</v>
      </c>
      <c r="J652" s="44" t="str">
        <f t="shared" si="2"/>
        <v>yassin.messaaftutor2@pietroaldi.com</v>
      </c>
      <c r="K652" s="44"/>
    </row>
    <row r="653" ht="13.5" customHeight="1">
      <c r="A653" s="31" t="b">
        <v>1</v>
      </c>
      <c r="B653" s="32" t="s">
        <v>587</v>
      </c>
      <c r="C653" s="33" t="s">
        <v>3694</v>
      </c>
      <c r="D653" s="34" t="s">
        <v>91</v>
      </c>
      <c r="E653" s="45" t="s">
        <v>703</v>
      </c>
      <c r="F653" s="43" t="b">
        <v>0</v>
      </c>
      <c r="G653" s="44" t="s">
        <v>86</v>
      </c>
      <c r="H653" s="36" t="b">
        <v>0</v>
      </c>
      <c r="I653" s="44" t="str">
        <f t="shared" si="1"/>
        <v>edoardo.migliorinitutor1@pietroaldi.com</v>
      </c>
      <c r="J653" s="44" t="str">
        <f t="shared" si="2"/>
        <v>edoardo.migliorinitutor2@pietroaldi.com</v>
      </c>
      <c r="K653" s="44"/>
    </row>
    <row r="654" ht="13.5" customHeight="1">
      <c r="A654" s="31" t="b">
        <v>1</v>
      </c>
      <c r="B654" s="32" t="s">
        <v>295</v>
      </c>
      <c r="C654" s="33" t="s">
        <v>3697</v>
      </c>
      <c r="D654" s="34" t="s">
        <v>91</v>
      </c>
      <c r="E654" s="45" t="s">
        <v>1366</v>
      </c>
      <c r="F654" s="43"/>
      <c r="G654" s="64" t="s">
        <v>3699</v>
      </c>
      <c r="H654" s="36"/>
      <c r="I654" s="44" t="str">
        <f t="shared" si="1"/>
        <v>cristian.mignarritutor1@pietroaldi.com</v>
      </c>
      <c r="J654" s="44" t="str">
        <f t="shared" si="2"/>
        <v>cristian.mignarritutor2@pietroaldi.com</v>
      </c>
      <c r="K654" s="44"/>
    </row>
    <row r="655" ht="13.5" customHeight="1">
      <c r="A655" s="31" t="b">
        <v>1</v>
      </c>
      <c r="B655" s="32" t="s">
        <v>335</v>
      </c>
      <c r="C655" s="33" t="s">
        <v>3701</v>
      </c>
      <c r="D655" s="34" t="s">
        <v>91</v>
      </c>
      <c r="E655" s="45" t="s">
        <v>1181</v>
      </c>
      <c r="F655" s="43" t="b">
        <v>0</v>
      </c>
      <c r="G655" s="44" t="s">
        <v>86</v>
      </c>
      <c r="H655" s="36" t="b">
        <v>0</v>
      </c>
      <c r="I655" s="44" t="str">
        <f t="shared" si="1"/>
        <v>rianaandreea.mihaeasatutor1@pietroaldi.com</v>
      </c>
      <c r="J655" s="44" t="str">
        <f t="shared" si="2"/>
        <v>rianaandreea.mihaeasatutor2@pietroaldi.com</v>
      </c>
      <c r="K655" s="44"/>
    </row>
    <row r="656" ht="13.5" customHeight="1">
      <c r="A656" s="31" t="b">
        <v>1</v>
      </c>
      <c r="B656" s="32" t="s">
        <v>239</v>
      </c>
      <c r="C656" s="33" t="s">
        <v>3704</v>
      </c>
      <c r="D656" s="34" t="s">
        <v>91</v>
      </c>
      <c r="E656" s="45" t="s">
        <v>3705</v>
      </c>
      <c r="F656" s="36" t="b">
        <v>1</v>
      </c>
      <c r="G656" s="44" t="s">
        <v>86</v>
      </c>
      <c r="H656" s="36" t="b">
        <v>0</v>
      </c>
      <c r="I656" s="44" t="str">
        <f t="shared" si="1"/>
        <v>alice.millitutor1@pietroaldi.com</v>
      </c>
      <c r="J656" s="44" t="str">
        <f t="shared" si="2"/>
        <v>alice.millitutor2@pietroaldi.com</v>
      </c>
      <c r="K656" s="44"/>
    </row>
    <row r="657" ht="13.5" customHeight="1">
      <c r="A657" s="31" t="b">
        <v>1</v>
      </c>
      <c r="B657" s="32" t="s">
        <v>143</v>
      </c>
      <c r="C657" s="33" t="s">
        <v>3708</v>
      </c>
      <c r="D657" s="34" t="s">
        <v>91</v>
      </c>
      <c r="E657" s="45" t="s">
        <v>1550</v>
      </c>
      <c r="F657" s="43"/>
      <c r="G657" s="44" t="s">
        <v>86</v>
      </c>
      <c r="H657" s="36"/>
      <c r="I657" s="44" t="str">
        <f t="shared" si="1"/>
        <v>chiara.minellitutor1@pietroaldi.com</v>
      </c>
      <c r="J657" s="44" t="str">
        <f t="shared" si="2"/>
        <v>chiara.minellitutor2@pietroaldi.com</v>
      </c>
      <c r="K657" s="44"/>
    </row>
    <row r="658" ht="13.5" customHeight="1">
      <c r="A658" s="31" t="b">
        <v>1</v>
      </c>
      <c r="B658" s="32" t="s">
        <v>62</v>
      </c>
      <c r="C658" s="33" t="s">
        <v>3711</v>
      </c>
      <c r="D658" s="34" t="s">
        <v>91</v>
      </c>
      <c r="E658" s="45" t="s">
        <v>742</v>
      </c>
      <c r="F658" s="36" t="b">
        <v>1</v>
      </c>
      <c r="G658" s="44" t="s">
        <v>86</v>
      </c>
      <c r="H658" s="36" t="b">
        <v>0</v>
      </c>
      <c r="I658" s="44" t="str">
        <f t="shared" si="1"/>
        <v>emma.minuccitutor1@pietroaldi.com</v>
      </c>
      <c r="J658" s="44" t="str">
        <f t="shared" si="2"/>
        <v>emma.minuccitutor2@pietroaldi.com</v>
      </c>
      <c r="K658" s="44"/>
    </row>
    <row r="659" ht="13.5" customHeight="1">
      <c r="A659" s="31" t="b">
        <v>1</v>
      </c>
      <c r="B659" s="32" t="s">
        <v>177</v>
      </c>
      <c r="C659" s="33" t="s">
        <v>3713</v>
      </c>
      <c r="D659" s="34" t="s">
        <v>91</v>
      </c>
      <c r="E659" s="45" t="s">
        <v>3714</v>
      </c>
      <c r="F659" s="43" t="b">
        <v>0</v>
      </c>
      <c r="G659" s="44" t="s">
        <v>86</v>
      </c>
      <c r="H659" s="36" t="b">
        <v>0</v>
      </c>
      <c r="I659" s="44" t="str">
        <f t="shared" si="1"/>
        <v>pietro.minutitutor1@pietroaldi.com</v>
      </c>
      <c r="J659" s="44" t="str">
        <f t="shared" si="2"/>
        <v>pietro.minutitutor2@pietroaldi.com</v>
      </c>
      <c r="K659" s="44"/>
    </row>
    <row r="660" ht="13.5" customHeight="1">
      <c r="A660" s="31" t="b">
        <v>1</v>
      </c>
      <c r="B660" s="40" t="s">
        <v>335</v>
      </c>
      <c r="C660" s="41" t="s">
        <v>578</v>
      </c>
      <c r="D660" s="40" t="s">
        <v>84</v>
      </c>
      <c r="E660" s="42" t="s">
        <v>1173</v>
      </c>
      <c r="F660" s="43"/>
      <c r="G660" s="44" t="s">
        <v>86</v>
      </c>
      <c r="H660" s="36"/>
      <c r="I660" s="44" t="str">
        <f t="shared" si="1"/>
        <v>purno.mohammedtutor1@pietroaldi.com</v>
      </c>
      <c r="J660" s="44" t="str">
        <f t="shared" si="2"/>
        <v>purno.mohammedtutor2@pietroaldi.com</v>
      </c>
      <c r="K660" s="44"/>
    </row>
    <row r="661" ht="13.5" customHeight="1">
      <c r="A661" s="31" t="b">
        <v>1</v>
      </c>
      <c r="B661" s="32" t="s">
        <v>48</v>
      </c>
      <c r="C661" s="33" t="s">
        <v>3718</v>
      </c>
      <c r="D661" s="34" t="s">
        <v>91</v>
      </c>
      <c r="E661" s="45" t="s">
        <v>1319</v>
      </c>
      <c r="F661" s="43" t="b">
        <v>0</v>
      </c>
      <c r="G661" s="44" t="s">
        <v>86</v>
      </c>
      <c r="H661" s="36" t="b">
        <v>0</v>
      </c>
      <c r="I661" s="44" t="str">
        <f t="shared" si="1"/>
        <v>vittorialeonella.monacitutor1@pietroaldi.com</v>
      </c>
      <c r="J661" s="44" t="str">
        <f t="shared" si="2"/>
        <v>vittorialeonella.monacitutor2@pietroaldi.com</v>
      </c>
      <c r="K661" s="44"/>
    </row>
    <row r="662" ht="13.5" customHeight="1">
      <c r="A662" s="31" t="b">
        <v>1</v>
      </c>
      <c r="B662" s="32" t="s">
        <v>62</v>
      </c>
      <c r="C662" s="33" t="s">
        <v>3720</v>
      </c>
      <c r="D662" s="34" t="s">
        <v>91</v>
      </c>
      <c r="E662" s="45" t="s">
        <v>1306</v>
      </c>
      <c r="F662" s="43" t="b">
        <v>0</v>
      </c>
      <c r="G662" s="44" t="s">
        <v>86</v>
      </c>
      <c r="H662" s="36" t="b">
        <v>0</v>
      </c>
      <c r="I662" s="44" t="str">
        <f t="shared" si="1"/>
        <v>victorio.montanellitutor1@pietroaldi.com</v>
      </c>
      <c r="J662" s="44" t="str">
        <f t="shared" si="2"/>
        <v>victorio.montanellitutor2@pietroaldi.com</v>
      </c>
      <c r="K662" s="44"/>
    </row>
    <row r="663" ht="13.5" customHeight="1">
      <c r="A663" s="31" t="b">
        <v>1</v>
      </c>
      <c r="B663" s="32" t="s">
        <v>239</v>
      </c>
      <c r="C663" s="33" t="s">
        <v>3724</v>
      </c>
      <c r="D663" s="34" t="s">
        <v>91</v>
      </c>
      <c r="E663" s="45" t="s">
        <v>3725</v>
      </c>
      <c r="F663" s="43" t="b">
        <v>0</v>
      </c>
      <c r="G663" s="44" t="s">
        <v>86</v>
      </c>
      <c r="H663" s="36" t="b">
        <v>0</v>
      </c>
      <c r="I663" s="44" t="str">
        <f t="shared" si="1"/>
        <v>matteo.montemeranitutor1@pietroaldi.com</v>
      </c>
      <c r="J663" s="44" t="str">
        <f t="shared" si="2"/>
        <v>matteo.montemeranitutor2@pietroaldi.com</v>
      </c>
      <c r="K663" s="44"/>
    </row>
    <row r="664" ht="13.5" customHeight="1">
      <c r="A664" s="31" t="b">
        <v>1</v>
      </c>
      <c r="B664" s="32" t="s">
        <v>106</v>
      </c>
      <c r="C664" s="33" t="s">
        <v>712</v>
      </c>
      <c r="D664" s="34" t="s">
        <v>91</v>
      </c>
      <c r="E664" s="45" t="s">
        <v>3730</v>
      </c>
      <c r="F664" s="43"/>
      <c r="G664" s="44" t="s">
        <v>86</v>
      </c>
      <c r="H664" s="36"/>
      <c r="I664" s="44" t="str">
        <f t="shared" si="1"/>
        <v>camilla.montianitutor1@pietroaldi.com</v>
      </c>
      <c r="J664" s="44" t="str">
        <f t="shared" si="2"/>
        <v>camilla.montianitutor2@pietroaldi.com</v>
      </c>
      <c r="K664" s="44"/>
    </row>
    <row r="665" ht="13.5" customHeight="1">
      <c r="A665" s="31" t="b">
        <v>1</v>
      </c>
      <c r="B665" s="32" t="s">
        <v>62</v>
      </c>
      <c r="C665" s="33" t="s">
        <v>3734</v>
      </c>
      <c r="D665" s="34" t="s">
        <v>91</v>
      </c>
      <c r="E665" s="45" t="s">
        <v>1149</v>
      </c>
      <c r="F665" s="43" t="b">
        <v>0</v>
      </c>
      <c r="G665" s="44" t="s">
        <v>86</v>
      </c>
      <c r="H665" s="36" t="b">
        <v>0</v>
      </c>
      <c r="I665" s="44" t="str">
        <f t="shared" si="1"/>
        <v>niccolo.monticinitutor1@pietroaldi.com</v>
      </c>
      <c r="J665" s="44" t="str">
        <f t="shared" si="2"/>
        <v>niccolo.monticinitutor2@pietroaldi.com</v>
      </c>
      <c r="K665" s="44"/>
    </row>
    <row r="666" ht="13.5" customHeight="1">
      <c r="A666" s="31" t="b">
        <v>1</v>
      </c>
      <c r="B666" s="32" t="s">
        <v>104</v>
      </c>
      <c r="C666" s="33" t="s">
        <v>3740</v>
      </c>
      <c r="D666" s="34" t="s">
        <v>91</v>
      </c>
      <c r="E666" s="45" t="s">
        <v>1209</v>
      </c>
      <c r="F666" s="43" t="b">
        <v>0</v>
      </c>
      <c r="G666" s="44" t="s">
        <v>86</v>
      </c>
      <c r="H666" s="36" t="b">
        <v>0</v>
      </c>
      <c r="I666" s="44" t="str">
        <f t="shared" si="1"/>
        <v>roberto.monticinitutor1@pietroaldi.com</v>
      </c>
      <c r="J666" s="44" t="str">
        <f t="shared" si="2"/>
        <v>roberto.monticinitutor2@pietroaldi.com</v>
      </c>
      <c r="K666" s="44"/>
    </row>
    <row r="667" ht="13.5" customHeight="1">
      <c r="A667" s="31" t="b">
        <v>1</v>
      </c>
      <c r="B667" s="32" t="s">
        <v>61</v>
      </c>
      <c r="C667" s="33" t="s">
        <v>232</v>
      </c>
      <c r="D667" s="34" t="s">
        <v>84</v>
      </c>
      <c r="E667" s="45" t="s">
        <v>896</v>
      </c>
      <c r="F667" s="36" t="b">
        <v>1</v>
      </c>
      <c r="G667" s="44" t="s">
        <v>86</v>
      </c>
      <c r="H667" s="36" t="b">
        <v>0</v>
      </c>
      <c r="I667" s="44" t="str">
        <f t="shared" si="1"/>
        <v>giuseppe.morellotutor1@pietroaldi.com</v>
      </c>
      <c r="J667" s="44" t="str">
        <f t="shared" si="2"/>
        <v>giuseppe.morellotutor2@pietroaldi.com</v>
      </c>
      <c r="K667" s="44"/>
    </row>
    <row r="668" ht="13.5" customHeight="1">
      <c r="A668" s="31" t="b">
        <v>1</v>
      </c>
      <c r="B668" s="32" t="s">
        <v>239</v>
      </c>
      <c r="C668" s="33" t="s">
        <v>3748</v>
      </c>
      <c r="D668" s="34" t="s">
        <v>91</v>
      </c>
      <c r="E668" s="45" t="s">
        <v>3750</v>
      </c>
      <c r="F668" s="43" t="b">
        <v>0</v>
      </c>
      <c r="G668" s="44" t="s">
        <v>86</v>
      </c>
      <c r="H668" s="36" t="b">
        <v>0</v>
      </c>
      <c r="I668" s="44" t="str">
        <f t="shared" si="1"/>
        <v>ettore.morettitutor1@pietroaldi.com</v>
      </c>
      <c r="J668" s="44" t="str">
        <f t="shared" si="2"/>
        <v>ettore.morettitutor2@pietroaldi.com</v>
      </c>
      <c r="K668" s="44"/>
    </row>
    <row r="669" ht="13.5" customHeight="1">
      <c r="A669" s="31" t="b">
        <v>1</v>
      </c>
      <c r="B669" s="32" t="s">
        <v>113</v>
      </c>
      <c r="C669" s="33" t="s">
        <v>3755</v>
      </c>
      <c r="D669" s="34" t="s">
        <v>91</v>
      </c>
      <c r="E669" s="45" t="s">
        <v>1029</v>
      </c>
      <c r="F669" s="43" t="b">
        <v>0</v>
      </c>
      <c r="G669" s="44" t="s">
        <v>86</v>
      </c>
      <c r="H669" s="36" t="b">
        <v>0</v>
      </c>
      <c r="I669" s="44" t="str">
        <f t="shared" si="1"/>
        <v>margherita.morgantitutor1@pietroaldi.com</v>
      </c>
      <c r="J669" s="44" t="str">
        <f t="shared" si="2"/>
        <v>margherita.morgantitutor2@pietroaldi.com</v>
      </c>
      <c r="K669" s="44"/>
    </row>
    <row r="670" ht="13.5" customHeight="1">
      <c r="A670" s="31" t="b">
        <v>1</v>
      </c>
      <c r="B670" s="32" t="s">
        <v>89</v>
      </c>
      <c r="C670" s="33" t="s">
        <v>3762</v>
      </c>
      <c r="D670" s="34" t="s">
        <v>91</v>
      </c>
      <c r="E670" s="35" t="s">
        <v>3764</v>
      </c>
      <c r="F670" s="36"/>
      <c r="G670" s="37" t="s">
        <v>86</v>
      </c>
      <c r="H670" s="36"/>
      <c r="I670" s="39" t="str">
        <f t="shared" si="1"/>
        <v>alessandro.moritutor1@pietroaldi.com</v>
      </c>
      <c r="J670" s="39" t="str">
        <f t="shared" si="2"/>
        <v>alessandro.moritutor2@pietroaldi.com</v>
      </c>
      <c r="K670" s="39"/>
    </row>
    <row r="671" ht="13.5" customHeight="1">
      <c r="A671" s="31" t="b">
        <v>1</v>
      </c>
      <c r="B671" s="32" t="s">
        <v>34</v>
      </c>
      <c r="C671" s="33" t="s">
        <v>3768</v>
      </c>
      <c r="D671" s="34" t="s">
        <v>91</v>
      </c>
      <c r="E671" s="45" t="s">
        <v>2639</v>
      </c>
      <c r="F671" s="43" t="b">
        <v>0</v>
      </c>
      <c r="G671" s="44" t="s">
        <v>86</v>
      </c>
      <c r="H671" s="36" t="b">
        <v>0</v>
      </c>
      <c r="I671" s="44" t="str">
        <f t="shared" si="1"/>
        <v>riccardo.moritutor1@pietroaldi.com</v>
      </c>
      <c r="J671" s="44" t="str">
        <f t="shared" si="2"/>
        <v>riccardo.moritutor2@pietroaldi.com</v>
      </c>
      <c r="K671" s="44"/>
    </row>
    <row r="672" ht="13.5" customHeight="1">
      <c r="A672" s="31" t="b">
        <v>1</v>
      </c>
      <c r="B672" s="32" t="s">
        <v>104</v>
      </c>
      <c r="C672" s="33" t="s">
        <v>3773</v>
      </c>
      <c r="D672" s="34" t="s">
        <v>91</v>
      </c>
      <c r="E672" s="45" t="s">
        <v>1291</v>
      </c>
      <c r="F672" s="36" t="b">
        <v>1</v>
      </c>
      <c r="G672" s="44" t="s">
        <v>86</v>
      </c>
      <c r="H672" s="36" t="b">
        <v>0</v>
      </c>
      <c r="I672" s="44" t="str">
        <f t="shared" si="1"/>
        <v>tommaso.morinitutor1@pietroaldi.com</v>
      </c>
      <c r="J672" s="44" t="str">
        <f t="shared" si="2"/>
        <v>tommaso.morinitutor2@pietroaldi.com</v>
      </c>
      <c r="K672" s="44"/>
    </row>
    <row r="673" ht="13.5" customHeight="1">
      <c r="A673" s="31" t="b">
        <v>1</v>
      </c>
      <c r="B673" s="32" t="s">
        <v>121</v>
      </c>
      <c r="C673" s="33" t="s">
        <v>3777</v>
      </c>
      <c r="D673" s="34" t="s">
        <v>91</v>
      </c>
      <c r="E673" s="45" t="s">
        <v>2258</v>
      </c>
      <c r="F673" s="43" t="b">
        <v>0</v>
      </c>
      <c r="G673" s="44" t="s">
        <v>86</v>
      </c>
      <c r="H673" s="36" t="b">
        <v>0</v>
      </c>
      <c r="I673" s="44" t="str">
        <f t="shared" si="1"/>
        <v>manuel.morlungotutor1@pietroaldi.com</v>
      </c>
      <c r="J673" s="44" t="str">
        <f t="shared" si="2"/>
        <v>manuel.morlungotutor2@pietroaldi.com</v>
      </c>
      <c r="K673" s="44"/>
    </row>
    <row r="674" ht="13.5" customHeight="1">
      <c r="A674" s="31" t="b">
        <v>1</v>
      </c>
      <c r="B674" s="32" t="s">
        <v>62</v>
      </c>
      <c r="C674" s="33" t="s">
        <v>397</v>
      </c>
      <c r="D674" s="34" t="s">
        <v>91</v>
      </c>
      <c r="E674" s="45" t="s">
        <v>982</v>
      </c>
      <c r="F674" s="43" t="b">
        <v>0</v>
      </c>
      <c r="G674" s="44" t="s">
        <v>86</v>
      </c>
      <c r="H674" s="36" t="b">
        <v>0</v>
      </c>
      <c r="I674" s="44" t="str">
        <f t="shared" si="1"/>
        <v>lorenzo.morrocchitutor1@pietroaldi.com</v>
      </c>
      <c r="J674" s="44" t="str">
        <f t="shared" si="2"/>
        <v>lorenzo.morrocchitutor2@pietroaldi.com</v>
      </c>
      <c r="K674" s="44"/>
    </row>
    <row r="675" ht="13.5" customHeight="1">
      <c r="A675" s="31" t="b">
        <v>1</v>
      </c>
      <c r="B675" s="32" t="s">
        <v>292</v>
      </c>
      <c r="C675" s="33" t="s">
        <v>368</v>
      </c>
      <c r="D675" s="34" t="s">
        <v>91</v>
      </c>
      <c r="E675" s="45" t="s">
        <v>471</v>
      </c>
      <c r="F675" s="43" t="b">
        <v>0</v>
      </c>
      <c r="G675" s="44" t="s">
        <v>86</v>
      </c>
      <c r="H675" s="36" t="b">
        <v>0</v>
      </c>
      <c r="I675" s="44" t="str">
        <f t="shared" si="1"/>
        <v>alice.morsellitutor1@pietroaldi.com</v>
      </c>
      <c r="J675" s="44" t="str">
        <f t="shared" si="2"/>
        <v>alice.morsellitutor2@pietroaldi.com</v>
      </c>
      <c r="K675" s="44"/>
    </row>
    <row r="676" ht="13.5" customHeight="1">
      <c r="A676" s="31" t="b">
        <v>1</v>
      </c>
      <c r="B676" s="32" t="s">
        <v>188</v>
      </c>
      <c r="C676" s="33" t="s">
        <v>3785</v>
      </c>
      <c r="D676" s="34" t="s">
        <v>84</v>
      </c>
      <c r="E676" s="45" t="s">
        <v>1278</v>
      </c>
      <c r="F676" s="43" t="b">
        <v>0</v>
      </c>
      <c r="G676" s="44" t="s">
        <v>86</v>
      </c>
      <c r="H676" s="36" t="b">
        <v>0</v>
      </c>
      <c r="I676" s="44" t="str">
        <f t="shared" si="1"/>
        <v>tecla.moscatellitutor1@pietroaldi.com</v>
      </c>
      <c r="J676" s="44" t="str">
        <f t="shared" si="2"/>
        <v>tecla.moscatellitutor2@pietroaldi.com</v>
      </c>
      <c r="K676" s="44"/>
    </row>
    <row r="677" ht="13.5" customHeight="1">
      <c r="A677" s="31" t="b">
        <v>1</v>
      </c>
      <c r="B677" s="32" t="s">
        <v>61</v>
      </c>
      <c r="C677" s="33" t="s">
        <v>3787</v>
      </c>
      <c r="D677" s="34" t="s">
        <v>84</v>
      </c>
      <c r="E677" s="45" t="s">
        <v>1225</v>
      </c>
      <c r="F677" s="43" t="b">
        <v>0</v>
      </c>
      <c r="G677" s="44" t="s">
        <v>86</v>
      </c>
      <c r="H677" s="36" t="b">
        <v>0</v>
      </c>
      <c r="I677" s="44" t="str">
        <f t="shared" si="1"/>
        <v>santiago.murineddututor1@pietroaldi.com</v>
      </c>
      <c r="J677" s="44" t="str">
        <f t="shared" si="2"/>
        <v>santiago.murineddututor2@pietroaldi.com</v>
      </c>
      <c r="K677" s="44"/>
    </row>
    <row r="678" ht="13.5" customHeight="1">
      <c r="A678" s="31" t="b">
        <v>1</v>
      </c>
      <c r="B678" s="32" t="s">
        <v>335</v>
      </c>
      <c r="C678" s="33" t="s">
        <v>334</v>
      </c>
      <c r="D678" s="34" t="s">
        <v>91</v>
      </c>
      <c r="E678" s="45" t="s">
        <v>1116</v>
      </c>
      <c r="F678" s="43" t="b">
        <v>0</v>
      </c>
      <c r="G678" s="44" t="s">
        <v>86</v>
      </c>
      <c r="H678" s="36" t="b">
        <v>0</v>
      </c>
      <c r="I678" s="44" t="str">
        <f t="shared" si="1"/>
        <v>mattia.musciotutor1@pietroaldi.com</v>
      </c>
      <c r="J678" s="44" t="str">
        <f t="shared" si="2"/>
        <v>mattia.musciotutor2@pietroaldi.com</v>
      </c>
      <c r="K678" s="44"/>
    </row>
    <row r="679" ht="13.5" customHeight="1">
      <c r="A679" s="31" t="b">
        <v>1</v>
      </c>
      <c r="B679" s="32" t="s">
        <v>83</v>
      </c>
      <c r="C679" s="33" t="s">
        <v>342</v>
      </c>
      <c r="D679" s="34" t="s">
        <v>91</v>
      </c>
      <c r="E679" s="45" t="s">
        <v>1352</v>
      </c>
      <c r="F679" s="43" t="b">
        <v>0</v>
      </c>
      <c r="G679" s="44" t="s">
        <v>86</v>
      </c>
      <c r="H679" s="36" t="b">
        <v>0</v>
      </c>
      <c r="I679" s="44" t="str">
        <f t="shared" si="1"/>
        <v>alessandro.mussiotutor1@pietroaldi.com</v>
      </c>
      <c r="J679" s="44" t="str">
        <f t="shared" si="2"/>
        <v>alessandro.mussiotutor2@pietroaldi.com</v>
      </c>
      <c r="K679" s="44"/>
    </row>
    <row r="680" ht="13.5" customHeight="1">
      <c r="A680" s="31" t="b">
        <v>1</v>
      </c>
      <c r="B680" s="32" t="s">
        <v>66</v>
      </c>
      <c r="C680" s="33" t="s">
        <v>3792</v>
      </c>
      <c r="D680" s="34" t="s">
        <v>91</v>
      </c>
      <c r="E680" s="45" t="s">
        <v>861</v>
      </c>
      <c r="F680" s="43" t="b">
        <v>0</v>
      </c>
      <c r="G680" s="53" t="s">
        <v>3793</v>
      </c>
      <c r="H680" s="36" t="b">
        <v>0</v>
      </c>
      <c r="I680" s="44" t="str">
        <f t="shared" si="1"/>
        <v>giordano.musumecitutor1@pietroaldi.com</v>
      </c>
      <c r="J680" s="44" t="str">
        <f t="shared" si="2"/>
        <v>giordano.musumecitutor2@pietroaldi.com</v>
      </c>
      <c r="K680" s="44"/>
    </row>
    <row r="681" ht="13.5" customHeight="1">
      <c r="A681" s="31" t="b">
        <v>1</v>
      </c>
      <c r="B681" s="32" t="s">
        <v>370</v>
      </c>
      <c r="C681" s="33" t="s">
        <v>3796</v>
      </c>
      <c r="D681" s="34" t="s">
        <v>84</v>
      </c>
      <c r="E681" s="45" t="s">
        <v>1743</v>
      </c>
      <c r="F681" s="43"/>
      <c r="G681" s="44" t="s">
        <v>86</v>
      </c>
      <c r="H681" s="36"/>
      <c r="I681" s="44" t="str">
        <f t="shared" si="1"/>
        <v>blu.narditutor1@pietroaldi.com</v>
      </c>
      <c r="J681" s="44" t="str">
        <f t="shared" si="2"/>
        <v>blu.narditutor2@pietroaldi.com</v>
      </c>
      <c r="K681" s="44"/>
    </row>
    <row r="682" ht="13.5" customHeight="1">
      <c r="A682" s="31" t="b">
        <v>1</v>
      </c>
      <c r="B682" s="32" t="s">
        <v>183</v>
      </c>
      <c r="C682" s="33" t="s">
        <v>3798</v>
      </c>
      <c r="D682" s="34" t="s">
        <v>91</v>
      </c>
      <c r="E682" s="45" t="s">
        <v>693</v>
      </c>
      <c r="F682" s="43" t="b">
        <v>0</v>
      </c>
      <c r="G682" s="44" t="s">
        <v>86</v>
      </c>
      <c r="H682" s="36" t="b">
        <v>0</v>
      </c>
      <c r="I682" s="44" t="str">
        <f t="shared" si="1"/>
        <v>diego.nataletutor1@pietroaldi.com</v>
      </c>
      <c r="J682" s="44" t="str">
        <f t="shared" si="2"/>
        <v>diego.nataletutor2@pietroaldi.com</v>
      </c>
      <c r="K682" s="44"/>
    </row>
    <row r="683" ht="13.5" customHeight="1">
      <c r="A683" s="31" t="b">
        <v>1</v>
      </c>
      <c r="B683" s="32" t="s">
        <v>61</v>
      </c>
      <c r="C683" s="33" t="s">
        <v>283</v>
      </c>
      <c r="D683" s="34" t="s">
        <v>91</v>
      </c>
      <c r="E683" s="45" t="s">
        <v>1274</v>
      </c>
      <c r="F683" s="43" t="b">
        <v>0</v>
      </c>
      <c r="G683" s="44" t="s">
        <v>86</v>
      </c>
      <c r="H683" s="36" t="b">
        <v>0</v>
      </c>
      <c r="I683" s="44" t="str">
        <f t="shared" si="1"/>
        <v>stefano.nataletutor1@pietroaldi.com</v>
      </c>
      <c r="J683" s="44" t="str">
        <f t="shared" si="2"/>
        <v>stefano.nataletutor2@pietroaldi.com</v>
      </c>
      <c r="K683" s="44"/>
    </row>
    <row r="684" ht="13.5" customHeight="1">
      <c r="A684" s="31" t="b">
        <v>1</v>
      </c>
      <c r="B684" s="32" t="s">
        <v>372</v>
      </c>
      <c r="C684" s="33" t="s">
        <v>3815</v>
      </c>
      <c r="D684" s="34" t="s">
        <v>91</v>
      </c>
      <c r="E684" s="45" t="s">
        <v>1197</v>
      </c>
      <c r="F684" s="43" t="b">
        <v>0</v>
      </c>
      <c r="G684" s="44" t="s">
        <v>86</v>
      </c>
      <c r="H684" s="36" t="b">
        <v>0</v>
      </c>
      <c r="I684" s="44" t="str">
        <f t="shared" si="1"/>
        <v>riccardo.natitutor1@pietroaldi.com</v>
      </c>
      <c r="J684" s="44" t="str">
        <f t="shared" si="2"/>
        <v>riccardo.natitutor2@pietroaldi.com</v>
      </c>
      <c r="K684" s="44"/>
    </row>
    <row r="685" ht="13.5" customHeight="1">
      <c r="A685" s="31" t="b">
        <v>1</v>
      </c>
      <c r="B685" s="32" t="s">
        <v>83</v>
      </c>
      <c r="C685" s="33" t="s">
        <v>3823</v>
      </c>
      <c r="D685" s="34" t="s">
        <v>91</v>
      </c>
      <c r="E685" s="45" t="s">
        <v>1354</v>
      </c>
      <c r="F685" s="43" t="b">
        <v>0</v>
      </c>
      <c r="G685" s="44" t="s">
        <v>86</v>
      </c>
      <c r="H685" s="36" t="b">
        <v>0</v>
      </c>
      <c r="I685" s="44" t="str">
        <f t="shared" si="1"/>
        <v>nicolaovidio.negescututor1@pietroaldi.com</v>
      </c>
      <c r="J685" s="44" t="str">
        <f t="shared" si="2"/>
        <v>nicolaovidio.negescututor2@pietroaldi.com</v>
      </c>
      <c r="K685" s="44"/>
    </row>
    <row r="686" ht="13.5" customHeight="1">
      <c r="A686" s="31" t="b">
        <v>1</v>
      </c>
      <c r="B686" s="32" t="s">
        <v>335</v>
      </c>
      <c r="C686" s="33" t="s">
        <v>3830</v>
      </c>
      <c r="D686" s="34" t="s">
        <v>91</v>
      </c>
      <c r="E686" s="45" t="s">
        <v>851</v>
      </c>
      <c r="F686" s="43" t="b">
        <v>0</v>
      </c>
      <c r="G686" s="44" t="s">
        <v>86</v>
      </c>
      <c r="H686" s="36" t="b">
        <v>0</v>
      </c>
      <c r="I686" s="44" t="str">
        <f t="shared" si="1"/>
        <v>gianluca.nellitutor1@pietroaldi.com</v>
      </c>
      <c r="J686" s="44" t="str">
        <f t="shared" si="2"/>
        <v>gianluca.nellitutor2@pietroaldi.com</v>
      </c>
      <c r="K686" s="44"/>
    </row>
    <row r="687" ht="13.5" customHeight="1">
      <c r="A687" s="31" t="b">
        <v>1</v>
      </c>
      <c r="B687" s="32" t="s">
        <v>239</v>
      </c>
      <c r="C687" s="33" t="s">
        <v>3838</v>
      </c>
      <c r="D687" s="34" t="s">
        <v>91</v>
      </c>
      <c r="E687" s="45" t="s">
        <v>3840</v>
      </c>
      <c r="F687" s="43" t="b">
        <v>0</v>
      </c>
      <c r="G687" s="44" t="s">
        <v>86</v>
      </c>
      <c r="H687" s="36" t="b">
        <v>0</v>
      </c>
      <c r="I687" s="44" t="str">
        <f t="shared" si="1"/>
        <v>sara.nerozzitutor1@pietroaldi.com</v>
      </c>
      <c r="J687" s="44" t="str">
        <f t="shared" si="2"/>
        <v>sara.nerozzitutor2@pietroaldi.com</v>
      </c>
      <c r="K687" s="44"/>
    </row>
    <row r="688" ht="13.5" customHeight="1">
      <c r="A688" s="31" t="b">
        <v>1</v>
      </c>
      <c r="B688" s="32" t="s">
        <v>278</v>
      </c>
      <c r="C688" s="33" t="s">
        <v>3849</v>
      </c>
      <c r="D688" s="34" t="s">
        <v>91</v>
      </c>
      <c r="E688" s="45" t="s">
        <v>2757</v>
      </c>
      <c r="F688" s="43" t="b">
        <v>0</v>
      </c>
      <c r="G688" s="44" t="s">
        <v>86</v>
      </c>
      <c r="H688" s="36" t="b">
        <v>0</v>
      </c>
      <c r="I688" s="44" t="str">
        <f t="shared" si="1"/>
        <v>giacomo.niccolaitutor1@pietroaldi.com</v>
      </c>
      <c r="J688" s="44" t="str">
        <f t="shared" si="2"/>
        <v>giacomo.niccolaitutor2@pietroaldi.com</v>
      </c>
      <c r="K688" s="44"/>
    </row>
    <row r="689" ht="13.5" customHeight="1">
      <c r="A689" s="31" t="b">
        <v>1</v>
      </c>
      <c r="B689" s="32" t="s">
        <v>121</v>
      </c>
      <c r="C689" s="33" t="s">
        <v>119</v>
      </c>
      <c r="D689" s="34" t="s">
        <v>91</v>
      </c>
      <c r="E689" s="45" t="s">
        <v>2261</v>
      </c>
      <c r="F689" s="43" t="b">
        <v>0</v>
      </c>
      <c r="G689" s="44" t="s">
        <v>86</v>
      </c>
      <c r="H689" s="36" t="b">
        <v>0</v>
      </c>
      <c r="I689" s="44" t="str">
        <f t="shared" si="1"/>
        <v>federico.niccolinitutor1@pietroaldi.com</v>
      </c>
      <c r="J689" s="44" t="str">
        <f t="shared" si="2"/>
        <v>federico.niccolinitutor2@pietroaldi.com</v>
      </c>
      <c r="K689" s="44"/>
    </row>
    <row r="690" ht="13.5" customHeight="1">
      <c r="A690" s="31" t="b">
        <v>1</v>
      </c>
      <c r="B690" s="32" t="s">
        <v>372</v>
      </c>
      <c r="C690" s="33" t="s">
        <v>3862</v>
      </c>
      <c r="D690" s="34" t="s">
        <v>91</v>
      </c>
      <c r="E690" s="45" t="s">
        <v>1011</v>
      </c>
      <c r="F690" s="43" t="b">
        <v>0</v>
      </c>
      <c r="G690" s="44" t="s">
        <v>86</v>
      </c>
      <c r="H690" s="36" t="b">
        <v>0</v>
      </c>
      <c r="I690" s="44" t="str">
        <f t="shared" si="1"/>
        <v>ludovico.niccolinitutor1@pietroaldi.com</v>
      </c>
      <c r="J690" s="44" t="str">
        <f t="shared" si="2"/>
        <v>ludovico.niccolinitutor2@pietroaldi.com</v>
      </c>
      <c r="K690" s="44"/>
    </row>
    <row r="691" ht="13.5" customHeight="1">
      <c r="A691" s="31" t="b">
        <v>1</v>
      </c>
      <c r="B691" s="32" t="s">
        <v>50</v>
      </c>
      <c r="C691" s="33" t="s">
        <v>259</v>
      </c>
      <c r="D691" s="34" t="s">
        <v>84</v>
      </c>
      <c r="E691" s="45" t="s">
        <v>1212</v>
      </c>
      <c r="F691" s="43" t="b">
        <v>0</v>
      </c>
      <c r="G691" s="44" t="s">
        <v>86</v>
      </c>
      <c r="H691" s="36" t="b">
        <v>0</v>
      </c>
      <c r="I691" s="44" t="str">
        <f t="shared" si="1"/>
        <v>rocco.niccolinitutor1@pietroaldi.com</v>
      </c>
      <c r="J691" s="44" t="str">
        <f t="shared" si="2"/>
        <v>rocco.niccolinitutor2@pietroaldi.com</v>
      </c>
      <c r="K691" s="44"/>
    </row>
    <row r="692" ht="13.5" customHeight="1">
      <c r="A692" s="31" t="b">
        <v>1</v>
      </c>
      <c r="B692" s="32" t="s">
        <v>121</v>
      </c>
      <c r="C692" s="33" t="s">
        <v>3878</v>
      </c>
      <c r="D692" s="34" t="s">
        <v>91</v>
      </c>
      <c r="E692" s="45" t="s">
        <v>2266</v>
      </c>
      <c r="F692" s="36" t="b">
        <v>1</v>
      </c>
      <c r="G692" s="44" t="s">
        <v>86</v>
      </c>
      <c r="H692" s="36" t="b">
        <v>0</v>
      </c>
      <c r="I692" s="44" t="str">
        <f t="shared" si="1"/>
        <v>ginevramariaagata.nicolositutor1@pietroaldi.com</v>
      </c>
      <c r="J692" s="44" t="str">
        <f t="shared" si="2"/>
        <v>ginevramariaagata.nicolositutor2@pietroaldi.com</v>
      </c>
      <c r="K692" s="44"/>
    </row>
    <row r="693" ht="13.5" customHeight="1">
      <c r="A693" s="31" t="b">
        <v>1</v>
      </c>
      <c r="B693" s="32" t="s">
        <v>56</v>
      </c>
      <c r="C693" s="33" t="s">
        <v>130</v>
      </c>
      <c r="D693" s="34" t="s">
        <v>91</v>
      </c>
      <c r="E693" s="45" t="s">
        <v>570</v>
      </c>
      <c r="F693" s="43" t="b">
        <v>0</v>
      </c>
      <c r="G693" s="44" t="s">
        <v>86</v>
      </c>
      <c r="H693" s="36" t="b">
        <v>0</v>
      </c>
      <c r="I693" s="44" t="str">
        <f t="shared" si="1"/>
        <v>aurora.nieritutor1@pietroaldi.com</v>
      </c>
      <c r="J693" s="44" t="str">
        <f t="shared" si="2"/>
        <v>aurora.nieritutor2@pietroaldi.com</v>
      </c>
      <c r="K693" s="44"/>
    </row>
    <row r="694" ht="13.5" customHeight="1">
      <c r="A694" s="31" t="b">
        <v>1</v>
      </c>
      <c r="B694" s="32" t="s">
        <v>335</v>
      </c>
      <c r="C694" s="33" t="s">
        <v>3901</v>
      </c>
      <c r="D694" s="34" t="s">
        <v>91</v>
      </c>
      <c r="E694" s="45" t="s">
        <v>1208</v>
      </c>
      <c r="F694" s="43" t="b">
        <v>0</v>
      </c>
      <c r="G694" s="44" t="s">
        <v>86</v>
      </c>
      <c r="H694" s="36" t="b">
        <v>0</v>
      </c>
      <c r="I694" s="44" t="str">
        <f t="shared" si="1"/>
        <v>roberta.niklekajtutor1@pietroaldi.com</v>
      </c>
      <c r="J694" s="44" t="str">
        <f t="shared" si="2"/>
        <v>roberta.niklekajtutor2@pietroaldi.com</v>
      </c>
      <c r="K694" s="44"/>
    </row>
    <row r="695" ht="13.5" customHeight="1">
      <c r="A695" s="31" t="b">
        <v>1</v>
      </c>
      <c r="B695" s="32" t="s">
        <v>113</v>
      </c>
      <c r="C695" s="33" t="s">
        <v>502</v>
      </c>
      <c r="D695" s="34" t="s">
        <v>91</v>
      </c>
      <c r="E695" s="45" t="s">
        <v>852</v>
      </c>
      <c r="F695" s="43" t="b">
        <v>0</v>
      </c>
      <c r="G695" s="44" t="s">
        <v>86</v>
      </c>
      <c r="H695" s="36" t="b">
        <v>0</v>
      </c>
      <c r="I695" s="44" t="str">
        <f t="shared" si="1"/>
        <v>gianluca.nocciolinitutor1@pietroaldi.com</v>
      </c>
      <c r="J695" s="44" t="str">
        <f t="shared" si="2"/>
        <v>gianluca.nocciolinitutor2@pietroaldi.com</v>
      </c>
      <c r="K695" s="44"/>
    </row>
    <row r="696" ht="13.5" customHeight="1">
      <c r="A696" s="31" t="b">
        <v>1</v>
      </c>
      <c r="B696" s="32" t="s">
        <v>97</v>
      </c>
      <c r="C696" s="33" t="s">
        <v>3921</v>
      </c>
      <c r="D696" s="34" t="s">
        <v>91</v>
      </c>
      <c r="E696" s="45" t="s">
        <v>925</v>
      </c>
      <c r="F696" s="43" t="b">
        <v>0</v>
      </c>
      <c r="G696" s="44" t="s">
        <v>86</v>
      </c>
      <c r="H696" s="36" t="b">
        <v>0</v>
      </c>
      <c r="I696" s="44" t="str">
        <f t="shared" si="1"/>
        <v>irene.nocciolinitutor1@pietroaldi.com</v>
      </c>
      <c r="J696" s="44" t="str">
        <f t="shared" si="2"/>
        <v>irene.nocciolinitutor2@pietroaldi.com</v>
      </c>
      <c r="K696" s="44"/>
    </row>
    <row r="697" ht="13.5" customHeight="1">
      <c r="A697" s="31" t="b">
        <v>1</v>
      </c>
      <c r="B697" s="32" t="s">
        <v>372</v>
      </c>
      <c r="C697" s="33" t="s">
        <v>3931</v>
      </c>
      <c r="D697" s="34" t="s">
        <v>91</v>
      </c>
      <c r="E697" s="45" t="s">
        <v>1054</v>
      </c>
      <c r="F697" s="43" t="b">
        <v>0</v>
      </c>
      <c r="G697" s="44" t="s">
        <v>86</v>
      </c>
      <c r="H697" s="36" t="b">
        <v>0</v>
      </c>
      <c r="I697" s="44" t="str">
        <f t="shared" si="1"/>
        <v>martina.nocerinotutor1@pietroaldi.com</v>
      </c>
      <c r="J697" s="44" t="str">
        <f t="shared" si="2"/>
        <v>martina.nocerinotutor2@pietroaldi.com</v>
      </c>
      <c r="K697" s="44"/>
    </row>
    <row r="698" ht="13.5" customHeight="1">
      <c r="A698" s="31" t="b">
        <v>1</v>
      </c>
      <c r="B698" s="32" t="s">
        <v>278</v>
      </c>
      <c r="C698" s="33" t="s">
        <v>3939</v>
      </c>
      <c r="D698" s="34" t="s">
        <v>91</v>
      </c>
      <c r="E698" s="45" t="s">
        <v>2767</v>
      </c>
      <c r="F698" s="43" t="b">
        <v>0</v>
      </c>
      <c r="G698" s="44" t="s">
        <v>86</v>
      </c>
      <c r="H698" s="36" t="b">
        <v>0</v>
      </c>
      <c r="I698" s="44" t="str">
        <f t="shared" si="1"/>
        <v>gabriele.notaritutor1@pietroaldi.com</v>
      </c>
      <c r="J698" s="44" t="str">
        <f t="shared" si="2"/>
        <v>gabriele.notaritutor2@pietroaldi.com</v>
      </c>
      <c r="K698" s="44"/>
    </row>
    <row r="699" ht="13.5" customHeight="1">
      <c r="A699" s="31" t="b">
        <v>1</v>
      </c>
      <c r="B699" s="32" t="s">
        <v>251</v>
      </c>
      <c r="C699" s="33" t="s">
        <v>3949</v>
      </c>
      <c r="D699" s="34" t="s">
        <v>91</v>
      </c>
      <c r="E699" s="45" t="s">
        <v>983</v>
      </c>
      <c r="F699" s="43" t="b">
        <v>0</v>
      </c>
      <c r="G699" s="44" t="s">
        <v>86</v>
      </c>
      <c r="H699" s="36" t="b">
        <v>0</v>
      </c>
      <c r="I699" s="44" t="str">
        <f t="shared" si="1"/>
        <v>lorenzo.notaritutor1@pietroaldi.com</v>
      </c>
      <c r="J699" s="44" t="str">
        <f t="shared" si="2"/>
        <v>lorenzo.notaritutor2@pietroaldi.com</v>
      </c>
      <c r="K699" s="44"/>
    </row>
    <row r="700" ht="13.5" customHeight="1">
      <c r="A700" s="31" t="b">
        <v>1</v>
      </c>
      <c r="B700" s="32" t="s">
        <v>370</v>
      </c>
      <c r="C700" s="33" t="s">
        <v>3961</v>
      </c>
      <c r="D700" s="34" t="s">
        <v>91</v>
      </c>
      <c r="E700" s="45" t="s">
        <v>1752</v>
      </c>
      <c r="F700" s="43"/>
      <c r="G700" s="44" t="s">
        <v>86</v>
      </c>
      <c r="H700" s="36"/>
      <c r="I700" s="44" t="str">
        <f t="shared" si="1"/>
        <v>edgard.nshimirimanatutor1@pietroaldi.com</v>
      </c>
      <c r="J700" s="44" t="str">
        <f t="shared" si="2"/>
        <v>edgard.nshimirimanatutor2@pietroaldi.com</v>
      </c>
      <c r="K700" s="44"/>
    </row>
    <row r="701" ht="13.5" customHeight="1">
      <c r="A701" s="31" t="b">
        <v>1</v>
      </c>
      <c r="B701" s="32" t="s">
        <v>599</v>
      </c>
      <c r="C701" s="33" t="s">
        <v>3968</v>
      </c>
      <c r="D701" s="34" t="s">
        <v>91</v>
      </c>
      <c r="E701" s="45" t="s">
        <v>3970</v>
      </c>
      <c r="F701" s="43" t="b">
        <v>0</v>
      </c>
      <c r="G701" s="44" t="s">
        <v>86</v>
      </c>
      <c r="H701" s="36" t="b">
        <v>0</v>
      </c>
      <c r="I701" s="44" t="str">
        <f t="shared" si="1"/>
        <v>alessia.nuccitutor1@pietroaldi.com</v>
      </c>
      <c r="J701" s="44" t="str">
        <f t="shared" si="2"/>
        <v>alessia.nuccitutor2@pietroaldi.com</v>
      </c>
      <c r="K701" s="44"/>
    </row>
    <row r="702" ht="13.5" customHeight="1">
      <c r="A702" s="31" t="b">
        <v>1</v>
      </c>
      <c r="B702" s="32" t="s">
        <v>56</v>
      </c>
      <c r="C702" s="33" t="s">
        <v>3973</v>
      </c>
      <c r="D702" s="34" t="s">
        <v>84</v>
      </c>
      <c r="E702" s="45" t="s">
        <v>1316</v>
      </c>
      <c r="F702" s="43" t="b">
        <v>0</v>
      </c>
      <c r="G702" s="44" t="s">
        <v>86</v>
      </c>
      <c r="H702" s="36" t="b">
        <v>0</v>
      </c>
      <c r="I702" s="44" t="str">
        <f t="shared" si="1"/>
        <v>vittoria.nucciottitutor1@pietroaldi.com</v>
      </c>
      <c r="J702" s="44" t="str">
        <f t="shared" si="2"/>
        <v>vittoria.nucciottitutor2@pietroaldi.com</v>
      </c>
      <c r="K702" s="44"/>
    </row>
    <row r="703" ht="13.5" customHeight="1">
      <c r="A703" s="31" t="b">
        <v>1</v>
      </c>
      <c r="B703" s="32" t="s">
        <v>160</v>
      </c>
      <c r="C703" s="33" t="s">
        <v>3981</v>
      </c>
      <c r="D703" s="34" t="s">
        <v>91</v>
      </c>
      <c r="E703" s="45" t="s">
        <v>513</v>
      </c>
      <c r="F703" s="43" t="b">
        <v>0</v>
      </c>
      <c r="G703" s="44" t="s">
        <v>86</v>
      </c>
      <c r="H703" s="36" t="b">
        <v>0</v>
      </c>
      <c r="I703" s="44" t="str">
        <f t="shared" si="1"/>
        <v>andrea.olivierotutor1@pietroaldi.com</v>
      </c>
      <c r="J703" s="44" t="str">
        <f t="shared" si="2"/>
        <v>andrea.olivierotutor2@pietroaldi.com</v>
      </c>
      <c r="K703" s="44"/>
    </row>
    <row r="704" ht="13.5" customHeight="1">
      <c r="A704" s="31" t="b">
        <v>1</v>
      </c>
      <c r="B704" s="32" t="s">
        <v>97</v>
      </c>
      <c r="C704" s="33" t="s">
        <v>3990</v>
      </c>
      <c r="D704" s="34" t="s">
        <v>91</v>
      </c>
      <c r="E704" s="45" t="s">
        <v>1055</v>
      </c>
      <c r="F704" s="43" t="b">
        <v>0</v>
      </c>
      <c r="G704" s="44" t="s">
        <v>86</v>
      </c>
      <c r="H704" s="36" t="b">
        <v>0</v>
      </c>
      <c r="I704" s="44" t="str">
        <f t="shared" si="1"/>
        <v>martina.olivierotutor1@pietroaldi.com</v>
      </c>
      <c r="J704" s="44" t="str">
        <f t="shared" si="2"/>
        <v>martina.olivierotutor2@pietroaldi.com</v>
      </c>
      <c r="K704" s="44"/>
    </row>
    <row r="705" ht="13.5" customHeight="1">
      <c r="A705" s="31" t="b">
        <v>1</v>
      </c>
      <c r="B705" s="32" t="s">
        <v>132</v>
      </c>
      <c r="C705" s="33" t="s">
        <v>4001</v>
      </c>
      <c r="D705" s="34" t="s">
        <v>91</v>
      </c>
      <c r="E705" s="45" t="s">
        <v>1904</v>
      </c>
      <c r="F705" s="43" t="b">
        <v>0</v>
      </c>
      <c r="G705" s="44" t="s">
        <v>86</v>
      </c>
      <c r="H705" s="36" t="b">
        <v>0</v>
      </c>
      <c r="I705" s="44" t="str">
        <f t="shared" si="1"/>
        <v>andrea.orabonatutor1@pietroaldi.com</v>
      </c>
      <c r="J705" s="44" t="str">
        <f t="shared" si="2"/>
        <v>andrea.orabonatutor2@pietroaldi.com</v>
      </c>
      <c r="K705" s="44"/>
    </row>
    <row r="706" ht="13.5" customHeight="1">
      <c r="A706" s="31" t="b">
        <v>1</v>
      </c>
      <c r="B706" s="32" t="s">
        <v>50</v>
      </c>
      <c r="C706" s="33" t="s">
        <v>4010</v>
      </c>
      <c r="D706" s="34" t="s">
        <v>84</v>
      </c>
      <c r="E706" s="45" t="s">
        <v>984</v>
      </c>
      <c r="F706" s="43" t="b">
        <v>0</v>
      </c>
      <c r="G706" s="44" t="s">
        <v>86</v>
      </c>
      <c r="H706" s="36" t="b">
        <v>0</v>
      </c>
      <c r="I706" s="44" t="str">
        <f t="shared" si="1"/>
        <v>lorenzo.orlandinitutor1@pietroaldi.com</v>
      </c>
      <c r="J706" s="44" t="str">
        <f t="shared" si="2"/>
        <v>lorenzo.orlandinitutor2@pietroaldi.com</v>
      </c>
      <c r="K706" s="44"/>
    </row>
    <row r="707" ht="13.5" customHeight="1">
      <c r="A707" s="31" t="b">
        <v>1</v>
      </c>
      <c r="B707" s="32" t="s">
        <v>151</v>
      </c>
      <c r="C707" s="33" t="s">
        <v>4018</v>
      </c>
      <c r="D707" s="34" t="s">
        <v>91</v>
      </c>
      <c r="E707" s="45" t="s">
        <v>2076</v>
      </c>
      <c r="F707" s="43" t="b">
        <v>0</v>
      </c>
      <c r="G707" s="44" t="s">
        <v>86</v>
      </c>
      <c r="H707" s="36" t="b">
        <v>0</v>
      </c>
      <c r="I707" s="44" t="str">
        <f t="shared" si="1"/>
        <v>cristian.ortiminitutor1@pietroaldi.com</v>
      </c>
      <c r="J707" s="44" t="str">
        <f t="shared" si="2"/>
        <v>cristian.ortiminitutor2@pietroaldi.com</v>
      </c>
      <c r="K707" s="44"/>
    </row>
    <row r="708" ht="13.5" customHeight="1">
      <c r="A708" s="31" t="b">
        <v>1</v>
      </c>
      <c r="B708" s="32" t="s">
        <v>490</v>
      </c>
      <c r="C708" s="33" t="s">
        <v>4026</v>
      </c>
      <c r="D708" s="34" t="s">
        <v>91</v>
      </c>
      <c r="E708" s="45" t="s">
        <v>986</v>
      </c>
      <c r="F708" s="43" t="b">
        <v>0</v>
      </c>
      <c r="G708" s="44" t="s">
        <v>86</v>
      </c>
      <c r="H708" s="36" t="b">
        <v>0</v>
      </c>
      <c r="I708" s="44" t="str">
        <f t="shared" si="1"/>
        <v>lorenzo.pacetutor1@pietroaldi.com</v>
      </c>
      <c r="J708" s="44" t="str">
        <f t="shared" si="2"/>
        <v>lorenzo.pacetutor2@pietroaldi.com</v>
      </c>
      <c r="K708" s="44"/>
    </row>
    <row r="709" ht="13.5" customHeight="1">
      <c r="A709" s="31" t="b">
        <v>1</v>
      </c>
      <c r="B709" s="32" t="s">
        <v>192</v>
      </c>
      <c r="C709" s="33" t="s">
        <v>4035</v>
      </c>
      <c r="D709" s="34" t="s">
        <v>91</v>
      </c>
      <c r="E709" s="45" t="s">
        <v>4037</v>
      </c>
      <c r="F709" s="36" t="b">
        <v>1</v>
      </c>
      <c r="G709" s="44" t="s">
        <v>86</v>
      </c>
      <c r="H709" s="36" t="b">
        <v>0</v>
      </c>
      <c r="I709" s="44" t="str">
        <f t="shared" si="1"/>
        <v>viola.pacentitutor1@pietroaldi.com</v>
      </c>
      <c r="J709" s="44" t="str">
        <f t="shared" si="2"/>
        <v>viola.pacentitutor2@pietroaldi.com</v>
      </c>
      <c r="K709" s="44"/>
    </row>
    <row r="710" ht="13.5" customHeight="1">
      <c r="A710" s="31" t="b">
        <v>1</v>
      </c>
      <c r="B710" s="32" t="s">
        <v>278</v>
      </c>
      <c r="C710" s="33" t="s">
        <v>4046</v>
      </c>
      <c r="D710" s="34" t="s">
        <v>91</v>
      </c>
      <c r="E710" s="45" t="s">
        <v>2774</v>
      </c>
      <c r="F710" s="43" t="b">
        <v>0</v>
      </c>
      <c r="G710" s="44" t="s">
        <v>86</v>
      </c>
      <c r="H710" s="36" t="b">
        <v>0</v>
      </c>
      <c r="I710" s="44" t="str">
        <f t="shared" si="1"/>
        <v>matteo.paciellotutor1@pietroaldi.com</v>
      </c>
      <c r="J710" s="44" t="str">
        <f t="shared" si="2"/>
        <v>matteo.paciellotutor2@pietroaldi.com</v>
      </c>
      <c r="K710" s="44"/>
    </row>
    <row r="711" ht="13.5" customHeight="1">
      <c r="A711" s="31" t="b">
        <v>1</v>
      </c>
      <c r="B711" s="32" t="s">
        <v>126</v>
      </c>
      <c r="C711" s="33" t="s">
        <v>4061</v>
      </c>
      <c r="D711" s="34" t="s">
        <v>91</v>
      </c>
      <c r="E711" s="45" t="s">
        <v>704</v>
      </c>
      <c r="F711" s="36" t="b">
        <v>1</v>
      </c>
      <c r="G711" s="46" t="s">
        <v>4065</v>
      </c>
      <c r="H711" s="36" t="b">
        <v>0</v>
      </c>
      <c r="I711" s="44" t="str">
        <f t="shared" si="1"/>
        <v>edoardo.pacinitutor1@pietroaldi.com</v>
      </c>
      <c r="J711" s="44" t="str">
        <f t="shared" si="2"/>
        <v>edoardo.pacinitutor2@pietroaldi.com</v>
      </c>
      <c r="K711" s="44"/>
    </row>
    <row r="712" ht="13.5" customHeight="1">
      <c r="A712" s="31" t="b">
        <v>1</v>
      </c>
      <c r="B712" s="32" t="s">
        <v>160</v>
      </c>
      <c r="C712" s="33" t="s">
        <v>4074</v>
      </c>
      <c r="D712" s="34" t="s">
        <v>91</v>
      </c>
      <c r="E712" s="45" t="s">
        <v>760</v>
      </c>
      <c r="F712" s="43" t="b">
        <v>0</v>
      </c>
      <c r="G712" s="44" t="s">
        <v>86</v>
      </c>
      <c r="H712" s="36" t="b">
        <v>0</v>
      </c>
      <c r="I712" s="44" t="str">
        <f t="shared" si="1"/>
        <v>federico.paioncinitutor1@pietroaldi.com</v>
      </c>
      <c r="J712" s="44" t="str">
        <f t="shared" si="2"/>
        <v>federico.paioncinitutor2@pietroaldi.com</v>
      </c>
      <c r="K712" s="44"/>
    </row>
    <row r="713" ht="13.5" customHeight="1">
      <c r="A713" s="31" t="b">
        <v>1</v>
      </c>
      <c r="B713" s="32" t="s">
        <v>370</v>
      </c>
      <c r="C713" s="33" t="s">
        <v>4083</v>
      </c>
      <c r="D713" s="34" t="s">
        <v>101</v>
      </c>
      <c r="E713" s="45" t="s">
        <v>1763</v>
      </c>
      <c r="F713" s="43"/>
      <c r="G713" s="44" t="s">
        <v>86</v>
      </c>
      <c r="H713" s="36"/>
      <c r="I713" s="44" t="str">
        <f t="shared" si="1"/>
        <v>enea.palatutor1@pietroaldi.com</v>
      </c>
      <c r="J713" s="44" t="str">
        <f t="shared" si="2"/>
        <v>enea.palatutor2@pietroaldi.com</v>
      </c>
      <c r="K713" s="44"/>
    </row>
    <row r="714" ht="13.5" customHeight="1">
      <c r="A714" s="31" t="b">
        <v>1</v>
      </c>
      <c r="B714" s="32" t="s">
        <v>112</v>
      </c>
      <c r="C714" s="33" t="s">
        <v>4098</v>
      </c>
      <c r="D714" s="34" t="s">
        <v>84</v>
      </c>
      <c r="E714" s="35" t="s">
        <v>4100</v>
      </c>
      <c r="F714" s="36"/>
      <c r="G714" s="37" t="s">
        <v>86</v>
      </c>
      <c r="H714" s="36"/>
      <c r="I714" s="39" t="str">
        <f t="shared" si="1"/>
        <v>sara.palatutor1@pietroaldi.com</v>
      </c>
      <c r="J714" s="39" t="str">
        <f t="shared" si="2"/>
        <v>sara.palatutor2@pietroaldi.com</v>
      </c>
      <c r="K714" s="39"/>
    </row>
    <row r="715" ht="13.5" customHeight="1">
      <c r="A715" s="31" t="b">
        <v>1</v>
      </c>
      <c r="B715" s="32" t="s">
        <v>113</v>
      </c>
      <c r="C715" s="33" t="s">
        <v>494</v>
      </c>
      <c r="D715" s="34" t="s">
        <v>91</v>
      </c>
      <c r="E715" s="45" t="s">
        <v>706</v>
      </c>
      <c r="F715" s="43" t="b">
        <v>0</v>
      </c>
      <c r="G715" s="53" t="s">
        <v>4111</v>
      </c>
      <c r="H715" s="36" t="b">
        <v>0</v>
      </c>
      <c r="I715" s="44" t="str">
        <f t="shared" si="1"/>
        <v>edoardo.palarchitutor1@pietroaldi.com</v>
      </c>
      <c r="J715" s="44" t="str">
        <f t="shared" si="2"/>
        <v>edoardo.palarchitutor2@pietroaldi.com</v>
      </c>
      <c r="K715" s="44"/>
    </row>
    <row r="716" ht="13.5" customHeight="1">
      <c r="A716" s="31" t="b">
        <v>1</v>
      </c>
      <c r="B716" s="32" t="s">
        <v>99</v>
      </c>
      <c r="C716" s="33" t="s">
        <v>4117</v>
      </c>
      <c r="D716" s="34" t="s">
        <v>91</v>
      </c>
      <c r="E716" s="35" t="s">
        <v>4120</v>
      </c>
      <c r="F716" s="36"/>
      <c r="G716" s="37" t="s">
        <v>86</v>
      </c>
      <c r="H716" s="36"/>
      <c r="I716" s="39" t="str">
        <f t="shared" si="1"/>
        <v>martina.palazzotutor1@pietroaldi.com</v>
      </c>
      <c r="J716" s="39" t="str">
        <f t="shared" si="2"/>
        <v>martina.palazzotutor2@pietroaldi.com</v>
      </c>
      <c r="K716" s="39"/>
    </row>
    <row r="717" ht="13.5" customHeight="1">
      <c r="A717" s="31" t="b">
        <v>1</v>
      </c>
      <c r="B717" s="32" t="s">
        <v>251</v>
      </c>
      <c r="C717" s="33" t="s">
        <v>4125</v>
      </c>
      <c r="D717" s="34" t="s">
        <v>91</v>
      </c>
      <c r="E717" s="45" t="s">
        <v>876</v>
      </c>
      <c r="F717" s="43" t="b">
        <v>0</v>
      </c>
      <c r="G717" s="44" t="s">
        <v>86</v>
      </c>
      <c r="H717" s="36" t="b">
        <v>0</v>
      </c>
      <c r="I717" s="44" t="str">
        <f t="shared" si="1"/>
        <v>giulia.pallaritutor1@pietroaldi.com</v>
      </c>
      <c r="J717" s="44" t="str">
        <f t="shared" si="2"/>
        <v>giulia.pallaritutor2@pietroaldi.com</v>
      </c>
      <c r="K717" s="44"/>
    </row>
    <row r="718" ht="13.5" customHeight="1">
      <c r="A718" s="31" t="b">
        <v>1</v>
      </c>
      <c r="B718" s="32" t="s">
        <v>143</v>
      </c>
      <c r="C718" s="33" t="s">
        <v>4134</v>
      </c>
      <c r="D718" s="34" t="s">
        <v>84</v>
      </c>
      <c r="E718" s="45" t="s">
        <v>1552</v>
      </c>
      <c r="F718" s="43"/>
      <c r="G718" s="44" t="s">
        <v>86</v>
      </c>
      <c r="H718" s="36"/>
      <c r="I718" s="44" t="str">
        <f t="shared" si="1"/>
        <v>matilde.pallinitutor1@pietroaldi.com</v>
      </c>
      <c r="J718" s="44" t="str">
        <f t="shared" si="2"/>
        <v>matilde.pallinitutor2@pietroaldi.com</v>
      </c>
      <c r="K718" s="44"/>
    </row>
    <row r="719" ht="13.5" customHeight="1">
      <c r="A719" s="31" t="b">
        <v>1</v>
      </c>
      <c r="B719" s="32" t="s">
        <v>370</v>
      </c>
      <c r="C719" s="33" t="s">
        <v>4145</v>
      </c>
      <c r="D719" s="34" t="s">
        <v>91</v>
      </c>
      <c r="E719" s="45" t="s">
        <v>1772</v>
      </c>
      <c r="F719" s="43"/>
      <c r="G719" s="44" t="s">
        <v>86</v>
      </c>
      <c r="H719" s="36"/>
      <c r="I719" s="44" t="str">
        <f t="shared" si="1"/>
        <v>lucio.palmieritutor1@pietroaldi.com</v>
      </c>
      <c r="J719" s="44" t="str">
        <f t="shared" si="2"/>
        <v>lucio.palmieritutor2@pietroaldi.com</v>
      </c>
      <c r="K719" s="44"/>
    </row>
    <row r="720" ht="13.5" customHeight="1">
      <c r="A720" s="31" t="b">
        <v>1</v>
      </c>
      <c r="B720" s="32" t="s">
        <v>89</v>
      </c>
      <c r="C720" s="33" t="s">
        <v>4153</v>
      </c>
      <c r="D720" s="34" t="s">
        <v>84</v>
      </c>
      <c r="E720" s="35" t="s">
        <v>4154</v>
      </c>
      <c r="F720" s="36"/>
      <c r="G720" s="37" t="s">
        <v>86</v>
      </c>
      <c r="H720" s="36"/>
      <c r="I720" s="39" t="str">
        <f t="shared" si="1"/>
        <v>alice.palminteritutor1@pietroaldi.com</v>
      </c>
      <c r="J720" s="39" t="str">
        <f t="shared" si="2"/>
        <v>alice.palminteritutor2@pietroaldi.com</v>
      </c>
      <c r="K720" s="39"/>
    </row>
    <row r="721" ht="13.5" customHeight="1">
      <c r="A721" s="31" t="b">
        <v>1</v>
      </c>
      <c r="B721" s="32" t="s">
        <v>104</v>
      </c>
      <c r="C721" s="33" t="s">
        <v>4163</v>
      </c>
      <c r="D721" s="34" t="s">
        <v>91</v>
      </c>
      <c r="E721" s="45" t="s">
        <v>1317</v>
      </c>
      <c r="F721" s="43" t="b">
        <v>0</v>
      </c>
      <c r="G721" s="44" t="s">
        <v>86</v>
      </c>
      <c r="H721" s="36" t="b">
        <v>0</v>
      </c>
      <c r="I721" s="44" t="str">
        <f t="shared" si="1"/>
        <v>vittoria.panconitutor1@pietroaldi.com</v>
      </c>
      <c r="J721" s="44" t="str">
        <f t="shared" si="2"/>
        <v>vittoria.panconitutor2@pietroaldi.com</v>
      </c>
      <c r="K721" s="44"/>
    </row>
    <row r="722" ht="13.5" customHeight="1">
      <c r="A722" s="31" t="b">
        <v>1</v>
      </c>
      <c r="B722" s="32" t="s">
        <v>284</v>
      </c>
      <c r="C722" s="33" t="s">
        <v>4181</v>
      </c>
      <c r="D722" s="34" t="s">
        <v>84</v>
      </c>
      <c r="E722" s="45" t="s">
        <v>1459</v>
      </c>
      <c r="F722" s="43"/>
      <c r="G722" s="44" t="s">
        <v>86</v>
      </c>
      <c r="H722" s="36"/>
      <c r="I722" s="44" t="str">
        <f t="shared" si="1"/>
        <v>gabriele.panfitutor1@pietroaldi.com</v>
      </c>
      <c r="J722" s="44" t="str">
        <f t="shared" si="2"/>
        <v>gabriele.panfitutor2@pietroaldi.com</v>
      </c>
      <c r="K722" s="44"/>
    </row>
    <row r="723" ht="13.5" customHeight="1">
      <c r="A723" s="31" t="b">
        <v>1</v>
      </c>
      <c r="B723" s="32" t="s">
        <v>132</v>
      </c>
      <c r="C723" s="33" t="s">
        <v>208</v>
      </c>
      <c r="D723" s="34" t="s">
        <v>84</v>
      </c>
      <c r="E723" s="45" t="s">
        <v>1910</v>
      </c>
      <c r="F723" s="43" t="b">
        <v>0</v>
      </c>
      <c r="G723" s="44" t="s">
        <v>86</v>
      </c>
      <c r="H723" s="36" t="b">
        <v>0</v>
      </c>
      <c r="I723" s="44" t="str">
        <f t="shared" si="1"/>
        <v>diego.pantaleitutor1@pietroaldi.com</v>
      </c>
      <c r="J723" s="44" t="str">
        <f t="shared" si="2"/>
        <v>diego.pantaleitutor2@pietroaldi.com</v>
      </c>
      <c r="K723" s="44"/>
    </row>
    <row r="724" ht="13.5" customHeight="1">
      <c r="A724" s="31" t="b">
        <v>1</v>
      </c>
      <c r="B724" s="32" t="s">
        <v>104</v>
      </c>
      <c r="C724" s="33" t="s">
        <v>4197</v>
      </c>
      <c r="D724" s="34" t="s">
        <v>91</v>
      </c>
      <c r="E724" s="45" t="s">
        <v>988</v>
      </c>
      <c r="F724" s="43" t="b">
        <v>0</v>
      </c>
      <c r="G724" s="44" t="s">
        <v>86</v>
      </c>
      <c r="H724" s="36" t="b">
        <v>0</v>
      </c>
      <c r="I724" s="44" t="str">
        <f t="shared" si="1"/>
        <v>lorenzo.paolitutor1@pietroaldi.com</v>
      </c>
      <c r="J724" s="44" t="str">
        <f t="shared" si="2"/>
        <v>lorenzo.paolitutor2@pietroaldi.com</v>
      </c>
      <c r="K724" s="44"/>
    </row>
    <row r="725" ht="13.5" customHeight="1">
      <c r="A725" s="31" t="b">
        <v>1</v>
      </c>
      <c r="B725" s="32" t="s">
        <v>104</v>
      </c>
      <c r="C725" s="33" t="s">
        <v>4207</v>
      </c>
      <c r="D725" s="34" t="s">
        <v>91</v>
      </c>
      <c r="E725" s="45" t="s">
        <v>1292</v>
      </c>
      <c r="F725" s="43" t="b">
        <v>0</v>
      </c>
      <c r="G725" s="44" t="s">
        <v>86</v>
      </c>
      <c r="H725" s="36" t="b">
        <v>0</v>
      </c>
      <c r="I725" s="44" t="str">
        <f t="shared" si="1"/>
        <v>tommaso.paolitutor1@pietroaldi.com</v>
      </c>
      <c r="J725" s="44" t="str">
        <f t="shared" si="2"/>
        <v>tommaso.paolitutor2@pietroaldi.com</v>
      </c>
      <c r="K725" s="44"/>
    </row>
    <row r="726" ht="13.5" customHeight="1">
      <c r="A726" s="31" t="b">
        <v>1</v>
      </c>
      <c r="B726" s="32" t="s">
        <v>292</v>
      </c>
      <c r="C726" s="33" t="s">
        <v>4215</v>
      </c>
      <c r="D726" s="34" t="s">
        <v>91</v>
      </c>
      <c r="E726" s="45" t="s">
        <v>1167</v>
      </c>
      <c r="F726" s="43" t="b">
        <v>0</v>
      </c>
      <c r="G726" s="44" t="s">
        <v>86</v>
      </c>
      <c r="H726" s="36" t="b">
        <v>0</v>
      </c>
      <c r="I726" s="44" t="str">
        <f t="shared" si="1"/>
        <v>pietro.paolinitutor1@pietroaldi.com</v>
      </c>
      <c r="J726" s="44" t="str">
        <f t="shared" si="2"/>
        <v>pietro.paolinitutor2@pietroaldi.com</v>
      </c>
      <c r="K726" s="44"/>
    </row>
    <row r="727" ht="13.5" customHeight="1">
      <c r="A727" s="31" t="b">
        <v>1</v>
      </c>
      <c r="B727" s="32" t="s">
        <v>99</v>
      </c>
      <c r="C727" s="33" t="s">
        <v>4227</v>
      </c>
      <c r="D727" s="34" t="s">
        <v>91</v>
      </c>
      <c r="E727" s="35" t="s">
        <v>4229</v>
      </c>
      <c r="F727" s="36"/>
      <c r="G727" s="64" t="s">
        <v>4231</v>
      </c>
      <c r="H727" s="36"/>
      <c r="I727" s="39" t="str">
        <f t="shared" si="1"/>
        <v>samuele.paolinitutor1@pietroaldi.com</v>
      </c>
      <c r="J727" s="39" t="str">
        <f t="shared" si="2"/>
        <v>samuele.paolinitutor2@pietroaldi.com</v>
      </c>
      <c r="K727" s="39"/>
    </row>
    <row r="728" ht="13.5" customHeight="1">
      <c r="A728" s="31" t="b">
        <v>1</v>
      </c>
      <c r="B728" s="32" t="s">
        <v>160</v>
      </c>
      <c r="C728" s="33" t="s">
        <v>4238</v>
      </c>
      <c r="D728" s="34" t="s">
        <v>91</v>
      </c>
      <c r="E728" s="45" t="s">
        <v>1269</v>
      </c>
      <c r="F728" s="43" t="b">
        <v>0</v>
      </c>
      <c r="G728" s="44" t="s">
        <v>86</v>
      </c>
      <c r="H728" s="36" t="b">
        <v>0</v>
      </c>
      <c r="I728" s="44" t="str">
        <f t="shared" si="1"/>
        <v>sofia.papageorgiututor1@pietroaldi.com</v>
      </c>
      <c r="J728" s="44" t="str">
        <f t="shared" si="2"/>
        <v>sofia.papageorgiututor2@pietroaldi.com</v>
      </c>
      <c r="K728" s="44"/>
    </row>
    <row r="729" ht="13.5" customHeight="1">
      <c r="A729" s="31" t="b">
        <v>1</v>
      </c>
      <c r="B729" s="32" t="s">
        <v>45</v>
      </c>
      <c r="C729" s="33" t="s">
        <v>4244</v>
      </c>
      <c r="D729" s="34" t="s">
        <v>91</v>
      </c>
      <c r="E729" s="45" t="s">
        <v>732</v>
      </c>
      <c r="F729" s="43" t="b">
        <v>0</v>
      </c>
      <c r="G729" s="44" t="s">
        <v>86</v>
      </c>
      <c r="H729" s="36" t="b">
        <v>0</v>
      </c>
      <c r="I729" s="44" t="str">
        <f t="shared" si="1"/>
        <v>elsa.parovidolintutor1@pietroaldi.com</v>
      </c>
      <c r="J729" s="44" t="str">
        <f t="shared" si="2"/>
        <v>elsa.parovidolintutor2@pietroaldi.com</v>
      </c>
      <c r="K729" s="44"/>
    </row>
    <row r="730" ht="13.5" customHeight="1">
      <c r="A730" s="31" t="b">
        <v>1</v>
      </c>
      <c r="B730" s="32" t="s">
        <v>152</v>
      </c>
      <c r="C730" s="33" t="s">
        <v>4253</v>
      </c>
      <c r="D730" s="34" t="s">
        <v>91</v>
      </c>
      <c r="E730" s="35" t="s">
        <v>4255</v>
      </c>
      <c r="F730" s="36"/>
      <c r="G730" s="37" t="s">
        <v>86</v>
      </c>
      <c r="H730" s="36"/>
      <c r="I730" s="39" t="str">
        <f t="shared" si="1"/>
        <v>gabriele.parrinitutor1@pietroaldi.com</v>
      </c>
      <c r="J730" s="39" t="str">
        <f t="shared" si="2"/>
        <v>gabriele.parrinitutor2@pietroaldi.com</v>
      </c>
      <c r="K730" s="39"/>
    </row>
    <row r="731" ht="13.5" customHeight="1">
      <c r="A731" s="31" t="b">
        <v>1</v>
      </c>
      <c r="B731" s="32" t="s">
        <v>587</v>
      </c>
      <c r="C731" s="33" t="s">
        <v>696</v>
      </c>
      <c r="D731" s="34" t="s">
        <v>91</v>
      </c>
      <c r="E731" s="45" t="s">
        <v>878</v>
      </c>
      <c r="F731" s="43" t="b">
        <v>0</v>
      </c>
      <c r="G731" s="44" t="s">
        <v>86</v>
      </c>
      <c r="H731" s="36" t="b">
        <v>0</v>
      </c>
      <c r="I731" s="44" t="str">
        <f t="shared" si="1"/>
        <v>giulia.pasqualetutor1@pietroaldi.com</v>
      </c>
      <c r="J731" s="44" t="str">
        <f t="shared" si="2"/>
        <v>giulia.pasqualetutor2@pietroaldi.com</v>
      </c>
      <c r="K731" s="44"/>
    </row>
    <row r="732" ht="13.5" customHeight="1">
      <c r="A732" s="31" t="b">
        <v>1</v>
      </c>
      <c r="B732" s="32" t="s">
        <v>112</v>
      </c>
      <c r="C732" s="33" t="s">
        <v>4271</v>
      </c>
      <c r="D732" s="34" t="s">
        <v>91</v>
      </c>
      <c r="E732" s="35" t="s">
        <v>4273</v>
      </c>
      <c r="F732" s="36"/>
      <c r="G732" s="37" t="s">
        <v>86</v>
      </c>
      <c r="H732" s="36"/>
      <c r="I732" s="39" t="str">
        <f t="shared" si="1"/>
        <v>monica.pasquitutor1@pietroaldi.com</v>
      </c>
      <c r="J732" s="39" t="str">
        <f t="shared" si="2"/>
        <v>monica.pasquitutor2@pietroaldi.com</v>
      </c>
      <c r="K732" s="39"/>
    </row>
    <row r="733" ht="13.5" customHeight="1">
      <c r="A733" s="31" t="b">
        <v>1</v>
      </c>
      <c r="B733" s="32" t="s">
        <v>174</v>
      </c>
      <c r="C733" s="33" t="s">
        <v>4284</v>
      </c>
      <c r="D733" s="34" t="s">
        <v>91</v>
      </c>
      <c r="E733" s="45" t="s">
        <v>913</v>
      </c>
      <c r="F733" s="43" t="b">
        <v>0</v>
      </c>
      <c r="G733" s="44" t="s">
        <v>86</v>
      </c>
      <c r="H733" s="36" t="b">
        <v>0</v>
      </c>
      <c r="I733" s="44" t="str">
        <f t="shared" si="1"/>
        <v>iacopo.pastorellitutor1@pietroaldi.com</v>
      </c>
      <c r="J733" s="44" t="str">
        <f t="shared" si="2"/>
        <v>iacopo.pastorellitutor2@pietroaldi.com</v>
      </c>
      <c r="K733" s="44"/>
    </row>
    <row r="734" ht="13.5" customHeight="1">
      <c r="A734" s="31" t="b">
        <v>1</v>
      </c>
      <c r="B734" s="32" t="s">
        <v>45</v>
      </c>
      <c r="C734" s="33" t="s">
        <v>137</v>
      </c>
      <c r="D734" s="34" t="s">
        <v>91</v>
      </c>
      <c r="E734" s="45" t="s">
        <v>743</v>
      </c>
      <c r="F734" s="43" t="b">
        <v>0</v>
      </c>
      <c r="G734" s="44" t="s">
        <v>86</v>
      </c>
      <c r="H734" s="36" t="b">
        <v>0</v>
      </c>
      <c r="I734" s="44" t="str">
        <f t="shared" si="1"/>
        <v>emma.pastorellotutor1@pietroaldi.com</v>
      </c>
      <c r="J734" s="44" t="str">
        <f t="shared" si="2"/>
        <v>emma.pastorellotutor2@pietroaldi.com</v>
      </c>
      <c r="K734" s="44"/>
    </row>
    <row r="735" ht="13.5" customHeight="1">
      <c r="A735" s="31" t="b">
        <v>1</v>
      </c>
      <c r="B735" s="32" t="s">
        <v>89</v>
      </c>
      <c r="C735" s="33" t="s">
        <v>4300</v>
      </c>
      <c r="D735" s="34" t="s">
        <v>84</v>
      </c>
      <c r="E735" s="35" t="s">
        <v>4301</v>
      </c>
      <c r="F735" s="36"/>
      <c r="G735" s="37" t="s">
        <v>86</v>
      </c>
      <c r="H735" s="36"/>
      <c r="I735" s="39" t="str">
        <f t="shared" si="1"/>
        <v>clara.pasuchtutor1@pietroaldi.com</v>
      </c>
      <c r="J735" s="39" t="str">
        <f t="shared" si="2"/>
        <v>clara.pasuchtutor2@pietroaldi.com</v>
      </c>
      <c r="K735" s="39"/>
    </row>
    <row r="736" ht="13.5" customHeight="1">
      <c r="A736" s="31" t="b">
        <v>1</v>
      </c>
      <c r="B736" s="32" t="s">
        <v>132</v>
      </c>
      <c r="C736" s="33" t="s">
        <v>4308</v>
      </c>
      <c r="D736" s="34" t="s">
        <v>91</v>
      </c>
      <c r="E736" s="45" t="s">
        <v>1915</v>
      </c>
      <c r="F736" s="43" t="b">
        <v>0</v>
      </c>
      <c r="G736" s="44" t="s">
        <v>86</v>
      </c>
      <c r="H736" s="36" t="b">
        <v>0</v>
      </c>
      <c r="I736" s="44" t="str">
        <f t="shared" si="1"/>
        <v>clevin.pathmakumartutor1@pietroaldi.com</v>
      </c>
      <c r="J736" s="44" t="str">
        <f t="shared" si="2"/>
        <v>clevin.pathmakumartutor2@pietroaldi.com</v>
      </c>
      <c r="K736" s="44"/>
    </row>
    <row r="737" ht="13.5" customHeight="1">
      <c r="A737" s="31" t="b">
        <v>1</v>
      </c>
      <c r="B737" s="32" t="s">
        <v>94</v>
      </c>
      <c r="C737" s="33" t="s">
        <v>4315</v>
      </c>
      <c r="D737" s="34" t="s">
        <v>91</v>
      </c>
      <c r="E737" s="45" t="s">
        <v>761</v>
      </c>
      <c r="F737" s="43" t="b">
        <v>0</v>
      </c>
      <c r="G737" s="44" t="s">
        <v>86</v>
      </c>
      <c r="H737" s="36" t="b">
        <v>0</v>
      </c>
      <c r="I737" s="44" t="str">
        <f t="shared" si="1"/>
        <v>federico.peccitutor1@pietroaldi.com</v>
      </c>
      <c r="J737" s="44" t="str">
        <f t="shared" si="2"/>
        <v>federico.peccitutor2@pietroaldi.com</v>
      </c>
      <c r="K737" s="44"/>
    </row>
    <row r="738" ht="13.5" customHeight="1">
      <c r="A738" s="31" t="b">
        <v>1</v>
      </c>
      <c r="B738" s="32" t="s">
        <v>56</v>
      </c>
      <c r="C738" s="33" t="s">
        <v>4322</v>
      </c>
      <c r="D738" s="34" t="s">
        <v>84</v>
      </c>
      <c r="E738" s="45" t="s">
        <v>755</v>
      </c>
      <c r="F738" s="43" t="b">
        <v>0</v>
      </c>
      <c r="G738" s="44" t="s">
        <v>86</v>
      </c>
      <c r="H738" s="36" t="b">
        <v>0</v>
      </c>
      <c r="I738" s="44" t="str">
        <f t="shared" si="1"/>
        <v>eva.pecciarinitutor1@pietroaldi.com</v>
      </c>
      <c r="J738" s="44" t="str">
        <f t="shared" si="2"/>
        <v>eva.pecciarinitutor2@pietroaldi.com</v>
      </c>
      <c r="K738" s="44"/>
    </row>
    <row r="739" ht="13.5" customHeight="1">
      <c r="A739" s="31" t="b">
        <v>1</v>
      </c>
      <c r="B739" s="32" t="s">
        <v>121</v>
      </c>
      <c r="C739" s="33" t="s">
        <v>4328</v>
      </c>
      <c r="D739" s="34" t="s">
        <v>91</v>
      </c>
      <c r="E739" s="45" t="s">
        <v>2269</v>
      </c>
      <c r="F739" s="43" t="b">
        <v>0</v>
      </c>
      <c r="G739" s="44" t="s">
        <v>86</v>
      </c>
      <c r="H739" s="36" t="b">
        <v>0</v>
      </c>
      <c r="I739" s="44" t="str">
        <f t="shared" si="1"/>
        <v>lorenzo.pellegrinitutor1@pietroaldi.com</v>
      </c>
      <c r="J739" s="44" t="str">
        <f t="shared" si="2"/>
        <v>lorenzo.pellegrinitutor2@pietroaldi.com</v>
      </c>
      <c r="K739" s="44"/>
    </row>
    <row r="740" ht="13.5" customHeight="1">
      <c r="A740" s="31" t="b">
        <v>1</v>
      </c>
      <c r="B740" s="32" t="s">
        <v>132</v>
      </c>
      <c r="C740" s="33" t="s">
        <v>4335</v>
      </c>
      <c r="D740" s="34" t="s">
        <v>91</v>
      </c>
      <c r="E740" s="45" t="s">
        <v>1924</v>
      </c>
      <c r="F740" s="43" t="b">
        <v>0</v>
      </c>
      <c r="G740" s="44" t="s">
        <v>86</v>
      </c>
      <c r="H740" s="36" t="b">
        <v>0</v>
      </c>
      <c r="I740" s="44" t="str">
        <f t="shared" si="1"/>
        <v>oliver.pellegrinitutor1@pietroaldi.com</v>
      </c>
      <c r="J740" s="44" t="str">
        <f t="shared" si="2"/>
        <v>oliver.pellegrinitutor2@pietroaldi.com</v>
      </c>
      <c r="K740" s="44"/>
    </row>
    <row r="741" ht="13.5" customHeight="1">
      <c r="A741" s="31" t="b">
        <v>1</v>
      </c>
      <c r="B741" s="32" t="s">
        <v>65</v>
      </c>
      <c r="C741" s="33" t="s">
        <v>4343</v>
      </c>
      <c r="D741" s="34" t="s">
        <v>91</v>
      </c>
      <c r="E741" s="45" t="s">
        <v>1025</v>
      </c>
      <c r="F741" s="43" t="b">
        <v>0</v>
      </c>
      <c r="G741" s="44" t="s">
        <v>86</v>
      </c>
      <c r="H741" s="36" t="b">
        <v>0</v>
      </c>
      <c r="I741" s="44" t="str">
        <f t="shared" si="1"/>
        <v>marco.pelositutor1@pietroaldi.com</v>
      </c>
      <c r="J741" s="44" t="str">
        <f t="shared" si="2"/>
        <v>marco.pelositutor2@pietroaldi.com</v>
      </c>
      <c r="K741" s="44"/>
    </row>
    <row r="742" ht="13.5" customHeight="1">
      <c r="A742" s="31" t="b">
        <v>1</v>
      </c>
      <c r="B742" s="32" t="s">
        <v>292</v>
      </c>
      <c r="C742" s="33" t="s">
        <v>4347</v>
      </c>
      <c r="D742" s="34" t="s">
        <v>91</v>
      </c>
      <c r="E742" s="45" t="s">
        <v>1102</v>
      </c>
      <c r="F742" s="43" t="b">
        <v>0</v>
      </c>
      <c r="G742" s="44" t="s">
        <v>86</v>
      </c>
      <c r="H742" s="36" t="b">
        <v>0</v>
      </c>
      <c r="I742" s="44" t="str">
        <f t="shared" si="1"/>
        <v>matthiasfrancesco.pennestritutor1@pietroaldi.com</v>
      </c>
      <c r="J742" s="44" t="str">
        <f t="shared" si="2"/>
        <v>matthiasfrancesco.pennestritutor2@pietroaldi.com</v>
      </c>
      <c r="K742" s="44"/>
    </row>
    <row r="743" ht="13.5" customHeight="1">
      <c r="A743" s="31" t="b">
        <v>1</v>
      </c>
      <c r="B743" s="32" t="s">
        <v>34</v>
      </c>
      <c r="C743" s="33" t="s">
        <v>4353</v>
      </c>
      <c r="D743" s="34" t="s">
        <v>84</v>
      </c>
      <c r="E743" s="45" t="s">
        <v>2651</v>
      </c>
      <c r="F743" s="36" t="b">
        <v>1</v>
      </c>
      <c r="G743" s="44" t="s">
        <v>86</v>
      </c>
      <c r="H743" s="36" t="b">
        <v>0</v>
      </c>
      <c r="I743" s="44" t="str">
        <f t="shared" si="1"/>
        <v>iris.peottatutor1@pietroaldi.com</v>
      </c>
      <c r="J743" s="44" t="str">
        <f t="shared" si="2"/>
        <v>iris.peottatutor2@pietroaldi.com</v>
      </c>
      <c r="K743" s="44"/>
    </row>
    <row r="744" ht="13.5" customHeight="1">
      <c r="A744" s="31" t="b">
        <v>1</v>
      </c>
      <c r="B744" s="32" t="s">
        <v>65</v>
      </c>
      <c r="C744" s="33" t="s">
        <v>4361</v>
      </c>
      <c r="D744" s="34" t="s">
        <v>101</v>
      </c>
      <c r="E744" s="45" t="s">
        <v>831</v>
      </c>
      <c r="F744" s="43" t="b">
        <v>0</v>
      </c>
      <c r="G744" s="44" t="s">
        <v>86</v>
      </c>
      <c r="H744" s="36" t="b">
        <v>0</v>
      </c>
      <c r="I744" s="44" t="str">
        <f t="shared" si="1"/>
        <v>gabrielealfonso.perezpancellinitutor1@pietroaldi.com</v>
      </c>
      <c r="J744" s="44" t="str">
        <f t="shared" si="2"/>
        <v>gabrielealfonso.perezpancellinitutor2@pietroaldi.com</v>
      </c>
      <c r="K744" s="44"/>
    </row>
    <row r="745" ht="13.5" customHeight="1">
      <c r="A745" s="31" t="b">
        <v>1</v>
      </c>
      <c r="B745" s="32" t="s">
        <v>284</v>
      </c>
      <c r="C745" s="33" t="s">
        <v>4366</v>
      </c>
      <c r="D745" s="34" t="s">
        <v>91</v>
      </c>
      <c r="E745" s="45" t="s">
        <v>1463</v>
      </c>
      <c r="F745" s="43"/>
      <c r="G745" s="44" t="s">
        <v>86</v>
      </c>
      <c r="H745" s="36"/>
      <c r="I745" s="44" t="str">
        <f t="shared" si="1"/>
        <v>elisabetta.peritutor1@pietroaldi.com</v>
      </c>
      <c r="J745" s="44" t="str">
        <f t="shared" si="2"/>
        <v>elisabetta.peritutor2@pietroaldi.com</v>
      </c>
      <c r="K745" s="44"/>
    </row>
    <row r="746" ht="13.5" customHeight="1">
      <c r="A746" s="31" t="b">
        <v>1</v>
      </c>
      <c r="B746" s="32" t="s">
        <v>9</v>
      </c>
      <c r="C746" s="33" t="s">
        <v>4373</v>
      </c>
      <c r="D746" s="34" t="s">
        <v>91</v>
      </c>
      <c r="E746" s="45" t="s">
        <v>662</v>
      </c>
      <c r="F746" s="43" t="b">
        <v>0</v>
      </c>
      <c r="G746" s="44" t="s">
        <v>86</v>
      </c>
      <c r="H746" s="36" t="b">
        <v>0</v>
      </c>
      <c r="I746" s="44" t="str">
        <f t="shared" si="1"/>
        <v>cristian.pernazzatutor1@pietroaldi.com</v>
      </c>
      <c r="J746" s="44" t="str">
        <f t="shared" si="2"/>
        <v>cristian.pernazzatutor2@pietroaldi.com</v>
      </c>
      <c r="K746" s="44"/>
    </row>
    <row r="747" ht="13.5" customHeight="1">
      <c r="A747" s="31" t="b">
        <v>1</v>
      </c>
      <c r="B747" s="32" t="s">
        <v>278</v>
      </c>
      <c r="C747" s="33" t="s">
        <v>4378</v>
      </c>
      <c r="D747" s="34" t="s">
        <v>91</v>
      </c>
      <c r="E747" s="45" t="s">
        <v>2787</v>
      </c>
      <c r="F747" s="43" t="b">
        <v>0</v>
      </c>
      <c r="G747" s="44" t="s">
        <v>86</v>
      </c>
      <c r="H747" s="36" t="b">
        <v>0</v>
      </c>
      <c r="I747" s="44" t="str">
        <f t="shared" si="1"/>
        <v>irene.peronacitutor1@pietroaldi.com</v>
      </c>
      <c r="J747" s="44" t="str">
        <f t="shared" si="2"/>
        <v>irene.peronacitutor2@pietroaldi.com</v>
      </c>
      <c r="K747" s="44"/>
    </row>
    <row r="748" ht="13.5" customHeight="1">
      <c r="A748" s="31" t="b">
        <v>1</v>
      </c>
      <c r="B748" s="32" t="s">
        <v>177</v>
      </c>
      <c r="C748" s="33" t="s">
        <v>4385</v>
      </c>
      <c r="D748" s="34" t="s">
        <v>91</v>
      </c>
      <c r="E748" s="45" t="s">
        <v>4386</v>
      </c>
      <c r="F748" s="43" t="b">
        <v>0</v>
      </c>
      <c r="G748" s="44" t="s">
        <v>86</v>
      </c>
      <c r="H748" s="36" t="b">
        <v>0</v>
      </c>
      <c r="I748" s="44" t="str">
        <f t="shared" si="1"/>
        <v>emmagaia.pescosolidotutor1@pietroaldi.com</v>
      </c>
      <c r="J748" s="44" t="str">
        <f t="shared" si="2"/>
        <v>emmagaia.pescosolidotutor2@pietroaldi.com</v>
      </c>
      <c r="K748" s="44"/>
    </row>
    <row r="749" ht="13.5" customHeight="1">
      <c r="A749" s="31" t="b">
        <v>1</v>
      </c>
      <c r="B749" s="32" t="s">
        <v>61</v>
      </c>
      <c r="C749" s="33" t="s">
        <v>4396</v>
      </c>
      <c r="D749" s="34" t="s">
        <v>91</v>
      </c>
      <c r="E749" s="45" t="s">
        <v>1282</v>
      </c>
      <c r="F749" s="43" t="b">
        <v>0</v>
      </c>
      <c r="G749" s="44" t="s">
        <v>86</v>
      </c>
      <c r="H749" s="36" t="b">
        <v>0</v>
      </c>
      <c r="I749" s="44" t="str">
        <f t="shared" si="1"/>
        <v>thomas.pesuccitutor1@pietroaldi.com</v>
      </c>
      <c r="J749" s="44" t="str">
        <f t="shared" si="2"/>
        <v>thomas.pesuccitutor2@pietroaldi.com</v>
      </c>
      <c r="K749" s="44"/>
    </row>
    <row r="750" ht="13.5" customHeight="1">
      <c r="A750" s="31" t="b">
        <v>1</v>
      </c>
      <c r="B750" s="32" t="s">
        <v>97</v>
      </c>
      <c r="C750" s="33" t="s">
        <v>4405</v>
      </c>
      <c r="D750" s="34" t="s">
        <v>91</v>
      </c>
      <c r="E750" s="45" t="s">
        <v>1017</v>
      </c>
      <c r="F750" s="43" t="b">
        <v>0</v>
      </c>
      <c r="G750" s="44" t="s">
        <v>86</v>
      </c>
      <c r="H750" s="36" t="b">
        <v>0</v>
      </c>
      <c r="I750" s="44" t="str">
        <f t="shared" si="1"/>
        <v>maia.petrellatutor1@pietroaldi.com</v>
      </c>
      <c r="J750" s="44" t="str">
        <f t="shared" si="2"/>
        <v>maia.petrellatutor2@pietroaldi.com</v>
      </c>
      <c r="K750" s="44"/>
    </row>
    <row r="751" ht="13.5" customHeight="1">
      <c r="A751" s="31" t="b">
        <v>0</v>
      </c>
      <c r="B751" s="32" t="s">
        <v>599</v>
      </c>
      <c r="C751" s="33" t="s">
        <v>1430</v>
      </c>
      <c r="D751" s="34" t="s">
        <v>91</v>
      </c>
      <c r="E751" s="45" t="s">
        <v>4413</v>
      </c>
      <c r="F751" s="43" t="b">
        <v>0</v>
      </c>
      <c r="G751" s="44" t="s">
        <v>86</v>
      </c>
      <c r="H751" s="36" t="b">
        <v>0</v>
      </c>
      <c r="I751" s="44" t="str">
        <f t="shared" si="1"/>
        <v>aurora.petrinitutor1@pietroaldi.com</v>
      </c>
      <c r="J751" s="44" t="str">
        <f t="shared" si="2"/>
        <v>aurora.petrinitutor2@pietroaldi.com</v>
      </c>
      <c r="K751" s="38" t="s">
        <v>3622</v>
      </c>
    </row>
    <row r="752" ht="13.5" customHeight="1">
      <c r="A752" s="31" t="b">
        <v>1</v>
      </c>
      <c r="B752" s="32" t="s">
        <v>94</v>
      </c>
      <c r="C752" s="33" t="s">
        <v>4421</v>
      </c>
      <c r="D752" s="34" t="s">
        <v>91</v>
      </c>
      <c r="E752" s="45" t="s">
        <v>1090</v>
      </c>
      <c r="F752" s="43" t="b">
        <v>0</v>
      </c>
      <c r="G752" s="53" t="s">
        <v>4424</v>
      </c>
      <c r="H752" s="36" t="b">
        <v>0</v>
      </c>
      <c r="I752" s="44" t="str">
        <f t="shared" si="1"/>
        <v>matteo.petronitutor1@pietroaldi.com</v>
      </c>
      <c r="J752" s="44" t="str">
        <f t="shared" si="2"/>
        <v>matteo.petronitutor2@pietroaldi.com</v>
      </c>
      <c r="K752" s="38" t="s">
        <v>3622</v>
      </c>
    </row>
    <row r="753" ht="13.5" customHeight="1">
      <c r="A753" s="31" t="b">
        <v>1</v>
      </c>
      <c r="B753" s="32" t="s">
        <v>104</v>
      </c>
      <c r="C753" s="33" t="s">
        <v>385</v>
      </c>
      <c r="D753" s="34" t="s">
        <v>91</v>
      </c>
      <c r="E753" s="45" t="s">
        <v>1068</v>
      </c>
      <c r="F753" s="43" t="b">
        <v>0</v>
      </c>
      <c r="G753" s="53" t="s">
        <v>4434</v>
      </c>
      <c r="H753" s="36" t="b">
        <v>0</v>
      </c>
      <c r="I753" s="44" t="str">
        <f t="shared" si="1"/>
        <v>matilde.petruccitutor1@pietroaldi.com</v>
      </c>
      <c r="J753" s="44" t="str">
        <f t="shared" si="2"/>
        <v>matilde.petruccitutor2@pietroaldi.com</v>
      </c>
      <c r="K753" s="44"/>
    </row>
    <row r="754" ht="13.5" customHeight="1">
      <c r="A754" s="31" t="b">
        <v>1</v>
      </c>
      <c r="B754" s="32" t="s">
        <v>99</v>
      </c>
      <c r="C754" s="33" t="s">
        <v>4438</v>
      </c>
      <c r="D754" s="34" t="s">
        <v>91</v>
      </c>
      <c r="E754" s="35" t="s">
        <v>4441</v>
      </c>
      <c r="F754" s="36"/>
      <c r="G754" s="37" t="s">
        <v>86</v>
      </c>
      <c r="H754" s="36"/>
      <c r="I754" s="39" t="str">
        <f t="shared" si="1"/>
        <v>leonardo.pettinatotutor1@pietroaldi.com</v>
      </c>
      <c r="J754" s="39" t="str">
        <f t="shared" si="2"/>
        <v>leonardo.pettinatotutor2@pietroaldi.com</v>
      </c>
      <c r="K754" s="39"/>
    </row>
    <row r="755" ht="13.5" customHeight="1">
      <c r="A755" s="31" t="b">
        <v>1</v>
      </c>
      <c r="B755" s="32" t="s">
        <v>177</v>
      </c>
      <c r="C755" s="33" t="s">
        <v>4446</v>
      </c>
      <c r="D755" s="34" t="s">
        <v>84</v>
      </c>
      <c r="E755" s="45" t="s">
        <v>4447</v>
      </c>
      <c r="F755" s="43" t="b">
        <v>0</v>
      </c>
      <c r="G755" s="44" t="s">
        <v>86</v>
      </c>
      <c r="H755" s="36" t="b">
        <v>0</v>
      </c>
      <c r="I755" s="44" t="str">
        <f t="shared" si="1"/>
        <v>arianna.pezzutotutor1@pietroaldi.com</v>
      </c>
      <c r="J755" s="44" t="str">
        <f t="shared" si="2"/>
        <v>arianna.pezzutotutor2@pietroaldi.com</v>
      </c>
      <c r="K755" s="44"/>
    </row>
    <row r="756" ht="13.5" customHeight="1">
      <c r="A756" s="31" t="b">
        <v>1</v>
      </c>
      <c r="B756" s="32" t="s">
        <v>278</v>
      </c>
      <c r="C756" s="33" t="s">
        <v>4456</v>
      </c>
      <c r="D756" s="34" t="s">
        <v>91</v>
      </c>
      <c r="E756" s="45" t="s">
        <v>2800</v>
      </c>
      <c r="F756" s="43" t="b">
        <v>0</v>
      </c>
      <c r="G756" s="44" t="s">
        <v>86</v>
      </c>
      <c r="H756" s="36" t="b">
        <v>0</v>
      </c>
      <c r="I756" s="44" t="str">
        <f t="shared" si="1"/>
        <v>anna.picarditutor1@pietroaldi.com</v>
      </c>
      <c r="J756" s="44" t="str">
        <f t="shared" si="2"/>
        <v>anna.picarditutor2@pietroaldi.com</v>
      </c>
      <c r="K756" s="44"/>
    </row>
    <row r="757" ht="13.5" customHeight="1">
      <c r="A757" s="31" t="b">
        <v>1</v>
      </c>
      <c r="B757" s="32" t="s">
        <v>56</v>
      </c>
      <c r="C757" s="33" t="s">
        <v>4466</v>
      </c>
      <c r="D757" s="34" t="s">
        <v>91</v>
      </c>
      <c r="E757" s="45" t="s">
        <v>683</v>
      </c>
      <c r="F757" s="43" t="b">
        <v>0</v>
      </c>
      <c r="G757" s="44" t="s">
        <v>86</v>
      </c>
      <c r="H757" s="36" t="b">
        <v>0</v>
      </c>
      <c r="I757" s="44" t="str">
        <f t="shared" si="1"/>
        <v>davide.picchitutor1@pietroaldi.com</v>
      </c>
      <c r="J757" s="44" t="str">
        <f t="shared" si="2"/>
        <v>davide.picchitutor2@pietroaldi.com</v>
      </c>
      <c r="K757" s="44"/>
    </row>
    <row r="758" ht="13.5" customHeight="1">
      <c r="A758" s="31" t="b">
        <v>1</v>
      </c>
      <c r="B758" s="32" t="s">
        <v>251</v>
      </c>
      <c r="C758" s="33" t="s">
        <v>4475</v>
      </c>
      <c r="D758" s="34" t="s">
        <v>91</v>
      </c>
      <c r="E758" s="45" t="s">
        <v>829</v>
      </c>
      <c r="F758" s="43" t="b">
        <v>0</v>
      </c>
      <c r="G758" s="44" t="s">
        <v>86</v>
      </c>
      <c r="H758" s="36" t="b">
        <v>0</v>
      </c>
      <c r="I758" s="44" t="str">
        <f t="shared" si="1"/>
        <v>gabriele.picchitutor1@pietroaldi.com</v>
      </c>
      <c r="J758" s="44" t="str">
        <f t="shared" si="2"/>
        <v>gabriele.picchitutor2@pietroaldi.com</v>
      </c>
      <c r="K758" s="44"/>
    </row>
    <row r="759" ht="13.5" customHeight="1">
      <c r="A759" s="31" t="b">
        <v>1</v>
      </c>
      <c r="B759" s="32" t="s">
        <v>587</v>
      </c>
      <c r="C759" s="33" t="s">
        <v>4482</v>
      </c>
      <c r="D759" s="34" t="s">
        <v>91</v>
      </c>
      <c r="E759" s="45" t="s">
        <v>950</v>
      </c>
      <c r="F759" s="43" t="b">
        <v>0</v>
      </c>
      <c r="G759" s="44" t="s">
        <v>86</v>
      </c>
      <c r="H759" s="36" t="b">
        <v>0</v>
      </c>
      <c r="I759" s="44" t="str">
        <f t="shared" si="1"/>
        <v>lavinia.picchitutor1@pietroaldi.com</v>
      </c>
      <c r="J759" s="44" t="str">
        <f t="shared" si="2"/>
        <v>lavinia.picchitutor2@pietroaldi.com</v>
      </c>
      <c r="K759" s="44"/>
    </row>
    <row r="760" ht="13.5" customHeight="1">
      <c r="A760" s="31" t="b">
        <v>1</v>
      </c>
      <c r="B760" s="32" t="s">
        <v>188</v>
      </c>
      <c r="C760" s="33" t="s">
        <v>4493</v>
      </c>
      <c r="D760" s="34" t="s">
        <v>91</v>
      </c>
      <c r="E760" s="45" t="s">
        <v>1030</v>
      </c>
      <c r="F760" s="43" t="b">
        <v>0</v>
      </c>
      <c r="G760" s="44" t="s">
        <v>86</v>
      </c>
      <c r="H760" s="36" t="b">
        <v>0</v>
      </c>
      <c r="I760" s="44" t="str">
        <f t="shared" si="1"/>
        <v>margherita.picchiottitutor1@pietroaldi.com</v>
      </c>
      <c r="J760" s="44" t="str">
        <f t="shared" si="2"/>
        <v>margherita.picchiottitutor2@pietroaldi.com</v>
      </c>
      <c r="K760" s="44"/>
    </row>
    <row r="761" ht="13.5" customHeight="1">
      <c r="A761" s="31" t="b">
        <v>1</v>
      </c>
      <c r="B761" s="32" t="s">
        <v>372</v>
      </c>
      <c r="C761" s="33" t="s">
        <v>4501</v>
      </c>
      <c r="D761" s="34" t="s">
        <v>91</v>
      </c>
      <c r="E761" s="45" t="s">
        <v>839</v>
      </c>
      <c r="F761" s="43" t="b">
        <v>0</v>
      </c>
      <c r="G761" s="44" t="s">
        <v>86</v>
      </c>
      <c r="H761" s="36" t="b">
        <v>0</v>
      </c>
      <c r="I761" s="44" t="str">
        <f t="shared" si="1"/>
        <v>gemma.piccitutor1@pietroaldi.com</v>
      </c>
      <c r="J761" s="44" t="str">
        <f t="shared" si="2"/>
        <v>gemma.piccitutor2@pietroaldi.com</v>
      </c>
      <c r="K761" s="44"/>
    </row>
    <row r="762" ht="13.5" customHeight="1">
      <c r="A762" s="31" t="b">
        <v>1</v>
      </c>
      <c r="B762" s="32" t="s">
        <v>143</v>
      </c>
      <c r="C762" s="33" t="s">
        <v>4508</v>
      </c>
      <c r="D762" s="34" t="s">
        <v>84</v>
      </c>
      <c r="E762" s="45" t="s">
        <v>1557</v>
      </c>
      <c r="F762" s="43"/>
      <c r="G762" s="44" t="s">
        <v>86</v>
      </c>
      <c r="H762" s="36"/>
      <c r="I762" s="44" t="str">
        <f t="shared" si="1"/>
        <v>sofia.piccinellitutor1@pietroaldi.com</v>
      </c>
      <c r="J762" s="44" t="str">
        <f t="shared" si="2"/>
        <v>sofia.piccinellitutor2@pietroaldi.com</v>
      </c>
      <c r="K762" s="44"/>
    </row>
    <row r="763" ht="13.5" customHeight="1">
      <c r="A763" s="31" t="b">
        <v>1</v>
      </c>
      <c r="B763" s="32" t="s">
        <v>370</v>
      </c>
      <c r="C763" s="33" t="s">
        <v>4514</v>
      </c>
      <c r="D763" s="34" t="s">
        <v>91</v>
      </c>
      <c r="E763" s="45" t="s">
        <v>1780</v>
      </c>
      <c r="F763" s="43"/>
      <c r="G763" s="44" t="s">
        <v>86</v>
      </c>
      <c r="H763" s="36"/>
      <c r="I763" s="44" t="str">
        <f t="shared" si="1"/>
        <v>martina.piccinitutor1@pietroaldi.com</v>
      </c>
      <c r="J763" s="44" t="str">
        <f t="shared" si="2"/>
        <v>martina.piccinitutor2@pietroaldi.com</v>
      </c>
      <c r="K763" s="44"/>
    </row>
    <row r="764" ht="13.5" customHeight="1">
      <c r="A764" s="31" t="b">
        <v>1</v>
      </c>
      <c r="B764" s="32" t="s">
        <v>587</v>
      </c>
      <c r="C764" s="33" t="s">
        <v>4521</v>
      </c>
      <c r="D764" s="34" t="s">
        <v>91</v>
      </c>
      <c r="E764" s="45" t="s">
        <v>1168</v>
      </c>
      <c r="F764" s="43" t="b">
        <v>0</v>
      </c>
      <c r="G764" s="44" t="s">
        <v>86</v>
      </c>
      <c r="H764" s="36" t="b">
        <v>0</v>
      </c>
      <c r="I764" s="44" t="str">
        <f t="shared" si="1"/>
        <v>pietro.piccinitutor1@pietroaldi.com</v>
      </c>
      <c r="J764" s="44" t="str">
        <f t="shared" si="2"/>
        <v>pietro.piccinitutor2@pietroaldi.com</v>
      </c>
      <c r="K764" s="44"/>
    </row>
    <row r="765" ht="13.5" customHeight="1">
      <c r="A765" s="31" t="b">
        <v>1</v>
      </c>
      <c r="B765" s="32" t="s">
        <v>50</v>
      </c>
      <c r="C765" s="33" t="s">
        <v>4528</v>
      </c>
      <c r="D765" s="34" t="s">
        <v>84</v>
      </c>
      <c r="E765" s="45" t="s">
        <v>858</v>
      </c>
      <c r="F765" s="36" t="b">
        <v>1</v>
      </c>
      <c r="G765" s="44" t="s">
        <v>86</v>
      </c>
      <c r="H765" s="36" t="b">
        <v>0</v>
      </c>
      <c r="I765" s="44" t="str">
        <f t="shared" si="1"/>
        <v>ginevra.piccionitutor1@pietroaldi.com</v>
      </c>
      <c r="J765" s="44" t="str">
        <f t="shared" si="2"/>
        <v>ginevra.piccionitutor2@pietroaldi.com</v>
      </c>
      <c r="K765" s="44"/>
    </row>
    <row r="766" ht="13.5" customHeight="1">
      <c r="A766" s="31" t="b">
        <v>1</v>
      </c>
      <c r="B766" s="32" t="s">
        <v>50</v>
      </c>
      <c r="C766" s="33" t="s">
        <v>4538</v>
      </c>
      <c r="D766" s="34" t="s">
        <v>91</v>
      </c>
      <c r="E766" s="45" t="s">
        <v>1069</v>
      </c>
      <c r="F766" s="43" t="b">
        <v>0</v>
      </c>
      <c r="G766" s="44" t="s">
        <v>86</v>
      </c>
      <c r="H766" s="36" t="b">
        <v>0</v>
      </c>
      <c r="I766" s="44" t="str">
        <f t="shared" si="1"/>
        <v>matilde.pierattonitutor1@pietroaldi.com</v>
      </c>
      <c r="J766" s="44" t="str">
        <f t="shared" si="2"/>
        <v>matilde.pierattonitutor2@pietroaldi.com</v>
      </c>
      <c r="K766" s="44"/>
    </row>
    <row r="767" ht="13.5" customHeight="1">
      <c r="A767" s="31" t="b">
        <v>1</v>
      </c>
      <c r="B767" s="32" t="s">
        <v>94</v>
      </c>
      <c r="C767" s="33" t="s">
        <v>4547</v>
      </c>
      <c r="D767" s="34" t="s">
        <v>91</v>
      </c>
      <c r="E767" s="45" t="s">
        <v>880</v>
      </c>
      <c r="F767" s="43" t="b">
        <v>0</v>
      </c>
      <c r="G767" s="44" t="s">
        <v>86</v>
      </c>
      <c r="H767" s="36" t="b">
        <v>0</v>
      </c>
      <c r="I767" s="44" t="str">
        <f t="shared" si="1"/>
        <v>giulia.pierezzatutor1@pietroaldi.com</v>
      </c>
      <c r="J767" s="44" t="str">
        <f t="shared" si="2"/>
        <v>giulia.pierezzatutor2@pietroaldi.com</v>
      </c>
      <c r="K767" s="44"/>
    </row>
    <row r="768" ht="13.5" customHeight="1">
      <c r="A768" s="31" t="b">
        <v>1</v>
      </c>
      <c r="B768" s="32" t="s">
        <v>126</v>
      </c>
      <c r="C768" s="33" t="s">
        <v>4557</v>
      </c>
      <c r="D768" s="34" t="s">
        <v>91</v>
      </c>
      <c r="E768" s="45" t="s">
        <v>630</v>
      </c>
      <c r="F768" s="43" t="b">
        <v>0</v>
      </c>
      <c r="G768" s="44" t="s">
        <v>86</v>
      </c>
      <c r="H768" s="36" t="b">
        <v>0</v>
      </c>
      <c r="I768" s="44" t="str">
        <f t="shared" si="1"/>
        <v>celeste.pieritutor1@pietroaldi.com</v>
      </c>
      <c r="J768" s="44" t="str">
        <f t="shared" si="2"/>
        <v>celeste.pieritutor2@pietroaldi.com</v>
      </c>
      <c r="K768" s="44"/>
    </row>
    <row r="769" ht="13.5" customHeight="1">
      <c r="A769" s="31" t="b">
        <v>1</v>
      </c>
      <c r="B769" s="32" t="s">
        <v>34</v>
      </c>
      <c r="C769" s="33" t="s">
        <v>4568</v>
      </c>
      <c r="D769" s="34" t="s">
        <v>91</v>
      </c>
      <c r="E769" s="45" t="s">
        <v>2660</v>
      </c>
      <c r="F769" s="43" t="b">
        <v>0</v>
      </c>
      <c r="G769" s="44" t="s">
        <v>86</v>
      </c>
      <c r="H769" s="36" t="b">
        <v>0</v>
      </c>
      <c r="I769" s="44" t="str">
        <f t="shared" si="1"/>
        <v>jacopo.pieritutor1@pietroaldi.com</v>
      </c>
      <c r="J769" s="44" t="str">
        <f t="shared" si="2"/>
        <v>jacopo.pieritutor2@pietroaldi.com</v>
      </c>
      <c r="K769" s="44"/>
    </row>
    <row r="770" ht="13.5" customHeight="1">
      <c r="A770" s="31" t="b">
        <v>1</v>
      </c>
      <c r="B770" s="32" t="s">
        <v>61</v>
      </c>
      <c r="C770" s="33" t="s">
        <v>4579</v>
      </c>
      <c r="D770" s="34" t="s">
        <v>91</v>
      </c>
      <c r="E770" s="45" t="s">
        <v>1256</v>
      </c>
      <c r="F770" s="43" t="b">
        <v>0</v>
      </c>
      <c r="G770" s="64" t="s">
        <v>4583</v>
      </c>
      <c r="H770" s="36" t="b">
        <v>0</v>
      </c>
      <c r="I770" s="44" t="str">
        <f t="shared" si="1"/>
        <v>simone.pieritutor1@pietroaldi.com</v>
      </c>
      <c r="J770" s="44" t="str">
        <f t="shared" si="2"/>
        <v>simone.pieritutor2@pietroaldi.com</v>
      </c>
      <c r="K770" s="44"/>
    </row>
    <row r="771" ht="13.5" customHeight="1">
      <c r="A771" s="31" t="b">
        <v>1</v>
      </c>
      <c r="B771" s="32" t="s">
        <v>490</v>
      </c>
      <c r="C771" s="33" t="s">
        <v>4591</v>
      </c>
      <c r="D771" s="34" t="s">
        <v>91</v>
      </c>
      <c r="E771" s="45" t="s">
        <v>1329</v>
      </c>
      <c r="F771" s="43" t="b">
        <v>0</v>
      </c>
      <c r="G771" s="44" t="s">
        <v>86</v>
      </c>
      <c r="H771" s="36" t="b">
        <v>0</v>
      </c>
      <c r="I771" s="44" t="str">
        <f t="shared" si="1"/>
        <v>zoe.pierinitutor1@pietroaldi.com</v>
      </c>
      <c r="J771" s="44" t="str">
        <f t="shared" si="2"/>
        <v>zoe.pierinitutor2@pietroaldi.com</v>
      </c>
      <c r="K771" s="44"/>
    </row>
    <row r="772" ht="13.5" customHeight="1">
      <c r="A772" s="31" t="b">
        <v>1</v>
      </c>
      <c r="B772" s="32" t="s">
        <v>66</v>
      </c>
      <c r="C772" s="33" t="s">
        <v>4600</v>
      </c>
      <c r="D772" s="34" t="s">
        <v>91</v>
      </c>
      <c r="E772" s="45" t="s">
        <v>1159</v>
      </c>
      <c r="F772" s="43" t="b">
        <v>0</v>
      </c>
      <c r="G772" s="44" t="s">
        <v>86</v>
      </c>
      <c r="H772" s="36" t="b">
        <v>0</v>
      </c>
      <c r="I772" s="44" t="str">
        <f t="shared" si="1"/>
        <v>paolo.pifferitutor1@pietroaldi.com</v>
      </c>
      <c r="J772" s="44" t="str">
        <f t="shared" si="2"/>
        <v>paolo.pifferitutor2@pietroaldi.com</v>
      </c>
      <c r="K772" s="44"/>
    </row>
    <row r="773" ht="13.5" customHeight="1">
      <c r="A773" s="31" t="b">
        <v>1</v>
      </c>
      <c r="B773" s="32" t="s">
        <v>251</v>
      </c>
      <c r="C773" s="33" t="s">
        <v>4610</v>
      </c>
      <c r="D773" s="34" t="s">
        <v>91</v>
      </c>
      <c r="E773" s="45" t="s">
        <v>943</v>
      </c>
      <c r="F773" s="43" t="b">
        <v>0</v>
      </c>
      <c r="G773" s="44" t="s">
        <v>86</v>
      </c>
      <c r="H773" s="36" t="b">
        <v>0</v>
      </c>
      <c r="I773" s="44" t="str">
        <f t="shared" si="1"/>
        <v>laura.pinzutitutor1@pietroaldi.com</v>
      </c>
      <c r="J773" s="44" t="str">
        <f t="shared" si="2"/>
        <v>laura.pinzutitutor2@pietroaldi.com</v>
      </c>
      <c r="K773" s="44"/>
    </row>
    <row r="774" ht="13.5" customHeight="1">
      <c r="A774" s="31" t="b">
        <v>1</v>
      </c>
      <c r="B774" s="32" t="s">
        <v>61</v>
      </c>
      <c r="C774" s="33" t="s">
        <v>4620</v>
      </c>
      <c r="D774" s="34" t="s">
        <v>91</v>
      </c>
      <c r="E774" s="45" t="s">
        <v>663</v>
      </c>
      <c r="F774" s="43" t="b">
        <v>0</v>
      </c>
      <c r="G774" s="44" t="s">
        <v>86</v>
      </c>
      <c r="H774" s="36" t="b">
        <v>1</v>
      </c>
      <c r="I774" s="44" t="str">
        <f t="shared" si="1"/>
        <v>cristian.pizitutor1@pietroaldi.com</v>
      </c>
      <c r="J774" s="44" t="str">
        <f t="shared" si="2"/>
        <v>cristian.pizitutor2@pietroaldi.com</v>
      </c>
      <c r="K774" s="44"/>
    </row>
    <row r="775" ht="13.5" customHeight="1">
      <c r="A775" s="31" t="b">
        <v>1</v>
      </c>
      <c r="B775" s="32" t="s">
        <v>178</v>
      </c>
      <c r="C775" s="33" t="s">
        <v>4631</v>
      </c>
      <c r="D775" s="34" t="s">
        <v>91</v>
      </c>
      <c r="E775" s="35" t="s">
        <v>1097</v>
      </c>
      <c r="F775" s="36"/>
      <c r="G775" s="37" t="s">
        <v>86</v>
      </c>
      <c r="H775" s="36"/>
      <c r="I775" s="39" t="str">
        <f t="shared" si="1"/>
        <v>ettore.poccitutor1@pietroaldi.com</v>
      </c>
      <c r="J775" s="39" t="str">
        <f t="shared" si="2"/>
        <v>ettore.poccitutor2@pietroaldi.com</v>
      </c>
      <c r="K775" s="39"/>
    </row>
    <row r="776" ht="13.5" customHeight="1">
      <c r="A776" s="31" t="b">
        <v>1</v>
      </c>
      <c r="B776" s="32" t="s">
        <v>370</v>
      </c>
      <c r="C776" s="33" t="s">
        <v>4642</v>
      </c>
      <c r="D776" s="34" t="s">
        <v>91</v>
      </c>
      <c r="E776" s="45" t="s">
        <v>1789</v>
      </c>
      <c r="F776" s="43"/>
      <c r="G776" s="44" t="s">
        <v>86</v>
      </c>
      <c r="H776" s="36"/>
      <c r="I776" s="44" t="str">
        <f t="shared" si="1"/>
        <v>francesco.poccitutor1@pietroaldi.com</v>
      </c>
      <c r="J776" s="44" t="str">
        <f t="shared" si="2"/>
        <v>francesco.poccitutor2@pietroaldi.com</v>
      </c>
      <c r="K776" s="44"/>
    </row>
    <row r="777" ht="13.5" customHeight="1">
      <c r="A777" s="31" t="b">
        <v>1</v>
      </c>
      <c r="B777" s="32" t="s">
        <v>284</v>
      </c>
      <c r="C777" s="33" t="s">
        <v>4654</v>
      </c>
      <c r="D777" s="34" t="s">
        <v>91</v>
      </c>
      <c r="E777" s="45" t="s">
        <v>1468</v>
      </c>
      <c r="F777" s="36" t="b">
        <v>1</v>
      </c>
      <c r="G777" s="64" t="s">
        <v>4659</v>
      </c>
      <c r="H777" s="36"/>
      <c r="I777" s="44" t="str">
        <f t="shared" si="1"/>
        <v>mattia.podgoreanututor1@pietroaldi.com</v>
      </c>
      <c r="J777" s="44" t="str">
        <f t="shared" si="2"/>
        <v>mattia.podgoreanututor2@pietroaldi.com</v>
      </c>
      <c r="K777" s="44"/>
    </row>
    <row r="778" ht="13.5" customHeight="1">
      <c r="A778" s="31" t="b">
        <v>1</v>
      </c>
      <c r="B778" s="32" t="s">
        <v>99</v>
      </c>
      <c r="C778" s="33" t="s">
        <v>655</v>
      </c>
      <c r="D778" s="34" t="s">
        <v>91</v>
      </c>
      <c r="E778" s="35" t="s">
        <v>4667</v>
      </c>
      <c r="F778" s="36"/>
      <c r="G778" s="37" t="s">
        <v>86</v>
      </c>
      <c r="H778" s="36"/>
      <c r="I778" s="39" t="str">
        <f t="shared" si="1"/>
        <v>edoardo.politutor1@pietroaldi.com</v>
      </c>
      <c r="J778" s="39" t="str">
        <f t="shared" si="2"/>
        <v>edoardo.politutor2@pietroaldi.com</v>
      </c>
      <c r="K778" s="39"/>
    </row>
    <row r="779" ht="13.5" customHeight="1">
      <c r="A779" s="31" t="b">
        <v>1</v>
      </c>
      <c r="B779" s="32" t="s">
        <v>143</v>
      </c>
      <c r="C779" s="33" t="s">
        <v>4676</v>
      </c>
      <c r="D779" s="34" t="s">
        <v>84</v>
      </c>
      <c r="E779" s="45" t="s">
        <v>1561</v>
      </c>
      <c r="F779" s="43"/>
      <c r="G779" s="44" t="s">
        <v>86</v>
      </c>
      <c r="H779" s="36"/>
      <c r="I779" s="44" t="str">
        <f t="shared" si="1"/>
        <v>lorenzo.politutor1@pietroaldi.com</v>
      </c>
      <c r="J779" s="44" t="str">
        <f t="shared" si="2"/>
        <v>lorenzo.politutor2@pietroaldi.com</v>
      </c>
      <c r="K779" s="44"/>
    </row>
    <row r="780" ht="13.5" customHeight="1">
      <c r="A780" s="31" t="b">
        <v>1</v>
      </c>
      <c r="B780" s="32" t="s">
        <v>587</v>
      </c>
      <c r="C780" s="33" t="s">
        <v>4687</v>
      </c>
      <c r="D780" s="34" t="s">
        <v>91</v>
      </c>
      <c r="E780" s="45" t="s">
        <v>1275</v>
      </c>
      <c r="F780" s="43" t="b">
        <v>0</v>
      </c>
      <c r="G780" s="44" t="s">
        <v>86</v>
      </c>
      <c r="H780" s="36" t="b">
        <v>0</v>
      </c>
      <c r="I780" s="44" t="str">
        <f t="shared" si="1"/>
        <v>stella.politutor1@pietroaldi.com</v>
      </c>
      <c r="J780" s="44" t="str">
        <f t="shared" si="2"/>
        <v>stella.politutor2@pietroaldi.com</v>
      </c>
      <c r="K780" s="44"/>
    </row>
    <row r="781" ht="13.5" customHeight="1">
      <c r="A781" s="31" t="b">
        <v>1</v>
      </c>
      <c r="B781" s="32" t="s">
        <v>106</v>
      </c>
      <c r="C781" s="33" t="s">
        <v>4696</v>
      </c>
      <c r="D781" s="34" t="s">
        <v>91</v>
      </c>
      <c r="E781" s="45" t="s">
        <v>4698</v>
      </c>
      <c r="F781" s="43"/>
      <c r="G781" s="44" t="s">
        <v>86</v>
      </c>
      <c r="H781" s="36"/>
      <c r="I781" s="44" t="str">
        <f t="shared" si="1"/>
        <v>agata.polidoritutor1@pietroaldi.com</v>
      </c>
      <c r="J781" s="44" t="str">
        <f t="shared" si="2"/>
        <v>agata.polidoritutor2@pietroaldi.com</v>
      </c>
      <c r="K781" s="44"/>
    </row>
    <row r="782" ht="13.5" customHeight="1">
      <c r="A782" s="31" t="b">
        <v>1</v>
      </c>
      <c r="B782" s="32" t="s">
        <v>81</v>
      </c>
      <c r="C782" s="33" t="s">
        <v>4708</v>
      </c>
      <c r="D782" s="34" t="s">
        <v>84</v>
      </c>
      <c r="E782" s="45" t="s">
        <v>1012</v>
      </c>
      <c r="F782" s="43" t="b">
        <v>0</v>
      </c>
      <c r="G782" s="44" t="s">
        <v>86</v>
      </c>
      <c r="H782" s="36" t="b">
        <v>0</v>
      </c>
      <c r="I782" s="44" t="str">
        <f t="shared" si="1"/>
        <v>ludovico.pollinitutor1@pietroaldi.com</v>
      </c>
      <c r="J782" s="44" t="str">
        <f t="shared" si="2"/>
        <v>ludovico.pollinitutor2@pietroaldi.com</v>
      </c>
      <c r="K782" s="44"/>
    </row>
    <row r="783" ht="13.5" customHeight="1">
      <c r="A783" s="31" t="b">
        <v>1</v>
      </c>
      <c r="B783" s="32" t="s">
        <v>112</v>
      </c>
      <c r="C783" s="33" t="s">
        <v>4715</v>
      </c>
      <c r="D783" s="34" t="s">
        <v>91</v>
      </c>
      <c r="E783" s="35" t="s">
        <v>4717</v>
      </c>
      <c r="F783" s="36"/>
      <c r="G783" s="37" t="s">
        <v>86</v>
      </c>
      <c r="H783" s="36"/>
      <c r="I783" s="39" t="str">
        <f t="shared" si="1"/>
        <v>sofia.ponticellitutor1@pietroaldi.com</v>
      </c>
      <c r="J783" s="39" t="str">
        <f t="shared" si="2"/>
        <v>sofia.ponticellitutor2@pietroaldi.com</v>
      </c>
      <c r="K783" s="39"/>
    </row>
    <row r="784" ht="13.5" customHeight="1">
      <c r="A784" s="31" t="b">
        <v>1</v>
      </c>
      <c r="B784" s="32" t="s">
        <v>112</v>
      </c>
      <c r="C784" s="33" t="s">
        <v>4724</v>
      </c>
      <c r="D784" s="34" t="s">
        <v>91</v>
      </c>
      <c r="E784" s="35" t="s">
        <v>4728</v>
      </c>
      <c r="F784" s="36"/>
      <c r="G784" s="37" t="s">
        <v>86</v>
      </c>
      <c r="H784" s="36"/>
      <c r="I784" s="39" t="str">
        <f t="shared" si="1"/>
        <v>mariateresa.ponzuolitutor1@pietroaldi.com</v>
      </c>
      <c r="J784" s="39" t="str">
        <f t="shared" si="2"/>
        <v>mariateresa.ponzuolitutor2@pietroaldi.com</v>
      </c>
      <c r="K784" s="39"/>
    </row>
    <row r="785" ht="13.5" customHeight="1">
      <c r="A785" s="31" t="b">
        <v>1</v>
      </c>
      <c r="B785" s="32" t="s">
        <v>183</v>
      </c>
      <c r="C785" s="33" t="s">
        <v>4736</v>
      </c>
      <c r="D785" s="34" t="s">
        <v>91</v>
      </c>
      <c r="E785" s="45" t="s">
        <v>444</v>
      </c>
      <c r="F785" s="43" t="b">
        <v>0</v>
      </c>
      <c r="G785" s="44" t="s">
        <v>86</v>
      </c>
      <c r="H785" s="36" t="b">
        <v>0</v>
      </c>
      <c r="I785" s="44" t="str">
        <f t="shared" si="1"/>
        <v>alessandrogabriel.popovicitutor1@pietroaldi.com</v>
      </c>
      <c r="J785" s="44" t="str">
        <f t="shared" si="2"/>
        <v>alessandrogabriel.popovicitutor2@pietroaldi.com</v>
      </c>
      <c r="K785" s="44"/>
    </row>
    <row r="786" ht="13.5" customHeight="1">
      <c r="A786" s="31" t="b">
        <v>1</v>
      </c>
      <c r="B786" s="32" t="s">
        <v>62</v>
      </c>
      <c r="C786" s="33" t="s">
        <v>4746</v>
      </c>
      <c r="D786" s="34" t="s">
        <v>91</v>
      </c>
      <c r="E786" s="45" t="s">
        <v>717</v>
      </c>
      <c r="F786" s="43" t="b">
        <v>0</v>
      </c>
      <c r="G786" s="44" t="s">
        <v>86</v>
      </c>
      <c r="H786" s="36" t="b">
        <v>0</v>
      </c>
      <c r="I786" s="44" t="str">
        <f t="shared" si="1"/>
        <v>elga.potinitutor1@pietroaldi.com</v>
      </c>
      <c r="J786" s="44" t="str">
        <f t="shared" si="2"/>
        <v>elga.potinitutor2@pietroaldi.com</v>
      </c>
      <c r="K786" s="44"/>
    </row>
    <row r="787" ht="13.5" customHeight="1">
      <c r="A787" s="31" t="b">
        <v>1</v>
      </c>
      <c r="B787" s="32" t="s">
        <v>587</v>
      </c>
      <c r="C787" s="33" t="s">
        <v>4756</v>
      </c>
      <c r="D787" s="34" t="s">
        <v>91</v>
      </c>
      <c r="E787" s="45" t="s">
        <v>1270</v>
      </c>
      <c r="F787" s="36" t="b">
        <v>1</v>
      </c>
      <c r="G787" s="44" t="s">
        <v>86</v>
      </c>
      <c r="H787" s="36" t="b">
        <v>0</v>
      </c>
      <c r="I787" s="44" t="str">
        <f t="shared" si="1"/>
        <v>sofia.potinitutor1@pietroaldi.com</v>
      </c>
      <c r="J787" s="44" t="str">
        <f t="shared" si="2"/>
        <v>sofia.potinitutor2@pietroaldi.com</v>
      </c>
      <c r="K787" s="44"/>
    </row>
    <row r="788" ht="13.5" customHeight="1">
      <c r="A788" s="31" t="b">
        <v>1</v>
      </c>
      <c r="B788" s="32" t="s">
        <v>215</v>
      </c>
      <c r="C788" s="33" t="s">
        <v>4766</v>
      </c>
      <c r="D788" s="34" t="s">
        <v>91</v>
      </c>
      <c r="E788" s="45" t="s">
        <v>1295</v>
      </c>
      <c r="F788" s="43" t="b">
        <v>0</v>
      </c>
      <c r="G788" s="44" t="s">
        <v>86</v>
      </c>
      <c r="H788" s="36" t="b">
        <v>0</v>
      </c>
      <c r="I788" s="44" t="str">
        <f t="shared" si="1"/>
        <v>tommaso.potinitutor1@pietroaldi.com</v>
      </c>
      <c r="J788" s="44" t="str">
        <f t="shared" si="2"/>
        <v>tommaso.potinitutor2@pietroaldi.com</v>
      </c>
      <c r="K788" s="44"/>
    </row>
    <row r="789" ht="13.5" customHeight="1">
      <c r="A789" s="31" t="b">
        <v>1</v>
      </c>
      <c r="B789" s="32" t="s">
        <v>214</v>
      </c>
      <c r="C789" s="33" t="s">
        <v>4777</v>
      </c>
      <c r="D789" s="34" t="s">
        <v>91</v>
      </c>
      <c r="E789" s="45" t="s">
        <v>4779</v>
      </c>
      <c r="F789" s="43"/>
      <c r="G789" s="44" t="s">
        <v>86</v>
      </c>
      <c r="H789" s="36"/>
      <c r="I789" s="44" t="str">
        <f t="shared" si="1"/>
        <v>davide.pratesitutor1@pietroaldi.com</v>
      </c>
      <c r="J789" s="44" t="str">
        <f t="shared" si="2"/>
        <v>davide.pratesitutor2@pietroaldi.com</v>
      </c>
      <c r="K789" s="44"/>
    </row>
    <row r="790" ht="13.5" customHeight="1">
      <c r="A790" s="31" t="b">
        <v>1</v>
      </c>
      <c r="B790" s="32" t="s">
        <v>132</v>
      </c>
      <c r="C790" s="33" t="s">
        <v>4787</v>
      </c>
      <c r="D790" s="34" t="s">
        <v>91</v>
      </c>
      <c r="E790" s="45" t="s">
        <v>1934</v>
      </c>
      <c r="F790" s="43" t="b">
        <v>0</v>
      </c>
      <c r="G790" s="44" t="s">
        <v>86</v>
      </c>
      <c r="H790" s="36" t="b">
        <v>0</v>
      </c>
      <c r="I790" s="44" t="str">
        <f t="shared" si="1"/>
        <v>andrea.predellinitutor1@pietroaldi.com</v>
      </c>
      <c r="J790" s="44" t="str">
        <f t="shared" si="2"/>
        <v>andrea.predellinitutor2@pietroaldi.com</v>
      </c>
      <c r="K790" s="44"/>
    </row>
    <row r="791" ht="13.5" customHeight="1">
      <c r="A791" s="31" t="b">
        <v>1</v>
      </c>
      <c r="B791" s="32" t="s">
        <v>177</v>
      </c>
      <c r="C791" s="33" t="s">
        <v>4800</v>
      </c>
      <c r="D791" s="34" t="s">
        <v>91</v>
      </c>
      <c r="E791" s="45" t="s">
        <v>4801</v>
      </c>
      <c r="F791" s="43" t="b">
        <v>0</v>
      </c>
      <c r="G791" s="44" t="s">
        <v>86</v>
      </c>
      <c r="H791" s="36" t="b">
        <v>0</v>
      </c>
      <c r="I791" s="44" t="str">
        <f t="shared" si="1"/>
        <v>luismattia.priamitutor1@pietroaldi.com</v>
      </c>
      <c r="J791" s="44" t="str">
        <f t="shared" si="2"/>
        <v>luismattia.priamitutor2@pietroaldi.com</v>
      </c>
      <c r="K791" s="44"/>
    </row>
    <row r="792" ht="13.5" customHeight="1">
      <c r="A792" s="31" t="b">
        <v>1</v>
      </c>
      <c r="B792" s="32" t="s">
        <v>104</v>
      </c>
      <c r="C792" s="33" t="s">
        <v>4812</v>
      </c>
      <c r="D792" s="34" t="s">
        <v>101</v>
      </c>
      <c r="E792" s="45" t="s">
        <v>1235</v>
      </c>
      <c r="F792" s="43" t="b">
        <v>0</v>
      </c>
      <c r="G792" s="44" t="s">
        <v>86</v>
      </c>
      <c r="H792" s="36" t="b">
        <v>0</v>
      </c>
      <c r="I792" s="44" t="str">
        <f t="shared" si="1"/>
        <v>sara.pucatutor1@pietroaldi.com</v>
      </c>
      <c r="J792" s="44" t="str">
        <f t="shared" si="2"/>
        <v>sara.pucatutor2@pietroaldi.com</v>
      </c>
      <c r="K792" s="44"/>
    </row>
    <row r="793" ht="13.5" customHeight="1">
      <c r="A793" s="31" t="b">
        <v>1</v>
      </c>
      <c r="B793" s="32" t="s">
        <v>48</v>
      </c>
      <c r="C793" s="33" t="s">
        <v>541</v>
      </c>
      <c r="D793" s="34" t="s">
        <v>91</v>
      </c>
      <c r="E793" s="45" t="s">
        <v>867</v>
      </c>
      <c r="F793" s="43" t="b">
        <v>0</v>
      </c>
      <c r="G793" s="44" t="s">
        <v>86</v>
      </c>
      <c r="H793" s="36" t="b">
        <v>0</v>
      </c>
      <c r="I793" s="44" t="str">
        <f t="shared" si="1"/>
        <v>giovanni.puccitutor1@pietroaldi.com</v>
      </c>
      <c r="J793" s="44" t="str">
        <f t="shared" si="2"/>
        <v>giovanni.puccitutor2@pietroaldi.com</v>
      </c>
      <c r="K793" s="44"/>
    </row>
    <row r="794" ht="13.5" customHeight="1">
      <c r="A794" s="31" t="b">
        <v>1</v>
      </c>
      <c r="B794" s="32" t="s">
        <v>62</v>
      </c>
      <c r="C794" s="33" t="s">
        <v>432</v>
      </c>
      <c r="D794" s="34" t="s">
        <v>91</v>
      </c>
      <c r="E794" s="42" t="s">
        <v>737</v>
      </c>
      <c r="F794" s="36" t="b">
        <v>0</v>
      </c>
      <c r="G794" s="44"/>
      <c r="H794" s="36" t="b">
        <v>0</v>
      </c>
      <c r="I794" s="44" t="str">
        <f t="shared" si="1"/>
        <v>emanuele.puccinellitutor1@pietroaldi.com</v>
      </c>
      <c r="J794" s="44" t="str">
        <f t="shared" si="2"/>
        <v>emanuele.puccinellitutor2@pietroaldi.com</v>
      </c>
      <c r="K794" s="44"/>
    </row>
    <row r="795" ht="13.5" customHeight="1">
      <c r="A795" s="31" t="b">
        <v>1</v>
      </c>
      <c r="B795" s="32" t="s">
        <v>45</v>
      </c>
      <c r="C795" s="33" t="s">
        <v>4834</v>
      </c>
      <c r="D795" s="34" t="s">
        <v>91</v>
      </c>
      <c r="E795" s="45" t="s">
        <v>957</v>
      </c>
      <c r="F795" s="43" t="b">
        <v>0</v>
      </c>
      <c r="G795" s="44" t="s">
        <v>86</v>
      </c>
      <c r="H795" s="36" t="b">
        <v>0</v>
      </c>
      <c r="I795" s="44" t="str">
        <f t="shared" si="1"/>
        <v>leonardo.pucillotutor1@pietroaldi.com</v>
      </c>
      <c r="J795" s="44" t="str">
        <f t="shared" si="2"/>
        <v>leonardo.pucillotutor2@pietroaldi.com</v>
      </c>
      <c r="K795" s="44"/>
    </row>
    <row r="796" ht="13.5" customHeight="1">
      <c r="A796" s="31" t="b">
        <v>1</v>
      </c>
      <c r="B796" s="32" t="s">
        <v>599</v>
      </c>
      <c r="C796" s="33" t="s">
        <v>4844</v>
      </c>
      <c r="D796" s="34" t="s">
        <v>84</v>
      </c>
      <c r="E796" s="45" t="s">
        <v>4846</v>
      </c>
      <c r="F796" s="43" t="b">
        <v>0</v>
      </c>
      <c r="G796" s="44" t="s">
        <v>86</v>
      </c>
      <c r="H796" s="36" t="b">
        <v>0</v>
      </c>
      <c r="I796" s="44" t="str">
        <f t="shared" si="1"/>
        <v>emma.puggellitutor1@pietroaldi.com</v>
      </c>
      <c r="J796" s="44" t="str">
        <f t="shared" si="2"/>
        <v>emma.puggellitutor2@pietroaldi.com</v>
      </c>
      <c r="K796" s="44"/>
    </row>
    <row r="797" ht="13.5" customHeight="1">
      <c r="A797" s="31" t="b">
        <v>1</v>
      </c>
      <c r="B797" s="32" t="s">
        <v>56</v>
      </c>
      <c r="C797" s="33" t="s">
        <v>568</v>
      </c>
      <c r="D797" s="34" t="s">
        <v>91</v>
      </c>
      <c r="E797" s="45" t="s">
        <v>906</v>
      </c>
      <c r="F797" s="43" t="b">
        <v>0</v>
      </c>
      <c r="G797" s="44" t="s">
        <v>86</v>
      </c>
      <c r="H797" s="36" t="b">
        <v>0</v>
      </c>
      <c r="I797" s="44" t="str">
        <f t="shared" si="1"/>
        <v>gregorio.pugliesetutor1@pietroaldi.com</v>
      </c>
      <c r="J797" s="44" t="str">
        <f t="shared" si="2"/>
        <v>gregorio.pugliesetutor2@pietroaldi.com</v>
      </c>
      <c r="K797" s="44"/>
    </row>
    <row r="798" ht="13.5" customHeight="1">
      <c r="A798" s="31" t="b">
        <v>1</v>
      </c>
      <c r="B798" s="32" t="s">
        <v>112</v>
      </c>
      <c r="C798" s="33" t="s">
        <v>4859</v>
      </c>
      <c r="D798" s="34" t="s">
        <v>91</v>
      </c>
      <c r="E798" s="35" t="s">
        <v>4849</v>
      </c>
      <c r="F798" s="36"/>
      <c r="G798" s="64" t="s">
        <v>4862</v>
      </c>
      <c r="H798" s="36"/>
      <c r="I798" s="39" t="str">
        <f t="shared" si="1"/>
        <v>riccardo.pugliesetutor1@pietroaldi.com</v>
      </c>
      <c r="J798" s="39" t="str">
        <f t="shared" si="2"/>
        <v>riccardo.pugliesetutor2@pietroaldi.com</v>
      </c>
      <c r="K798" s="39"/>
    </row>
    <row r="799" ht="13.5" customHeight="1">
      <c r="A799" s="31" t="b">
        <v>1</v>
      </c>
      <c r="B799" s="32" t="s">
        <v>121</v>
      </c>
      <c r="C799" s="33" t="s">
        <v>4871</v>
      </c>
      <c r="D799" s="34" t="s">
        <v>84</v>
      </c>
      <c r="E799" s="45" t="s">
        <v>2282</v>
      </c>
      <c r="F799" s="43" t="b">
        <v>0</v>
      </c>
      <c r="G799" s="44" t="s">
        <v>86</v>
      </c>
      <c r="H799" s="36" t="b">
        <v>0</v>
      </c>
      <c r="I799" s="44" t="str">
        <f t="shared" si="1"/>
        <v>matvei.puzictutor1@pietroaldi.com</v>
      </c>
      <c r="J799" s="44" t="str">
        <f t="shared" si="2"/>
        <v>matvei.puzictutor2@pietroaldi.com</v>
      </c>
      <c r="K799" s="44"/>
    </row>
    <row r="800" ht="13.5" customHeight="1">
      <c r="A800" s="31" t="b">
        <v>1</v>
      </c>
      <c r="B800" s="32" t="s">
        <v>188</v>
      </c>
      <c r="C800" s="33" t="s">
        <v>4879</v>
      </c>
      <c r="D800" s="34" t="s">
        <v>84</v>
      </c>
      <c r="E800" s="45" t="s">
        <v>1180</v>
      </c>
      <c r="F800" s="36" t="b">
        <v>1</v>
      </c>
      <c r="G800" s="44" t="s">
        <v>86</v>
      </c>
      <c r="H800" s="36" t="b">
        <v>0</v>
      </c>
      <c r="I800" s="44" t="str">
        <f t="shared" si="1"/>
        <v>rebecca.quattrocchitutor1@pietroaldi.com</v>
      </c>
      <c r="J800" s="44" t="str">
        <f t="shared" si="2"/>
        <v>rebecca.quattrocchitutor2@pietroaldi.com</v>
      </c>
      <c r="K800" s="44"/>
    </row>
    <row r="801" ht="13.5" customHeight="1">
      <c r="A801" s="31" t="b">
        <v>1</v>
      </c>
      <c r="B801" s="32" t="s">
        <v>214</v>
      </c>
      <c r="C801" s="33" t="s">
        <v>4884</v>
      </c>
      <c r="D801" s="34" t="s">
        <v>91</v>
      </c>
      <c r="E801" s="45" t="s">
        <v>4887</v>
      </c>
      <c r="F801" s="43" t="b">
        <v>0</v>
      </c>
      <c r="G801" s="44" t="s">
        <v>86</v>
      </c>
      <c r="H801" s="36" t="b">
        <v>0</v>
      </c>
      <c r="I801" s="44" t="str">
        <f t="shared" si="1"/>
        <v>ginevra.quicitutor1@pietroaldi.com</v>
      </c>
      <c r="J801" s="44" t="str">
        <f t="shared" si="2"/>
        <v>ginevra.quicitutor2@pietroaldi.com</v>
      </c>
      <c r="K801" s="44"/>
    </row>
    <row r="802" ht="13.5" customHeight="1">
      <c r="A802" s="31" t="b">
        <v>1</v>
      </c>
      <c r="B802" s="32" t="s">
        <v>56</v>
      </c>
      <c r="C802" s="33" t="s">
        <v>4894</v>
      </c>
      <c r="D802" s="34" t="s">
        <v>91</v>
      </c>
      <c r="E802" s="45" t="s">
        <v>1056</v>
      </c>
      <c r="F802" s="43" t="b">
        <v>0</v>
      </c>
      <c r="G802" s="44" t="s">
        <v>86</v>
      </c>
      <c r="H802" s="36" t="b">
        <v>0</v>
      </c>
      <c r="I802" s="44" t="str">
        <f t="shared" si="1"/>
        <v>martina.radiconitutor1@pietroaldi.com</v>
      </c>
      <c r="J802" s="44" t="str">
        <f t="shared" si="2"/>
        <v>martina.radiconitutor2@pietroaldi.com</v>
      </c>
      <c r="K802" s="44"/>
    </row>
    <row r="803" ht="13.5" customHeight="1">
      <c r="A803" s="31" t="b">
        <v>1</v>
      </c>
      <c r="B803" s="32" t="s">
        <v>106</v>
      </c>
      <c r="C803" s="33" t="s">
        <v>4902</v>
      </c>
      <c r="D803" s="34" t="s">
        <v>91</v>
      </c>
      <c r="E803" s="45" t="s">
        <v>4903</v>
      </c>
      <c r="F803" s="43"/>
      <c r="G803" s="44" t="s">
        <v>86</v>
      </c>
      <c r="H803" s="36"/>
      <c r="I803" s="44" t="str">
        <f t="shared" si="1"/>
        <v>michelangelo.ranieritutor1@pietroaldi.com</v>
      </c>
      <c r="J803" s="44" t="str">
        <f t="shared" si="2"/>
        <v>michelangelo.ranieritutor2@pietroaldi.com</v>
      </c>
      <c r="K803" s="44"/>
    </row>
    <row r="804" ht="13.5" customHeight="1">
      <c r="A804" s="31" t="b">
        <v>1</v>
      </c>
      <c r="B804" s="32" t="s">
        <v>65</v>
      </c>
      <c r="C804" s="33" t="s">
        <v>4908</v>
      </c>
      <c r="D804" s="34" t="s">
        <v>91</v>
      </c>
      <c r="E804" s="45" t="s">
        <v>744</v>
      </c>
      <c r="F804" s="43" t="b">
        <v>0</v>
      </c>
      <c r="G804" s="44" t="s">
        <v>86</v>
      </c>
      <c r="H804" s="36" t="b">
        <v>0</v>
      </c>
      <c r="I804" s="44" t="str">
        <f t="shared" si="1"/>
        <v>emma.rapisardatutor1@pietroaldi.com</v>
      </c>
      <c r="J804" s="44" t="str">
        <f t="shared" si="2"/>
        <v>emma.rapisardatutor2@pietroaldi.com</v>
      </c>
      <c r="K804" s="44"/>
    </row>
    <row r="805" ht="13.5" customHeight="1">
      <c r="A805" s="31" t="b">
        <v>1</v>
      </c>
      <c r="B805" s="32" t="s">
        <v>66</v>
      </c>
      <c r="C805" s="33" t="s">
        <v>4918</v>
      </c>
      <c r="D805" s="34" t="s">
        <v>91</v>
      </c>
      <c r="E805" s="45" t="s">
        <v>810</v>
      </c>
      <c r="F805" s="43" t="b">
        <v>0</v>
      </c>
      <c r="G805" s="44" t="s">
        <v>86</v>
      </c>
      <c r="H805" s="36" t="b">
        <v>0</v>
      </c>
      <c r="I805" s="44" t="str">
        <f t="shared" si="1"/>
        <v>francesco.rapisardatutor1@pietroaldi.com</v>
      </c>
      <c r="J805" s="44" t="str">
        <f t="shared" si="2"/>
        <v>francesco.rapisardatutor2@pietroaldi.com</v>
      </c>
      <c r="K805" s="44"/>
    </row>
    <row r="806" ht="13.5" customHeight="1">
      <c r="A806" s="31" t="b">
        <v>1</v>
      </c>
      <c r="B806" s="32" t="s">
        <v>174</v>
      </c>
      <c r="C806" s="33" t="s">
        <v>4926</v>
      </c>
      <c r="D806" s="34" t="s">
        <v>91</v>
      </c>
      <c r="E806" s="45" t="s">
        <v>1070</v>
      </c>
      <c r="F806" s="43" t="b">
        <v>0</v>
      </c>
      <c r="G806" s="44" t="s">
        <v>86</v>
      </c>
      <c r="H806" s="36" t="b">
        <v>0</v>
      </c>
      <c r="I806" s="44" t="str">
        <f t="shared" si="1"/>
        <v>matilde.rapisardatutor1@pietroaldi.com</v>
      </c>
      <c r="J806" s="44" t="str">
        <f t="shared" si="2"/>
        <v>matilde.rapisardatutor2@pietroaldi.com</v>
      </c>
      <c r="K806" s="44"/>
    </row>
    <row r="807" ht="13.5" customHeight="1">
      <c r="A807" s="31" t="b">
        <v>1</v>
      </c>
      <c r="B807" s="32" t="s">
        <v>113</v>
      </c>
      <c r="C807" s="33" t="s">
        <v>4932</v>
      </c>
      <c r="D807" s="34" t="s">
        <v>91</v>
      </c>
      <c r="E807" s="45" t="s">
        <v>1117</v>
      </c>
      <c r="F807" s="43" t="b">
        <v>0</v>
      </c>
      <c r="G807" s="44" t="s">
        <v>86</v>
      </c>
      <c r="H807" s="36" t="b">
        <v>0</v>
      </c>
      <c r="I807" s="44" t="str">
        <f t="shared" si="1"/>
        <v>mattia.rasatutor1@pietroaldi.com</v>
      </c>
      <c r="J807" s="44" t="str">
        <f t="shared" si="2"/>
        <v>mattia.rasatutor2@pietroaldi.com</v>
      </c>
      <c r="K807" s="44"/>
    </row>
    <row r="808" ht="13.5" customHeight="1">
      <c r="A808" s="31" t="b">
        <v>1</v>
      </c>
      <c r="B808" s="32" t="s">
        <v>62</v>
      </c>
      <c r="C808" s="33" t="s">
        <v>142</v>
      </c>
      <c r="D808" s="34" t="s">
        <v>84</v>
      </c>
      <c r="E808" s="45" t="s">
        <v>751</v>
      </c>
      <c r="F808" s="43" t="b">
        <v>0</v>
      </c>
      <c r="G808" s="44" t="s">
        <v>86</v>
      </c>
      <c r="H808" s="36" t="b">
        <v>0</v>
      </c>
      <c r="I808" s="44" t="str">
        <f t="shared" si="1"/>
        <v>ettore.rastellitutor1@pietroaldi.com</v>
      </c>
      <c r="J808" s="44" t="str">
        <f t="shared" si="2"/>
        <v>ettore.rastellitutor2@pietroaldi.com</v>
      </c>
      <c r="K808" s="44"/>
    </row>
    <row r="809" ht="13.5" customHeight="1">
      <c r="A809" s="31" t="b">
        <v>1</v>
      </c>
      <c r="B809" s="32" t="s">
        <v>62</v>
      </c>
      <c r="C809" s="33" t="s">
        <v>4945</v>
      </c>
      <c r="D809" s="34" t="s">
        <v>91</v>
      </c>
      <c r="E809" s="45" t="s">
        <v>1257</v>
      </c>
      <c r="F809" s="43" t="b">
        <v>0</v>
      </c>
      <c r="G809" s="44" t="s">
        <v>86</v>
      </c>
      <c r="H809" s="36" t="b">
        <v>0</v>
      </c>
      <c r="I809" s="44" t="str">
        <f t="shared" si="1"/>
        <v>simone.raullitutor1@pietroaldi.com</v>
      </c>
      <c r="J809" s="44" t="str">
        <f t="shared" si="2"/>
        <v>simone.raullitutor2@pietroaldi.com</v>
      </c>
      <c r="K809" s="44"/>
    </row>
    <row r="810" ht="13.5" customHeight="1">
      <c r="A810" s="31" t="b">
        <v>1</v>
      </c>
      <c r="B810" s="32" t="s">
        <v>151</v>
      </c>
      <c r="C810" s="33" t="s">
        <v>4955</v>
      </c>
      <c r="D810" s="34" t="s">
        <v>91</v>
      </c>
      <c r="E810" s="45" t="s">
        <v>2086</v>
      </c>
      <c r="F810" s="43" t="b">
        <v>0</v>
      </c>
      <c r="G810" s="53" t="s">
        <v>4958</v>
      </c>
      <c r="H810" s="36" t="b">
        <v>0</v>
      </c>
      <c r="I810" s="44" t="str">
        <f t="shared" si="1"/>
        <v>lucrezia.realitutor1@pietroaldi.com</v>
      </c>
      <c r="J810" s="44" t="str">
        <f t="shared" si="2"/>
        <v>lucrezia.realitutor2@pietroaldi.com</v>
      </c>
      <c r="K810" s="44"/>
    </row>
    <row r="811" ht="13.5" customHeight="1">
      <c r="A811" s="31" t="b">
        <v>1</v>
      </c>
      <c r="B811" s="32" t="s">
        <v>152</v>
      </c>
      <c r="C811" s="33" t="s">
        <v>4965</v>
      </c>
      <c r="D811" s="34" t="s">
        <v>84</v>
      </c>
      <c r="E811" s="35" t="s">
        <v>4968</v>
      </c>
      <c r="F811" s="36"/>
      <c r="G811" s="37" t="s">
        <v>86</v>
      </c>
      <c r="H811" s="36"/>
      <c r="I811" s="39" t="str">
        <f t="shared" si="1"/>
        <v>cristian.rentutor1@pietroaldi.com</v>
      </c>
      <c r="J811" s="39" t="str">
        <f t="shared" si="2"/>
        <v>cristian.rentutor2@pietroaldi.com</v>
      </c>
      <c r="K811" s="39"/>
    </row>
    <row r="812" ht="13.5" customHeight="1">
      <c r="A812" s="31" t="b">
        <v>1</v>
      </c>
      <c r="B812" s="32" t="s">
        <v>113</v>
      </c>
      <c r="C812" s="33" t="s">
        <v>4975</v>
      </c>
      <c r="D812" s="34" t="s">
        <v>84</v>
      </c>
      <c r="E812" s="45" t="s">
        <v>1131</v>
      </c>
      <c r="F812" s="43" t="b">
        <v>0</v>
      </c>
      <c r="G812" s="44" t="s">
        <v>86</v>
      </c>
      <c r="H812" s="36" t="b">
        <v>0</v>
      </c>
      <c r="I812" s="44" t="str">
        <f t="shared" si="1"/>
        <v>michael.rentutor1@pietroaldi.com</v>
      </c>
      <c r="J812" s="44" t="str">
        <f t="shared" si="2"/>
        <v>michael.rentutor2@pietroaldi.com</v>
      </c>
      <c r="K812" s="44"/>
    </row>
    <row r="813" ht="13.5" customHeight="1">
      <c r="A813" s="31" t="b">
        <v>1</v>
      </c>
      <c r="B813" s="32" t="s">
        <v>335</v>
      </c>
      <c r="C813" s="33" t="s">
        <v>4981</v>
      </c>
      <c r="D813" s="34" t="s">
        <v>84</v>
      </c>
      <c r="E813" s="45" t="s">
        <v>707</v>
      </c>
      <c r="F813" s="43" t="b">
        <v>0</v>
      </c>
      <c r="G813" s="44" t="s">
        <v>86</v>
      </c>
      <c r="H813" s="36" t="b">
        <v>0</v>
      </c>
      <c r="I813" s="44" t="str">
        <f t="shared" si="1"/>
        <v>edoardo.reniertutor1@pietroaldi.com</v>
      </c>
      <c r="J813" s="44" t="str">
        <f t="shared" si="2"/>
        <v>edoardo.reniertutor2@pietroaldi.com</v>
      </c>
      <c r="K813" s="44"/>
    </row>
    <row r="814" ht="13.5" customHeight="1">
      <c r="A814" s="31" t="b">
        <v>1</v>
      </c>
      <c r="B814" s="32" t="s">
        <v>99</v>
      </c>
      <c r="C814" s="33" t="s">
        <v>4988</v>
      </c>
      <c r="D814" s="34" t="s">
        <v>91</v>
      </c>
      <c r="E814" s="35" t="s">
        <v>4990</v>
      </c>
      <c r="F814" s="36"/>
      <c r="G814" s="37" t="s">
        <v>86</v>
      </c>
      <c r="H814" s="36"/>
      <c r="I814" s="39" t="str">
        <f t="shared" si="1"/>
        <v>benedetta.renieritutor1@pietroaldi.com</v>
      </c>
      <c r="J814" s="39" t="str">
        <f t="shared" si="2"/>
        <v>benedetta.renieritutor2@pietroaldi.com</v>
      </c>
      <c r="K814" s="39"/>
    </row>
    <row r="815" ht="13.5" customHeight="1">
      <c r="A815" s="31" t="b">
        <v>1</v>
      </c>
      <c r="B815" s="32" t="s">
        <v>104</v>
      </c>
      <c r="C815" s="33" t="s">
        <v>4998</v>
      </c>
      <c r="D815" s="34" t="s">
        <v>91</v>
      </c>
      <c r="E815" s="45" t="s">
        <v>516</v>
      </c>
      <c r="F815" s="36" t="b">
        <v>1</v>
      </c>
      <c r="G815" s="44" t="s">
        <v>86</v>
      </c>
      <c r="H815" s="36" t="b">
        <v>0</v>
      </c>
      <c r="I815" s="44" t="str">
        <f t="shared" si="1"/>
        <v>andrea.renzettitutor1@pietroaldi.com</v>
      </c>
      <c r="J815" s="44" t="str">
        <f t="shared" si="2"/>
        <v>andrea.renzettitutor2@pietroaldi.com</v>
      </c>
      <c r="K815" s="44"/>
    </row>
    <row r="816" ht="13.5" customHeight="1">
      <c r="A816" s="31" t="b">
        <v>1</v>
      </c>
      <c r="B816" s="32" t="s">
        <v>99</v>
      </c>
      <c r="C816" s="33" t="s">
        <v>5004</v>
      </c>
      <c r="D816" s="34" t="s">
        <v>91</v>
      </c>
      <c r="E816" s="35" t="s">
        <v>5007</v>
      </c>
      <c r="F816" s="36"/>
      <c r="G816" s="64" t="s">
        <v>5008</v>
      </c>
      <c r="H816" s="36"/>
      <c r="I816" s="39" t="str">
        <f t="shared" si="1"/>
        <v>marta.renzettitutor1@pietroaldi.com</v>
      </c>
      <c r="J816" s="39" t="str">
        <f t="shared" si="2"/>
        <v>marta.renzettitutor2@pietroaldi.com</v>
      </c>
      <c r="K816" s="39"/>
    </row>
    <row r="817" ht="13.5" customHeight="1">
      <c r="A817" s="31" t="b">
        <v>1</v>
      </c>
      <c r="B817" s="32" t="s">
        <v>56</v>
      </c>
      <c r="C817" s="33" t="s">
        <v>5016</v>
      </c>
      <c r="D817" s="34" t="s">
        <v>84</v>
      </c>
      <c r="E817" s="45" t="s">
        <v>473</v>
      </c>
      <c r="F817" s="43" t="b">
        <v>0</v>
      </c>
      <c r="G817" s="44" t="s">
        <v>86</v>
      </c>
      <c r="H817" s="36" t="b">
        <v>0</v>
      </c>
      <c r="I817" s="44" t="str">
        <f t="shared" si="1"/>
        <v>alice.restantetutor1@pietroaldi.com</v>
      </c>
      <c r="J817" s="44" t="str">
        <f t="shared" si="2"/>
        <v>alice.restantetutor2@pietroaldi.com</v>
      </c>
      <c r="K817" s="44"/>
    </row>
    <row r="818" ht="13.5" customHeight="1">
      <c r="A818" s="31" t="b">
        <v>1</v>
      </c>
      <c r="B818" s="32" t="s">
        <v>178</v>
      </c>
      <c r="C818" s="33" t="s">
        <v>5022</v>
      </c>
      <c r="D818" s="34" t="s">
        <v>91</v>
      </c>
      <c r="E818" s="35" t="s">
        <v>1109</v>
      </c>
      <c r="F818" s="36"/>
      <c r="G818" s="37" t="s">
        <v>86</v>
      </c>
      <c r="H818" s="36"/>
      <c r="I818" s="39" t="str">
        <f t="shared" si="1"/>
        <v>fabio.riccarditutor1@pietroaldi.com</v>
      </c>
      <c r="J818" s="39" t="str">
        <f t="shared" si="2"/>
        <v>fabio.riccarditutor2@pietroaldi.com</v>
      </c>
      <c r="K818" s="39"/>
    </row>
    <row r="819" ht="13.5" customHeight="1">
      <c r="A819" s="31" t="b">
        <v>1</v>
      </c>
      <c r="B819" s="32" t="s">
        <v>214</v>
      </c>
      <c r="C819" s="33" t="s">
        <v>5028</v>
      </c>
      <c r="D819" s="34" t="s">
        <v>91</v>
      </c>
      <c r="E819" s="45" t="s">
        <v>5030</v>
      </c>
      <c r="F819" s="43" t="b">
        <v>0</v>
      </c>
      <c r="G819" s="44" t="s">
        <v>86</v>
      </c>
      <c r="H819" s="36" t="b">
        <v>0</v>
      </c>
      <c r="I819" s="44" t="str">
        <f t="shared" si="1"/>
        <v>greta.riccitutor1@pietroaldi.com</v>
      </c>
      <c r="J819" s="44" t="str">
        <f t="shared" si="2"/>
        <v>greta.riccitutor2@pietroaldi.com</v>
      </c>
      <c r="K819" s="44"/>
    </row>
    <row r="820" ht="13.5" customHeight="1">
      <c r="A820" s="31" t="b">
        <v>1</v>
      </c>
      <c r="B820" s="32" t="s">
        <v>292</v>
      </c>
      <c r="C820" s="33" t="s">
        <v>5037</v>
      </c>
      <c r="D820" s="34" t="s">
        <v>91</v>
      </c>
      <c r="E820" s="45" t="s">
        <v>1039</v>
      </c>
      <c r="F820" s="43" t="b">
        <v>0</v>
      </c>
      <c r="G820" s="44" t="s">
        <v>86</v>
      </c>
      <c r="H820" s="36" t="b">
        <v>0</v>
      </c>
      <c r="I820" s="44" t="str">
        <f t="shared" si="1"/>
        <v>mariagiulia.riccitutor1@pietroaldi.com</v>
      </c>
      <c r="J820" s="44" t="str">
        <f t="shared" si="2"/>
        <v>mariagiulia.riccitutor2@pietroaldi.com</v>
      </c>
      <c r="K820" s="44"/>
    </row>
    <row r="821" ht="13.5" customHeight="1">
      <c r="A821" s="31" t="b">
        <v>1</v>
      </c>
      <c r="B821" s="32" t="s">
        <v>143</v>
      </c>
      <c r="C821" s="33" t="s">
        <v>5045</v>
      </c>
      <c r="D821" s="34" t="s">
        <v>84</v>
      </c>
      <c r="E821" s="45" t="s">
        <v>1577</v>
      </c>
      <c r="F821" s="43"/>
      <c r="G821" s="44" t="s">
        <v>86</v>
      </c>
      <c r="H821" s="36"/>
      <c r="I821" s="44" t="str">
        <f t="shared" si="1"/>
        <v>mattia.riccitutor1@pietroaldi.com</v>
      </c>
      <c r="J821" s="44" t="str">
        <f t="shared" si="2"/>
        <v>mattia.riccitutor2@pietroaldi.com</v>
      </c>
      <c r="K821" s="44"/>
    </row>
    <row r="822" ht="13.5" customHeight="1">
      <c r="A822" s="31" t="b">
        <v>1</v>
      </c>
      <c r="B822" s="32" t="s">
        <v>278</v>
      </c>
      <c r="C822" s="33" t="s">
        <v>5056</v>
      </c>
      <c r="D822" s="34" t="s">
        <v>84</v>
      </c>
      <c r="E822" s="45" t="s">
        <v>2810</v>
      </c>
      <c r="F822" s="43" t="b">
        <v>0</v>
      </c>
      <c r="G822" s="44" t="s">
        <v>86</v>
      </c>
      <c r="H822" s="36" t="b">
        <v>0</v>
      </c>
      <c r="I822" s="44" t="str">
        <f t="shared" si="1"/>
        <v>nora.riccitutor1@pietroaldi.com</v>
      </c>
      <c r="J822" s="44" t="str">
        <f t="shared" si="2"/>
        <v>nora.riccitutor2@pietroaldi.com</v>
      </c>
      <c r="K822" s="44"/>
    </row>
    <row r="823" ht="13.5" customHeight="1">
      <c r="A823" s="31" t="b">
        <v>1</v>
      </c>
      <c r="B823" s="32" t="s">
        <v>251</v>
      </c>
      <c r="C823" s="33" t="s">
        <v>5059</v>
      </c>
      <c r="D823" s="34" t="s">
        <v>91</v>
      </c>
      <c r="E823" s="45" t="s">
        <v>830</v>
      </c>
      <c r="F823" s="43" t="b">
        <v>0</v>
      </c>
      <c r="G823" s="44" t="s">
        <v>86</v>
      </c>
      <c r="H823" s="36" t="b">
        <v>0</v>
      </c>
      <c r="I823" s="44" t="str">
        <f t="shared" si="1"/>
        <v>gabriele.ricciarditutor1@pietroaldi.com</v>
      </c>
      <c r="J823" s="44" t="str">
        <f t="shared" si="2"/>
        <v>gabriele.ricciarditutor2@pietroaldi.com</v>
      </c>
      <c r="K823" s="44"/>
    </row>
    <row r="824" ht="13.5" customHeight="1">
      <c r="A824" s="31" t="b">
        <v>1</v>
      </c>
      <c r="B824" s="32" t="s">
        <v>295</v>
      </c>
      <c r="C824" s="33" t="s">
        <v>5066</v>
      </c>
      <c r="D824" s="34" t="s">
        <v>84</v>
      </c>
      <c r="E824" s="45" t="s">
        <v>1374</v>
      </c>
      <c r="F824" s="43"/>
      <c r="G824" s="44" t="s">
        <v>86</v>
      </c>
      <c r="H824" s="36"/>
      <c r="I824" s="44" t="str">
        <f t="shared" si="1"/>
        <v>natalia.rigdovatutor1@pietroaldi.com</v>
      </c>
      <c r="J824" s="44" t="str">
        <f t="shared" si="2"/>
        <v>natalia.rigdovatutor2@pietroaldi.com</v>
      </c>
      <c r="K824" s="44"/>
    </row>
    <row r="825" ht="13.5" customHeight="1">
      <c r="A825" s="31" t="b">
        <v>1</v>
      </c>
      <c r="B825" s="32" t="s">
        <v>370</v>
      </c>
      <c r="C825" s="33" t="s">
        <v>5073</v>
      </c>
      <c r="D825" s="34" t="s">
        <v>91</v>
      </c>
      <c r="E825" s="45" t="s">
        <v>1800</v>
      </c>
      <c r="F825" s="36" t="b">
        <v>1</v>
      </c>
      <c r="G825" s="44" t="s">
        <v>86</v>
      </c>
      <c r="H825" s="36"/>
      <c r="I825" s="44" t="str">
        <f t="shared" si="1"/>
        <v>giulia.rigutinitutor1@pietroaldi.com</v>
      </c>
      <c r="J825" s="44" t="str">
        <f t="shared" si="2"/>
        <v>giulia.rigutinitutor2@pietroaldi.com</v>
      </c>
      <c r="K825" s="44"/>
    </row>
    <row r="826" ht="13.5" customHeight="1">
      <c r="A826" s="31" t="b">
        <v>1</v>
      </c>
      <c r="B826" s="32" t="s">
        <v>251</v>
      </c>
      <c r="C826" s="33" t="s">
        <v>5079</v>
      </c>
      <c r="D826" s="34" t="s">
        <v>91</v>
      </c>
      <c r="E826" s="45" t="s">
        <v>1237</v>
      </c>
      <c r="F826" s="43" t="b">
        <v>0</v>
      </c>
      <c r="G826" s="44" t="s">
        <v>86</v>
      </c>
      <c r="H826" s="36" t="b">
        <v>0</v>
      </c>
      <c r="I826" s="44" t="str">
        <f t="shared" si="1"/>
        <v>sara.riitanotutor1@pietroaldi.com</v>
      </c>
      <c r="J826" s="44" t="str">
        <f t="shared" si="2"/>
        <v>sara.riitanotutor2@pietroaldi.com</v>
      </c>
      <c r="K826" s="44"/>
    </row>
    <row r="827" ht="13.5" customHeight="1">
      <c r="A827" s="31" t="b">
        <v>1</v>
      </c>
      <c r="B827" s="32" t="s">
        <v>177</v>
      </c>
      <c r="C827" s="33" t="s">
        <v>5086</v>
      </c>
      <c r="D827" s="34" t="s">
        <v>91</v>
      </c>
      <c r="E827" s="45" t="s">
        <v>5087</v>
      </c>
      <c r="F827" s="43" t="b">
        <v>0</v>
      </c>
      <c r="G827" s="53" t="s">
        <v>5088</v>
      </c>
      <c r="H827" s="36" t="b">
        <v>0</v>
      </c>
      <c r="I827" s="44" t="str">
        <f t="shared" si="1"/>
        <v>federico.risicotutor1@pietroaldi.com</v>
      </c>
      <c r="J827" s="44" t="str">
        <f t="shared" si="2"/>
        <v>federico.risicotutor2@pietroaldi.com</v>
      </c>
      <c r="K827" s="44"/>
    </row>
    <row r="828" ht="13.5" customHeight="1">
      <c r="A828" s="31" t="b">
        <v>1</v>
      </c>
      <c r="B828" s="32" t="s">
        <v>62</v>
      </c>
      <c r="C828" s="33" t="s">
        <v>442</v>
      </c>
      <c r="D828" s="34" t="s">
        <v>91</v>
      </c>
      <c r="E828" s="45" t="s">
        <v>1199</v>
      </c>
      <c r="F828" s="43" t="b">
        <v>0</v>
      </c>
      <c r="G828" s="53" t="s">
        <v>5088</v>
      </c>
      <c r="H828" s="36" t="b">
        <v>0</v>
      </c>
      <c r="I828" s="44" t="str">
        <f t="shared" si="1"/>
        <v>riccardo.risicotutor1@pietroaldi.com</v>
      </c>
      <c r="J828" s="44" t="str">
        <f t="shared" si="2"/>
        <v>riccardo.risicotutor2@pietroaldi.com</v>
      </c>
      <c r="K828" s="44"/>
    </row>
    <row r="829" ht="13.5" customHeight="1">
      <c r="A829" s="31" t="b">
        <v>1</v>
      </c>
      <c r="B829" s="32" t="s">
        <v>490</v>
      </c>
      <c r="C829" s="33" t="s">
        <v>5103</v>
      </c>
      <c r="D829" s="34" t="s">
        <v>91</v>
      </c>
      <c r="E829" s="45" t="s">
        <v>1321</v>
      </c>
      <c r="F829" s="43" t="b">
        <v>0</v>
      </c>
      <c r="G829" s="44" t="s">
        <v>86</v>
      </c>
      <c r="H829" s="36" t="b">
        <v>0</v>
      </c>
      <c r="I829" s="44" t="str">
        <f t="shared" si="1"/>
        <v>viviana.rissottitutor1@pietroaldi.com</v>
      </c>
      <c r="J829" s="44" t="str">
        <f t="shared" si="2"/>
        <v>viviana.rissottitutor2@pietroaldi.com</v>
      </c>
      <c r="K829" s="44"/>
    </row>
    <row r="830" ht="13.5" customHeight="1">
      <c r="A830" s="31" t="b">
        <v>1</v>
      </c>
      <c r="B830" s="32" t="s">
        <v>295</v>
      </c>
      <c r="C830" s="33" t="s">
        <v>5112</v>
      </c>
      <c r="D830" s="34" t="s">
        <v>91</v>
      </c>
      <c r="E830" s="45" t="s">
        <v>1379</v>
      </c>
      <c r="F830" s="43"/>
      <c r="G830" s="44" t="s">
        <v>86</v>
      </c>
      <c r="H830" s="36"/>
      <c r="I830" s="44" t="str">
        <f t="shared" si="1"/>
        <v>andreyriccardo.riverasancheztutor1@pietroaldi.com</v>
      </c>
      <c r="J830" s="44" t="str">
        <f t="shared" si="2"/>
        <v>andreyriccardo.riverasancheztutor2@pietroaldi.com</v>
      </c>
      <c r="K830" s="44"/>
    </row>
    <row r="831" ht="13.5" customHeight="1">
      <c r="A831" s="31" t="b">
        <v>1</v>
      </c>
      <c r="B831" s="32" t="s">
        <v>48</v>
      </c>
      <c r="C831" s="33" t="s">
        <v>535</v>
      </c>
      <c r="D831" s="34" t="s">
        <v>91</v>
      </c>
      <c r="E831" s="45" t="s">
        <v>762</v>
      </c>
      <c r="F831" s="43" t="b">
        <v>0</v>
      </c>
      <c r="G831" s="44" t="s">
        <v>86</v>
      </c>
      <c r="H831" s="36" t="b">
        <v>0</v>
      </c>
      <c r="I831" s="44" t="str">
        <f t="shared" si="1"/>
        <v>federico.rizzitutor1@pietroaldi.com</v>
      </c>
      <c r="J831" s="44" t="str">
        <f t="shared" si="2"/>
        <v>federico.rizzitutor2@pietroaldi.com</v>
      </c>
      <c r="K831" s="44"/>
    </row>
    <row r="832" ht="13.5" customHeight="1">
      <c r="A832" s="31" t="b">
        <v>1</v>
      </c>
      <c r="B832" s="32" t="s">
        <v>132</v>
      </c>
      <c r="C832" s="33" t="s">
        <v>187</v>
      </c>
      <c r="D832" s="34" t="s">
        <v>84</v>
      </c>
      <c r="E832" s="45" t="s">
        <v>1940</v>
      </c>
      <c r="F832" s="36" t="b">
        <v>1</v>
      </c>
      <c r="G832" s="44" t="s">
        <v>86</v>
      </c>
      <c r="H832" s="36" t="b">
        <v>0</v>
      </c>
      <c r="I832" s="44" t="str">
        <f t="shared" si="1"/>
        <v>benjaminblu.robertstutor1@pietroaldi.com</v>
      </c>
      <c r="J832" s="44" t="str">
        <f t="shared" si="2"/>
        <v>benjaminblu.robertstutor2@pietroaldi.com</v>
      </c>
      <c r="K832" s="44"/>
    </row>
    <row r="833" ht="13.5" customHeight="1">
      <c r="A833" s="31" t="b">
        <v>1</v>
      </c>
      <c r="B833" s="32" t="s">
        <v>284</v>
      </c>
      <c r="C833" s="33" t="s">
        <v>5135</v>
      </c>
      <c r="D833" s="34" t="s">
        <v>91</v>
      </c>
      <c r="E833" s="45" t="s">
        <v>1472</v>
      </c>
      <c r="F833" s="43"/>
      <c r="G833" s="44" t="s">
        <v>86</v>
      </c>
      <c r="H833" s="36"/>
      <c r="I833" s="44" t="str">
        <f t="shared" si="1"/>
        <v>asia.rocchitutor1@pietroaldi.com</v>
      </c>
      <c r="J833" s="44" t="str">
        <f t="shared" si="2"/>
        <v>asia.rocchitutor2@pietroaldi.com</v>
      </c>
      <c r="K833" s="44"/>
    </row>
    <row r="834" ht="13.5" customHeight="1">
      <c r="A834" s="31" t="b">
        <v>1</v>
      </c>
      <c r="B834" s="32" t="s">
        <v>34</v>
      </c>
      <c r="C834" s="33" t="s">
        <v>5143</v>
      </c>
      <c r="D834" s="34" t="s">
        <v>91</v>
      </c>
      <c r="E834" s="42" t="s">
        <v>2671</v>
      </c>
      <c r="F834" s="36" t="b">
        <v>0</v>
      </c>
      <c r="G834" s="44"/>
      <c r="H834" s="36" t="b">
        <v>0</v>
      </c>
      <c r="I834" s="44" t="str">
        <f t="shared" si="1"/>
        <v>josselronaldo.rodriguezduartetutor1@pietroaldi.com</v>
      </c>
      <c r="J834" s="44" t="str">
        <f t="shared" si="2"/>
        <v>josselronaldo.rodriguezduartetutor2@pietroaldi.com</v>
      </c>
      <c r="K834" s="44"/>
    </row>
    <row r="835" ht="13.5" customHeight="1">
      <c r="A835" s="31" t="b">
        <v>1</v>
      </c>
      <c r="B835" s="32" t="s">
        <v>9</v>
      </c>
      <c r="C835" s="33" t="s">
        <v>5149</v>
      </c>
      <c r="D835" s="34" t="s">
        <v>91</v>
      </c>
      <c r="E835" s="45" t="s">
        <v>881</v>
      </c>
      <c r="F835" s="43" t="b">
        <v>0</v>
      </c>
      <c r="G835" s="44" t="s">
        <v>86</v>
      </c>
      <c r="H835" s="36" t="b">
        <v>0</v>
      </c>
      <c r="I835" s="44" t="str">
        <f t="shared" si="1"/>
        <v>giulia.roggiapanetutor1@pietroaldi.com</v>
      </c>
      <c r="J835" s="44" t="str">
        <f t="shared" si="2"/>
        <v>giulia.roggiapanetutor2@pietroaldi.com</v>
      </c>
      <c r="K835" s="44"/>
    </row>
    <row r="836" ht="13.5" customHeight="1">
      <c r="A836" s="31" t="b">
        <v>1</v>
      </c>
      <c r="B836" s="32" t="s">
        <v>292</v>
      </c>
      <c r="C836" s="33" t="s">
        <v>5157</v>
      </c>
      <c r="D836" s="34" t="s">
        <v>91</v>
      </c>
      <c r="E836" s="45" t="s">
        <v>1026</v>
      </c>
      <c r="F836" s="43" t="b">
        <v>0</v>
      </c>
      <c r="G836" s="44" t="s">
        <v>86</v>
      </c>
      <c r="H836" s="36" t="b">
        <v>0</v>
      </c>
      <c r="I836" s="44" t="str">
        <f t="shared" si="1"/>
        <v>marco.roggiapanetutor1@pietroaldi.com</v>
      </c>
      <c r="J836" s="44" t="str">
        <f t="shared" si="2"/>
        <v>marco.roggiapanetutor2@pietroaldi.com</v>
      </c>
      <c r="K836" s="44"/>
    </row>
    <row r="837" ht="13.5" customHeight="1">
      <c r="A837" s="31" t="b">
        <v>1</v>
      </c>
      <c r="B837" s="32" t="s">
        <v>239</v>
      </c>
      <c r="C837" s="33" t="s">
        <v>5165</v>
      </c>
      <c r="D837" s="34" t="s">
        <v>91</v>
      </c>
      <c r="E837" s="45" t="s">
        <v>5166</v>
      </c>
      <c r="F837" s="43" t="b">
        <v>0</v>
      </c>
      <c r="G837" s="44" t="s">
        <v>86</v>
      </c>
      <c r="H837" s="36" t="b">
        <v>0</v>
      </c>
      <c r="I837" s="44" t="str">
        <f t="shared" si="1"/>
        <v>matteo.roghitutor1@pietroaldi.com</v>
      </c>
      <c r="J837" s="44" t="str">
        <f t="shared" si="2"/>
        <v>matteo.roghitutor2@pietroaldi.com</v>
      </c>
      <c r="K837" s="44"/>
    </row>
    <row r="838" ht="13.5" customHeight="1">
      <c r="A838" s="31" t="b">
        <v>1</v>
      </c>
      <c r="B838" s="32" t="s">
        <v>295</v>
      </c>
      <c r="C838" s="33" t="s">
        <v>5172</v>
      </c>
      <c r="D838" s="34" t="s">
        <v>84</v>
      </c>
      <c r="E838" s="45" t="s">
        <v>1385</v>
      </c>
      <c r="F838" s="43"/>
      <c r="G838" s="44" t="s">
        <v>86</v>
      </c>
      <c r="H838" s="36"/>
      <c r="I838" s="44" t="str">
        <f t="shared" si="1"/>
        <v>christian.romagnolitutor1@pietroaldi.com</v>
      </c>
      <c r="J838" s="44" t="str">
        <f t="shared" si="2"/>
        <v>christian.romagnolitutor2@pietroaldi.com</v>
      </c>
      <c r="K838" s="44"/>
    </row>
    <row r="839" ht="13.5" customHeight="1">
      <c r="A839" s="31" t="b">
        <v>1</v>
      </c>
      <c r="B839" s="32" t="s">
        <v>295</v>
      </c>
      <c r="C839" s="33" t="s">
        <v>5185</v>
      </c>
      <c r="D839" s="34" t="s">
        <v>84</v>
      </c>
      <c r="E839" s="45" t="s">
        <v>1388</v>
      </c>
      <c r="F839" s="43"/>
      <c r="G839" s="44" t="s">
        <v>86</v>
      </c>
      <c r="H839" s="36"/>
      <c r="I839" s="44" t="str">
        <f t="shared" si="1"/>
        <v>jacopo.romagnolitutor1@pietroaldi.com</v>
      </c>
      <c r="J839" s="44" t="str">
        <f t="shared" si="2"/>
        <v>jacopo.romagnolitutor2@pietroaldi.com</v>
      </c>
      <c r="K839" s="44"/>
    </row>
    <row r="840" ht="13.5" customHeight="1">
      <c r="A840" s="31" t="b">
        <v>1</v>
      </c>
      <c r="B840" s="32" t="s">
        <v>239</v>
      </c>
      <c r="C840" s="33" t="s">
        <v>5193</v>
      </c>
      <c r="D840" s="34" t="s">
        <v>91</v>
      </c>
      <c r="E840" s="45" t="s">
        <v>5199</v>
      </c>
      <c r="F840" s="43" t="b">
        <v>0</v>
      </c>
      <c r="G840" s="64" t="s">
        <v>5200</v>
      </c>
      <c r="H840" s="36" t="b">
        <v>0</v>
      </c>
      <c r="I840" s="44" t="str">
        <f t="shared" si="1"/>
        <v>matilde.romagnolitutor1@pietroaldi.com</v>
      </c>
      <c r="J840" s="44" t="str">
        <f t="shared" si="2"/>
        <v>matilde.romagnolitutor2@pietroaldi.com</v>
      </c>
      <c r="K840" s="44"/>
    </row>
    <row r="841" ht="13.5" customHeight="1">
      <c r="A841" s="31" t="b">
        <v>1</v>
      </c>
      <c r="B841" s="32" t="s">
        <v>83</v>
      </c>
      <c r="C841" s="33" t="s">
        <v>5206</v>
      </c>
      <c r="D841" s="34" t="s">
        <v>91</v>
      </c>
      <c r="E841" s="45" t="s">
        <v>1355</v>
      </c>
      <c r="F841" s="36" t="b">
        <v>1</v>
      </c>
      <c r="G841" s="44" t="s">
        <v>86</v>
      </c>
      <c r="H841" s="36" t="b">
        <v>0</v>
      </c>
      <c r="I841" s="44" t="str">
        <f t="shared" si="1"/>
        <v>andrea.romanitutor1@pietroaldi.com</v>
      </c>
      <c r="J841" s="44" t="str">
        <f t="shared" si="2"/>
        <v>andrea.romanitutor2@pietroaldi.com</v>
      </c>
      <c r="K841" s="44"/>
    </row>
    <row r="842" ht="13.5" customHeight="1">
      <c r="A842" s="31" t="b">
        <v>1</v>
      </c>
      <c r="B842" s="32" t="s">
        <v>99</v>
      </c>
      <c r="C842" s="33" t="s">
        <v>5215</v>
      </c>
      <c r="D842" s="34" t="s">
        <v>91</v>
      </c>
      <c r="E842" s="35" t="s">
        <v>5218</v>
      </c>
      <c r="F842" s="36"/>
      <c r="G842" s="37" t="s">
        <v>86</v>
      </c>
      <c r="H842" s="36"/>
      <c r="I842" s="39" t="str">
        <f t="shared" si="1"/>
        <v>flavia.romanitutor1@pietroaldi.com</v>
      </c>
      <c r="J842" s="39" t="str">
        <f t="shared" si="2"/>
        <v>flavia.romanitutor2@pietroaldi.com</v>
      </c>
      <c r="K842" s="39"/>
    </row>
    <row r="843" ht="13.5" customHeight="1">
      <c r="A843" s="31" t="b">
        <v>1</v>
      </c>
      <c r="B843" s="32" t="s">
        <v>74</v>
      </c>
      <c r="C843" s="33" t="s">
        <v>5225</v>
      </c>
      <c r="D843" s="34" t="s">
        <v>91</v>
      </c>
      <c r="E843" s="45" t="s">
        <v>1201</v>
      </c>
      <c r="F843" s="43" t="b">
        <v>0</v>
      </c>
      <c r="G843" s="44" t="s">
        <v>86</v>
      </c>
      <c r="H843" s="36" t="b">
        <v>0</v>
      </c>
      <c r="I843" s="44" t="str">
        <f t="shared" si="1"/>
        <v>riccardo.rombolitutor1@pietroaldi.com</v>
      </c>
      <c r="J843" s="44" t="str">
        <f t="shared" si="2"/>
        <v>riccardo.rombolitutor2@pietroaldi.com</v>
      </c>
      <c r="K843" s="44"/>
    </row>
    <row r="844" ht="13.5" customHeight="1">
      <c r="A844" s="31" t="b">
        <v>1</v>
      </c>
      <c r="B844" s="32" t="s">
        <v>160</v>
      </c>
      <c r="C844" s="33" t="s">
        <v>5232</v>
      </c>
      <c r="D844" s="34" t="s">
        <v>91</v>
      </c>
      <c r="E844" s="45" t="s">
        <v>891</v>
      </c>
      <c r="F844" s="43" t="b">
        <v>0</v>
      </c>
      <c r="G844" s="44" t="s">
        <v>86</v>
      </c>
      <c r="H844" s="36" t="b">
        <v>0</v>
      </c>
      <c r="I844" s="44" t="str">
        <f t="shared" si="1"/>
        <v>giulio.rondinitutor1@pietroaldi.com</v>
      </c>
      <c r="J844" s="44" t="str">
        <f t="shared" si="2"/>
        <v>giulio.rondinitutor2@pietroaldi.com</v>
      </c>
      <c r="K844" s="44"/>
    </row>
    <row r="845" ht="13.5" customHeight="1">
      <c r="A845" s="31" t="b">
        <v>1</v>
      </c>
      <c r="B845" s="32" t="s">
        <v>183</v>
      </c>
      <c r="C845" s="33" t="s">
        <v>5238</v>
      </c>
      <c r="D845" s="34" t="s">
        <v>91</v>
      </c>
      <c r="E845" s="45" t="s">
        <v>811</v>
      </c>
      <c r="F845" s="43" t="b">
        <v>0</v>
      </c>
      <c r="G845" s="44" t="s">
        <v>86</v>
      </c>
      <c r="H845" s="36" t="b">
        <v>0</v>
      </c>
      <c r="I845" s="44" t="str">
        <f t="shared" si="1"/>
        <v>francesco.rosatitutor1@pietroaldi.com</v>
      </c>
      <c r="J845" s="44" t="str">
        <f t="shared" si="2"/>
        <v>francesco.rosatitutor2@pietroaldi.com</v>
      </c>
      <c r="K845" s="44"/>
    </row>
    <row r="846" ht="13.5" customHeight="1">
      <c r="A846" s="31" t="b">
        <v>1</v>
      </c>
      <c r="B846" s="32" t="s">
        <v>121</v>
      </c>
      <c r="C846" s="33" t="s">
        <v>5246</v>
      </c>
      <c r="D846" s="34" t="s">
        <v>84</v>
      </c>
      <c r="E846" s="45" t="s">
        <v>2292</v>
      </c>
      <c r="F846" s="43" t="b">
        <v>0</v>
      </c>
      <c r="G846" s="44" t="s">
        <v>86</v>
      </c>
      <c r="H846" s="36" t="b">
        <v>0</v>
      </c>
      <c r="I846" s="44" t="str">
        <f t="shared" si="1"/>
        <v>alessio.rossitutor1@pietroaldi.com</v>
      </c>
      <c r="J846" s="44" t="str">
        <f t="shared" si="2"/>
        <v>alessio.rossitutor2@pietroaldi.com</v>
      </c>
      <c r="K846" s="44"/>
    </row>
    <row r="847" ht="13.5" customHeight="1">
      <c r="A847" s="31" t="b">
        <v>1</v>
      </c>
      <c r="B847" s="32" t="s">
        <v>587</v>
      </c>
      <c r="C847" s="33" t="s">
        <v>5254</v>
      </c>
      <c r="D847" s="34" t="s">
        <v>91</v>
      </c>
      <c r="E847" s="45" t="s">
        <v>483</v>
      </c>
      <c r="F847" s="43" t="b">
        <v>0</v>
      </c>
      <c r="G847" s="44" t="s">
        <v>86</v>
      </c>
      <c r="H847" s="36" t="b">
        <v>0</v>
      </c>
      <c r="I847" s="44" t="str">
        <f t="shared" si="1"/>
        <v>allegra.rossitutor1@pietroaldi.com</v>
      </c>
      <c r="J847" s="44" t="str">
        <f t="shared" si="2"/>
        <v>allegra.rossitutor2@pietroaldi.com</v>
      </c>
      <c r="K847" s="44"/>
    </row>
    <row r="848" ht="13.5" customHeight="1">
      <c r="A848" s="31" t="b">
        <v>1</v>
      </c>
      <c r="B848" s="32" t="s">
        <v>599</v>
      </c>
      <c r="C848" s="33" t="s">
        <v>5263</v>
      </c>
      <c r="D848" s="34" t="s">
        <v>91</v>
      </c>
      <c r="E848" s="45" t="s">
        <v>5266</v>
      </c>
      <c r="F848" s="36" t="b">
        <v>1</v>
      </c>
      <c r="G848" s="44" t="s">
        <v>86</v>
      </c>
      <c r="H848" s="36" t="b">
        <v>0</v>
      </c>
      <c r="I848" s="44" t="str">
        <f t="shared" si="1"/>
        <v>camilla.rossitutor1@pietroaldi.com</v>
      </c>
      <c r="J848" s="44" t="str">
        <f t="shared" si="2"/>
        <v>camilla.rossitutor2@pietroaldi.com</v>
      </c>
      <c r="K848" s="44"/>
    </row>
    <row r="849" ht="13.5" customHeight="1">
      <c r="A849" s="31" t="b">
        <v>1</v>
      </c>
      <c r="B849" s="32" t="s">
        <v>104</v>
      </c>
      <c r="C849" s="33" t="s">
        <v>5271</v>
      </c>
      <c r="D849" s="34" t="s">
        <v>91</v>
      </c>
      <c r="E849" s="45" t="s">
        <v>798</v>
      </c>
      <c r="F849" s="43" t="b">
        <v>0</v>
      </c>
      <c r="G849" s="44" t="s">
        <v>86</v>
      </c>
      <c r="H849" s="36" t="b">
        <v>0</v>
      </c>
      <c r="I849" s="44" t="str">
        <f t="shared" si="1"/>
        <v>francesca.rossitutor1@pietroaldi.com</v>
      </c>
      <c r="J849" s="44" t="str">
        <f t="shared" si="2"/>
        <v>francesca.rossitutor2@pietroaldi.com</v>
      </c>
      <c r="K849" s="44"/>
    </row>
    <row r="850" ht="13.5" customHeight="1">
      <c r="A850" s="31" t="b">
        <v>1</v>
      </c>
      <c r="B850" s="32" t="s">
        <v>188</v>
      </c>
      <c r="C850" s="33" t="s">
        <v>646</v>
      </c>
      <c r="D850" s="34" t="s">
        <v>91</v>
      </c>
      <c r="E850" s="45" t="s">
        <v>863</v>
      </c>
      <c r="F850" s="43" t="b">
        <v>0</v>
      </c>
      <c r="G850" s="44" t="s">
        <v>86</v>
      </c>
      <c r="H850" s="36" t="b">
        <v>0</v>
      </c>
      <c r="I850" s="44" t="str">
        <f t="shared" si="1"/>
        <v>giorgia.rossitutor1@pietroaldi.com</v>
      </c>
      <c r="J850" s="44" t="str">
        <f t="shared" si="2"/>
        <v>giorgia.rossitutor2@pietroaldi.com</v>
      </c>
      <c r="K850" s="44"/>
    </row>
    <row r="851" ht="13.5" customHeight="1">
      <c r="A851" s="31" t="b">
        <v>1</v>
      </c>
      <c r="B851" s="32" t="s">
        <v>295</v>
      </c>
      <c r="C851" s="33" t="s">
        <v>5284</v>
      </c>
      <c r="D851" s="34" t="s">
        <v>91</v>
      </c>
      <c r="E851" s="45" t="s">
        <v>1392</v>
      </c>
      <c r="F851" s="43"/>
      <c r="G851" s="44" t="s">
        <v>86</v>
      </c>
      <c r="H851" s="36"/>
      <c r="I851" s="44" t="str">
        <f t="shared" si="1"/>
        <v>jago.rossitutor1@pietroaldi.com</v>
      </c>
      <c r="J851" s="44" t="str">
        <f t="shared" si="2"/>
        <v>jago.rossitutor2@pietroaldi.com</v>
      </c>
      <c r="K851" s="44"/>
    </row>
    <row r="852" ht="13.5" customHeight="1">
      <c r="A852" s="31" t="b">
        <v>1</v>
      </c>
      <c r="B852" s="32" t="s">
        <v>106</v>
      </c>
      <c r="C852" s="33" t="s">
        <v>5289</v>
      </c>
      <c r="D852" s="34" t="s">
        <v>91</v>
      </c>
      <c r="E852" s="45" t="s">
        <v>5292</v>
      </c>
      <c r="F852" s="43"/>
      <c r="G852" s="44" t="s">
        <v>86</v>
      </c>
      <c r="H852" s="36"/>
      <c r="I852" s="44" t="str">
        <f t="shared" si="1"/>
        <v>letizia.rossitutor1@pietroaldi.com</v>
      </c>
      <c r="J852" s="44" t="str">
        <f t="shared" si="2"/>
        <v>letizia.rossitutor2@pietroaldi.com</v>
      </c>
      <c r="K852" s="44"/>
    </row>
    <row r="853" ht="13.5" customHeight="1">
      <c r="A853" s="31" t="b">
        <v>1</v>
      </c>
      <c r="B853" s="32" t="s">
        <v>151</v>
      </c>
      <c r="C853" s="33" t="s">
        <v>5298</v>
      </c>
      <c r="D853" s="34" t="s">
        <v>84</v>
      </c>
      <c r="E853" s="45" t="s">
        <v>2093</v>
      </c>
      <c r="F853" s="43" t="b">
        <v>0</v>
      </c>
      <c r="G853" s="64" t="s">
        <v>5299</v>
      </c>
      <c r="H853" s="36" t="b">
        <v>0</v>
      </c>
      <c r="I853" s="44" t="str">
        <f t="shared" si="1"/>
        <v>alessandro.rossotutor1@pietroaldi.com</v>
      </c>
      <c r="J853" s="44" t="str">
        <f t="shared" si="2"/>
        <v>alessandro.rossotutor2@pietroaldi.com</v>
      </c>
      <c r="K853" s="44"/>
    </row>
    <row r="854" ht="13.5" customHeight="1">
      <c r="A854" s="31" t="b">
        <v>1</v>
      </c>
      <c r="B854" s="32" t="s">
        <v>143</v>
      </c>
      <c r="C854" s="33" t="s">
        <v>5304</v>
      </c>
      <c r="D854" s="34" t="s">
        <v>91</v>
      </c>
      <c r="E854" s="45" t="s">
        <v>1587</v>
      </c>
      <c r="F854" s="43"/>
      <c r="G854" s="44" t="s">
        <v>86</v>
      </c>
      <c r="H854" s="36"/>
      <c r="I854" s="44" t="str">
        <f t="shared" si="1"/>
        <v>tommaso.rossotutor1@pietroaldi.com</v>
      </c>
      <c r="J854" s="44" t="str">
        <f t="shared" si="2"/>
        <v>tommaso.rossotutor2@pietroaldi.com</v>
      </c>
      <c r="K854" s="44"/>
    </row>
    <row r="855" ht="13.5" customHeight="1">
      <c r="A855" s="31" t="b">
        <v>1</v>
      </c>
      <c r="B855" s="32" t="s">
        <v>45</v>
      </c>
      <c r="C855" s="33" t="s">
        <v>5311</v>
      </c>
      <c r="D855" s="34" t="s">
        <v>91</v>
      </c>
      <c r="E855" s="45" t="s">
        <v>1118</v>
      </c>
      <c r="F855" s="43" t="b">
        <v>0</v>
      </c>
      <c r="G855" s="44" t="s">
        <v>86</v>
      </c>
      <c r="H855" s="36" t="b">
        <v>0</v>
      </c>
      <c r="I855" s="44" t="str">
        <f t="shared" si="1"/>
        <v>mattia.rotellitutor1@pietroaldi.com</v>
      </c>
      <c r="J855" s="44" t="str">
        <f t="shared" si="2"/>
        <v>mattia.rotellitutor2@pietroaldi.com</v>
      </c>
      <c r="K855" s="44"/>
    </row>
    <row r="856" ht="13.5" customHeight="1">
      <c r="A856" s="31" t="b">
        <v>1</v>
      </c>
      <c r="B856" s="32" t="s">
        <v>215</v>
      </c>
      <c r="C856" s="33" t="s">
        <v>5319</v>
      </c>
      <c r="D856" s="34" t="s">
        <v>91</v>
      </c>
      <c r="E856" s="45" t="s">
        <v>904</v>
      </c>
      <c r="F856" s="43" t="b">
        <v>0</v>
      </c>
      <c r="G856" s="44" t="s">
        <v>86</v>
      </c>
      <c r="H856" s="36" t="b">
        <v>0</v>
      </c>
      <c r="I856" s="44" t="str">
        <f t="shared" si="1"/>
        <v>gledian.rranjatutor1@pietroaldi.com</v>
      </c>
      <c r="J856" s="44" t="str">
        <f t="shared" si="2"/>
        <v>gledian.rranjatutor2@pietroaldi.com</v>
      </c>
      <c r="K856" s="44"/>
    </row>
    <row r="857" ht="13.5" customHeight="1">
      <c r="A857" s="31" t="b">
        <v>1</v>
      </c>
      <c r="B857" s="32" t="s">
        <v>121</v>
      </c>
      <c r="C857" s="33" t="s">
        <v>5323</v>
      </c>
      <c r="D857" s="34" t="s">
        <v>91</v>
      </c>
      <c r="E857" s="45" t="s">
        <v>2301</v>
      </c>
      <c r="F857" s="43" t="b">
        <v>0</v>
      </c>
      <c r="G857" s="44" t="s">
        <v>86</v>
      </c>
      <c r="H857" s="36" t="b">
        <v>0</v>
      </c>
      <c r="I857" s="44" t="str">
        <f t="shared" si="1"/>
        <v>rigeldo.rranjatutor1@pietroaldi.com</v>
      </c>
      <c r="J857" s="44" t="str">
        <f t="shared" si="2"/>
        <v>rigeldo.rranjatutor2@pietroaldi.com</v>
      </c>
      <c r="K857" s="44"/>
    </row>
    <row r="858" ht="13.5" customHeight="1">
      <c r="A858" s="31" t="b">
        <v>1</v>
      </c>
      <c r="B858" s="32" t="s">
        <v>587</v>
      </c>
      <c r="C858" s="33" t="s">
        <v>5327</v>
      </c>
      <c r="D858" s="34" t="s">
        <v>91</v>
      </c>
      <c r="E858" s="45" t="s">
        <v>554</v>
      </c>
      <c r="F858" s="43" t="b">
        <v>0</v>
      </c>
      <c r="G858" s="44" t="s">
        <v>86</v>
      </c>
      <c r="H858" s="36" t="b">
        <v>0</v>
      </c>
      <c r="I858" s="44" t="str">
        <f t="shared" si="1"/>
        <v>arianna.rrumbullakututor1@pietroaldi.com</v>
      </c>
      <c r="J858" s="44" t="str">
        <f t="shared" si="2"/>
        <v>arianna.rrumbullakututor2@pietroaldi.com</v>
      </c>
      <c r="K858" s="44"/>
    </row>
    <row r="859" ht="13.5" customHeight="1">
      <c r="A859" s="31" t="b">
        <v>1</v>
      </c>
      <c r="B859" s="32" t="s">
        <v>188</v>
      </c>
      <c r="C859" s="33" t="s">
        <v>5335</v>
      </c>
      <c r="D859" s="34" t="s">
        <v>91</v>
      </c>
      <c r="E859" s="45" t="s">
        <v>1027</v>
      </c>
      <c r="F859" s="43" t="b">
        <v>0</v>
      </c>
      <c r="G859" s="44" t="s">
        <v>86</v>
      </c>
      <c r="H859" s="36" t="b">
        <v>0</v>
      </c>
      <c r="I859" s="44" t="str">
        <f t="shared" si="1"/>
        <v>marco.ruggierotutor1@pietroaldi.com</v>
      </c>
      <c r="J859" s="44" t="str">
        <f t="shared" si="2"/>
        <v>marco.ruggierotutor2@pietroaldi.com</v>
      </c>
      <c r="K859" s="44"/>
    </row>
    <row r="860" ht="13.5" customHeight="1">
      <c r="A860" s="31" t="b">
        <v>1</v>
      </c>
      <c r="B860" s="32" t="s">
        <v>50</v>
      </c>
      <c r="C860" s="33" t="s">
        <v>5341</v>
      </c>
      <c r="D860" s="34" t="s">
        <v>84</v>
      </c>
      <c r="E860" s="45" t="s">
        <v>952</v>
      </c>
      <c r="F860" s="43" t="b">
        <v>0</v>
      </c>
      <c r="G860" s="44" t="s">
        <v>86</v>
      </c>
      <c r="H860" s="36" t="b">
        <v>0</v>
      </c>
      <c r="I860" s="44" t="str">
        <f t="shared" si="1"/>
        <v>lavinia.ruscitutor1@pietroaldi.com</v>
      </c>
      <c r="J860" s="44" t="str">
        <f t="shared" si="2"/>
        <v>lavinia.ruscitutor2@pietroaldi.com</v>
      </c>
      <c r="K860" s="44"/>
    </row>
    <row r="861" ht="13.5" customHeight="1">
      <c r="A861" s="31" t="b">
        <v>1</v>
      </c>
      <c r="B861" s="32" t="s">
        <v>251</v>
      </c>
      <c r="C861" s="33" t="s">
        <v>5349</v>
      </c>
      <c r="D861" s="34" t="s">
        <v>91</v>
      </c>
      <c r="E861" s="45" t="s">
        <v>519</v>
      </c>
      <c r="F861" s="43" t="b">
        <v>0</v>
      </c>
      <c r="G861" s="53" t="s">
        <v>5351</v>
      </c>
      <c r="H861" s="36" t="b">
        <v>0</v>
      </c>
      <c r="I861" s="44" t="str">
        <f t="shared" si="1"/>
        <v>andrea.russotutor1@pietroaldi.com</v>
      </c>
      <c r="J861" s="44" t="str">
        <f t="shared" si="2"/>
        <v>andrea.russotutor2@pietroaldi.com</v>
      </c>
      <c r="K861" s="44"/>
    </row>
    <row r="862" ht="13.5" customHeight="1">
      <c r="A862" s="31" t="b">
        <v>1</v>
      </c>
      <c r="B862" s="32" t="s">
        <v>188</v>
      </c>
      <c r="C862" s="33" t="s">
        <v>5357</v>
      </c>
      <c r="D862" s="34" t="s">
        <v>91</v>
      </c>
      <c r="E862" s="45" t="s">
        <v>643</v>
      </c>
      <c r="F862" s="43" t="b">
        <v>0</v>
      </c>
      <c r="G862" s="44" t="s">
        <v>86</v>
      </c>
      <c r="H862" s="36" t="b">
        <v>0</v>
      </c>
      <c r="I862" s="44" t="str">
        <f t="shared" si="1"/>
        <v>chiara.russotutor1@pietroaldi.com</v>
      </c>
      <c r="J862" s="44" t="str">
        <f t="shared" si="2"/>
        <v>chiara.russotutor2@pietroaldi.com</v>
      </c>
      <c r="K862" s="44"/>
    </row>
    <row r="863" ht="13.5" customHeight="1">
      <c r="A863" s="31" t="b">
        <v>1</v>
      </c>
      <c r="B863" s="32" t="s">
        <v>178</v>
      </c>
      <c r="C863" s="33" t="s">
        <v>5361</v>
      </c>
      <c r="D863" s="34" t="s">
        <v>91</v>
      </c>
      <c r="E863" s="35" t="s">
        <v>1124</v>
      </c>
      <c r="F863" s="36"/>
      <c r="G863" s="37" t="s">
        <v>86</v>
      </c>
      <c r="H863" s="36"/>
      <c r="I863" s="39" t="str">
        <f t="shared" si="1"/>
        <v>giovanni.russotutor1@pietroaldi.com</v>
      </c>
      <c r="J863" s="39" t="str">
        <f t="shared" si="2"/>
        <v>giovanni.russotutor2@pietroaldi.com</v>
      </c>
      <c r="K863" s="39"/>
    </row>
    <row r="864" ht="13.5" customHeight="1">
      <c r="A864" s="31" t="b">
        <v>1</v>
      </c>
      <c r="B864" s="32" t="s">
        <v>143</v>
      </c>
      <c r="C864" s="33" t="s">
        <v>5368</v>
      </c>
      <c r="D864" s="34" t="s">
        <v>91</v>
      </c>
      <c r="E864" s="45" t="s">
        <v>1596</v>
      </c>
      <c r="F864" s="43"/>
      <c r="G864" s="64" t="s">
        <v>5351</v>
      </c>
      <c r="H864" s="36"/>
      <c r="I864" s="44" t="str">
        <f t="shared" si="1"/>
        <v>mario.russotutor1@pietroaldi.com</v>
      </c>
      <c r="J864" s="44" t="str">
        <f t="shared" si="2"/>
        <v>mario.russotutor2@pietroaldi.com</v>
      </c>
      <c r="K864" s="44"/>
    </row>
    <row r="865" ht="13.5" customHeight="1">
      <c r="A865" s="31" t="b">
        <v>1</v>
      </c>
      <c r="B865" s="32" t="s">
        <v>65</v>
      </c>
      <c r="C865" s="33" t="s">
        <v>5375</v>
      </c>
      <c r="D865" s="34" t="s">
        <v>91</v>
      </c>
      <c r="E865" s="45" t="s">
        <v>1057</v>
      </c>
      <c r="F865" s="43" t="b">
        <v>0</v>
      </c>
      <c r="G865" s="44" t="s">
        <v>86</v>
      </c>
      <c r="H865" s="36" t="b">
        <v>0</v>
      </c>
      <c r="I865" s="44" t="str">
        <f t="shared" si="1"/>
        <v>martina.russotutor1@pietroaldi.com</v>
      </c>
      <c r="J865" s="44" t="str">
        <f t="shared" si="2"/>
        <v>martina.russotutor2@pietroaldi.com</v>
      </c>
      <c r="K865" s="44"/>
    </row>
    <row r="866" ht="13.5" customHeight="1">
      <c r="A866" s="31" t="b">
        <v>0</v>
      </c>
      <c r="B866" s="32" t="s">
        <v>110</v>
      </c>
      <c r="C866" s="33" t="s">
        <v>5381</v>
      </c>
      <c r="D866" s="34" t="s">
        <v>91</v>
      </c>
      <c r="E866" s="45" t="s">
        <v>5383</v>
      </c>
      <c r="F866" s="43" t="b">
        <v>0</v>
      </c>
      <c r="G866" s="44" t="s">
        <v>86</v>
      </c>
      <c r="H866" s="36" t="b">
        <v>0</v>
      </c>
      <c r="I866" s="44" t="str">
        <f t="shared" si="1"/>
        <v>melissa.russotutor1@pietroaldi.com</v>
      </c>
      <c r="J866" s="44" t="str">
        <f t="shared" si="2"/>
        <v>melissa.russotutor2@pietroaldi.com</v>
      </c>
      <c r="K866" s="44"/>
    </row>
    <row r="867" ht="13.5" customHeight="1">
      <c r="A867" s="31" t="b">
        <v>1</v>
      </c>
      <c r="B867" s="32" t="s">
        <v>83</v>
      </c>
      <c r="C867" s="33" t="s">
        <v>5389</v>
      </c>
      <c r="D867" s="34" t="s">
        <v>91</v>
      </c>
      <c r="E867" s="45" t="s">
        <v>1358</v>
      </c>
      <c r="F867" s="43" t="b">
        <v>0</v>
      </c>
      <c r="G867" s="44" t="s">
        <v>86</v>
      </c>
      <c r="H867" s="36" t="b">
        <v>0</v>
      </c>
      <c r="I867" s="44" t="str">
        <f t="shared" si="1"/>
        <v>maicolanthony.rusticitutor1@pietroaldi.com</v>
      </c>
      <c r="J867" s="44" t="str">
        <f t="shared" si="2"/>
        <v>maicolanthony.rusticitutor2@pietroaldi.com</v>
      </c>
      <c r="K867" s="44"/>
    </row>
    <row r="868" ht="13.5" customHeight="1">
      <c r="A868" s="31" t="b">
        <v>1</v>
      </c>
      <c r="B868" s="32" t="s">
        <v>99</v>
      </c>
      <c r="C868" s="33" t="s">
        <v>5395</v>
      </c>
      <c r="D868" s="34" t="s">
        <v>91</v>
      </c>
      <c r="E868" s="35" t="s">
        <v>5397</v>
      </c>
      <c r="F868" s="36"/>
      <c r="G868" s="37" t="s">
        <v>86</v>
      </c>
      <c r="H868" s="36"/>
      <c r="I868" s="39" t="str">
        <f t="shared" si="1"/>
        <v>eleonora.sabatinitutor1@pietroaldi.com</v>
      </c>
      <c r="J868" s="39" t="str">
        <f t="shared" si="2"/>
        <v>eleonora.sabatinitutor2@pietroaldi.com</v>
      </c>
      <c r="K868" s="39"/>
    </row>
    <row r="869" ht="13.5" customHeight="1">
      <c r="A869" s="31" t="b">
        <v>1</v>
      </c>
      <c r="B869" s="32" t="s">
        <v>132</v>
      </c>
      <c r="C869" s="33" t="s">
        <v>5403</v>
      </c>
      <c r="D869" s="34" t="s">
        <v>91</v>
      </c>
      <c r="E869" s="45" t="s">
        <v>1948</v>
      </c>
      <c r="F869" s="43" t="b">
        <v>0</v>
      </c>
      <c r="G869" s="44" t="s">
        <v>86</v>
      </c>
      <c r="H869" s="36" t="b">
        <v>0</v>
      </c>
      <c r="I869" s="44" t="str">
        <f t="shared" si="1"/>
        <v>emanuele.sacchinitutor1@pietroaldi.com</v>
      </c>
      <c r="J869" s="44" t="str">
        <f t="shared" si="2"/>
        <v>emanuele.sacchinitutor2@pietroaldi.com</v>
      </c>
      <c r="K869" s="44"/>
    </row>
    <row r="870" ht="13.5" customHeight="1">
      <c r="A870" s="31" t="b">
        <v>1</v>
      </c>
      <c r="B870" s="32" t="s">
        <v>183</v>
      </c>
      <c r="C870" s="33" t="s">
        <v>555</v>
      </c>
      <c r="D870" s="34" t="s">
        <v>91</v>
      </c>
      <c r="E870" s="45" t="s">
        <v>1297</v>
      </c>
      <c r="F870" s="43" t="b">
        <v>0</v>
      </c>
      <c r="G870" s="44" t="s">
        <v>86</v>
      </c>
      <c r="H870" s="36" t="b">
        <v>0</v>
      </c>
      <c r="I870" s="44" t="str">
        <f t="shared" si="1"/>
        <v>tommaso.saccoccitutor1@pietroaldi.com</v>
      </c>
      <c r="J870" s="44" t="str">
        <f t="shared" si="2"/>
        <v>tommaso.saccoccitutor2@pietroaldi.com</v>
      </c>
      <c r="K870" s="44"/>
    </row>
    <row r="871" ht="13.5" customHeight="1">
      <c r="A871" s="31" t="b">
        <v>1</v>
      </c>
      <c r="B871" s="32" t="s">
        <v>112</v>
      </c>
      <c r="C871" s="33" t="s">
        <v>5417</v>
      </c>
      <c r="D871" s="34" t="s">
        <v>91</v>
      </c>
      <c r="E871" s="35" t="s">
        <v>4860</v>
      </c>
      <c r="F871" s="36"/>
      <c r="G871" s="297" t="s">
        <v>86</v>
      </c>
      <c r="H871" s="36"/>
      <c r="I871" s="39" t="str">
        <f t="shared" si="1"/>
        <v>sabina.sachsenmeyertutor1@pietroaldi.com</v>
      </c>
      <c r="J871" s="39" t="str">
        <f t="shared" si="2"/>
        <v>sabina.sachsenmeyertutor2@pietroaldi.com</v>
      </c>
      <c r="K871" s="39"/>
    </row>
    <row r="872" ht="13.5" customHeight="1">
      <c r="A872" s="31" t="b">
        <v>1</v>
      </c>
      <c r="B872" s="32" t="s">
        <v>97</v>
      </c>
      <c r="C872" s="33" t="s">
        <v>5425</v>
      </c>
      <c r="D872" s="34" t="s">
        <v>84</v>
      </c>
      <c r="E872" s="45" t="s">
        <v>959</v>
      </c>
      <c r="F872" s="43" t="b">
        <v>0</v>
      </c>
      <c r="G872" s="44" t="s">
        <v>86</v>
      </c>
      <c r="H872" s="36" t="b">
        <v>0</v>
      </c>
      <c r="I872" s="44" t="str">
        <f t="shared" si="1"/>
        <v>leonardo.salonitutor1@pietroaldi.com</v>
      </c>
      <c r="J872" s="44" t="str">
        <f t="shared" si="2"/>
        <v>leonardo.salonitutor2@pietroaldi.com</v>
      </c>
      <c r="K872" s="44"/>
    </row>
    <row r="873" ht="13.5" customHeight="1">
      <c r="A873" s="31" t="b">
        <v>1</v>
      </c>
      <c r="B873" s="32" t="s">
        <v>183</v>
      </c>
      <c r="C873" s="33" t="s">
        <v>5434</v>
      </c>
      <c r="D873" s="34" t="s">
        <v>91</v>
      </c>
      <c r="E873" s="45" t="s">
        <v>922</v>
      </c>
      <c r="F873" s="43" t="b">
        <v>0</v>
      </c>
      <c r="G873" s="44" t="s">
        <v>86</v>
      </c>
      <c r="H873" s="36" t="b">
        <v>0</v>
      </c>
      <c r="I873" s="44" t="str">
        <f t="shared" si="1"/>
        <v>imma.salsanotutor1@pietroaldi.com</v>
      </c>
      <c r="J873" s="44" t="str">
        <f t="shared" si="2"/>
        <v>imma.salsanotutor2@pietroaldi.com</v>
      </c>
      <c r="K873" s="44"/>
    </row>
    <row r="874" ht="13.5" customHeight="1">
      <c r="A874" s="31" t="b">
        <v>1</v>
      </c>
      <c r="B874" s="32" t="s">
        <v>284</v>
      </c>
      <c r="C874" s="33" t="s">
        <v>5441</v>
      </c>
      <c r="D874" s="34" t="s">
        <v>91</v>
      </c>
      <c r="E874" s="45" t="s">
        <v>1475</v>
      </c>
      <c r="F874" s="43"/>
      <c r="G874" s="44" t="s">
        <v>86</v>
      </c>
      <c r="H874" s="36"/>
      <c r="I874" s="44" t="str">
        <f t="shared" si="1"/>
        <v>cosimo.sammartinotutor1@pietroaldi.com</v>
      </c>
      <c r="J874" s="44" t="str">
        <f t="shared" si="2"/>
        <v>cosimo.sammartinotutor2@pietroaldi.com</v>
      </c>
      <c r="K874" s="44"/>
    </row>
    <row r="875" ht="13.5" customHeight="1">
      <c r="A875" s="31" t="b">
        <v>1</v>
      </c>
      <c r="B875" s="32" t="s">
        <v>110</v>
      </c>
      <c r="C875" s="33" t="s">
        <v>5447</v>
      </c>
      <c r="D875" s="34" t="s">
        <v>91</v>
      </c>
      <c r="E875" s="45" t="s">
        <v>1218</v>
      </c>
      <c r="F875" s="43" t="b">
        <v>0</v>
      </c>
      <c r="G875" s="44" t="s">
        <v>86</v>
      </c>
      <c r="H875" s="36" t="b">
        <v>0</v>
      </c>
      <c r="I875" s="44" t="str">
        <f t="shared" si="1"/>
        <v>salvatorelivio.sammatricetutor1@pietroaldi.com</v>
      </c>
      <c r="J875" s="44" t="str">
        <f t="shared" si="2"/>
        <v>salvatorelivio.sammatricetutor2@pietroaldi.com</v>
      </c>
      <c r="K875" s="44"/>
    </row>
    <row r="876" ht="13.5" customHeight="1">
      <c r="A876" s="31" t="b">
        <v>1</v>
      </c>
      <c r="B876" s="32" t="s">
        <v>106</v>
      </c>
      <c r="C876" s="33" t="s">
        <v>5456</v>
      </c>
      <c r="D876" s="34" t="s">
        <v>91</v>
      </c>
      <c r="E876" s="45" t="s">
        <v>5457</v>
      </c>
      <c r="F876" s="43"/>
      <c r="G876" s="44" t="s">
        <v>86</v>
      </c>
      <c r="H876" s="36"/>
      <c r="I876" s="44" t="str">
        <f t="shared" si="1"/>
        <v>kinzica.sandonatutor1@pietroaldi.com</v>
      </c>
      <c r="J876" s="44" t="str">
        <f t="shared" si="2"/>
        <v>kinzica.sandonatutor2@pietroaldi.com</v>
      </c>
      <c r="K876" s="44"/>
    </row>
    <row r="877" ht="13.5" customHeight="1">
      <c r="A877" s="31" t="b">
        <v>1</v>
      </c>
      <c r="B877" s="32" t="s">
        <v>45</v>
      </c>
      <c r="C877" s="33" t="s">
        <v>5463</v>
      </c>
      <c r="D877" s="34" t="s">
        <v>84</v>
      </c>
      <c r="E877" s="45" t="s">
        <v>1120</v>
      </c>
      <c r="F877" s="43" t="b">
        <v>0</v>
      </c>
      <c r="G877" s="44" t="s">
        <v>86</v>
      </c>
      <c r="H877" s="36" t="b">
        <v>0</v>
      </c>
      <c r="I877" s="44" t="str">
        <f t="shared" si="1"/>
        <v>mattia.santitutor1@pietroaldi.com</v>
      </c>
      <c r="J877" s="44" t="str">
        <f t="shared" si="2"/>
        <v>mattia.santitutor2@pietroaldi.com</v>
      </c>
      <c r="K877" s="44"/>
    </row>
    <row r="878" ht="13.5" customHeight="1">
      <c r="A878" s="31" t="b">
        <v>1</v>
      </c>
      <c r="B878" s="32" t="s">
        <v>66</v>
      </c>
      <c r="C878" s="33" t="s">
        <v>213</v>
      </c>
      <c r="D878" s="34" t="s">
        <v>91</v>
      </c>
      <c r="E878" s="45" t="s">
        <v>1092</v>
      </c>
      <c r="F878" s="43" t="b">
        <v>0</v>
      </c>
      <c r="G878" s="44" t="s">
        <v>86</v>
      </c>
      <c r="H878" s="36" t="b">
        <v>0</v>
      </c>
      <c r="I878" s="44" t="str">
        <f t="shared" si="1"/>
        <v>matteo.santillitutor1@pietroaldi.com</v>
      </c>
      <c r="J878" s="44" t="str">
        <f t="shared" si="2"/>
        <v>matteo.santillitutor2@pietroaldi.com</v>
      </c>
      <c r="K878" s="44"/>
    </row>
    <row r="879" ht="13.5" customHeight="1">
      <c r="A879" s="31" t="b">
        <v>1</v>
      </c>
      <c r="B879" s="32" t="s">
        <v>61</v>
      </c>
      <c r="C879" s="33" t="s">
        <v>5473</v>
      </c>
      <c r="D879" s="34" t="s">
        <v>91</v>
      </c>
      <c r="E879" s="45" t="s">
        <v>1298</v>
      </c>
      <c r="F879" s="43" t="b">
        <v>0</v>
      </c>
      <c r="G879" s="44" t="s">
        <v>86</v>
      </c>
      <c r="H879" s="36" t="b">
        <v>0</v>
      </c>
      <c r="I879" s="44" t="str">
        <f t="shared" si="1"/>
        <v>tommaso.santolinitutor1@pietroaldi.com</v>
      </c>
      <c r="J879" s="44" t="str">
        <f t="shared" si="2"/>
        <v>tommaso.santolinitutor2@pietroaldi.com</v>
      </c>
      <c r="K879" s="44"/>
    </row>
    <row r="880" ht="13.5" customHeight="1">
      <c r="A880" s="31" t="b">
        <v>1</v>
      </c>
      <c r="B880" s="32" t="s">
        <v>106</v>
      </c>
      <c r="C880" s="33" t="s">
        <v>5478</v>
      </c>
      <c r="D880" s="34" t="s">
        <v>84</v>
      </c>
      <c r="E880" s="45" t="s">
        <v>5480</v>
      </c>
      <c r="F880" s="36" t="b">
        <v>1</v>
      </c>
      <c r="G880" s="44" t="s">
        <v>86</v>
      </c>
      <c r="H880" s="36"/>
      <c r="I880" s="44" t="str">
        <f t="shared" si="1"/>
        <v>alessandra.santonitutor1@pietroaldi.com</v>
      </c>
      <c r="J880" s="44" t="str">
        <f t="shared" si="2"/>
        <v>alessandra.santonitutor2@pietroaldi.com</v>
      </c>
      <c r="K880" s="44"/>
    </row>
    <row r="881" ht="13.5" customHeight="1">
      <c r="A881" s="31" t="b">
        <v>1</v>
      </c>
      <c r="B881" s="32" t="s">
        <v>152</v>
      </c>
      <c r="C881" s="33" t="s">
        <v>5489</v>
      </c>
      <c r="D881" s="34" t="s">
        <v>91</v>
      </c>
      <c r="E881" s="35" t="s">
        <v>5162</v>
      </c>
      <c r="F881" s="36"/>
      <c r="G881" s="37" t="s">
        <v>86</v>
      </c>
      <c r="H881" s="36"/>
      <c r="I881" s="39" t="str">
        <f t="shared" si="1"/>
        <v>aurora.santorotutor1@pietroaldi.com</v>
      </c>
      <c r="J881" s="39" t="str">
        <f t="shared" si="2"/>
        <v>aurora.santorotutor2@pietroaldi.com</v>
      </c>
      <c r="K881" s="39"/>
    </row>
    <row r="882" ht="13.5" customHeight="1">
      <c r="A882" s="31" t="b">
        <v>1</v>
      </c>
      <c r="B882" s="32" t="s">
        <v>89</v>
      </c>
      <c r="C882" s="33" t="s">
        <v>5494</v>
      </c>
      <c r="D882" s="34" t="s">
        <v>91</v>
      </c>
      <c r="E882" s="35" t="s">
        <v>5426</v>
      </c>
      <c r="F882" s="36"/>
      <c r="G882" s="64" t="s">
        <v>5497</v>
      </c>
      <c r="H882" s="36"/>
      <c r="I882" s="39" t="str">
        <f t="shared" si="1"/>
        <v>mariaelena.saracenotutor1@pietroaldi.com</v>
      </c>
      <c r="J882" s="39" t="str">
        <f t="shared" si="2"/>
        <v>mariaelena.saracenotutor2@pietroaldi.com</v>
      </c>
      <c r="K882" s="39"/>
    </row>
    <row r="883" ht="13.5" customHeight="1">
      <c r="A883" s="31" t="b">
        <v>1</v>
      </c>
      <c r="B883" s="32" t="s">
        <v>94</v>
      </c>
      <c r="C883" s="33" t="s">
        <v>5504</v>
      </c>
      <c r="D883" s="34" t="s">
        <v>91</v>
      </c>
      <c r="E883" s="45" t="s">
        <v>645</v>
      </c>
      <c r="F883" s="43" t="b">
        <v>0</v>
      </c>
      <c r="G883" s="44" t="s">
        <v>86</v>
      </c>
      <c r="H883" s="36" t="b">
        <v>0</v>
      </c>
      <c r="I883" s="44" t="str">
        <f t="shared" si="1"/>
        <v>chiara.sardellatutor1@pietroaldi.com</v>
      </c>
      <c r="J883" s="44" t="str">
        <f t="shared" si="2"/>
        <v>chiara.sardellatutor2@pietroaldi.com</v>
      </c>
      <c r="K883" s="44"/>
    </row>
    <row r="884" ht="13.5" customHeight="1">
      <c r="A884" s="31" t="b">
        <v>1</v>
      </c>
      <c r="B884" s="32" t="s">
        <v>132</v>
      </c>
      <c r="C884" s="33" t="s">
        <v>5513</v>
      </c>
      <c r="D884" s="34" t="s">
        <v>91</v>
      </c>
      <c r="E884" s="45" t="s">
        <v>1955</v>
      </c>
      <c r="F884" s="43" t="b">
        <v>0</v>
      </c>
      <c r="G884" s="44" t="s">
        <v>86</v>
      </c>
      <c r="H884" s="36" t="b">
        <v>0</v>
      </c>
      <c r="I884" s="44" t="str">
        <f t="shared" si="1"/>
        <v>aurora.sartonitutor1@pietroaldi.com</v>
      </c>
      <c r="J884" s="44" t="str">
        <f t="shared" si="2"/>
        <v>aurora.sartonitutor2@pietroaldi.com</v>
      </c>
      <c r="K884" s="44"/>
    </row>
    <row r="885" ht="13.5" customHeight="1">
      <c r="A885" s="31" t="b">
        <v>0</v>
      </c>
      <c r="B885" s="32" t="s">
        <v>215</v>
      </c>
      <c r="C885" s="33" t="s">
        <v>5519</v>
      </c>
      <c r="D885" s="34" t="s">
        <v>84</v>
      </c>
      <c r="E885" s="45" t="s">
        <v>5522</v>
      </c>
      <c r="F885" s="43" t="b">
        <v>0</v>
      </c>
      <c r="G885" s="44" t="s">
        <v>86</v>
      </c>
      <c r="H885" s="36" t="b">
        <v>0</v>
      </c>
      <c r="I885" s="44" t="str">
        <f t="shared" si="1"/>
        <v>mattia.sartorellitutor1@pietroaldi.com</v>
      </c>
      <c r="J885" s="44" t="str">
        <f t="shared" si="2"/>
        <v>mattia.sartorellitutor2@pietroaldi.com</v>
      </c>
      <c r="K885" s="44"/>
    </row>
    <row r="886" ht="13.5" customHeight="1">
      <c r="A886" s="31" t="b">
        <v>1</v>
      </c>
      <c r="B886" s="32" t="s">
        <v>126</v>
      </c>
      <c r="C886" s="33" t="s">
        <v>5529</v>
      </c>
      <c r="D886" s="34" t="s">
        <v>91</v>
      </c>
      <c r="E886" s="45" t="s">
        <v>1032</v>
      </c>
      <c r="F886" s="43" t="b">
        <v>0</v>
      </c>
      <c r="G886" s="44" t="s">
        <v>86</v>
      </c>
      <c r="H886" s="36" t="b">
        <v>0</v>
      </c>
      <c r="I886" s="44" t="str">
        <f t="shared" si="1"/>
        <v>margherita.sartoritutor1@pietroaldi.com</v>
      </c>
      <c r="J886" s="44" t="str">
        <f t="shared" si="2"/>
        <v>margherita.sartoritutor2@pietroaldi.com</v>
      </c>
      <c r="K886" s="44"/>
    </row>
    <row r="887" ht="13.5" customHeight="1">
      <c r="A887" s="31" t="b">
        <v>1</v>
      </c>
      <c r="B887" s="32" t="s">
        <v>214</v>
      </c>
      <c r="C887" s="33" t="s">
        <v>5533</v>
      </c>
      <c r="D887" s="34" t="s">
        <v>84</v>
      </c>
      <c r="E887" s="45" t="s">
        <v>5534</v>
      </c>
      <c r="F887" s="43" t="b">
        <v>0</v>
      </c>
      <c r="G887" s="44" t="s">
        <v>86</v>
      </c>
      <c r="H887" s="36" t="b">
        <v>0</v>
      </c>
      <c r="I887" s="44" t="str">
        <f t="shared" si="1"/>
        <v>lisa.sartoriotutor1@pietroaldi.com</v>
      </c>
      <c r="J887" s="44" t="str">
        <f t="shared" si="2"/>
        <v>lisa.sartoriotutor2@pietroaldi.com</v>
      </c>
      <c r="K887" s="44"/>
    </row>
    <row r="888" ht="13.5" customHeight="1">
      <c r="A888" s="31" t="b">
        <v>1</v>
      </c>
      <c r="B888" s="32" t="s">
        <v>74</v>
      </c>
      <c r="C888" s="33" t="s">
        <v>5540</v>
      </c>
      <c r="D888" s="34" t="s">
        <v>91</v>
      </c>
      <c r="E888" s="45" t="s">
        <v>1037</v>
      </c>
      <c r="F888" s="43" t="b">
        <v>0</v>
      </c>
      <c r="G888" s="44" t="s">
        <v>86</v>
      </c>
      <c r="H888" s="36" t="b">
        <v>0</v>
      </c>
      <c r="I888" s="44" t="str">
        <f t="shared" si="1"/>
        <v>mariaandrea.sassettitutor1@pietroaldi.com</v>
      </c>
      <c r="J888" s="44" t="str">
        <f t="shared" si="2"/>
        <v>mariaandrea.sassettitutor2@pietroaldi.com</v>
      </c>
      <c r="K888" s="44"/>
    </row>
    <row r="889" ht="13.5" customHeight="1">
      <c r="A889" s="31" t="b">
        <v>1</v>
      </c>
      <c r="B889" s="32" t="s">
        <v>174</v>
      </c>
      <c r="C889" s="33" t="s">
        <v>5547</v>
      </c>
      <c r="D889" s="34" t="s">
        <v>91</v>
      </c>
      <c r="E889" s="45" t="s">
        <v>474</v>
      </c>
      <c r="F889" s="43" t="b">
        <v>0</v>
      </c>
      <c r="G889" s="44" t="s">
        <v>86</v>
      </c>
      <c r="H889" s="36" t="b">
        <v>0</v>
      </c>
      <c r="I889" s="44" t="str">
        <f t="shared" si="1"/>
        <v>alice.savaresetutor1@pietroaldi.com</v>
      </c>
      <c r="J889" s="44" t="str">
        <f t="shared" si="2"/>
        <v>alice.savaresetutor2@pietroaldi.com</v>
      </c>
      <c r="K889" s="44"/>
    </row>
    <row r="890" ht="13.5" customHeight="1">
      <c r="A890" s="31" t="b">
        <v>1</v>
      </c>
      <c r="B890" s="32" t="s">
        <v>192</v>
      </c>
      <c r="C890" s="33" t="s">
        <v>5553</v>
      </c>
      <c r="D890" s="34" t="s">
        <v>91</v>
      </c>
      <c r="E890" s="45" t="s">
        <v>5554</v>
      </c>
      <c r="F890" s="43" t="b">
        <v>0</v>
      </c>
      <c r="G890" s="44" t="s">
        <v>86</v>
      </c>
      <c r="H890" s="36" t="b">
        <v>0</v>
      </c>
      <c r="I890" s="44" t="str">
        <f t="shared" si="1"/>
        <v>sebastian.savellitutor1@pietroaldi.com</v>
      </c>
      <c r="J890" s="44" t="str">
        <f t="shared" si="2"/>
        <v>sebastian.savellitutor2@pietroaldi.com</v>
      </c>
      <c r="K890" s="44"/>
    </row>
    <row r="891" ht="13.5" customHeight="1">
      <c r="A891" s="31" t="b">
        <v>1</v>
      </c>
      <c r="B891" s="32" t="s">
        <v>66</v>
      </c>
      <c r="C891" s="33" t="s">
        <v>147</v>
      </c>
      <c r="D891" s="34" t="s">
        <v>84</v>
      </c>
      <c r="E891" s="45" t="s">
        <v>1170</v>
      </c>
      <c r="F891" s="43" t="b">
        <v>0</v>
      </c>
      <c r="G891" s="44" t="s">
        <v>86</v>
      </c>
      <c r="H891" s="36" t="b">
        <v>0</v>
      </c>
      <c r="I891" s="44" t="str">
        <f t="shared" si="1"/>
        <v>pietro.savoitutor1@pietroaldi.com</v>
      </c>
      <c r="J891" s="44" t="str">
        <f t="shared" si="2"/>
        <v>pietro.savoitutor2@pietroaldi.com</v>
      </c>
      <c r="K891" s="44"/>
    </row>
    <row r="892" ht="13.5" customHeight="1">
      <c r="A892" s="31" t="b">
        <v>1</v>
      </c>
      <c r="B892" s="32" t="s">
        <v>89</v>
      </c>
      <c r="C892" s="33" t="s">
        <v>5565</v>
      </c>
      <c r="D892" s="34" t="s">
        <v>84</v>
      </c>
      <c r="E892" s="35" t="s">
        <v>5437</v>
      </c>
      <c r="F892" s="36"/>
      <c r="G892" s="37" t="s">
        <v>86</v>
      </c>
      <c r="H892" s="36"/>
      <c r="I892" s="39" t="str">
        <f t="shared" si="1"/>
        <v>alice.scheggitutor1@pietroaldi.com</v>
      </c>
      <c r="J892" s="39" t="str">
        <f t="shared" si="2"/>
        <v>alice.scheggitutor2@pietroaldi.com</v>
      </c>
      <c r="K892" s="39"/>
    </row>
    <row r="893" ht="13.5" customHeight="1">
      <c r="A893" s="31" t="b">
        <v>1</v>
      </c>
      <c r="B893" s="32" t="s">
        <v>110</v>
      </c>
      <c r="C893" s="33" t="s">
        <v>5571</v>
      </c>
      <c r="D893" s="34" t="s">
        <v>91</v>
      </c>
      <c r="E893" s="45" t="s">
        <v>665</v>
      </c>
      <c r="F893" s="43" t="b">
        <v>0</v>
      </c>
      <c r="G893" s="44" t="s">
        <v>86</v>
      </c>
      <c r="H893" s="36" t="b">
        <v>0</v>
      </c>
      <c r="I893" s="44" t="str">
        <f t="shared" si="1"/>
        <v>cristina.schiavonitutor1@pietroaldi.com</v>
      </c>
      <c r="J893" s="44" t="str">
        <f t="shared" si="2"/>
        <v>cristina.schiavonitutor2@pietroaldi.com</v>
      </c>
      <c r="K893" s="44"/>
    </row>
    <row r="894" ht="13.5" customHeight="1">
      <c r="A894" s="31" t="b">
        <v>1</v>
      </c>
      <c r="B894" s="32" t="s">
        <v>284</v>
      </c>
      <c r="C894" s="33" t="s">
        <v>5577</v>
      </c>
      <c r="D894" s="34" t="s">
        <v>84</v>
      </c>
      <c r="E894" s="45" t="s">
        <v>1478</v>
      </c>
      <c r="F894" s="43"/>
      <c r="G894" s="64" t="s">
        <v>5579</v>
      </c>
      <c r="H894" s="36"/>
      <c r="I894" s="44" t="str">
        <f t="shared" si="1"/>
        <v>biagio.schilirotutor1@pietroaldi.com</v>
      </c>
      <c r="J894" s="44" t="str">
        <f t="shared" si="2"/>
        <v>biagio.schilirotutor2@pietroaldi.com</v>
      </c>
      <c r="K894" s="44"/>
    </row>
    <row r="895" ht="13.5" customHeight="1">
      <c r="A895" s="31" t="b">
        <v>1</v>
      </c>
      <c r="B895" s="32" t="s">
        <v>34</v>
      </c>
      <c r="C895" s="33" t="s">
        <v>5582</v>
      </c>
      <c r="D895" s="34" t="s">
        <v>91</v>
      </c>
      <c r="E895" s="45" t="s">
        <v>2679</v>
      </c>
      <c r="F895" s="43" t="b">
        <v>0</v>
      </c>
      <c r="G895" s="44" t="s">
        <v>86</v>
      </c>
      <c r="H895" s="36" t="b">
        <v>0</v>
      </c>
      <c r="I895" s="44" t="str">
        <f t="shared" si="1"/>
        <v>alessio.schirinzitutor1@pietroaldi.com</v>
      </c>
      <c r="J895" s="44" t="str">
        <f t="shared" si="2"/>
        <v>alessio.schirinzitutor2@pietroaldi.com</v>
      </c>
      <c r="K895" s="44"/>
    </row>
    <row r="896" ht="13.5" customHeight="1">
      <c r="A896" s="31" t="b">
        <v>1</v>
      </c>
      <c r="B896" s="32" t="s">
        <v>45</v>
      </c>
      <c r="C896" s="33" t="s">
        <v>5591</v>
      </c>
      <c r="D896" s="34" t="s">
        <v>84</v>
      </c>
      <c r="E896" s="45" t="s">
        <v>1244</v>
      </c>
      <c r="F896" s="43" t="b">
        <v>0</v>
      </c>
      <c r="G896" s="44" t="s">
        <v>86</v>
      </c>
      <c r="H896" s="36" t="b">
        <v>0</v>
      </c>
      <c r="I896" s="44" t="str">
        <f t="shared" si="1"/>
        <v>saymon.sclanotutor1@pietroaldi.com</v>
      </c>
      <c r="J896" s="44" t="str">
        <f t="shared" si="2"/>
        <v>saymon.sclanotutor2@pietroaldi.com</v>
      </c>
      <c r="K896" s="44"/>
    </row>
    <row r="897" ht="13.5" customHeight="1">
      <c r="A897" s="31" t="b">
        <v>1</v>
      </c>
      <c r="B897" s="32" t="s">
        <v>34</v>
      </c>
      <c r="C897" s="33" t="s">
        <v>5597</v>
      </c>
      <c r="D897" s="34" t="s">
        <v>91</v>
      </c>
      <c r="E897" s="45" t="s">
        <v>2686</v>
      </c>
      <c r="F897" s="43" t="b">
        <v>0</v>
      </c>
      <c r="G897" s="44" t="s">
        <v>86</v>
      </c>
      <c r="H897" s="36" t="b">
        <v>0</v>
      </c>
      <c r="I897" s="44" t="str">
        <f t="shared" si="1"/>
        <v>gaia.scorzatutor1@pietroaldi.com</v>
      </c>
      <c r="J897" s="44" t="str">
        <f t="shared" si="2"/>
        <v>gaia.scorzatutor2@pietroaldi.com</v>
      </c>
      <c r="K897" s="44"/>
    </row>
    <row r="898" ht="13.5" customHeight="1">
      <c r="A898" s="31" t="b">
        <v>1</v>
      </c>
      <c r="B898" s="32" t="s">
        <v>81</v>
      </c>
      <c r="C898" s="33" t="s">
        <v>5605</v>
      </c>
      <c r="D898" s="34" t="s">
        <v>91</v>
      </c>
      <c r="E898" s="45" t="s">
        <v>961</v>
      </c>
      <c r="F898" s="43" t="b">
        <v>0</v>
      </c>
      <c r="G898" s="44" t="s">
        <v>86</v>
      </c>
      <c r="H898" s="36" t="b">
        <v>0</v>
      </c>
      <c r="I898" s="44" t="str">
        <f t="shared" si="1"/>
        <v>leonardo.secciatutor1@pietroaldi.com</v>
      </c>
      <c r="J898" s="44" t="str">
        <f t="shared" si="2"/>
        <v>leonardo.secciatutor2@pietroaldi.com</v>
      </c>
      <c r="K898" s="44"/>
    </row>
    <row r="899" ht="13.5" customHeight="1">
      <c r="A899" s="31" t="b">
        <v>1</v>
      </c>
      <c r="B899" s="32" t="s">
        <v>99</v>
      </c>
      <c r="C899" s="33" t="s">
        <v>5612</v>
      </c>
      <c r="D899" s="34" t="s">
        <v>91</v>
      </c>
      <c r="E899" s="35" t="s">
        <v>5613</v>
      </c>
      <c r="F899" s="36"/>
      <c r="G899" s="37" t="s">
        <v>86</v>
      </c>
      <c r="H899" s="36"/>
      <c r="I899" s="39" t="str">
        <f t="shared" si="1"/>
        <v>alessio.seccianitutor1@pietroaldi.com</v>
      </c>
      <c r="J899" s="39" t="str">
        <f t="shared" si="2"/>
        <v>alessio.seccianitutor2@pietroaldi.com</v>
      </c>
      <c r="K899" s="39"/>
    </row>
    <row r="900" ht="13.5" customHeight="1">
      <c r="A900" s="31" t="b">
        <v>1</v>
      </c>
      <c r="B900" s="32" t="s">
        <v>490</v>
      </c>
      <c r="C900" s="33" t="s">
        <v>5619</v>
      </c>
      <c r="D900" s="34" t="s">
        <v>91</v>
      </c>
      <c r="E900" s="45" t="s">
        <v>543</v>
      </c>
      <c r="F900" s="43" t="b">
        <v>0</v>
      </c>
      <c r="G900" s="44" t="s">
        <v>86</v>
      </c>
      <c r="H900" s="36" t="b">
        <v>0</v>
      </c>
      <c r="I900" s="44" t="str">
        <f t="shared" si="1"/>
        <v>anna.seghitutor1@pietroaldi.com</v>
      </c>
      <c r="J900" s="44" t="str">
        <f t="shared" si="2"/>
        <v>anna.seghitutor2@pietroaldi.com</v>
      </c>
      <c r="K900" s="44"/>
    </row>
    <row r="901" ht="13.5" customHeight="1">
      <c r="A901" s="31" t="b">
        <v>1</v>
      </c>
      <c r="B901" s="32" t="s">
        <v>370</v>
      </c>
      <c r="C901" s="33" t="s">
        <v>5624</v>
      </c>
      <c r="D901" s="34" t="s">
        <v>91</v>
      </c>
      <c r="E901" s="45" t="s">
        <v>1807</v>
      </c>
      <c r="F901" s="43"/>
      <c r="G901" s="44" t="s">
        <v>86</v>
      </c>
      <c r="H901" s="36"/>
      <c r="I901" s="44" t="str">
        <f t="shared" si="1"/>
        <v>gabriele.sementillitutor1@pietroaldi.com</v>
      </c>
      <c r="J901" s="44" t="str">
        <f t="shared" si="2"/>
        <v>gabriele.sementillitutor2@pietroaldi.com</v>
      </c>
      <c r="K901" s="44"/>
    </row>
    <row r="902" ht="13.5" customHeight="1">
      <c r="A902" s="31" t="b">
        <v>1</v>
      </c>
      <c r="B902" s="32" t="s">
        <v>239</v>
      </c>
      <c r="C902" s="33" t="s">
        <v>5633</v>
      </c>
      <c r="D902" s="34" t="s">
        <v>91</v>
      </c>
      <c r="E902" s="45" t="s">
        <v>5634</v>
      </c>
      <c r="F902" s="43" t="b">
        <v>0</v>
      </c>
      <c r="G902" s="44" t="s">
        <v>86</v>
      </c>
      <c r="H902" s="36" t="b">
        <v>0</v>
      </c>
      <c r="I902" s="44" t="str">
        <f t="shared" si="1"/>
        <v>emma.semplicitutor1@pietroaldi.com</v>
      </c>
      <c r="J902" s="44" t="str">
        <f t="shared" si="2"/>
        <v>emma.semplicitutor2@pietroaldi.com</v>
      </c>
      <c r="K902" s="44"/>
    </row>
    <row r="903" ht="13.5" customHeight="1">
      <c r="A903" s="31" t="b">
        <v>1</v>
      </c>
      <c r="B903" s="32" t="s">
        <v>112</v>
      </c>
      <c r="C903" s="33" t="s">
        <v>5641</v>
      </c>
      <c r="D903" s="34" t="s">
        <v>91</v>
      </c>
      <c r="E903" s="35" t="s">
        <v>4872</v>
      </c>
      <c r="F903" s="36"/>
      <c r="G903" s="37" t="s">
        <v>86</v>
      </c>
      <c r="H903" s="36"/>
      <c r="I903" s="39" t="str">
        <f t="shared" si="1"/>
        <v>nicola.serinotutor1@pietroaldi.com</v>
      </c>
      <c r="J903" s="39" t="str">
        <f t="shared" si="2"/>
        <v>nicola.serinotutor2@pietroaldi.com</v>
      </c>
      <c r="K903" s="39"/>
    </row>
    <row r="904" ht="13.5" customHeight="1">
      <c r="A904" s="31" t="b">
        <v>1</v>
      </c>
      <c r="B904" s="32" t="s">
        <v>121</v>
      </c>
      <c r="C904" s="33" t="s">
        <v>352</v>
      </c>
      <c r="D904" s="34" t="s">
        <v>91</v>
      </c>
      <c r="E904" s="45" t="s">
        <v>2313</v>
      </c>
      <c r="F904" s="43" t="b">
        <v>0</v>
      </c>
      <c r="G904" s="44" t="s">
        <v>86</v>
      </c>
      <c r="H904" s="36" t="b">
        <v>0</v>
      </c>
      <c r="I904" s="44" t="str">
        <f t="shared" si="1"/>
        <v>riccardo.seripatutor1@pietroaldi.com</v>
      </c>
      <c r="J904" s="44" t="str">
        <f t="shared" si="2"/>
        <v>riccardo.seripatutor2@pietroaldi.com</v>
      </c>
      <c r="K904" s="44"/>
    </row>
    <row r="905" ht="13.5" customHeight="1">
      <c r="A905" s="31" t="b">
        <v>1</v>
      </c>
      <c r="B905" s="32" t="s">
        <v>214</v>
      </c>
      <c r="C905" s="33" t="s">
        <v>359</v>
      </c>
      <c r="D905" s="34" t="s">
        <v>91</v>
      </c>
      <c r="E905" s="45" t="s">
        <v>5651</v>
      </c>
      <c r="F905" s="43"/>
      <c r="G905" s="64" t="s">
        <v>5653</v>
      </c>
      <c r="H905" s="36"/>
      <c r="I905" s="44" t="str">
        <f t="shared" si="1"/>
        <v>alessandro.serratutor1@pietroaldi.com</v>
      </c>
      <c r="J905" s="44" t="str">
        <f t="shared" si="2"/>
        <v>alessandro.serratutor2@pietroaldi.com</v>
      </c>
      <c r="K905" s="44"/>
    </row>
    <row r="906" ht="13.5" customHeight="1">
      <c r="A906" s="31" t="b">
        <v>1</v>
      </c>
      <c r="B906" s="32" t="s">
        <v>372</v>
      </c>
      <c r="C906" s="33" t="s">
        <v>5658</v>
      </c>
      <c r="D906" s="34" t="s">
        <v>91</v>
      </c>
      <c r="E906" s="45" t="s">
        <v>1127</v>
      </c>
      <c r="F906" s="43" t="b">
        <v>0</v>
      </c>
      <c r="G906" s="44" t="s">
        <v>86</v>
      </c>
      <c r="H906" s="36" t="b">
        <v>0</v>
      </c>
      <c r="I906" s="44" t="str">
        <f t="shared" si="1"/>
        <v>melissa.serrottitutor1@pietroaldi.com</v>
      </c>
      <c r="J906" s="44" t="str">
        <f t="shared" si="2"/>
        <v>melissa.serrottitutor2@pietroaldi.com</v>
      </c>
      <c r="K906" s="44"/>
    </row>
    <row r="907" ht="13.5" customHeight="1">
      <c r="A907" s="31" t="b">
        <v>1</v>
      </c>
      <c r="B907" s="32" t="s">
        <v>372</v>
      </c>
      <c r="C907" s="33" t="s">
        <v>5662</v>
      </c>
      <c r="D907" s="34" t="s">
        <v>91</v>
      </c>
      <c r="E907" s="45" t="s">
        <v>963</v>
      </c>
      <c r="F907" s="43" t="b">
        <v>0</v>
      </c>
      <c r="G907" s="44" t="s">
        <v>86</v>
      </c>
      <c r="H907" s="36" t="b">
        <v>0</v>
      </c>
      <c r="I907" s="44" t="str">
        <f t="shared" si="1"/>
        <v>leonardo.sersantitutor1@pietroaldi.com</v>
      </c>
      <c r="J907" s="44" t="str">
        <f t="shared" si="2"/>
        <v>leonardo.sersantitutor2@pietroaldi.com</v>
      </c>
      <c r="K907" s="44"/>
    </row>
    <row r="908" ht="13.5" customHeight="1">
      <c r="A908" s="31" t="b">
        <v>1</v>
      </c>
      <c r="B908" s="32" t="s">
        <v>110</v>
      </c>
      <c r="C908" s="33" t="s">
        <v>5668</v>
      </c>
      <c r="D908" s="34" t="s">
        <v>91</v>
      </c>
      <c r="E908" s="45" t="s">
        <v>1240</v>
      </c>
      <c r="F908" s="43" t="b">
        <v>0</v>
      </c>
      <c r="G908" s="44" t="s">
        <v>86</v>
      </c>
      <c r="H908" s="36" t="b">
        <v>0</v>
      </c>
      <c r="I908" s="44" t="str">
        <f t="shared" si="1"/>
        <v>sara.severitutor1@pietroaldi.com</v>
      </c>
      <c r="J908" s="44" t="str">
        <f t="shared" si="2"/>
        <v>sara.severitutor2@pietroaldi.com</v>
      </c>
      <c r="K908" s="44"/>
    </row>
    <row r="909" ht="13.5" customHeight="1">
      <c r="A909" s="31" t="b">
        <v>1</v>
      </c>
      <c r="B909" s="32" t="s">
        <v>183</v>
      </c>
      <c r="C909" s="33" t="s">
        <v>5675</v>
      </c>
      <c r="D909" s="34" t="s">
        <v>91</v>
      </c>
      <c r="E909" s="45" t="s">
        <v>787</v>
      </c>
      <c r="F909" s="43" t="b">
        <v>0</v>
      </c>
      <c r="G909" s="44" t="s">
        <v>86</v>
      </c>
      <c r="H909" s="36" t="b">
        <v>0</v>
      </c>
      <c r="I909" s="44" t="str">
        <f t="shared" si="1"/>
        <v>flaminia.sforzitutor1@pietroaldi.com</v>
      </c>
      <c r="J909" s="44" t="str">
        <f t="shared" si="2"/>
        <v>flaminia.sforzitutor2@pietroaldi.com</v>
      </c>
      <c r="K909" s="44"/>
    </row>
    <row r="910" ht="13.5" customHeight="1">
      <c r="A910" s="31" t="b">
        <v>1</v>
      </c>
      <c r="B910" s="32" t="s">
        <v>188</v>
      </c>
      <c r="C910" s="33" t="s">
        <v>5681</v>
      </c>
      <c r="D910" s="34" t="s">
        <v>91</v>
      </c>
      <c r="E910" s="45" t="s">
        <v>716</v>
      </c>
      <c r="F910" s="36" t="b">
        <v>1</v>
      </c>
      <c r="G910" s="44" t="s">
        <v>86</v>
      </c>
      <c r="H910" s="36" t="b">
        <v>0</v>
      </c>
      <c r="I910" s="44" t="str">
        <f t="shared" si="1"/>
        <v>eleonora.sgherritutor1@pietroaldi.com</v>
      </c>
      <c r="J910" s="44" t="str">
        <f t="shared" si="2"/>
        <v>eleonora.sgherritutor2@pietroaldi.com</v>
      </c>
      <c r="K910" s="44"/>
    </row>
    <row r="911" ht="13.5" customHeight="1">
      <c r="A911" s="31" t="b">
        <v>1</v>
      </c>
      <c r="B911" s="32" t="s">
        <v>113</v>
      </c>
      <c r="C911" s="33" t="s">
        <v>509</v>
      </c>
      <c r="D911" s="34" t="s">
        <v>91</v>
      </c>
      <c r="E911" s="45" t="s">
        <v>1094</v>
      </c>
      <c r="F911" s="43" t="b">
        <v>0</v>
      </c>
      <c r="G911" s="44" t="s">
        <v>86</v>
      </c>
      <c r="H911" s="36" t="b">
        <v>0</v>
      </c>
      <c r="I911" s="44" t="str">
        <f t="shared" si="1"/>
        <v>matteo.sgherritutor1@pietroaldi.com</v>
      </c>
      <c r="J911" s="44" t="str">
        <f t="shared" si="2"/>
        <v>matteo.sgherritutor2@pietroaldi.com</v>
      </c>
      <c r="K911" s="44"/>
    </row>
    <row r="912" ht="13.5" customHeight="1">
      <c r="A912" s="31" t="b">
        <v>1</v>
      </c>
      <c r="B912" s="32" t="s">
        <v>151</v>
      </c>
      <c r="C912" s="33" t="s">
        <v>5690</v>
      </c>
      <c r="D912" s="34" t="s">
        <v>84</v>
      </c>
      <c r="E912" s="45" t="s">
        <v>2100</v>
      </c>
      <c r="F912" s="36" t="b">
        <v>1</v>
      </c>
      <c r="G912" s="44" t="s">
        <v>86</v>
      </c>
      <c r="H912" s="36" t="b">
        <v>0</v>
      </c>
      <c r="I912" s="44" t="str">
        <f t="shared" si="1"/>
        <v>anmol.sharmatutor1@pietroaldi.com</v>
      </c>
      <c r="J912" s="44" t="str">
        <f t="shared" si="2"/>
        <v>anmol.sharmatutor2@pietroaldi.com</v>
      </c>
      <c r="K912" s="44"/>
    </row>
    <row r="913" ht="13.5" customHeight="1">
      <c r="A913" s="31" t="b">
        <v>1</v>
      </c>
      <c r="B913" s="32" t="s">
        <v>132</v>
      </c>
      <c r="C913" s="33" t="s">
        <v>5695</v>
      </c>
      <c r="D913" s="34" t="s">
        <v>84</v>
      </c>
      <c r="E913" s="45" t="s">
        <v>1961</v>
      </c>
      <c r="F913" s="43" t="b">
        <v>0</v>
      </c>
      <c r="G913" s="44" t="s">
        <v>86</v>
      </c>
      <c r="H913" s="36" t="b">
        <v>0</v>
      </c>
      <c r="I913" s="44" t="str">
        <f t="shared" si="1"/>
        <v>leonardo.signorinitutor1@pietroaldi.com</v>
      </c>
      <c r="J913" s="44" t="str">
        <f t="shared" si="2"/>
        <v>leonardo.signorinitutor2@pietroaldi.com</v>
      </c>
      <c r="K913" s="44"/>
    </row>
    <row r="914" ht="13.5" customHeight="1">
      <c r="A914" s="31" t="b">
        <v>1</v>
      </c>
      <c r="B914" s="32" t="s">
        <v>152</v>
      </c>
      <c r="C914" s="33" t="s">
        <v>5701</v>
      </c>
      <c r="D914" s="34" t="s">
        <v>84</v>
      </c>
      <c r="E914" s="35" t="s">
        <v>5175</v>
      </c>
      <c r="F914" s="36"/>
      <c r="G914" s="37" t="s">
        <v>86</v>
      </c>
      <c r="H914" s="36"/>
      <c r="I914" s="39" t="str">
        <f t="shared" si="1"/>
        <v>flavio.silenzitutor1@pietroaldi.com</v>
      </c>
      <c r="J914" s="39" t="str">
        <f t="shared" si="2"/>
        <v>flavio.silenzitutor2@pietroaldi.com</v>
      </c>
      <c r="K914" s="39"/>
    </row>
    <row r="915" ht="13.5" customHeight="1">
      <c r="A915" s="31" t="b">
        <v>1</v>
      </c>
      <c r="B915" s="32" t="s">
        <v>278</v>
      </c>
      <c r="C915" s="33" t="s">
        <v>5709</v>
      </c>
      <c r="D915" s="34" t="s">
        <v>91</v>
      </c>
      <c r="E915" s="45" t="s">
        <v>2817</v>
      </c>
      <c r="F915" s="43" t="b">
        <v>0</v>
      </c>
      <c r="G915" s="44" t="s">
        <v>86</v>
      </c>
      <c r="H915" s="36" t="b">
        <v>0</v>
      </c>
      <c r="I915" s="44" t="str">
        <f t="shared" si="1"/>
        <v>giada.silvestritutor1@pietroaldi.com</v>
      </c>
      <c r="J915" s="44" t="str">
        <f t="shared" si="2"/>
        <v>giada.silvestritutor2@pietroaldi.com</v>
      </c>
      <c r="K915" s="44"/>
    </row>
    <row r="916" ht="13.5" customHeight="1">
      <c r="A916" s="31" t="b">
        <v>1</v>
      </c>
      <c r="B916" s="32" t="s">
        <v>599</v>
      </c>
      <c r="C916" s="33" t="s">
        <v>5717</v>
      </c>
      <c r="D916" s="34" t="s">
        <v>91</v>
      </c>
      <c r="E916" s="45" t="s">
        <v>5718</v>
      </c>
      <c r="F916" s="43" t="b">
        <v>0</v>
      </c>
      <c r="G916" s="44" t="s">
        <v>86</v>
      </c>
      <c r="H916" s="36" t="b">
        <v>0</v>
      </c>
      <c r="I916" s="44" t="str">
        <f t="shared" si="1"/>
        <v>lorenzo.simianitutor1@pietroaldi.com</v>
      </c>
      <c r="J916" s="44" t="str">
        <f t="shared" si="2"/>
        <v>lorenzo.simianitutor2@pietroaldi.com</v>
      </c>
      <c r="K916" s="44"/>
    </row>
    <row r="917" ht="13.5" customHeight="1">
      <c r="A917" s="31" t="b">
        <v>1</v>
      </c>
      <c r="B917" s="32" t="s">
        <v>104</v>
      </c>
      <c r="C917" s="33" t="s">
        <v>5723</v>
      </c>
      <c r="D917" s="34" t="s">
        <v>91</v>
      </c>
      <c r="E917" s="45" t="s">
        <v>911</v>
      </c>
      <c r="F917" s="43" t="b">
        <v>0</v>
      </c>
      <c r="G917" s="44" t="s">
        <v>86</v>
      </c>
      <c r="H917" s="36" t="b">
        <v>0</v>
      </c>
      <c r="I917" s="44" t="str">
        <f t="shared" si="1"/>
        <v>greta.simonetutor1@pietroaldi.com</v>
      </c>
      <c r="J917" s="44" t="str">
        <f t="shared" si="2"/>
        <v>greta.simonetutor2@pietroaldi.com</v>
      </c>
      <c r="K917" s="44"/>
    </row>
    <row r="918" ht="13.5" customHeight="1">
      <c r="A918" s="31" t="b">
        <v>1</v>
      </c>
      <c r="B918" s="32" t="s">
        <v>192</v>
      </c>
      <c r="C918" s="33" t="s">
        <v>5730</v>
      </c>
      <c r="D918" s="34" t="s">
        <v>91</v>
      </c>
      <c r="E918" s="45" t="s">
        <v>5733</v>
      </c>
      <c r="F918" s="43" t="b">
        <v>0</v>
      </c>
      <c r="G918" s="44" t="s">
        <v>86</v>
      </c>
      <c r="H918" s="36" t="b">
        <v>0</v>
      </c>
      <c r="I918" s="44" t="str">
        <f t="shared" si="1"/>
        <v>petra.simonetutor1@pietroaldi.com</v>
      </c>
      <c r="J918" s="44" t="str">
        <f t="shared" si="2"/>
        <v>petra.simonetutor2@pietroaldi.com</v>
      </c>
      <c r="K918" s="44"/>
    </row>
    <row r="919" ht="13.5" customHeight="1">
      <c r="A919" s="31" t="b">
        <v>1</v>
      </c>
      <c r="B919" s="32" t="s">
        <v>45</v>
      </c>
      <c r="C919" s="33" t="s">
        <v>5738</v>
      </c>
      <c r="D919" s="34" t="s">
        <v>91</v>
      </c>
      <c r="E919" s="45" t="s">
        <v>1041</v>
      </c>
      <c r="F919" s="36" t="b">
        <v>1</v>
      </c>
      <c r="G919" s="44" t="s">
        <v>86</v>
      </c>
      <c r="H919" s="36" t="b">
        <v>0</v>
      </c>
      <c r="I919" s="44" t="str">
        <f t="shared" si="1"/>
        <v>mariasole.simonellitutor1@pietroaldi.com</v>
      </c>
      <c r="J919" s="44" t="str">
        <f t="shared" si="2"/>
        <v>mariasole.simonellitutor2@pietroaldi.com</v>
      </c>
      <c r="K919" s="44"/>
    </row>
    <row r="920" ht="13.5" customHeight="1">
      <c r="A920" s="31" t="b">
        <v>1</v>
      </c>
      <c r="B920" s="32" t="s">
        <v>370</v>
      </c>
      <c r="C920" s="33" t="s">
        <v>5746</v>
      </c>
      <c r="D920" s="34" t="s">
        <v>84</v>
      </c>
      <c r="E920" s="45" t="s">
        <v>1815</v>
      </c>
      <c r="F920" s="43"/>
      <c r="G920" s="44" t="s">
        <v>86</v>
      </c>
      <c r="H920" s="36"/>
      <c r="I920" s="44" t="str">
        <f t="shared" si="1"/>
        <v>luce.sinigagliatutor1@pietroaldi.com</v>
      </c>
      <c r="J920" s="44" t="str">
        <f t="shared" si="2"/>
        <v>luce.sinigagliatutor2@pietroaldi.com</v>
      </c>
      <c r="K920" s="44"/>
    </row>
    <row r="921" ht="13.5" customHeight="1">
      <c r="A921" s="31" t="b">
        <v>1</v>
      </c>
      <c r="B921" s="32" t="s">
        <v>74</v>
      </c>
      <c r="C921" s="33" t="s">
        <v>5755</v>
      </c>
      <c r="D921" s="34" t="s">
        <v>84</v>
      </c>
      <c r="E921" s="45" t="s">
        <v>731</v>
      </c>
      <c r="F921" s="43" t="b">
        <v>0</v>
      </c>
      <c r="G921" s="44" t="s">
        <v>86</v>
      </c>
      <c r="H921" s="36" t="b">
        <v>0</v>
      </c>
      <c r="I921" s="44" t="str">
        <f t="shared" si="1"/>
        <v>elmahdi.snadertutor1@pietroaldi.com</v>
      </c>
      <c r="J921" s="44" t="str">
        <f t="shared" si="2"/>
        <v>elmahdi.snadertutor2@pietroaldi.com</v>
      </c>
      <c r="K921" s="44"/>
    </row>
    <row r="922" ht="13.5" customHeight="1">
      <c r="A922" s="31" t="b">
        <v>1</v>
      </c>
      <c r="B922" s="32" t="s">
        <v>192</v>
      </c>
      <c r="C922" s="33" t="s">
        <v>5762</v>
      </c>
      <c r="D922" s="34" t="s">
        <v>91</v>
      </c>
      <c r="E922" s="45" t="s">
        <v>5764</v>
      </c>
      <c r="F922" s="43" t="b">
        <v>0</v>
      </c>
      <c r="G922" s="44" t="s">
        <v>86</v>
      </c>
      <c r="H922" s="36" t="b">
        <v>0</v>
      </c>
      <c r="I922" s="44" t="str">
        <f t="shared" si="1"/>
        <v>alessandro.soldanotutor1@pietroaldi.com</v>
      </c>
      <c r="J922" s="44" t="str">
        <f t="shared" si="2"/>
        <v>alessandro.soldanotutor2@pietroaldi.com</v>
      </c>
      <c r="K922" s="44"/>
    </row>
    <row r="923" ht="13.5" customHeight="1">
      <c r="A923" s="31" t="b">
        <v>1</v>
      </c>
      <c r="B923" s="32" t="s">
        <v>490</v>
      </c>
      <c r="C923" s="33" t="s">
        <v>5773</v>
      </c>
      <c r="D923" s="34" t="s">
        <v>91</v>
      </c>
      <c r="E923" s="45" t="s">
        <v>813</v>
      </c>
      <c r="F923" s="36" t="b">
        <v>1</v>
      </c>
      <c r="G923" s="44" t="s">
        <v>86</v>
      </c>
      <c r="H923" s="36" t="b">
        <v>0</v>
      </c>
      <c r="I923" s="44" t="str">
        <f t="shared" si="1"/>
        <v>francesco.soldateschitutor1@pietroaldi.com</v>
      </c>
      <c r="J923" s="44" t="str">
        <f t="shared" si="2"/>
        <v>francesco.soldateschitutor2@pietroaldi.com</v>
      </c>
      <c r="K923" s="44"/>
    </row>
    <row r="924" ht="13.5" customHeight="1">
      <c r="A924" s="31" t="b">
        <v>1</v>
      </c>
      <c r="B924" s="32" t="s">
        <v>177</v>
      </c>
      <c r="C924" s="33" t="s">
        <v>449</v>
      </c>
      <c r="D924" s="34" t="s">
        <v>91</v>
      </c>
      <c r="E924" s="45" t="s">
        <v>5782</v>
      </c>
      <c r="F924" s="36" t="b">
        <v>1</v>
      </c>
      <c r="G924" s="53" t="s">
        <v>5783</v>
      </c>
      <c r="H924" s="36" t="b">
        <v>0</v>
      </c>
      <c r="I924" s="44" t="str">
        <f t="shared" si="1"/>
        <v>dario.soldatitutor1@pietroaldi.com</v>
      </c>
      <c r="J924" s="44" t="str">
        <f t="shared" si="2"/>
        <v>dario.soldatitutor2@pietroaldi.com</v>
      </c>
      <c r="K924" s="44"/>
    </row>
    <row r="925" ht="13.5" customHeight="1">
      <c r="A925" s="31" t="b">
        <v>1</v>
      </c>
      <c r="B925" s="32" t="s">
        <v>83</v>
      </c>
      <c r="C925" s="33" t="s">
        <v>5790</v>
      </c>
      <c r="D925" s="34" t="s">
        <v>84</v>
      </c>
      <c r="E925" s="45" t="s">
        <v>1359</v>
      </c>
      <c r="F925" s="43" t="b">
        <v>0</v>
      </c>
      <c r="G925" s="44" t="s">
        <v>86</v>
      </c>
      <c r="H925" s="36" t="b">
        <v>0</v>
      </c>
      <c r="I925" s="44" t="str">
        <f t="shared" si="1"/>
        <v>niccolo.sonninitutor1@pietroaldi.com</v>
      </c>
      <c r="J925" s="44" t="str">
        <f t="shared" si="2"/>
        <v>niccolo.sonninitutor2@pietroaldi.com</v>
      </c>
      <c r="K925" s="44"/>
    </row>
    <row r="926" ht="13.5" customHeight="1">
      <c r="A926" s="31" t="b">
        <v>0</v>
      </c>
      <c r="B926" s="32" t="s">
        <v>188</v>
      </c>
      <c r="C926" s="33" t="s">
        <v>1402</v>
      </c>
      <c r="D926" s="34" t="s">
        <v>91</v>
      </c>
      <c r="E926" s="45" t="s">
        <v>5798</v>
      </c>
      <c r="F926" s="43" t="b">
        <v>0</v>
      </c>
      <c r="G926" s="44" t="s">
        <v>86</v>
      </c>
      <c r="H926" s="36" t="b">
        <v>0</v>
      </c>
      <c r="I926" s="44" t="str">
        <f t="shared" si="1"/>
        <v>alessandro.soracetutor1@pietroaldi.com</v>
      </c>
      <c r="J926" s="44" t="str">
        <f t="shared" si="2"/>
        <v>alessandro.soracetutor2@pietroaldi.com</v>
      </c>
      <c r="K926" s="44"/>
    </row>
    <row r="927" ht="13.5" customHeight="1">
      <c r="A927" s="31" t="b">
        <v>1</v>
      </c>
      <c r="B927" s="32" t="s">
        <v>239</v>
      </c>
      <c r="C927" s="33" t="s">
        <v>5804</v>
      </c>
      <c r="D927" s="34" t="s">
        <v>91</v>
      </c>
      <c r="E927" s="45" t="s">
        <v>5806</v>
      </c>
      <c r="F927" s="43" t="b">
        <v>0</v>
      </c>
      <c r="G927" s="44" t="s">
        <v>86</v>
      </c>
      <c r="H927" s="36" t="b">
        <v>0</v>
      </c>
      <c r="I927" s="44" t="str">
        <f t="shared" si="1"/>
        <v>irene.soracetutor1@pietroaldi.com</v>
      </c>
      <c r="J927" s="44" t="str">
        <f t="shared" si="2"/>
        <v>irene.soracetutor2@pietroaldi.com</v>
      </c>
      <c r="K927" s="44"/>
    </row>
    <row r="928" ht="13.5" customHeight="1">
      <c r="A928" s="31" t="b">
        <v>1</v>
      </c>
      <c r="B928" s="32" t="s">
        <v>113</v>
      </c>
      <c r="C928" s="33" t="s">
        <v>5813</v>
      </c>
      <c r="D928" s="34" t="s">
        <v>91</v>
      </c>
      <c r="E928" s="45" t="s">
        <v>1096</v>
      </c>
      <c r="F928" s="36" t="b">
        <v>1</v>
      </c>
      <c r="G928" s="44" t="s">
        <v>86</v>
      </c>
      <c r="H928" s="36" t="b">
        <v>0</v>
      </c>
      <c r="I928" s="44" t="str">
        <f t="shared" si="1"/>
        <v>matteo.sorrentinotutor1@pietroaldi.com</v>
      </c>
      <c r="J928" s="44" t="str">
        <f t="shared" si="2"/>
        <v>matteo.sorrentinotutor2@pietroaldi.com</v>
      </c>
      <c r="K928" s="44"/>
    </row>
    <row r="929" ht="13.5" customHeight="1">
      <c r="A929" s="31" t="b">
        <v>1</v>
      </c>
      <c r="B929" s="32" t="s">
        <v>143</v>
      </c>
      <c r="C929" s="33" t="s">
        <v>5821</v>
      </c>
      <c r="D929" s="34" t="s">
        <v>91</v>
      </c>
      <c r="E929" s="45" t="s">
        <v>1609</v>
      </c>
      <c r="F929" s="43"/>
      <c r="G929" s="44" t="s">
        <v>86</v>
      </c>
      <c r="H929" s="36"/>
      <c r="I929" s="44" t="str">
        <f t="shared" si="1"/>
        <v>raffaele.sorrentinotutor1@pietroaldi.com</v>
      </c>
      <c r="J929" s="44" t="str">
        <f t="shared" si="2"/>
        <v>raffaele.sorrentinotutor2@pietroaldi.com</v>
      </c>
      <c r="K929" s="44"/>
    </row>
    <row r="930" ht="13.5" customHeight="1">
      <c r="A930" s="31" t="b">
        <v>1</v>
      </c>
      <c r="B930" s="32" t="s">
        <v>587</v>
      </c>
      <c r="C930" s="33" t="s">
        <v>5826</v>
      </c>
      <c r="D930" s="34" t="s">
        <v>91</v>
      </c>
      <c r="E930" s="45" t="s">
        <v>757</v>
      </c>
      <c r="F930" s="43" t="b">
        <v>0</v>
      </c>
      <c r="G930" s="44" t="s">
        <v>86</v>
      </c>
      <c r="H930" s="36" t="b">
        <v>0</v>
      </c>
      <c r="I930" s="44" t="str">
        <f t="shared" si="1"/>
        <v>fausto.spaditutor1@pietroaldi.com</v>
      </c>
      <c r="J930" s="44" t="str">
        <f t="shared" si="2"/>
        <v>fausto.spaditutor2@pietroaldi.com</v>
      </c>
      <c r="K930" s="44"/>
    </row>
    <row r="931" ht="13.5" customHeight="1">
      <c r="A931" s="31" t="b">
        <v>1</v>
      </c>
      <c r="B931" s="32" t="s">
        <v>178</v>
      </c>
      <c r="C931" s="33" t="s">
        <v>5832</v>
      </c>
      <c r="D931" s="34" t="s">
        <v>91</v>
      </c>
      <c r="E931" s="35" t="s">
        <v>1141</v>
      </c>
      <c r="F931" s="36"/>
      <c r="G931" s="37" t="s">
        <v>86</v>
      </c>
      <c r="H931" s="36"/>
      <c r="I931" s="39" t="str">
        <f t="shared" si="1"/>
        <v>francesco.spagnolotutor1@pietroaldi.com</v>
      </c>
      <c r="J931" s="39" t="str">
        <f t="shared" si="2"/>
        <v>francesco.spagnolotutor2@pietroaldi.com</v>
      </c>
      <c r="K931" s="39"/>
    </row>
    <row r="932" ht="13.5" customHeight="1">
      <c r="A932" s="31" t="b">
        <v>1</v>
      </c>
      <c r="B932" s="32" t="s">
        <v>174</v>
      </c>
      <c r="C932" s="33" t="s">
        <v>5839</v>
      </c>
      <c r="D932" s="34" t="s">
        <v>91</v>
      </c>
      <c r="E932" s="45" t="s">
        <v>1129</v>
      </c>
      <c r="F932" s="43" t="b">
        <v>0</v>
      </c>
      <c r="G932" s="44" t="s">
        <v>86</v>
      </c>
      <c r="H932" s="36" t="b">
        <v>0</v>
      </c>
      <c r="I932" s="44" t="str">
        <f t="shared" si="1"/>
        <v>melissa.sportellitutor1@pietroaldi.com</v>
      </c>
      <c r="J932" s="44" t="str">
        <f t="shared" si="2"/>
        <v>melissa.sportellitutor2@pietroaldi.com</v>
      </c>
      <c r="K932" s="44"/>
    </row>
    <row r="933" ht="13.5" customHeight="1">
      <c r="A933" s="31" t="b">
        <v>1</v>
      </c>
      <c r="B933" s="32" t="s">
        <v>45</v>
      </c>
      <c r="C933" s="33" t="s">
        <v>5847</v>
      </c>
      <c r="D933" s="34" t="s">
        <v>91</v>
      </c>
      <c r="E933" s="45" t="s">
        <v>1123</v>
      </c>
      <c r="F933" s="43" t="b">
        <v>0</v>
      </c>
      <c r="G933" s="44" t="s">
        <v>86</v>
      </c>
      <c r="H933" s="36" t="b">
        <v>0</v>
      </c>
      <c r="I933" s="44" t="str">
        <f t="shared" si="1"/>
        <v>maxim.stacaliuctutor1@pietroaldi.com</v>
      </c>
      <c r="J933" s="44" t="str">
        <f t="shared" si="2"/>
        <v>maxim.stacaliuctutor2@pietroaldi.com</v>
      </c>
      <c r="K933" s="44"/>
    </row>
    <row r="934" ht="13.5" customHeight="1">
      <c r="A934" s="31" t="b">
        <v>1</v>
      </c>
      <c r="B934" s="32" t="s">
        <v>97</v>
      </c>
      <c r="C934" s="33" t="s">
        <v>5854</v>
      </c>
      <c r="D934" s="34" t="s">
        <v>91</v>
      </c>
      <c r="E934" s="45" t="s">
        <v>547</v>
      </c>
      <c r="F934" s="43" t="b">
        <v>0</v>
      </c>
      <c r="G934" s="64" t="s">
        <v>5856</v>
      </c>
      <c r="H934" s="36" t="b">
        <v>0</v>
      </c>
      <c r="I934" s="44" t="str">
        <f t="shared" si="1"/>
        <v>antonio.stasitutor1@pietroaldi.com</v>
      </c>
      <c r="J934" s="44" t="str">
        <f t="shared" si="2"/>
        <v>antonio.stasitutor2@pietroaldi.com</v>
      </c>
      <c r="K934" s="44"/>
    </row>
    <row r="935" ht="13.5" customHeight="1">
      <c r="A935" s="31" t="b">
        <v>1</v>
      </c>
      <c r="B935" s="32" t="s">
        <v>143</v>
      </c>
      <c r="C935" s="33" t="s">
        <v>303</v>
      </c>
      <c r="D935" s="34" t="s">
        <v>91</v>
      </c>
      <c r="E935" s="45" t="s">
        <v>1621</v>
      </c>
      <c r="F935" s="43"/>
      <c r="G935" s="44" t="s">
        <v>86</v>
      </c>
      <c r="H935" s="36"/>
      <c r="I935" s="44" t="str">
        <f t="shared" si="1"/>
        <v>alessandro.steritutor1@pietroaldi.com</v>
      </c>
      <c r="J935" s="44" t="str">
        <f t="shared" si="2"/>
        <v>alessandro.steritutor2@pietroaldi.com</v>
      </c>
      <c r="K935" s="44"/>
    </row>
    <row r="936" ht="13.5" customHeight="1">
      <c r="A936" s="31" t="b">
        <v>1</v>
      </c>
      <c r="B936" s="32" t="s">
        <v>239</v>
      </c>
      <c r="C936" s="33" t="s">
        <v>5871</v>
      </c>
      <c r="D936" s="34" t="s">
        <v>84</v>
      </c>
      <c r="E936" s="45" t="s">
        <v>5872</v>
      </c>
      <c r="F936" s="43" t="b">
        <v>0</v>
      </c>
      <c r="G936" s="44" t="s">
        <v>86</v>
      </c>
      <c r="H936" s="36" t="b">
        <v>0</v>
      </c>
      <c r="I936" s="44" t="str">
        <f t="shared" si="1"/>
        <v>mariaantonia.strugariututor1@pietroaldi.com</v>
      </c>
      <c r="J936" s="44" t="str">
        <f t="shared" si="2"/>
        <v>mariaantonia.strugariututor2@pietroaldi.com</v>
      </c>
      <c r="K936" s="44"/>
    </row>
    <row r="937" ht="13.5" customHeight="1">
      <c r="A937" s="31" t="b">
        <v>1</v>
      </c>
      <c r="B937" s="32" t="s">
        <v>66</v>
      </c>
      <c r="C937" s="33" t="s">
        <v>5880</v>
      </c>
      <c r="D937" s="34" t="s">
        <v>84</v>
      </c>
      <c r="E937" s="45" t="s">
        <v>695</v>
      </c>
      <c r="F937" s="43" t="b">
        <v>0</v>
      </c>
      <c r="G937" s="44" t="s">
        <v>86</v>
      </c>
      <c r="H937" s="36" t="b">
        <v>0</v>
      </c>
      <c r="I937" s="44" t="str">
        <f t="shared" si="1"/>
        <v>dilan.subashitutor1@pietroaldi.com</v>
      </c>
      <c r="J937" s="44" t="str">
        <f t="shared" si="2"/>
        <v>dilan.subashitutor2@pietroaldi.com</v>
      </c>
      <c r="K937" s="44"/>
    </row>
    <row r="938" ht="13.5" customHeight="1">
      <c r="A938" s="31" t="b">
        <v>1</v>
      </c>
      <c r="B938" s="32" t="s">
        <v>66</v>
      </c>
      <c r="C938" s="33" t="s">
        <v>5885</v>
      </c>
      <c r="D938" s="34" t="s">
        <v>84</v>
      </c>
      <c r="E938" s="45" t="s">
        <v>1177</v>
      </c>
      <c r="F938" s="43" t="b">
        <v>0</v>
      </c>
      <c r="G938" s="44" t="s">
        <v>86</v>
      </c>
      <c r="H938" s="36" t="b">
        <v>0</v>
      </c>
      <c r="I938" s="44" t="str">
        <f t="shared" si="1"/>
        <v>rajan.subashitutor1@pietroaldi.com</v>
      </c>
      <c r="J938" s="44" t="str">
        <f t="shared" si="2"/>
        <v>rajan.subashitutor2@pietroaldi.com</v>
      </c>
      <c r="K938" s="44"/>
    </row>
    <row r="939" ht="13.5" customHeight="1">
      <c r="A939" s="31" t="b">
        <v>1</v>
      </c>
      <c r="B939" s="32" t="s">
        <v>370</v>
      </c>
      <c r="C939" s="33" t="s">
        <v>5895</v>
      </c>
      <c r="D939" s="34" t="s">
        <v>91</v>
      </c>
      <c r="E939" s="45" t="s">
        <v>1821</v>
      </c>
      <c r="F939" s="43"/>
      <c r="G939" s="44" t="s">
        <v>86</v>
      </c>
      <c r="H939" s="36"/>
      <c r="I939" s="44" t="str">
        <f t="shared" si="1"/>
        <v>kerim.suketutor1@pietroaldi.com</v>
      </c>
      <c r="J939" s="44" t="str">
        <f t="shared" si="2"/>
        <v>kerim.suketutor2@pietroaldi.com</v>
      </c>
      <c r="K939" s="44"/>
    </row>
    <row r="940" ht="13.5" customHeight="1">
      <c r="A940" s="31" t="b">
        <v>1</v>
      </c>
      <c r="B940" s="32" t="s">
        <v>183</v>
      </c>
      <c r="C940" s="33" t="s">
        <v>5901</v>
      </c>
      <c r="D940" s="34" t="s">
        <v>91</v>
      </c>
      <c r="E940" s="45" t="s">
        <v>823</v>
      </c>
      <c r="F940" s="43" t="b">
        <v>0</v>
      </c>
      <c r="G940" s="44" t="s">
        <v>86</v>
      </c>
      <c r="H940" s="36" t="b">
        <v>0</v>
      </c>
      <c r="I940" s="44" t="str">
        <f t="shared" si="1"/>
        <v>fulvio.svibentutor1@pietroaldi.com</v>
      </c>
      <c r="J940" s="44" t="str">
        <f t="shared" si="2"/>
        <v>fulvio.svibentutor2@pietroaldi.com</v>
      </c>
      <c r="K940" s="44"/>
    </row>
    <row r="941" ht="13.5" customHeight="1">
      <c r="A941" s="31" t="b">
        <v>1</v>
      </c>
      <c r="B941" s="32" t="s">
        <v>48</v>
      </c>
      <c r="C941" s="33" t="s">
        <v>5908</v>
      </c>
      <c r="D941" s="34" t="s">
        <v>91</v>
      </c>
      <c r="E941" s="45" t="s">
        <v>452</v>
      </c>
      <c r="F941" s="43" t="b">
        <v>0</v>
      </c>
      <c r="G941" s="44" t="s">
        <v>86</v>
      </c>
      <c r="H941" s="36" t="b">
        <v>0</v>
      </c>
      <c r="I941" s="44" t="str">
        <f t="shared" si="1"/>
        <v>alessia.tagliaferritutor1@pietroaldi.com</v>
      </c>
      <c r="J941" s="44" t="str">
        <f t="shared" si="2"/>
        <v>alessia.tagliaferritutor2@pietroaldi.com</v>
      </c>
      <c r="K941" s="44"/>
    </row>
    <row r="942" ht="13.5" customHeight="1">
      <c r="A942" s="31" t="b">
        <v>1</v>
      </c>
      <c r="B942" s="32" t="s">
        <v>214</v>
      </c>
      <c r="C942" s="33" t="s">
        <v>5914</v>
      </c>
      <c r="D942" s="34" t="s">
        <v>91</v>
      </c>
      <c r="E942" s="45" t="s">
        <v>5916</v>
      </c>
      <c r="F942" s="43" t="b">
        <v>0</v>
      </c>
      <c r="G942" s="44" t="s">
        <v>86</v>
      </c>
      <c r="H942" s="36" t="b">
        <v>0</v>
      </c>
      <c r="I942" s="44" t="str">
        <f t="shared" si="1"/>
        <v>lorenzo.talentitutor1@pietroaldi.com</v>
      </c>
      <c r="J942" s="44" t="str">
        <f t="shared" si="2"/>
        <v>lorenzo.talentitutor2@pietroaldi.com</v>
      </c>
      <c r="K942" s="44"/>
    </row>
    <row r="943" ht="13.5" customHeight="1">
      <c r="A943" s="31" t="b">
        <v>1</v>
      </c>
      <c r="B943" s="32" t="s">
        <v>151</v>
      </c>
      <c r="C943" s="33" t="s">
        <v>150</v>
      </c>
      <c r="D943" s="34" t="s">
        <v>84</v>
      </c>
      <c r="E943" s="45" t="s">
        <v>2114</v>
      </c>
      <c r="F943" s="43" t="b">
        <v>0</v>
      </c>
      <c r="G943" s="44" t="s">
        <v>86</v>
      </c>
      <c r="H943" s="36" t="b">
        <v>0</v>
      </c>
      <c r="I943" s="44" t="str">
        <f t="shared" si="1"/>
        <v>aymane.tametutor1@pietroaldi.com</v>
      </c>
      <c r="J943" s="44" t="str">
        <f t="shared" si="2"/>
        <v>aymane.tametutor2@pietroaldi.com</v>
      </c>
      <c r="K943" s="44"/>
    </row>
    <row r="944" ht="13.5" customHeight="1">
      <c r="A944" s="31" t="b">
        <v>1</v>
      </c>
      <c r="B944" s="32" t="s">
        <v>56</v>
      </c>
      <c r="C944" s="33" t="s">
        <v>5927</v>
      </c>
      <c r="D944" s="34" t="s">
        <v>84</v>
      </c>
      <c r="E944" s="45" t="s">
        <v>647</v>
      </c>
      <c r="F944" s="36" t="b">
        <v>1</v>
      </c>
      <c r="G944" s="44" t="s">
        <v>86</v>
      </c>
      <c r="H944" s="36" t="b">
        <v>0</v>
      </c>
      <c r="I944" s="44" t="str">
        <f t="shared" si="1"/>
        <v>chiara.tarantinotutor1@pietroaldi.com</v>
      </c>
      <c r="J944" s="44" t="str">
        <f t="shared" si="2"/>
        <v>chiara.tarantinotutor2@pietroaldi.com</v>
      </c>
      <c r="K944" s="44"/>
    </row>
    <row r="945" ht="13.5" customHeight="1">
      <c r="A945" s="31" t="b">
        <v>1</v>
      </c>
      <c r="B945" s="32" t="s">
        <v>599</v>
      </c>
      <c r="C945" s="33" t="s">
        <v>5935</v>
      </c>
      <c r="D945" s="34" t="s">
        <v>84</v>
      </c>
      <c r="E945" s="45" t="s">
        <v>5937</v>
      </c>
      <c r="F945" s="43" t="b">
        <v>0</v>
      </c>
      <c r="G945" s="44" t="s">
        <v>86</v>
      </c>
      <c r="H945" s="36" t="b">
        <v>0</v>
      </c>
      <c r="I945" s="44" t="str">
        <f t="shared" si="1"/>
        <v>emma.tarlarinitutor1@pietroaldi.com</v>
      </c>
      <c r="J945" s="44" t="str">
        <f t="shared" si="2"/>
        <v>emma.tarlarinitutor2@pietroaldi.com</v>
      </c>
      <c r="K945" s="44"/>
    </row>
    <row r="946" ht="13.5" customHeight="1">
      <c r="A946" s="31" t="b">
        <v>1</v>
      </c>
      <c r="B946" s="32" t="s">
        <v>94</v>
      </c>
      <c r="C946" s="33" t="s">
        <v>5942</v>
      </c>
      <c r="D946" s="34" t="s">
        <v>91</v>
      </c>
      <c r="E946" s="45" t="s">
        <v>989</v>
      </c>
      <c r="F946" s="43" t="b">
        <v>0</v>
      </c>
      <c r="G946" s="53" t="s">
        <v>5946</v>
      </c>
      <c r="H946" s="36" t="b">
        <v>0</v>
      </c>
      <c r="I946" s="44" t="str">
        <f t="shared" si="1"/>
        <v>lorenzo.tassitutor1@pietroaldi.com</v>
      </c>
      <c r="J946" s="44" t="str">
        <f t="shared" si="2"/>
        <v>lorenzo.tassitutor2@pietroaldi.com</v>
      </c>
      <c r="K946" s="44"/>
    </row>
    <row r="947" ht="13.5" customHeight="1">
      <c r="A947" s="31" t="b">
        <v>1</v>
      </c>
      <c r="B947" s="32" t="s">
        <v>65</v>
      </c>
      <c r="C947" s="33" t="s">
        <v>5952</v>
      </c>
      <c r="D947" s="34" t="s">
        <v>84</v>
      </c>
      <c r="E947" s="45" t="s">
        <v>723</v>
      </c>
      <c r="F947" s="43" t="b">
        <v>0</v>
      </c>
      <c r="G947" s="44" t="s">
        <v>86</v>
      </c>
      <c r="H947" s="36" t="b">
        <v>0</v>
      </c>
      <c r="I947" s="44" t="str">
        <f t="shared" si="1"/>
        <v>elio.tavianitutor1@pietroaldi.com</v>
      </c>
      <c r="J947" s="44" t="str">
        <f t="shared" si="2"/>
        <v>elio.tavianitutor2@pietroaldi.com</v>
      </c>
      <c r="K947" s="44"/>
    </row>
    <row r="948" ht="13.5" customHeight="1">
      <c r="A948" s="31" t="b">
        <v>1</v>
      </c>
      <c r="B948" s="32" t="s">
        <v>89</v>
      </c>
      <c r="C948" s="33" t="s">
        <v>5963</v>
      </c>
      <c r="D948" s="34" t="s">
        <v>91</v>
      </c>
      <c r="E948" s="35" t="s">
        <v>5450</v>
      </c>
      <c r="F948" s="36"/>
      <c r="G948" s="37" t="s">
        <v>86</v>
      </c>
      <c r="H948" s="36"/>
      <c r="I948" s="39" t="str">
        <f t="shared" si="1"/>
        <v>asia.tedonetutor1@pietroaldi.com</v>
      </c>
      <c r="J948" s="39" t="str">
        <f t="shared" si="2"/>
        <v>asia.tedonetutor2@pietroaldi.com</v>
      </c>
      <c r="K948" s="39"/>
    </row>
    <row r="949" ht="13.5" customHeight="1">
      <c r="A949" s="31" t="b">
        <v>1</v>
      </c>
      <c r="B949" s="32" t="s">
        <v>292</v>
      </c>
      <c r="C949" s="33" t="s">
        <v>5972</v>
      </c>
      <c r="D949" s="34" t="s">
        <v>91</v>
      </c>
      <c r="E949" s="45" t="s">
        <v>1204</v>
      </c>
      <c r="F949" s="43" t="b">
        <v>0</v>
      </c>
      <c r="G949" s="44" t="s">
        <v>86</v>
      </c>
      <c r="H949" s="36" t="b">
        <v>0</v>
      </c>
      <c r="I949" s="44" t="str">
        <f t="shared" si="1"/>
        <v>riccardo.tedonetutor1@pietroaldi.com</v>
      </c>
      <c r="J949" s="44" t="str">
        <f t="shared" si="2"/>
        <v>riccardo.tedonetutor2@pietroaldi.com</v>
      </c>
      <c r="K949" s="44"/>
    </row>
    <row r="950" ht="13.5" customHeight="1">
      <c r="A950" s="31" t="b">
        <v>1</v>
      </c>
      <c r="B950" s="32" t="s">
        <v>34</v>
      </c>
      <c r="C950" s="33" t="s">
        <v>5982</v>
      </c>
      <c r="D950" s="34" t="s">
        <v>91</v>
      </c>
      <c r="E950" s="45" t="s">
        <v>2692</v>
      </c>
      <c r="F950" s="43" t="b">
        <v>0</v>
      </c>
      <c r="G950" s="44" t="s">
        <v>86</v>
      </c>
      <c r="H950" s="36" t="b">
        <v>0</v>
      </c>
      <c r="I950" s="44" t="str">
        <f t="shared" si="1"/>
        <v>mattia.tenuccitutor1@pietroaldi.com</v>
      </c>
      <c r="J950" s="44" t="str">
        <f t="shared" si="2"/>
        <v>mattia.tenuccitutor2@pietroaldi.com</v>
      </c>
      <c r="K950" s="44"/>
    </row>
    <row r="951" ht="13.5" customHeight="1">
      <c r="A951" s="31" t="b">
        <v>1</v>
      </c>
      <c r="B951" s="32" t="s">
        <v>178</v>
      </c>
      <c r="C951" s="33" t="s">
        <v>5988</v>
      </c>
      <c r="D951" s="34" t="s">
        <v>91</v>
      </c>
      <c r="E951" s="35" t="s">
        <v>1154</v>
      </c>
      <c r="F951" s="36"/>
      <c r="G951" s="37" t="s">
        <v>86</v>
      </c>
      <c r="H951" s="36"/>
      <c r="I951" s="39" t="str">
        <f t="shared" si="1"/>
        <v>libero.terraccianotutor1@pietroaldi.com</v>
      </c>
      <c r="J951" s="39" t="str">
        <f t="shared" si="2"/>
        <v>libero.terraccianotutor2@pietroaldi.com</v>
      </c>
      <c r="K951" s="39"/>
    </row>
    <row r="952" ht="13.5" customHeight="1">
      <c r="A952" s="31" t="b">
        <v>1</v>
      </c>
      <c r="B952" s="32" t="s">
        <v>587</v>
      </c>
      <c r="C952" s="33" t="s">
        <v>5994</v>
      </c>
      <c r="D952" s="34" t="s">
        <v>91</v>
      </c>
      <c r="E952" s="45" t="s">
        <v>1171</v>
      </c>
      <c r="F952" s="43" t="b">
        <v>0</v>
      </c>
      <c r="G952" s="44" t="s">
        <v>86</v>
      </c>
      <c r="H952" s="36" t="b">
        <v>0</v>
      </c>
      <c r="I952" s="44" t="str">
        <f t="shared" si="1"/>
        <v>pietro.terranzanitutor1@pietroaldi.com</v>
      </c>
      <c r="J952" s="44" t="str">
        <f t="shared" si="2"/>
        <v>pietro.terranzanitutor2@pietroaldi.com</v>
      </c>
      <c r="K952" s="44"/>
    </row>
    <row r="953" ht="13.5" customHeight="1">
      <c r="A953" s="31" t="b">
        <v>1</v>
      </c>
      <c r="B953" s="32" t="s">
        <v>94</v>
      </c>
      <c r="C953" s="33" t="s">
        <v>157</v>
      </c>
      <c r="D953" s="34" t="s">
        <v>91</v>
      </c>
      <c r="E953" s="45" t="s">
        <v>763</v>
      </c>
      <c r="F953" s="43" t="b">
        <v>0</v>
      </c>
      <c r="G953" s="44" t="s">
        <v>86</v>
      </c>
      <c r="H953" s="36" t="b">
        <v>0</v>
      </c>
      <c r="I953" s="44" t="str">
        <f t="shared" si="1"/>
        <v>federico.terrositutor1@pietroaldi.com</v>
      </c>
      <c r="J953" s="44" t="str">
        <f t="shared" si="2"/>
        <v>federico.terrositutor2@pietroaldi.com</v>
      </c>
      <c r="K953" s="44"/>
    </row>
    <row r="954" ht="13.5" customHeight="1">
      <c r="A954" s="31" t="b">
        <v>1</v>
      </c>
      <c r="B954" s="32" t="s">
        <v>9</v>
      </c>
      <c r="C954" s="33" t="s">
        <v>6009</v>
      </c>
      <c r="D954" s="34" t="s">
        <v>84</v>
      </c>
      <c r="E954" s="45" t="s">
        <v>791</v>
      </c>
      <c r="F954" s="43" t="b">
        <v>0</v>
      </c>
      <c r="G954" s="44" t="s">
        <v>86</v>
      </c>
      <c r="H954" s="36" t="b">
        <v>0</v>
      </c>
      <c r="I954" s="44" t="str">
        <f t="shared" si="1"/>
        <v>florasolar.tesiotutor1@pietroaldi.com</v>
      </c>
      <c r="J954" s="44" t="str">
        <f t="shared" si="2"/>
        <v>florasolar.tesiotutor2@pietroaldi.com</v>
      </c>
      <c r="K954" s="44"/>
    </row>
    <row r="955" ht="13.5" customHeight="1">
      <c r="A955" s="31" t="b">
        <v>0</v>
      </c>
      <c r="B955" s="32" t="s">
        <v>295</v>
      </c>
      <c r="C955" s="33" t="s">
        <v>1390</v>
      </c>
      <c r="D955" s="34" t="s">
        <v>84</v>
      </c>
      <c r="E955" s="45" t="s">
        <v>6018</v>
      </c>
      <c r="F955" s="36" t="b">
        <v>1</v>
      </c>
      <c r="G955" s="44" t="s">
        <v>86</v>
      </c>
      <c r="H955" s="36"/>
      <c r="I955" s="44" t="str">
        <f t="shared" si="1"/>
        <v>tizianoleon.tesiotutor1@pietroaldi.com</v>
      </c>
      <c r="J955" s="44" t="str">
        <f t="shared" si="2"/>
        <v>tizianoleon.tesiotutor2@pietroaldi.com</v>
      </c>
      <c r="K955" s="38" t="s">
        <v>2129</v>
      </c>
    </row>
    <row r="956" ht="13.5" customHeight="1">
      <c r="A956" s="31" t="b">
        <v>1</v>
      </c>
      <c r="B956" s="32" t="s">
        <v>151</v>
      </c>
      <c r="C956" s="33" t="s">
        <v>6027</v>
      </c>
      <c r="D956" s="34" t="s">
        <v>84</v>
      </c>
      <c r="E956" s="45" t="s">
        <v>2124</v>
      </c>
      <c r="F956" s="43" t="b">
        <v>0</v>
      </c>
      <c r="G956" s="44" t="s">
        <v>86</v>
      </c>
      <c r="H956" s="36" t="b">
        <v>0</v>
      </c>
      <c r="I956" s="44" t="str">
        <f t="shared" si="1"/>
        <v>jules.thibaututor1@pietroaldi.com</v>
      </c>
      <c r="J956" s="44" t="str">
        <f t="shared" si="2"/>
        <v>jules.thibaututor2@pietroaldi.com</v>
      </c>
      <c r="K956" s="44"/>
    </row>
    <row r="957" ht="13.5" customHeight="1">
      <c r="A957" s="31" t="b">
        <v>1</v>
      </c>
      <c r="B957" s="32" t="s">
        <v>188</v>
      </c>
      <c r="C957" s="33" t="s">
        <v>6033</v>
      </c>
      <c r="D957" s="34" t="s">
        <v>91</v>
      </c>
      <c r="E957" s="45" t="s">
        <v>816</v>
      </c>
      <c r="F957" s="43" t="b">
        <v>0</v>
      </c>
      <c r="G957" s="44" t="s">
        <v>86</v>
      </c>
      <c r="H957" s="36" t="b">
        <v>0</v>
      </c>
      <c r="I957" s="44" t="str">
        <f t="shared" si="1"/>
        <v>francesco.ticcitutor1@pietroaldi.com</v>
      </c>
      <c r="J957" s="44" t="str">
        <f t="shared" si="2"/>
        <v>francesco.ticcitutor2@pietroaldi.com</v>
      </c>
      <c r="K957" s="44"/>
    </row>
    <row r="958" ht="13.5" customHeight="1">
      <c r="A958" s="31" t="b">
        <v>1</v>
      </c>
      <c r="B958" s="32" t="s">
        <v>121</v>
      </c>
      <c r="C958" s="33" t="s">
        <v>344</v>
      </c>
      <c r="D958" s="34" t="s">
        <v>91</v>
      </c>
      <c r="E958" s="45" t="s">
        <v>2328</v>
      </c>
      <c r="F958" s="43" t="b">
        <v>0</v>
      </c>
      <c r="G958" s="44" t="s">
        <v>86</v>
      </c>
      <c r="H958" s="36" t="b">
        <v>0</v>
      </c>
      <c r="I958" s="44" t="str">
        <f t="shared" si="1"/>
        <v>cloe.tintitutor1@pietroaldi.com</v>
      </c>
      <c r="J958" s="44" t="str">
        <f t="shared" si="2"/>
        <v>cloe.tintitutor2@pietroaldi.com</v>
      </c>
      <c r="K958" s="44"/>
    </row>
    <row r="959" ht="13.5" customHeight="1">
      <c r="A959" s="31" t="b">
        <v>1</v>
      </c>
      <c r="B959" s="32" t="s">
        <v>61</v>
      </c>
      <c r="C959" s="33" t="s">
        <v>6045</v>
      </c>
      <c r="D959" s="34" t="s">
        <v>91</v>
      </c>
      <c r="E959" s="45" t="s">
        <v>847</v>
      </c>
      <c r="F959" s="43" t="b">
        <v>0</v>
      </c>
      <c r="G959" s="44" t="s">
        <v>86</v>
      </c>
      <c r="H959" s="36" t="b">
        <v>0</v>
      </c>
      <c r="I959" s="44" t="str">
        <f t="shared" si="1"/>
        <v>giacomo.tirocchitutor1@pietroaldi.com</v>
      </c>
      <c r="J959" s="44" t="str">
        <f t="shared" si="2"/>
        <v>giacomo.tirocchitutor2@pietroaldi.com</v>
      </c>
      <c r="K959" s="44"/>
    </row>
    <row r="960" ht="13.5" customHeight="1">
      <c r="A960" s="31" t="b">
        <v>1</v>
      </c>
      <c r="B960" s="32" t="s">
        <v>143</v>
      </c>
      <c r="C960" s="33" t="s">
        <v>6051</v>
      </c>
      <c r="D960" s="34" t="s">
        <v>91</v>
      </c>
      <c r="E960" s="45" t="s">
        <v>1633</v>
      </c>
      <c r="F960" s="36" t="b">
        <v>1</v>
      </c>
      <c r="G960" s="44" t="s">
        <v>86</v>
      </c>
      <c r="H960" s="36"/>
      <c r="I960" s="44" t="str">
        <f t="shared" si="1"/>
        <v>thiago.tirocchitutor1@pietroaldi.com</v>
      </c>
      <c r="J960" s="44" t="str">
        <f t="shared" si="2"/>
        <v>thiago.tirocchitutor2@pietroaldi.com</v>
      </c>
      <c r="K960" s="44"/>
    </row>
    <row r="961" ht="13.5" customHeight="1">
      <c r="A961" s="31" t="b">
        <v>0</v>
      </c>
      <c r="B961" s="32" t="s">
        <v>106</v>
      </c>
      <c r="C961" s="33" t="s">
        <v>1411</v>
      </c>
      <c r="D961" s="34" t="s">
        <v>91</v>
      </c>
      <c r="E961" s="45" t="s">
        <v>6056</v>
      </c>
      <c r="F961" s="43"/>
      <c r="G961" s="44" t="s">
        <v>86</v>
      </c>
      <c r="H961" s="36"/>
      <c r="I961" s="44" t="str">
        <f t="shared" si="1"/>
        <v>edoardo.tizzitutor1@pietroaldi.com</v>
      </c>
      <c r="J961" s="44" t="str">
        <f t="shared" si="2"/>
        <v>edoardo.tizzitutor2@pietroaldi.com</v>
      </c>
      <c r="K961" s="38" t="s">
        <v>6060</v>
      </c>
    </row>
    <row r="962" ht="13.5" customHeight="1">
      <c r="A962" s="31" t="b">
        <v>1</v>
      </c>
      <c r="B962" s="32" t="s">
        <v>278</v>
      </c>
      <c r="C962" s="33" t="s">
        <v>6064</v>
      </c>
      <c r="D962" s="34" t="s">
        <v>91</v>
      </c>
      <c r="E962" s="45" t="s">
        <v>2823</v>
      </c>
      <c r="F962" s="43" t="b">
        <v>0</v>
      </c>
      <c r="G962" s="44" t="s">
        <v>86</v>
      </c>
      <c r="H962" s="36" t="b">
        <v>0</v>
      </c>
      <c r="I962" s="44" t="str">
        <f t="shared" si="1"/>
        <v>filippo.tocchitutor1@pietroaldi.com</v>
      </c>
      <c r="J962" s="44" t="str">
        <f t="shared" si="2"/>
        <v>filippo.tocchitutor2@pietroaldi.com</v>
      </c>
      <c r="K962" s="44"/>
    </row>
    <row r="963" ht="13.5" customHeight="1">
      <c r="A963" s="31" t="b">
        <v>1</v>
      </c>
      <c r="B963" s="32" t="s">
        <v>143</v>
      </c>
      <c r="C963" s="33" t="s">
        <v>6071</v>
      </c>
      <c r="D963" s="34" t="s">
        <v>91</v>
      </c>
      <c r="E963" s="45" t="s">
        <v>1644</v>
      </c>
      <c r="F963" s="43"/>
      <c r="G963" s="44" t="s">
        <v>86</v>
      </c>
      <c r="H963" s="36"/>
      <c r="I963" s="44" t="str">
        <f t="shared" si="1"/>
        <v>andrea.toccitutor1@pietroaldi.com</v>
      </c>
      <c r="J963" s="44" t="str">
        <f t="shared" si="2"/>
        <v>andrea.toccitutor2@pietroaldi.com</v>
      </c>
      <c r="K963" s="44"/>
    </row>
    <row r="964" ht="13.5" customHeight="1">
      <c r="A964" s="31" t="b">
        <v>1</v>
      </c>
      <c r="B964" s="32" t="s">
        <v>143</v>
      </c>
      <c r="C964" s="33" t="s">
        <v>6077</v>
      </c>
      <c r="D964" s="34" t="s">
        <v>91</v>
      </c>
      <c r="E964" s="45" t="s">
        <v>1655</v>
      </c>
      <c r="F964" s="43"/>
      <c r="G964" s="64" t="s">
        <v>6079</v>
      </c>
      <c r="H964" s="36"/>
      <c r="I964" s="44" t="str">
        <f t="shared" si="1"/>
        <v>diego.toccitutor1@pietroaldi.com</v>
      </c>
      <c r="J964" s="44" t="str">
        <f t="shared" si="2"/>
        <v>diego.toccitutor2@pietroaldi.com</v>
      </c>
      <c r="K964" s="44"/>
    </row>
    <row r="965" ht="13.5" customHeight="1">
      <c r="A965" s="31" t="b">
        <v>1</v>
      </c>
      <c r="B965" s="32" t="s">
        <v>372</v>
      </c>
      <c r="C965" s="33" t="s">
        <v>6086</v>
      </c>
      <c r="D965" s="34" t="s">
        <v>91</v>
      </c>
      <c r="E965" s="45" t="s">
        <v>1121</v>
      </c>
      <c r="F965" s="43" t="b">
        <v>0</v>
      </c>
      <c r="G965" s="44" t="s">
        <v>86</v>
      </c>
      <c r="H965" s="36" t="b">
        <v>0</v>
      </c>
      <c r="I965" s="44" t="str">
        <f t="shared" si="1"/>
        <v>mattia.todiscotutor1@pietroaldi.com</v>
      </c>
      <c r="J965" s="44" t="str">
        <f t="shared" si="2"/>
        <v>mattia.todiscotutor2@pietroaldi.com</v>
      </c>
      <c r="K965" s="44"/>
    </row>
    <row r="966" ht="13.5" customHeight="1">
      <c r="A966" s="31" t="b">
        <v>1</v>
      </c>
      <c r="B966" s="32" t="s">
        <v>81</v>
      </c>
      <c r="C966" s="33" t="s">
        <v>726</v>
      </c>
      <c r="D966" s="34" t="s">
        <v>91</v>
      </c>
      <c r="E966" s="45" t="s">
        <v>577</v>
      </c>
      <c r="F966" s="43" t="b">
        <v>0</v>
      </c>
      <c r="G966" s="44" t="s">
        <v>86</v>
      </c>
      <c r="H966" s="36" t="b">
        <v>0</v>
      </c>
      <c r="I966" s="44" t="str">
        <f t="shared" si="1"/>
        <v>beatrice.tofanellitutor1@pietroaldi.com</v>
      </c>
      <c r="J966" s="44" t="str">
        <f t="shared" si="2"/>
        <v>beatrice.tofanellitutor2@pietroaldi.com</v>
      </c>
      <c r="K966" s="44"/>
    </row>
    <row r="967" ht="13.5" customHeight="1">
      <c r="A967" s="31" t="b">
        <v>1</v>
      </c>
      <c r="B967" s="32" t="s">
        <v>160</v>
      </c>
      <c r="C967" s="33" t="s">
        <v>6099</v>
      </c>
      <c r="D967" s="34" t="s">
        <v>91</v>
      </c>
      <c r="E967" s="45" t="s">
        <v>1207</v>
      </c>
      <c r="F967" s="43" t="b">
        <v>0</v>
      </c>
      <c r="G967" s="44" t="s">
        <v>86</v>
      </c>
      <c r="H967" s="36" t="b">
        <v>0</v>
      </c>
      <c r="I967" s="44" t="str">
        <f t="shared" si="1"/>
        <v>rita.tomeitutor1@pietroaldi.com</v>
      </c>
      <c r="J967" s="44" t="str">
        <f t="shared" si="2"/>
        <v>rita.tomeitutor2@pietroaldi.com</v>
      </c>
      <c r="K967" s="44"/>
    </row>
    <row r="968" ht="13.5" customHeight="1">
      <c r="A968" s="31" t="b">
        <v>1</v>
      </c>
      <c r="B968" s="32" t="s">
        <v>62</v>
      </c>
      <c r="C968" s="33" t="s">
        <v>6106</v>
      </c>
      <c r="D968" s="34" t="s">
        <v>91</v>
      </c>
      <c r="E968" s="45" t="s">
        <v>477</v>
      </c>
      <c r="F968" s="36" t="b">
        <v>1</v>
      </c>
      <c r="G968" s="44" t="s">
        <v>86</v>
      </c>
      <c r="H968" s="36" t="b">
        <v>0</v>
      </c>
      <c r="I968" s="44" t="str">
        <f t="shared" si="1"/>
        <v>alice.tommasitutor1@pietroaldi.com</v>
      </c>
      <c r="J968" s="44" t="str">
        <f t="shared" si="2"/>
        <v>alice.tommasitutor2@pietroaldi.com</v>
      </c>
      <c r="K968" s="44"/>
    </row>
    <row r="969" ht="13.5" customHeight="1">
      <c r="A969" s="31" t="b">
        <v>1</v>
      </c>
      <c r="B969" s="32" t="s">
        <v>65</v>
      </c>
      <c r="C969" s="33" t="s">
        <v>6112</v>
      </c>
      <c r="D969" s="34" t="s">
        <v>91</v>
      </c>
      <c r="E969" s="45" t="s">
        <v>837</v>
      </c>
      <c r="F969" s="43" t="b">
        <v>0</v>
      </c>
      <c r="G969" s="44" t="s">
        <v>86</v>
      </c>
      <c r="H969" s="36" t="b">
        <v>0</v>
      </c>
      <c r="I969" s="44" t="str">
        <f t="shared" si="1"/>
        <v>gaia.toncellitutor1@pietroaldi.com</v>
      </c>
      <c r="J969" s="44" t="str">
        <f t="shared" si="2"/>
        <v>gaia.toncellitutor2@pietroaldi.com</v>
      </c>
      <c r="K969" s="44"/>
    </row>
    <row r="970" ht="13.5" customHeight="1">
      <c r="A970" s="31" t="b">
        <v>1</v>
      </c>
      <c r="B970" s="32" t="s">
        <v>113</v>
      </c>
      <c r="C970" s="33" t="s">
        <v>6119</v>
      </c>
      <c r="D970" s="34" t="s">
        <v>84</v>
      </c>
      <c r="E970" s="45" t="s">
        <v>1305</v>
      </c>
      <c r="F970" s="43" t="b">
        <v>0</v>
      </c>
      <c r="G970" s="44" t="s">
        <v>86</v>
      </c>
      <c r="H970" s="36" t="b">
        <v>0</v>
      </c>
      <c r="I970" s="44" t="str">
        <f t="shared" si="1"/>
        <v>vanessa.tonellitutor1@pietroaldi.com</v>
      </c>
      <c r="J970" s="44" t="str">
        <f t="shared" si="2"/>
        <v>vanessa.tonellitutor2@pietroaldi.com</v>
      </c>
      <c r="K970" s="44"/>
    </row>
    <row r="971" ht="13.5" customHeight="1">
      <c r="A971" s="31" t="b">
        <v>1</v>
      </c>
      <c r="B971" s="32" t="s">
        <v>490</v>
      </c>
      <c r="C971" s="33" t="s">
        <v>6127</v>
      </c>
      <c r="D971" s="34" t="s">
        <v>91</v>
      </c>
      <c r="E971" s="45" t="s">
        <v>1241</v>
      </c>
      <c r="F971" s="43" t="b">
        <v>0</v>
      </c>
      <c r="G971" s="64" t="s">
        <v>6128</v>
      </c>
      <c r="H971" s="36" t="b">
        <v>0</v>
      </c>
      <c r="I971" s="44" t="str">
        <f t="shared" si="1"/>
        <v>sara.toniazzitutor1@pietroaldi.com</v>
      </c>
      <c r="J971" s="44" t="str">
        <f t="shared" si="2"/>
        <v>sara.toniazzitutor2@pietroaldi.com</v>
      </c>
      <c r="K971" s="44"/>
    </row>
    <row r="972" ht="13.5" customHeight="1">
      <c r="A972" s="31" t="b">
        <v>1</v>
      </c>
      <c r="B972" s="32" t="s">
        <v>292</v>
      </c>
      <c r="C972" s="33" t="s">
        <v>6134</v>
      </c>
      <c r="D972" s="34" t="s">
        <v>91</v>
      </c>
      <c r="E972" s="45" t="s">
        <v>1152</v>
      </c>
      <c r="F972" s="43" t="b">
        <v>0</v>
      </c>
      <c r="G972" s="44" t="s">
        <v>86</v>
      </c>
      <c r="H972" s="36" t="b">
        <v>0</v>
      </c>
      <c r="I972" s="44" t="str">
        <f t="shared" si="1"/>
        <v>nicolas.toninitutor1@pietroaldi.com</v>
      </c>
      <c r="J972" s="44" t="str">
        <f t="shared" si="2"/>
        <v>nicolas.toninitutor2@pietroaldi.com</v>
      </c>
      <c r="K972" s="44"/>
    </row>
    <row r="973" ht="13.5" customHeight="1">
      <c r="A973" s="31" t="b">
        <v>1</v>
      </c>
      <c r="B973" s="32" t="s">
        <v>99</v>
      </c>
      <c r="C973" s="33" t="s">
        <v>6143</v>
      </c>
      <c r="D973" s="34" t="s">
        <v>91</v>
      </c>
      <c r="E973" s="35" t="s">
        <v>5741</v>
      </c>
      <c r="F973" s="36"/>
      <c r="G973" s="37" t="s">
        <v>86</v>
      </c>
      <c r="H973" s="36"/>
      <c r="I973" s="39" t="str">
        <f t="shared" si="1"/>
        <v>maria.topitutor1@pietroaldi.com</v>
      </c>
      <c r="J973" s="39" t="str">
        <f t="shared" si="2"/>
        <v>maria.topitutor2@pietroaldi.com</v>
      </c>
      <c r="K973" s="39"/>
    </row>
    <row r="974" ht="13.5" customHeight="1">
      <c r="A974" s="31" t="b">
        <v>1</v>
      </c>
      <c r="B974" s="32" t="s">
        <v>66</v>
      </c>
      <c r="C974" s="33" t="s">
        <v>6148</v>
      </c>
      <c r="D974" s="34" t="s">
        <v>91</v>
      </c>
      <c r="E974" s="45" t="s">
        <v>1098</v>
      </c>
      <c r="F974" s="43" t="b">
        <v>0</v>
      </c>
      <c r="G974" s="53" t="s">
        <v>6153</v>
      </c>
      <c r="H974" s="36" t="b">
        <v>0</v>
      </c>
      <c r="I974" s="44" t="str">
        <f t="shared" si="1"/>
        <v>matteo.torritutor1@pietroaldi.com</v>
      </c>
      <c r="J974" s="44" t="str">
        <f t="shared" si="2"/>
        <v>matteo.torritutor2@pietroaldi.com</v>
      </c>
      <c r="K974" s="44"/>
    </row>
    <row r="975" ht="13.5" customHeight="1">
      <c r="A975" s="31" t="b">
        <v>1</v>
      </c>
      <c r="B975" s="32" t="s">
        <v>152</v>
      </c>
      <c r="C975" s="33" t="s">
        <v>6162</v>
      </c>
      <c r="D975" s="34" t="s">
        <v>91</v>
      </c>
      <c r="E975" s="35" t="s">
        <v>5186</v>
      </c>
      <c r="F975" s="36"/>
      <c r="G975" s="64" t="s">
        <v>6167</v>
      </c>
      <c r="H975" s="36"/>
      <c r="I975" s="39" t="str">
        <f t="shared" si="1"/>
        <v>sara.torritutor1@pietroaldi.com</v>
      </c>
      <c r="J975" s="39" t="str">
        <f t="shared" si="2"/>
        <v>sara.torritutor2@pietroaldi.com</v>
      </c>
      <c r="K975" s="39"/>
    </row>
    <row r="976" ht="13.5" customHeight="1">
      <c r="A976" s="31" t="b">
        <v>1</v>
      </c>
      <c r="B976" s="32" t="s">
        <v>215</v>
      </c>
      <c r="C976" s="33" t="s">
        <v>6172</v>
      </c>
      <c r="D976" s="34" t="s">
        <v>91</v>
      </c>
      <c r="E976" s="45" t="s">
        <v>1072</v>
      </c>
      <c r="F976" s="43" t="b">
        <v>0</v>
      </c>
      <c r="G976" s="53" t="s">
        <v>6176</v>
      </c>
      <c r="H976" s="36" t="b">
        <v>0</v>
      </c>
      <c r="I976" s="44" t="str">
        <f t="shared" si="1"/>
        <v>matilde.torrinitutor1@pietroaldi.com</v>
      </c>
      <c r="J976" s="44" t="str">
        <f t="shared" si="2"/>
        <v>matilde.torrinitutor2@pietroaldi.com</v>
      </c>
      <c r="K976" s="44"/>
    </row>
    <row r="977" ht="13.5" customHeight="1">
      <c r="A977" s="31" t="b">
        <v>1</v>
      </c>
      <c r="B977" s="32" t="s">
        <v>284</v>
      </c>
      <c r="C977" s="33" t="s">
        <v>6187</v>
      </c>
      <c r="D977" s="34" t="s">
        <v>84</v>
      </c>
      <c r="E977" s="45" t="s">
        <v>1482</v>
      </c>
      <c r="F977" s="43"/>
      <c r="G977" s="44" t="s">
        <v>86</v>
      </c>
      <c r="H977" s="36"/>
      <c r="I977" s="44" t="str">
        <f t="shared" si="1"/>
        <v>elena.torrititutor1@pietroaldi.com</v>
      </c>
      <c r="J977" s="44" t="str">
        <f t="shared" si="2"/>
        <v>elena.torrititutor2@pietroaldi.com</v>
      </c>
      <c r="K977" s="44"/>
    </row>
    <row r="978" ht="13.5" customHeight="1">
      <c r="A978" s="31" t="b">
        <v>1</v>
      </c>
      <c r="B978" s="32" t="s">
        <v>99</v>
      </c>
      <c r="C978" s="33" t="s">
        <v>6204</v>
      </c>
      <c r="D978" s="34" t="s">
        <v>84</v>
      </c>
      <c r="E978" s="35" t="s">
        <v>5753</v>
      </c>
      <c r="F978" s="36"/>
      <c r="G978" s="37" t="s">
        <v>86</v>
      </c>
      <c r="H978" s="36"/>
      <c r="I978" s="39" t="str">
        <f t="shared" si="1"/>
        <v>marta.torrititutor1@pietroaldi.com</v>
      </c>
      <c r="J978" s="39" t="str">
        <f t="shared" si="2"/>
        <v>marta.torrititutor2@pietroaldi.com</v>
      </c>
      <c r="K978" s="39"/>
    </row>
    <row r="979" ht="13.5" customHeight="1">
      <c r="A979" s="31" t="b">
        <v>1</v>
      </c>
      <c r="B979" s="32" t="s">
        <v>284</v>
      </c>
      <c r="C979" s="33" t="s">
        <v>6216</v>
      </c>
      <c r="D979" s="34" t="s">
        <v>84</v>
      </c>
      <c r="E979" s="45" t="s">
        <v>1488</v>
      </c>
      <c r="F979" s="43"/>
      <c r="G979" s="44" t="s">
        <v>86</v>
      </c>
      <c r="H979" s="36"/>
      <c r="I979" s="44" t="str">
        <f t="shared" si="1"/>
        <v>enea.tortellitutor1@pietroaldi.com</v>
      </c>
      <c r="J979" s="44" t="str">
        <f t="shared" si="2"/>
        <v>enea.tortellitutor2@pietroaldi.com</v>
      </c>
      <c r="K979" s="44"/>
    </row>
    <row r="980" ht="13.5" customHeight="1">
      <c r="A980" s="31" t="b">
        <v>1</v>
      </c>
      <c r="B980" s="32" t="s">
        <v>61</v>
      </c>
      <c r="C980" s="33" t="s">
        <v>6230</v>
      </c>
      <c r="D980" s="34" t="s">
        <v>91</v>
      </c>
      <c r="E980" s="45" t="s">
        <v>1150</v>
      </c>
      <c r="F980" s="43" t="b">
        <v>0</v>
      </c>
      <c r="G980" s="44" t="s">
        <v>86</v>
      </c>
      <c r="H980" s="36" t="b">
        <v>0</v>
      </c>
      <c r="I980" s="44" t="str">
        <f t="shared" si="1"/>
        <v>niccolo.tortoratutor1@pietroaldi.com</v>
      </c>
      <c r="J980" s="44" t="str">
        <f t="shared" si="2"/>
        <v>niccolo.tortoratutor2@pietroaldi.com</v>
      </c>
      <c r="K980" s="44"/>
    </row>
    <row r="981" ht="13.5" customHeight="1">
      <c r="A981" s="31" t="b">
        <v>1</v>
      </c>
      <c r="B981" s="32" t="s">
        <v>81</v>
      </c>
      <c r="C981" s="33" t="s">
        <v>366</v>
      </c>
      <c r="D981" s="34" t="s">
        <v>91</v>
      </c>
      <c r="E981" s="45" t="s">
        <v>818</v>
      </c>
      <c r="F981" s="43" t="b">
        <v>0</v>
      </c>
      <c r="G981" s="44" t="s">
        <v>86</v>
      </c>
      <c r="H981" s="36" t="b">
        <v>0</v>
      </c>
      <c r="I981" s="44" t="str">
        <f t="shared" si="1"/>
        <v>francesco.tositutor1@pietroaldi.com</v>
      </c>
      <c r="J981" s="44" t="str">
        <f t="shared" si="2"/>
        <v>francesco.tositutor2@pietroaldi.com</v>
      </c>
      <c r="K981" s="44"/>
    </row>
    <row r="982" ht="13.5" customHeight="1">
      <c r="A982" s="31" t="b">
        <v>1</v>
      </c>
      <c r="B982" s="32" t="s">
        <v>587</v>
      </c>
      <c r="C982" s="33" t="s">
        <v>6249</v>
      </c>
      <c r="D982" s="34" t="s">
        <v>91</v>
      </c>
      <c r="E982" s="45" t="s">
        <v>1100</v>
      </c>
      <c r="F982" s="36" t="b">
        <v>1</v>
      </c>
      <c r="G982" s="44" t="s">
        <v>86</v>
      </c>
      <c r="H982" s="36" t="b">
        <v>0</v>
      </c>
      <c r="I982" s="44" t="str">
        <f t="shared" si="1"/>
        <v>matteo.tositutor1@pietroaldi.com</v>
      </c>
      <c r="J982" s="44" t="str">
        <f t="shared" si="2"/>
        <v>matteo.tositutor2@pietroaldi.com</v>
      </c>
      <c r="K982" s="44"/>
    </row>
    <row r="983" ht="13.5" customHeight="1">
      <c r="A983" s="31" t="b">
        <v>1</v>
      </c>
      <c r="B983" s="32" t="s">
        <v>34</v>
      </c>
      <c r="C983" s="33" t="s">
        <v>246</v>
      </c>
      <c r="D983" s="34" t="s">
        <v>91</v>
      </c>
      <c r="E983" s="45" t="s">
        <v>2698</v>
      </c>
      <c r="F983" s="43" t="b">
        <v>0</v>
      </c>
      <c r="G983" s="44" t="s">
        <v>86</v>
      </c>
      <c r="H983" s="36" t="b">
        <v>0</v>
      </c>
      <c r="I983" s="44" t="str">
        <f t="shared" si="1"/>
        <v>gabrielepasquale.trimbolitutor1@pietroaldi.com</v>
      </c>
      <c r="J983" s="44" t="str">
        <f t="shared" si="2"/>
        <v>gabrielepasquale.trimbolitutor2@pietroaldi.com</v>
      </c>
      <c r="K983" s="44"/>
    </row>
    <row r="984" ht="13.5" customHeight="1">
      <c r="A984" s="31" t="b">
        <v>1</v>
      </c>
      <c r="B984" s="32" t="s">
        <v>126</v>
      </c>
      <c r="C984" s="33" t="s">
        <v>6267</v>
      </c>
      <c r="D984" s="34" t="s">
        <v>91</v>
      </c>
      <c r="E984" s="45" t="s">
        <v>1318</v>
      </c>
      <c r="F984" s="43" t="b">
        <v>0</v>
      </c>
      <c r="G984" s="44" t="s">
        <v>86</v>
      </c>
      <c r="H984" s="36" t="b">
        <v>0</v>
      </c>
      <c r="I984" s="44" t="str">
        <f t="shared" si="1"/>
        <v>vittoria.tripoditutor1@pietroaldi.com</v>
      </c>
      <c r="J984" s="44" t="str">
        <f t="shared" si="2"/>
        <v>vittoria.tripoditutor2@pietroaldi.com</v>
      </c>
      <c r="K984" s="44"/>
    </row>
    <row r="985" ht="13.5" customHeight="1">
      <c r="A985" s="31" t="b">
        <v>1</v>
      </c>
      <c r="B985" s="32" t="s">
        <v>94</v>
      </c>
      <c r="C985" s="33" t="s">
        <v>6277</v>
      </c>
      <c r="D985" s="34" t="s">
        <v>84</v>
      </c>
      <c r="E985" s="45" t="s">
        <v>1136</v>
      </c>
      <c r="F985" s="43" t="b">
        <v>0</v>
      </c>
      <c r="G985" s="44" t="s">
        <v>86</v>
      </c>
      <c r="H985" s="36" t="b">
        <v>0</v>
      </c>
      <c r="I985" s="44" t="str">
        <f t="shared" si="1"/>
        <v>mirko.tronconitutor1@pietroaldi.com</v>
      </c>
      <c r="J985" s="44" t="str">
        <f t="shared" si="2"/>
        <v>mirko.tronconitutor2@pietroaldi.com</v>
      </c>
      <c r="K985" s="44"/>
    </row>
    <row r="986" ht="13.5" customHeight="1">
      <c r="A986" s="31" t="b">
        <v>1</v>
      </c>
      <c r="B986" s="32" t="s">
        <v>370</v>
      </c>
      <c r="C986" s="33" t="s">
        <v>6286</v>
      </c>
      <c r="D986" s="34" t="s">
        <v>84</v>
      </c>
      <c r="E986" s="45" t="s">
        <v>1836</v>
      </c>
      <c r="F986" s="36" t="b">
        <v>1</v>
      </c>
      <c r="G986" s="44" t="s">
        <v>86</v>
      </c>
      <c r="H986" s="36"/>
      <c r="I986" s="44" t="str">
        <f t="shared" si="1"/>
        <v>aleksander.troplinitutor1@pietroaldi.com</v>
      </c>
      <c r="J986" s="44" t="str">
        <f t="shared" si="2"/>
        <v>aleksander.troplinitutor2@pietroaldi.com</v>
      </c>
      <c r="K986" s="44"/>
    </row>
    <row r="987" ht="13.5" customHeight="1">
      <c r="A987" s="31" t="b">
        <v>1</v>
      </c>
      <c r="B987" s="32" t="s">
        <v>192</v>
      </c>
      <c r="C987" s="33" t="s">
        <v>6297</v>
      </c>
      <c r="D987" s="34" t="s">
        <v>91</v>
      </c>
      <c r="E987" s="45" t="s">
        <v>6299</v>
      </c>
      <c r="F987" s="43" t="b">
        <v>0</v>
      </c>
      <c r="G987" s="44" t="s">
        <v>86</v>
      </c>
      <c r="H987" s="36" t="b">
        <v>0</v>
      </c>
      <c r="I987" s="44" t="str">
        <f t="shared" si="1"/>
        <v>francesco.turcotutor1@pietroaldi.com</v>
      </c>
      <c r="J987" s="44" t="str">
        <f t="shared" si="2"/>
        <v>francesco.turcotutor2@pietroaldi.com</v>
      </c>
      <c r="K987" s="44"/>
    </row>
    <row r="988" ht="13.5" customHeight="1">
      <c r="A988" s="31" t="b">
        <v>1</v>
      </c>
      <c r="B988" s="32" t="s">
        <v>126</v>
      </c>
      <c r="C988" s="33" t="s">
        <v>6306</v>
      </c>
      <c r="D988" s="34" t="s">
        <v>91</v>
      </c>
      <c r="E988" s="45" t="s">
        <v>1283</v>
      </c>
      <c r="F988" s="43" t="b">
        <v>0</v>
      </c>
      <c r="G988" s="44" t="s">
        <v>86</v>
      </c>
      <c r="H988" s="36" t="b">
        <v>0</v>
      </c>
      <c r="I988" s="44" t="str">
        <f t="shared" si="1"/>
        <v>thomas.turettatutor1@pietroaldi.com</v>
      </c>
      <c r="J988" s="44" t="str">
        <f t="shared" si="2"/>
        <v>thomas.turettatutor2@pietroaldi.com</v>
      </c>
      <c r="K988" s="44"/>
    </row>
    <row r="989" ht="13.5" customHeight="1">
      <c r="A989" s="31" t="b">
        <v>1</v>
      </c>
      <c r="B989" s="32" t="s">
        <v>94</v>
      </c>
      <c r="C989" s="33" t="s">
        <v>6316</v>
      </c>
      <c r="D989" s="34" t="s">
        <v>91</v>
      </c>
      <c r="E989" s="45" t="s">
        <v>440</v>
      </c>
      <c r="F989" s="43" t="b">
        <v>0</v>
      </c>
      <c r="G989" s="44" t="s">
        <v>86</v>
      </c>
      <c r="H989" s="36" t="b">
        <v>0</v>
      </c>
      <c r="I989" s="44" t="str">
        <f t="shared" si="1"/>
        <v>alessandro.ubertitutor1@pietroaldi.com</v>
      </c>
      <c r="J989" s="44" t="str">
        <f t="shared" si="2"/>
        <v>alessandro.ubertitutor2@pietroaldi.com</v>
      </c>
      <c r="K989" s="44"/>
    </row>
    <row r="990" ht="13.5" customHeight="1">
      <c r="A990" s="31" t="b">
        <v>1</v>
      </c>
      <c r="B990" s="32" t="s">
        <v>74</v>
      </c>
      <c r="C990" s="33" t="s">
        <v>6327</v>
      </c>
      <c r="D990" s="34" t="s">
        <v>91</v>
      </c>
      <c r="E990" s="45" t="s">
        <v>1021</v>
      </c>
      <c r="F990" s="43" t="b">
        <v>0</v>
      </c>
      <c r="G990" s="44" t="s">
        <v>86</v>
      </c>
      <c r="H990" s="36" t="b">
        <v>0</v>
      </c>
      <c r="I990" s="44" t="str">
        <f t="shared" si="1"/>
        <v>manuel.ukatutor1@pietroaldi.com</v>
      </c>
      <c r="J990" s="44" t="str">
        <f t="shared" si="2"/>
        <v>manuel.ukatutor2@pietroaldi.com</v>
      </c>
      <c r="K990" s="44"/>
    </row>
    <row r="991" ht="13.5" customHeight="1">
      <c r="A991" s="31" t="b">
        <v>1</v>
      </c>
      <c r="B991" s="32" t="s">
        <v>126</v>
      </c>
      <c r="C991" s="33" t="s">
        <v>6334</v>
      </c>
      <c r="D991" s="34" t="s">
        <v>84</v>
      </c>
      <c r="E991" s="45" t="s">
        <v>912</v>
      </c>
      <c r="F991" s="43" t="b">
        <v>0</v>
      </c>
      <c r="G991" s="44" t="s">
        <v>86</v>
      </c>
      <c r="H991" s="36" t="b">
        <v>0</v>
      </c>
      <c r="I991" s="44" t="str">
        <f t="shared" si="1"/>
        <v>greta.vagagginitutor1@pietroaldi.com</v>
      </c>
      <c r="J991" s="44" t="str">
        <f t="shared" si="2"/>
        <v>greta.vagagginitutor2@pietroaldi.com</v>
      </c>
      <c r="K991" s="44"/>
    </row>
    <row r="992" ht="13.5" customHeight="1">
      <c r="A992" s="31" t="b">
        <v>1</v>
      </c>
      <c r="B992" s="32" t="s">
        <v>81</v>
      </c>
      <c r="C992" s="33" t="s">
        <v>6345</v>
      </c>
      <c r="D992" s="34" t="s">
        <v>91</v>
      </c>
      <c r="E992" s="45" t="s">
        <v>443</v>
      </c>
      <c r="F992" s="43" t="b">
        <v>0</v>
      </c>
      <c r="G992" s="44" t="s">
        <v>86</v>
      </c>
      <c r="H992" s="36" t="b">
        <v>0</v>
      </c>
      <c r="I992" s="44" t="str">
        <f t="shared" si="1"/>
        <v>alessandro.vaghegginitutor1@pietroaldi.com</v>
      </c>
      <c r="J992" s="44" t="str">
        <f t="shared" si="2"/>
        <v>alessandro.vaghegginitutor2@pietroaldi.com</v>
      </c>
      <c r="K992" s="44"/>
    </row>
    <row r="993" ht="13.5" customHeight="1">
      <c r="A993" s="31" t="b">
        <v>1</v>
      </c>
      <c r="B993" s="32" t="s">
        <v>56</v>
      </c>
      <c r="C993" s="33" t="s">
        <v>6355</v>
      </c>
      <c r="D993" s="34" t="s">
        <v>91</v>
      </c>
      <c r="E993" s="45" t="s">
        <v>605</v>
      </c>
      <c r="F993" s="43" t="b">
        <v>0</v>
      </c>
      <c r="G993" s="44" t="s">
        <v>86</v>
      </c>
      <c r="H993" s="36" t="b">
        <v>0</v>
      </c>
      <c r="I993" s="44" t="str">
        <f t="shared" si="1"/>
        <v>carlo.vaghegginitutor1@pietroaldi.com</v>
      </c>
      <c r="J993" s="44" t="str">
        <f t="shared" si="2"/>
        <v>carlo.vaghegginitutor2@pietroaldi.com</v>
      </c>
      <c r="K993" s="44"/>
    </row>
    <row r="994" ht="13.5" customHeight="1">
      <c r="A994" s="31" t="b">
        <v>1</v>
      </c>
      <c r="B994" s="32" t="s">
        <v>152</v>
      </c>
      <c r="C994" s="33" t="s">
        <v>6365</v>
      </c>
      <c r="D994" s="34" t="s">
        <v>91</v>
      </c>
      <c r="E994" s="35" t="s">
        <v>5195</v>
      </c>
      <c r="F994" s="36"/>
      <c r="G994" s="37" t="s">
        <v>86</v>
      </c>
      <c r="H994" s="36"/>
      <c r="I994" s="39" t="str">
        <f t="shared" si="1"/>
        <v>vittorio.vagliotutor1@pietroaldi.com</v>
      </c>
      <c r="J994" s="39" t="str">
        <f t="shared" si="2"/>
        <v>vittorio.vagliotutor2@pietroaldi.com</v>
      </c>
      <c r="K994" s="39"/>
    </row>
    <row r="995" ht="13.5" customHeight="1">
      <c r="A995" s="31" t="b">
        <v>0</v>
      </c>
      <c r="B995" s="32" t="s">
        <v>239</v>
      </c>
      <c r="C995" s="33" t="s">
        <v>1418</v>
      </c>
      <c r="D995" s="34" t="s">
        <v>91</v>
      </c>
      <c r="E995" s="45" t="s">
        <v>6376</v>
      </c>
      <c r="F995" s="43" t="b">
        <v>0</v>
      </c>
      <c r="G995" s="44" t="s">
        <v>86</v>
      </c>
      <c r="H995" s="36" t="b">
        <v>0</v>
      </c>
      <c r="I995" s="44" t="str">
        <f t="shared" si="1"/>
        <v>alessandro.valentitutor1@pietroaldi.com</v>
      </c>
      <c r="J995" s="44" t="str">
        <f t="shared" si="2"/>
        <v>alessandro.valentitutor2@pietroaldi.com</v>
      </c>
      <c r="K995" s="38" t="s">
        <v>6381</v>
      </c>
    </row>
    <row r="996" ht="13.5" customHeight="1">
      <c r="A996" s="31" t="b">
        <v>1</v>
      </c>
      <c r="B996" s="32" t="s">
        <v>160</v>
      </c>
      <c r="C996" s="33" t="s">
        <v>6384</v>
      </c>
      <c r="D996" s="34" t="s">
        <v>91</v>
      </c>
      <c r="E996" s="45" t="s">
        <v>1040</v>
      </c>
      <c r="F996" s="43" t="b">
        <v>0</v>
      </c>
      <c r="G996" s="52" t="s">
        <v>6388</v>
      </c>
      <c r="H996" s="36" t="b">
        <v>0</v>
      </c>
      <c r="I996" s="44" t="str">
        <f t="shared" si="1"/>
        <v>mariagiulia.valentitutor1@pietroaldi.com</v>
      </c>
      <c r="J996" s="44" t="str">
        <f t="shared" si="2"/>
        <v>mariagiulia.valentitutor2@pietroaldi.com</v>
      </c>
      <c r="K996" s="44"/>
    </row>
    <row r="997" ht="13.5" customHeight="1">
      <c r="A997" s="31" t="b">
        <v>1</v>
      </c>
      <c r="B997" s="32" t="s">
        <v>97</v>
      </c>
      <c r="C997" s="33" t="s">
        <v>6396</v>
      </c>
      <c r="D997" s="34" t="s">
        <v>91</v>
      </c>
      <c r="E997" s="45" t="s">
        <v>991</v>
      </c>
      <c r="F997" s="43" t="b">
        <v>0</v>
      </c>
      <c r="G997" s="44" t="s">
        <v>86</v>
      </c>
      <c r="H997" s="36" t="b">
        <v>0</v>
      </c>
      <c r="I997" s="44" t="str">
        <f t="shared" si="1"/>
        <v>lorenzofrancesco.valentinitutor1@pietroaldi.com</v>
      </c>
      <c r="J997" s="44" t="str">
        <f t="shared" si="2"/>
        <v>lorenzofrancesco.valentinitutor2@pietroaldi.com</v>
      </c>
      <c r="K997" s="44"/>
    </row>
    <row r="998" ht="13.5" customHeight="1">
      <c r="A998" s="31" t="b">
        <v>1</v>
      </c>
      <c r="B998" s="32" t="s">
        <v>370</v>
      </c>
      <c r="C998" s="33" t="s">
        <v>6407</v>
      </c>
      <c r="D998" s="34" t="s">
        <v>84</v>
      </c>
      <c r="E998" s="45" t="s">
        <v>1845</v>
      </c>
      <c r="F998" s="43"/>
      <c r="G998" s="44" t="s">
        <v>86</v>
      </c>
      <c r="H998" s="36"/>
      <c r="I998" s="44" t="str">
        <f t="shared" si="1"/>
        <v>filippo.valiserratutor1@pietroaldi.com</v>
      </c>
      <c r="J998" s="44" t="str">
        <f t="shared" si="2"/>
        <v>filippo.valiserratutor2@pietroaldi.com</v>
      </c>
      <c r="K998" s="44"/>
    </row>
    <row r="999" ht="13.5" customHeight="1">
      <c r="A999" s="31" t="b">
        <v>1</v>
      </c>
      <c r="B999" s="40" t="s">
        <v>50</v>
      </c>
      <c r="C999" s="41" t="s">
        <v>1377</v>
      </c>
      <c r="D999" s="40" t="s">
        <v>84</v>
      </c>
      <c r="E999" s="42" t="s">
        <v>6417</v>
      </c>
      <c r="F999" s="43"/>
      <c r="G999" s="44" t="s">
        <v>86</v>
      </c>
      <c r="H999" s="36"/>
      <c r="I999" s="44" t="str">
        <f t="shared" si="1"/>
        <v>francesco.valleranitutor1@pietroaldi.com</v>
      </c>
      <c r="J999" s="44" t="str">
        <f t="shared" si="2"/>
        <v>francesco.valleranitutor2@pietroaldi.com</v>
      </c>
      <c r="K999" s="38" t="s">
        <v>6420</v>
      </c>
    </row>
    <row r="1000" ht="13.5" customHeight="1">
      <c r="A1000" s="31" t="b">
        <v>1</v>
      </c>
      <c r="B1000" s="32" t="s">
        <v>81</v>
      </c>
      <c r="C1000" s="33" t="s">
        <v>6423</v>
      </c>
      <c r="D1000" s="34" t="s">
        <v>84</v>
      </c>
      <c r="E1000" s="45" t="s">
        <v>586</v>
      </c>
      <c r="F1000" s="43" t="b">
        <v>0</v>
      </c>
      <c r="G1000" s="44" t="s">
        <v>86</v>
      </c>
      <c r="H1000" s="36" t="b">
        <v>0</v>
      </c>
      <c r="I1000" s="44" t="str">
        <f t="shared" si="1"/>
        <v>bernardo.valteronitutor1@pietroaldi.com</v>
      </c>
      <c r="J1000" s="44" t="str">
        <f t="shared" si="2"/>
        <v>bernardo.valteronitutor2@pietroaldi.com</v>
      </c>
      <c r="K1000" s="44"/>
    </row>
    <row r="1001" ht="13.5" customHeight="1">
      <c r="A1001" s="31" t="b">
        <v>1</v>
      </c>
      <c r="B1001" s="32" t="s">
        <v>152</v>
      </c>
      <c r="C1001" s="33" t="s">
        <v>6433</v>
      </c>
      <c r="D1001" s="34" t="s">
        <v>84</v>
      </c>
      <c r="E1001" s="35" t="s">
        <v>5208</v>
      </c>
      <c r="F1001" s="36"/>
      <c r="G1001" s="37" t="s">
        <v>86</v>
      </c>
      <c r="H1001" s="36"/>
      <c r="I1001" s="39" t="str">
        <f t="shared" si="1"/>
        <v>emma.valurtatutor1@pietroaldi.com</v>
      </c>
      <c r="J1001" s="39" t="str">
        <f t="shared" si="2"/>
        <v>emma.valurtatutor2@pietroaldi.com</v>
      </c>
      <c r="K1001" s="39"/>
    </row>
    <row r="1002" ht="13.5" customHeight="1">
      <c r="A1002" s="31" t="b">
        <v>1</v>
      </c>
      <c r="B1002" s="32" t="s">
        <v>66</v>
      </c>
      <c r="C1002" s="33" t="s">
        <v>6441</v>
      </c>
      <c r="D1002" s="34" t="s">
        <v>84</v>
      </c>
      <c r="E1002" s="45" t="s">
        <v>627</v>
      </c>
      <c r="F1002" s="43" t="b">
        <v>0</v>
      </c>
      <c r="G1002" s="44" t="s">
        <v>86</v>
      </c>
      <c r="H1002" s="36" t="b">
        <v>0</v>
      </c>
      <c r="I1002" s="44" t="str">
        <f t="shared" si="1"/>
        <v>caterina.vanellitutor1@pietroaldi.com</v>
      </c>
      <c r="J1002" s="44" t="str">
        <f t="shared" si="2"/>
        <v>caterina.vanellitutor2@pietroaldi.com</v>
      </c>
      <c r="K1002" s="44"/>
    </row>
    <row r="1003" ht="13.5" customHeight="1">
      <c r="A1003" s="31" t="b">
        <v>1</v>
      </c>
      <c r="B1003" s="32" t="s">
        <v>188</v>
      </c>
      <c r="C1003" s="33" t="s">
        <v>6449</v>
      </c>
      <c r="D1003" s="34" t="s">
        <v>91</v>
      </c>
      <c r="E1003" s="45" t="s">
        <v>601</v>
      </c>
      <c r="F1003" s="43" t="b">
        <v>0</v>
      </c>
      <c r="G1003" s="44" t="s">
        <v>86</v>
      </c>
      <c r="H1003" s="36" t="b">
        <v>0</v>
      </c>
      <c r="I1003" s="44" t="str">
        <f t="shared" si="1"/>
        <v>brenda.vannozzitutor1@pietroaldi.com</v>
      </c>
      <c r="J1003" s="44" t="str">
        <f t="shared" si="2"/>
        <v>brenda.vannozzitutor2@pietroaldi.com</v>
      </c>
      <c r="K1003" s="44"/>
    </row>
    <row r="1004" ht="13.5" customHeight="1">
      <c r="A1004" s="31" t="b">
        <v>1</v>
      </c>
      <c r="B1004" s="32" t="s">
        <v>89</v>
      </c>
      <c r="C1004" s="33" t="s">
        <v>6458</v>
      </c>
      <c r="D1004" s="34" t="s">
        <v>84</v>
      </c>
      <c r="E1004" s="35" t="s">
        <v>5460</v>
      </c>
      <c r="F1004" s="36"/>
      <c r="G1004" s="37" t="s">
        <v>86</v>
      </c>
      <c r="H1004" s="36"/>
      <c r="I1004" s="39" t="str">
        <f t="shared" si="1"/>
        <v>anna.vannucchitutor1@pietroaldi.com</v>
      </c>
      <c r="J1004" s="39" t="str">
        <f t="shared" si="2"/>
        <v>anna.vannucchitutor2@pietroaldi.com</v>
      </c>
      <c r="K1004" s="39"/>
    </row>
    <row r="1005" ht="13.5" customHeight="1">
      <c r="A1005" s="31" t="b">
        <v>1</v>
      </c>
      <c r="B1005" s="32" t="s">
        <v>62</v>
      </c>
      <c r="C1005" s="33" t="s">
        <v>6467</v>
      </c>
      <c r="D1005" s="34" t="s">
        <v>84</v>
      </c>
      <c r="E1005" s="45" t="s">
        <v>594</v>
      </c>
      <c r="F1005" s="43" t="b">
        <v>0</v>
      </c>
      <c r="G1005" s="44" t="s">
        <v>86</v>
      </c>
      <c r="H1005" s="36" t="b">
        <v>0</v>
      </c>
      <c r="I1005" s="44" t="str">
        <f t="shared" si="1"/>
        <v>bianca.vannucchitutor1@pietroaldi.com</v>
      </c>
      <c r="J1005" s="44" t="str">
        <f t="shared" si="2"/>
        <v>bianca.vannucchitutor2@pietroaldi.com</v>
      </c>
      <c r="K1005" s="44"/>
    </row>
    <row r="1006" ht="13.5" customHeight="1">
      <c r="A1006" s="31" t="b">
        <v>1</v>
      </c>
      <c r="B1006" s="32" t="s">
        <v>62</v>
      </c>
      <c r="C1006" s="33" t="s">
        <v>6475</v>
      </c>
      <c r="D1006" s="34" t="s">
        <v>91</v>
      </c>
      <c r="E1006" s="45" t="s">
        <v>1158</v>
      </c>
      <c r="F1006" s="43" t="b">
        <v>0</v>
      </c>
      <c r="G1006" s="44" t="s">
        <v>86</v>
      </c>
      <c r="H1006" s="36" t="b">
        <v>0</v>
      </c>
      <c r="I1006" s="44" t="str">
        <f t="shared" si="1"/>
        <v>nina.vantasseltutor1@pietroaldi.com</v>
      </c>
      <c r="J1006" s="44" t="str">
        <f t="shared" si="2"/>
        <v>nina.vantasseltutor2@pietroaldi.com</v>
      </c>
      <c r="K1006" s="44"/>
    </row>
    <row r="1007" ht="13.5" customHeight="1">
      <c r="A1007" s="31" t="b">
        <v>1</v>
      </c>
      <c r="B1007" s="32" t="s">
        <v>214</v>
      </c>
      <c r="C1007" s="33" t="s">
        <v>6484</v>
      </c>
      <c r="D1007" s="34" t="s">
        <v>91</v>
      </c>
      <c r="E1007" s="45" t="s">
        <v>6258</v>
      </c>
      <c r="F1007" s="43" t="b">
        <v>0</v>
      </c>
      <c r="G1007" s="44" t="s">
        <v>86</v>
      </c>
      <c r="H1007" s="36" t="b">
        <v>0</v>
      </c>
      <c r="I1007" s="44" t="str">
        <f t="shared" si="1"/>
        <v>giovanni.vasconitutor1@pietroaldi.com</v>
      </c>
      <c r="J1007" s="44" t="str">
        <f t="shared" si="2"/>
        <v>giovanni.vasconitutor2@pietroaldi.com</v>
      </c>
      <c r="K1007" s="44"/>
    </row>
    <row r="1008" ht="13.5" customHeight="1">
      <c r="A1008" s="31" t="b">
        <v>1</v>
      </c>
      <c r="B1008" s="32" t="s">
        <v>50</v>
      </c>
      <c r="C1008" s="33" t="s">
        <v>6493</v>
      </c>
      <c r="D1008" s="34" t="s">
        <v>84</v>
      </c>
      <c r="E1008" s="45" t="s">
        <v>721</v>
      </c>
      <c r="F1008" s="43" t="b">
        <v>0</v>
      </c>
      <c r="G1008" s="44" t="s">
        <v>86</v>
      </c>
      <c r="H1008" s="36" t="b">
        <v>0</v>
      </c>
      <c r="I1008" s="44" t="str">
        <f t="shared" si="1"/>
        <v>elia.vedeletutor1@pietroaldi.com</v>
      </c>
      <c r="J1008" s="44" t="str">
        <f t="shared" si="2"/>
        <v>elia.vedeletutor2@pietroaldi.com</v>
      </c>
      <c r="K1008" s="44"/>
    </row>
    <row r="1009" ht="13.5" customHeight="1">
      <c r="A1009" s="31" t="b">
        <v>1</v>
      </c>
      <c r="B1009" s="32" t="s">
        <v>215</v>
      </c>
      <c r="C1009" s="33" t="s">
        <v>6502</v>
      </c>
      <c r="D1009" s="34" t="s">
        <v>101</v>
      </c>
      <c r="E1009" s="45" t="s">
        <v>819</v>
      </c>
      <c r="F1009" s="36" t="b">
        <v>1</v>
      </c>
      <c r="G1009" s="44" t="s">
        <v>86</v>
      </c>
      <c r="H1009" s="36" t="b">
        <v>0</v>
      </c>
      <c r="I1009" s="44" t="str">
        <f t="shared" si="1"/>
        <v>francesco.vegnitutor1@pietroaldi.com</v>
      </c>
      <c r="J1009" s="44" t="str">
        <f t="shared" si="2"/>
        <v>francesco.vegnitutor2@pietroaldi.com</v>
      </c>
      <c r="K1009" s="44"/>
    </row>
    <row r="1010" ht="13.5" customHeight="1">
      <c r="A1010" s="31" t="b">
        <v>1</v>
      </c>
      <c r="B1010" s="32" t="s">
        <v>151</v>
      </c>
      <c r="C1010" s="33" t="s">
        <v>6511</v>
      </c>
      <c r="D1010" s="34" t="s">
        <v>91</v>
      </c>
      <c r="E1010" s="42" t="s">
        <v>6513</v>
      </c>
      <c r="F1010" s="43" t="b">
        <v>0</v>
      </c>
      <c r="G1010" s="44" t="s">
        <v>86</v>
      </c>
      <c r="H1010" s="36" t="b">
        <v>0</v>
      </c>
      <c r="I1010" s="44" t="str">
        <f t="shared" si="1"/>
        <v>boiken.veliajtutor1@pietroaldi.com</v>
      </c>
      <c r="J1010" s="44" t="str">
        <f t="shared" si="2"/>
        <v>boiken.veliajtutor2@pietroaldi.com</v>
      </c>
      <c r="K1010" s="44"/>
    </row>
    <row r="1011" ht="13.5" customHeight="1">
      <c r="A1011" s="31" t="b">
        <v>1</v>
      </c>
      <c r="B1011" s="32" t="s">
        <v>74</v>
      </c>
      <c r="C1011" s="33" t="s">
        <v>6523</v>
      </c>
      <c r="D1011" s="34" t="s">
        <v>84</v>
      </c>
      <c r="E1011" s="45" t="s">
        <v>918</v>
      </c>
      <c r="F1011" s="43" t="b">
        <v>0</v>
      </c>
      <c r="G1011" s="44" t="s">
        <v>86</v>
      </c>
      <c r="H1011" s="36" t="b">
        <v>0</v>
      </c>
      <c r="I1011" s="44" t="str">
        <f t="shared" si="1"/>
        <v>igli.veliututor1@pietroaldi.com</v>
      </c>
      <c r="J1011" s="44" t="str">
        <f t="shared" si="2"/>
        <v>igli.veliututor2@pietroaldi.com</v>
      </c>
      <c r="K1011" s="44"/>
    </row>
    <row r="1012" ht="13.5" customHeight="1">
      <c r="A1012" s="31" t="b">
        <v>1</v>
      </c>
      <c r="B1012" s="32" t="s">
        <v>97</v>
      </c>
      <c r="C1012" s="33" t="s">
        <v>6534</v>
      </c>
      <c r="D1012" s="34" t="s">
        <v>91</v>
      </c>
      <c r="E1012" s="45" t="s">
        <v>685</v>
      </c>
      <c r="F1012" s="43" t="b">
        <v>0</v>
      </c>
      <c r="G1012" s="44" t="s">
        <v>86</v>
      </c>
      <c r="H1012" s="36" t="b">
        <v>0</v>
      </c>
      <c r="I1012" s="44" t="str">
        <f t="shared" si="1"/>
        <v>davide.veneziatutor1@pietroaldi.com</v>
      </c>
      <c r="J1012" s="44" t="str">
        <f t="shared" si="2"/>
        <v>davide.veneziatutor2@pietroaldi.com</v>
      </c>
      <c r="K1012" s="44"/>
    </row>
    <row r="1013" ht="13.5" customHeight="1">
      <c r="A1013" s="31" t="b">
        <v>1</v>
      </c>
      <c r="B1013" s="32" t="s">
        <v>490</v>
      </c>
      <c r="C1013" s="33" t="s">
        <v>6544</v>
      </c>
      <c r="D1013" s="34" t="s">
        <v>91</v>
      </c>
      <c r="E1013" s="45" t="s">
        <v>926</v>
      </c>
      <c r="F1013" s="43" t="b">
        <v>0</v>
      </c>
      <c r="G1013" s="44" t="s">
        <v>86</v>
      </c>
      <c r="H1013" s="36" t="b">
        <v>0</v>
      </c>
      <c r="I1013" s="44" t="str">
        <f t="shared" si="1"/>
        <v>iriavittoriapaloma.ventotutor1@pietroaldi.com</v>
      </c>
      <c r="J1013" s="44" t="str">
        <f t="shared" si="2"/>
        <v>iriavittoriapaloma.ventotutor2@pietroaldi.com</v>
      </c>
      <c r="K1013" s="44"/>
    </row>
    <row r="1014" ht="13.5" customHeight="1">
      <c r="A1014" s="31" t="b">
        <v>1</v>
      </c>
      <c r="B1014" s="32" t="s">
        <v>97</v>
      </c>
      <c r="C1014" s="33" t="s">
        <v>6553</v>
      </c>
      <c r="D1014" s="34" t="s">
        <v>84</v>
      </c>
      <c r="E1014" s="45" t="s">
        <v>727</v>
      </c>
      <c r="F1014" s="43" t="b">
        <v>0</v>
      </c>
      <c r="G1014" s="44" t="s">
        <v>86</v>
      </c>
      <c r="H1014" s="36" t="b">
        <v>0</v>
      </c>
      <c r="I1014" s="44" t="str">
        <f t="shared" si="1"/>
        <v>elisa.ventolatutor1@pietroaldi.com</v>
      </c>
      <c r="J1014" s="44" t="str">
        <f t="shared" si="2"/>
        <v>elisa.ventolatutor2@pietroaldi.com</v>
      </c>
      <c r="K1014" s="44"/>
    </row>
    <row r="1015" ht="13.5" customHeight="1">
      <c r="A1015" s="31" t="b">
        <v>1</v>
      </c>
      <c r="B1015" s="32" t="s">
        <v>178</v>
      </c>
      <c r="C1015" s="33" t="s">
        <v>6561</v>
      </c>
      <c r="D1015" s="34" t="s">
        <v>91</v>
      </c>
      <c r="E1015" s="35" t="s">
        <v>1169</v>
      </c>
      <c r="F1015" s="36"/>
      <c r="G1015" s="64" t="s">
        <v>6564</v>
      </c>
      <c r="H1015" s="36"/>
      <c r="I1015" s="39" t="str">
        <f t="shared" si="1"/>
        <v>brando.vergaritutor1@pietroaldi.com</v>
      </c>
      <c r="J1015" s="39" t="str">
        <f t="shared" si="2"/>
        <v>brando.vergaritutor2@pietroaldi.com</v>
      </c>
      <c r="K1015" s="39"/>
    </row>
    <row r="1016" ht="13.5" customHeight="1">
      <c r="A1016" s="31" t="b">
        <v>1</v>
      </c>
      <c r="B1016" s="32" t="s">
        <v>214</v>
      </c>
      <c r="C1016" s="33" t="s">
        <v>6570</v>
      </c>
      <c r="D1016" s="34" t="s">
        <v>84</v>
      </c>
      <c r="E1016" s="45" t="s">
        <v>6271</v>
      </c>
      <c r="F1016" s="43"/>
      <c r="G1016" s="44" t="s">
        <v>86</v>
      </c>
      <c r="H1016" s="36"/>
      <c r="I1016" s="44" t="str">
        <f t="shared" si="1"/>
        <v>adele.vernitutor1@pietroaldi.com</v>
      </c>
      <c r="J1016" s="44" t="str">
        <f t="shared" si="2"/>
        <v>adele.vernitutor2@pietroaldi.com</v>
      </c>
      <c r="K1016" s="44"/>
    </row>
    <row r="1017" ht="13.5" customHeight="1">
      <c r="A1017" s="31" t="b">
        <v>1</v>
      </c>
      <c r="B1017" s="32" t="s">
        <v>372</v>
      </c>
      <c r="C1017" s="33" t="s">
        <v>6578</v>
      </c>
      <c r="D1017" s="34" t="s">
        <v>91</v>
      </c>
      <c r="E1017" s="45" t="s">
        <v>618</v>
      </c>
      <c r="F1017" s="36" t="b">
        <v>1</v>
      </c>
      <c r="G1017" s="44" t="s">
        <v>86</v>
      </c>
      <c r="H1017" s="36" t="b">
        <v>0</v>
      </c>
      <c r="I1017" s="44" t="str">
        <f t="shared" si="1"/>
        <v>carolina.vernitutor1@pietroaldi.com</v>
      </c>
      <c r="J1017" s="44" t="str">
        <f t="shared" si="2"/>
        <v>carolina.vernitutor2@pietroaldi.com</v>
      </c>
      <c r="K1017" s="44"/>
    </row>
    <row r="1018" ht="13.5" customHeight="1">
      <c r="A1018" s="31" t="b">
        <v>1</v>
      </c>
      <c r="B1018" s="32" t="s">
        <v>45</v>
      </c>
      <c r="C1018" s="33" t="s">
        <v>6584</v>
      </c>
      <c r="D1018" s="34" t="s">
        <v>91</v>
      </c>
      <c r="E1018" s="45" t="s">
        <v>1153</v>
      </c>
      <c r="F1018" s="43" t="b">
        <v>0</v>
      </c>
      <c r="G1018" s="53" t="s">
        <v>6587</v>
      </c>
      <c r="H1018" s="36" t="b">
        <v>0</v>
      </c>
      <c r="I1018" s="44" t="str">
        <f t="shared" si="1"/>
        <v>nicolas.vernitutor1@pietroaldi.com</v>
      </c>
      <c r="J1018" s="44" t="str">
        <f t="shared" si="2"/>
        <v>nicolas.vernitutor2@pietroaldi.com</v>
      </c>
      <c r="K1018" s="44"/>
    </row>
    <row r="1019" ht="13.5" customHeight="1">
      <c r="A1019" s="31" t="b">
        <v>0</v>
      </c>
      <c r="B1019" s="32" t="s">
        <v>490</v>
      </c>
      <c r="C1019" s="33" t="s">
        <v>6592</v>
      </c>
      <c r="D1019" s="34" t="s">
        <v>101</v>
      </c>
      <c r="E1019" s="45" t="s">
        <v>6593</v>
      </c>
      <c r="F1019" s="43" t="b">
        <v>0</v>
      </c>
      <c r="G1019" s="44" t="s">
        <v>86</v>
      </c>
      <c r="H1019" s="36" t="b">
        <v>0</v>
      </c>
      <c r="I1019" s="44" t="str">
        <f t="shared" si="1"/>
        <v>noemi.verzucolitutor1@pietroaldi.com</v>
      </c>
      <c r="J1019" s="44" t="str">
        <f t="shared" si="2"/>
        <v>noemi.verzucolitutor2@pietroaldi.com</v>
      </c>
      <c r="K1019" s="44"/>
    </row>
    <row r="1020" ht="13.5" customHeight="1">
      <c r="A1020" s="31" t="b">
        <v>1</v>
      </c>
      <c r="B1020" s="32" t="s">
        <v>174</v>
      </c>
      <c r="C1020" s="33" t="s">
        <v>6601</v>
      </c>
      <c r="D1020" s="34" t="s">
        <v>91</v>
      </c>
      <c r="E1020" s="45" t="s">
        <v>990</v>
      </c>
      <c r="F1020" s="43" t="b">
        <v>0</v>
      </c>
      <c r="G1020" s="44" t="s">
        <v>86</v>
      </c>
      <c r="H1020" s="36" t="b">
        <v>0</v>
      </c>
      <c r="I1020" s="44" t="str">
        <f t="shared" si="1"/>
        <v>lorenzo.vetromiletutor1@pietroaldi.com</v>
      </c>
      <c r="J1020" s="44" t="str">
        <f t="shared" si="2"/>
        <v>lorenzo.vetromiletutor2@pietroaldi.com</v>
      </c>
      <c r="K1020" s="44"/>
    </row>
    <row r="1021" ht="13.5" customHeight="1">
      <c r="A1021" s="31" t="b">
        <v>1</v>
      </c>
      <c r="B1021" s="32" t="s">
        <v>104</v>
      </c>
      <c r="C1021" s="33" t="s">
        <v>6608</v>
      </c>
      <c r="D1021" s="34" t="s">
        <v>101</v>
      </c>
      <c r="E1021" s="45" t="s">
        <v>882</v>
      </c>
      <c r="F1021" s="43" t="b">
        <v>0</v>
      </c>
      <c r="G1021" s="44" t="s">
        <v>86</v>
      </c>
      <c r="H1021" s="36" t="b">
        <v>0</v>
      </c>
      <c r="I1021" s="44" t="str">
        <f t="shared" si="1"/>
        <v>giulia.vichitutor1@pietroaldi.com</v>
      </c>
      <c r="J1021" s="44" t="str">
        <f t="shared" si="2"/>
        <v>giulia.vichitutor2@pietroaldi.com</v>
      </c>
      <c r="K1021" s="44"/>
    </row>
    <row r="1022" ht="13.5" customHeight="1">
      <c r="A1022" s="31" t="b">
        <v>1</v>
      </c>
      <c r="B1022" s="32" t="s">
        <v>490</v>
      </c>
      <c r="C1022" s="33" t="s">
        <v>6614</v>
      </c>
      <c r="D1022" s="34" t="s">
        <v>91</v>
      </c>
      <c r="E1022" s="45" t="s">
        <v>935</v>
      </c>
      <c r="F1022" s="43" t="b">
        <v>0</v>
      </c>
      <c r="G1022" s="44" t="s">
        <v>86</v>
      </c>
      <c r="H1022" s="36" t="b">
        <v>0</v>
      </c>
      <c r="I1022" s="44" t="str">
        <f t="shared" si="1"/>
        <v>kevin.vicidominitutor1@pietroaldi.com</v>
      </c>
      <c r="J1022" s="44" t="str">
        <f t="shared" si="2"/>
        <v>kevin.vicidominitutor2@pietroaldi.com</v>
      </c>
      <c r="K1022" s="44"/>
    </row>
    <row r="1023" ht="13.5" customHeight="1">
      <c r="A1023" s="31" t="b">
        <v>1</v>
      </c>
      <c r="B1023" s="32" t="s">
        <v>74</v>
      </c>
      <c r="C1023" s="33" t="s">
        <v>593</v>
      </c>
      <c r="D1023" s="34" t="s">
        <v>84</v>
      </c>
      <c r="E1023" s="45" t="s">
        <v>900</v>
      </c>
      <c r="F1023" s="36" t="b">
        <v>1</v>
      </c>
      <c r="G1023" s="44" t="s">
        <v>86</v>
      </c>
      <c r="H1023" s="36" t="b">
        <v>0</v>
      </c>
      <c r="I1023" s="44" t="str">
        <f t="shared" si="1"/>
        <v>giusy.viggianitutor1@pietroaldi.com</v>
      </c>
      <c r="J1023" s="44" t="str">
        <f t="shared" si="2"/>
        <v>giusy.viggianitutor2@pietroaldi.com</v>
      </c>
      <c r="K1023" s="44"/>
    </row>
    <row r="1024" ht="13.5" customHeight="1">
      <c r="A1024" s="31" t="b">
        <v>1</v>
      </c>
      <c r="B1024" s="32" t="s">
        <v>278</v>
      </c>
      <c r="C1024" s="33" t="s">
        <v>6626</v>
      </c>
      <c r="D1024" s="34" t="s">
        <v>84</v>
      </c>
      <c r="E1024" s="45" t="s">
        <v>2833</v>
      </c>
      <c r="F1024" s="43" t="b">
        <v>0</v>
      </c>
      <c r="G1024" s="44" t="s">
        <v>86</v>
      </c>
      <c r="H1024" s="36" t="b">
        <v>0</v>
      </c>
      <c r="I1024" s="44" t="str">
        <f t="shared" si="1"/>
        <v>martina.vignolitutor1@pietroaldi.com</v>
      </c>
      <c r="J1024" s="44" t="str">
        <f t="shared" si="2"/>
        <v>martina.vignolitutor2@pietroaldi.com</v>
      </c>
      <c r="K1024" s="44"/>
    </row>
    <row r="1025" ht="13.5" customHeight="1">
      <c r="A1025" s="31" t="b">
        <v>1</v>
      </c>
      <c r="B1025" s="32" t="s">
        <v>126</v>
      </c>
      <c r="C1025" s="33" t="s">
        <v>6635</v>
      </c>
      <c r="D1025" s="34" t="s">
        <v>84</v>
      </c>
      <c r="E1025" s="45" t="s">
        <v>1165</v>
      </c>
      <c r="F1025" s="43" t="b">
        <v>0</v>
      </c>
      <c r="G1025" s="44" t="s">
        <v>86</v>
      </c>
      <c r="H1025" s="36" t="b">
        <v>0</v>
      </c>
      <c r="I1025" s="44" t="str">
        <f t="shared" si="1"/>
        <v>pepeanna.vignolitutor1@pietroaldi.com</v>
      </c>
      <c r="J1025" s="44" t="str">
        <f t="shared" si="2"/>
        <v>pepeanna.vignolitutor2@pietroaldi.com</v>
      </c>
      <c r="K1025" s="44"/>
    </row>
    <row r="1026" ht="13.5" customHeight="1">
      <c r="A1026" s="31" t="b">
        <v>1</v>
      </c>
      <c r="B1026" s="32" t="s">
        <v>178</v>
      </c>
      <c r="C1026" s="33" t="s">
        <v>6640</v>
      </c>
      <c r="D1026" s="34" t="s">
        <v>84</v>
      </c>
      <c r="E1026" s="35" t="s">
        <v>1183</v>
      </c>
      <c r="F1026" s="36"/>
      <c r="G1026" s="37" t="s">
        <v>86</v>
      </c>
      <c r="H1026" s="36"/>
      <c r="I1026" s="39" t="str">
        <f t="shared" si="1"/>
        <v>samira.vignolitutor1@pietroaldi.com</v>
      </c>
      <c r="J1026" s="39" t="str">
        <f t="shared" si="2"/>
        <v>samira.vignolitutor2@pietroaldi.com</v>
      </c>
      <c r="K1026" s="39"/>
    </row>
    <row r="1027" ht="13.5" customHeight="1">
      <c r="A1027" s="31" t="b">
        <v>1</v>
      </c>
      <c r="B1027" s="32" t="s">
        <v>372</v>
      </c>
      <c r="C1027" s="33" t="s">
        <v>6651</v>
      </c>
      <c r="D1027" s="34" t="s">
        <v>91</v>
      </c>
      <c r="E1027" s="45" t="s">
        <v>612</v>
      </c>
      <c r="F1027" s="43" t="b">
        <v>0</v>
      </c>
      <c r="G1027" s="44" t="s">
        <v>86</v>
      </c>
      <c r="H1027" s="36" t="b">
        <v>0</v>
      </c>
      <c r="I1027" s="44" t="str">
        <f t="shared" si="1"/>
        <v>carlotta.visentintutor1@pietroaldi.com</v>
      </c>
      <c r="J1027" s="44" t="str">
        <f t="shared" si="2"/>
        <v>carlotta.visentintutor2@pietroaldi.com</v>
      </c>
      <c r="K1027" s="44"/>
    </row>
    <row r="1028" ht="13.5" customHeight="1">
      <c r="A1028" s="31" t="b">
        <v>1</v>
      </c>
      <c r="B1028" s="32" t="s">
        <v>112</v>
      </c>
      <c r="C1028" s="33" t="s">
        <v>6661</v>
      </c>
      <c r="D1028" s="34" t="s">
        <v>84</v>
      </c>
      <c r="E1028" s="35" t="s">
        <v>4882</v>
      </c>
      <c r="F1028" s="36"/>
      <c r="G1028" s="64" t="s">
        <v>6663</v>
      </c>
      <c r="H1028" s="36"/>
      <c r="I1028" s="39" t="str">
        <f t="shared" si="1"/>
        <v>isabel.vitariellotutor1@pietroaldi.com</v>
      </c>
      <c r="J1028" s="39" t="str">
        <f t="shared" si="2"/>
        <v>isabel.vitariellotutor2@pietroaldi.com</v>
      </c>
      <c r="K1028" s="39"/>
    </row>
    <row r="1029" ht="13.5" customHeight="1">
      <c r="A1029" s="31" t="b">
        <v>1</v>
      </c>
      <c r="B1029" s="32" t="s">
        <v>278</v>
      </c>
      <c r="C1029" s="33" t="s">
        <v>6671</v>
      </c>
      <c r="D1029" s="34" t="s">
        <v>91</v>
      </c>
      <c r="E1029" s="45" t="s">
        <v>2842</v>
      </c>
      <c r="F1029" s="43" t="b">
        <v>0</v>
      </c>
      <c r="G1029" s="44" t="s">
        <v>86</v>
      </c>
      <c r="H1029" s="36" t="b">
        <v>0</v>
      </c>
      <c r="I1029" s="44" t="str">
        <f t="shared" si="1"/>
        <v>benedetta.vititutor1@pietroaldi.com</v>
      </c>
      <c r="J1029" s="44" t="str">
        <f t="shared" si="2"/>
        <v>benedetta.vititutor2@pietroaldi.com</v>
      </c>
      <c r="K1029" s="44"/>
    </row>
    <row r="1030" ht="13.5" customHeight="1">
      <c r="A1030" s="31" t="b">
        <v>1</v>
      </c>
      <c r="B1030" s="32" t="s">
        <v>370</v>
      </c>
      <c r="C1030" s="33" t="s">
        <v>6681</v>
      </c>
      <c r="D1030" s="34" t="s">
        <v>101</v>
      </c>
      <c r="E1030" s="45" t="s">
        <v>1851</v>
      </c>
      <c r="F1030" s="43"/>
      <c r="G1030" s="44" t="s">
        <v>86</v>
      </c>
      <c r="H1030" s="36"/>
      <c r="I1030" s="44" t="str">
        <f t="shared" si="1"/>
        <v>emin.voglitutor1@pietroaldi.com</v>
      </c>
      <c r="J1030" s="44" t="str">
        <f t="shared" si="2"/>
        <v>emin.voglitutor2@pietroaldi.com</v>
      </c>
      <c r="K1030" s="44"/>
    </row>
    <row r="1031" ht="13.5" customHeight="1">
      <c r="A1031" s="31" t="b">
        <v>1</v>
      </c>
      <c r="B1031" s="32" t="s">
        <v>126</v>
      </c>
      <c r="C1031" s="33" t="s">
        <v>6688</v>
      </c>
      <c r="D1031" s="34" t="s">
        <v>91</v>
      </c>
      <c r="E1031" s="45" t="s">
        <v>1074</v>
      </c>
      <c r="F1031" s="43" t="b">
        <v>0</v>
      </c>
      <c r="G1031" s="44" t="s">
        <v>86</v>
      </c>
      <c r="H1031" s="36" t="b">
        <v>0</v>
      </c>
      <c r="I1031" s="44" t="str">
        <f t="shared" si="1"/>
        <v>matilde.volpetutor1@pietroaldi.com</v>
      </c>
      <c r="J1031" s="44" t="str">
        <f t="shared" si="2"/>
        <v>matilde.volpetutor2@pietroaldi.com</v>
      </c>
      <c r="K1031" s="44"/>
    </row>
    <row r="1032" ht="13.5" customHeight="1">
      <c r="A1032" s="31" t="b">
        <v>1</v>
      </c>
      <c r="B1032" s="32" t="s">
        <v>335</v>
      </c>
      <c r="C1032" s="33" t="s">
        <v>6698</v>
      </c>
      <c r="D1032" s="34" t="s">
        <v>91</v>
      </c>
      <c r="E1032" s="45" t="s">
        <v>1325</v>
      </c>
      <c r="F1032" s="43" t="b">
        <v>0</v>
      </c>
      <c r="G1032" s="44" t="s">
        <v>86</v>
      </c>
      <c r="H1032" s="36" t="b">
        <v>0</v>
      </c>
      <c r="I1032" s="44" t="str">
        <f t="shared" si="1"/>
        <v>yiping.yetutor1@pietroaldi.com</v>
      </c>
      <c r="J1032" s="44" t="str">
        <f t="shared" si="2"/>
        <v>yiping.yetutor2@pietroaldi.com</v>
      </c>
      <c r="K1032" s="44"/>
    </row>
    <row r="1033" ht="13.5" customHeight="1">
      <c r="A1033" s="31" t="b">
        <v>1</v>
      </c>
      <c r="B1033" s="32" t="s">
        <v>132</v>
      </c>
      <c r="C1033" s="33" t="s">
        <v>6708</v>
      </c>
      <c r="D1033" s="34" t="s">
        <v>91</v>
      </c>
      <c r="E1033" s="45" t="s">
        <v>1980</v>
      </c>
      <c r="F1033" s="36" t="b">
        <v>1</v>
      </c>
      <c r="G1033" s="44" t="s">
        <v>86</v>
      </c>
      <c r="H1033" s="36" t="b">
        <v>0</v>
      </c>
      <c r="I1033" s="44" t="str">
        <f t="shared" si="1"/>
        <v>elisabetta.zaccariatutor1@pietroaldi.com</v>
      </c>
      <c r="J1033" s="44" t="str">
        <f t="shared" si="2"/>
        <v>elisabetta.zaccariatutor2@pietroaldi.com</v>
      </c>
      <c r="K1033" s="44"/>
    </row>
    <row r="1034" ht="13.5" customHeight="1">
      <c r="A1034" s="31" t="b">
        <v>1</v>
      </c>
      <c r="B1034" s="32" t="s">
        <v>48</v>
      </c>
      <c r="C1034" s="33" t="s">
        <v>6715</v>
      </c>
      <c r="D1034" s="34" t="s">
        <v>84</v>
      </c>
      <c r="E1034" s="45" t="s">
        <v>1161</v>
      </c>
      <c r="F1034" s="43" t="b">
        <v>0</v>
      </c>
      <c r="G1034" s="44" t="s">
        <v>86</v>
      </c>
      <c r="H1034" s="36" t="b">
        <v>0</v>
      </c>
      <c r="I1034" s="44" t="str">
        <f t="shared" si="1"/>
        <v>paolo.zaghettitutor1@pietroaldi.com</v>
      </c>
      <c r="J1034" s="44" t="str">
        <f t="shared" si="2"/>
        <v>paolo.zaghettitutor2@pietroaldi.com</v>
      </c>
      <c r="K1034" s="44"/>
    </row>
    <row r="1035" ht="13.5" customHeight="1">
      <c r="A1035" s="31" t="b">
        <v>1</v>
      </c>
      <c r="B1035" s="32" t="s">
        <v>178</v>
      </c>
      <c r="C1035" s="33" t="s">
        <v>687</v>
      </c>
      <c r="D1035" s="34" t="s">
        <v>84</v>
      </c>
      <c r="E1035" s="35" t="s">
        <v>1198</v>
      </c>
      <c r="F1035" s="36"/>
      <c r="G1035" s="37" t="s">
        <v>86</v>
      </c>
      <c r="H1035" s="36"/>
      <c r="I1035" s="39" t="str">
        <f t="shared" si="1"/>
        <v>valerio.zaghettitutor1@pietroaldi.com</v>
      </c>
      <c r="J1035" s="39" t="str">
        <f t="shared" si="2"/>
        <v>valerio.zaghettitutor2@pietroaldi.com</v>
      </c>
      <c r="K1035" s="39"/>
    </row>
    <row r="1036" ht="13.5" customHeight="1">
      <c r="A1036" s="31" t="b">
        <v>1</v>
      </c>
      <c r="B1036" s="32" t="s">
        <v>214</v>
      </c>
      <c r="C1036" s="33" t="s">
        <v>6729</v>
      </c>
      <c r="D1036" s="34" t="s">
        <v>91</v>
      </c>
      <c r="E1036" s="45" t="s">
        <v>6285</v>
      </c>
      <c r="F1036" s="43" t="b">
        <v>0</v>
      </c>
      <c r="G1036" s="44" t="s">
        <v>86</v>
      </c>
      <c r="H1036" s="36" t="b">
        <v>0</v>
      </c>
      <c r="I1036" s="44" t="str">
        <f t="shared" si="1"/>
        <v>laura.zanabonitutor1@pietroaldi.com</v>
      </c>
      <c r="J1036" s="44" t="str">
        <f t="shared" si="2"/>
        <v>laura.zanabonitutor2@pietroaldi.com</v>
      </c>
      <c r="K1036" s="44"/>
    </row>
    <row r="1037" ht="13.5" customHeight="1">
      <c r="A1037" s="31" t="b">
        <v>1</v>
      </c>
      <c r="B1037" s="32" t="s">
        <v>188</v>
      </c>
      <c r="C1037" s="33" t="s">
        <v>6737</v>
      </c>
      <c r="D1037" s="34" t="s">
        <v>91</v>
      </c>
      <c r="E1037" s="45" t="s">
        <v>821</v>
      </c>
      <c r="F1037" s="43" t="b">
        <v>0</v>
      </c>
      <c r="G1037" s="44" t="s">
        <v>86</v>
      </c>
      <c r="H1037" s="36" t="b">
        <v>0</v>
      </c>
      <c r="I1037" s="44" t="str">
        <f t="shared" si="1"/>
        <v>francesco.zanarditutor1@pietroaldi.com</v>
      </c>
      <c r="J1037" s="44" t="str">
        <f t="shared" si="2"/>
        <v>francesco.zanarditutor2@pietroaldi.com</v>
      </c>
      <c r="K1037" s="44"/>
    </row>
    <row r="1038" ht="13.5" customHeight="1">
      <c r="A1038" s="31" t="b">
        <v>1</v>
      </c>
      <c r="B1038" s="32" t="s">
        <v>89</v>
      </c>
      <c r="C1038" s="33" t="s">
        <v>6745</v>
      </c>
      <c r="D1038" s="34" t="s">
        <v>91</v>
      </c>
      <c r="E1038" s="35" t="s">
        <v>5468</v>
      </c>
      <c r="F1038" s="36"/>
      <c r="G1038" s="37" t="s">
        <v>86</v>
      </c>
      <c r="H1038" s="36"/>
      <c r="I1038" s="39" t="str">
        <f t="shared" si="1"/>
        <v>camilla.zantitutor1@pietroaldi.com</v>
      </c>
      <c r="J1038" s="39" t="str">
        <f t="shared" si="2"/>
        <v>camilla.zantitutor2@pietroaldi.com</v>
      </c>
      <c r="K1038" s="39"/>
    </row>
    <row r="1039" ht="13.5" customHeight="1">
      <c r="A1039" s="31" t="b">
        <v>1</v>
      </c>
      <c r="B1039" s="32" t="s">
        <v>94</v>
      </c>
      <c r="C1039" s="33" t="s">
        <v>161</v>
      </c>
      <c r="D1039" s="34" t="s">
        <v>91</v>
      </c>
      <c r="E1039" s="45" t="s">
        <v>688</v>
      </c>
      <c r="F1039" s="43" t="b">
        <v>0</v>
      </c>
      <c r="G1039" s="44" t="s">
        <v>86</v>
      </c>
      <c r="H1039" s="36" t="b">
        <v>0</v>
      </c>
      <c r="I1039" s="44" t="str">
        <f t="shared" si="1"/>
        <v>davide.zappalatutor1@pietroaldi.com</v>
      </c>
      <c r="J1039" s="44" t="str">
        <f t="shared" si="2"/>
        <v>davide.zappalatutor2@pietroaldi.com</v>
      </c>
      <c r="K1039" s="44"/>
    </row>
    <row r="1040" ht="13.5" customHeight="1">
      <c r="A1040" s="31" t="b">
        <v>1</v>
      </c>
      <c r="B1040" s="32" t="s">
        <v>99</v>
      </c>
      <c r="C1040" s="33" t="s">
        <v>6761</v>
      </c>
      <c r="D1040" s="34" t="s">
        <v>91</v>
      </c>
      <c r="E1040" s="35" t="s">
        <v>5767</v>
      </c>
      <c r="F1040" s="36"/>
      <c r="G1040" s="37" t="s">
        <v>86</v>
      </c>
      <c r="H1040" s="36"/>
      <c r="I1040" s="39" t="str">
        <f t="shared" si="1"/>
        <v>matteo.zecchinitutor1@pietroaldi.com</v>
      </c>
      <c r="J1040" s="39" t="str">
        <f t="shared" si="2"/>
        <v>matteo.zecchinitutor2@pietroaldi.com</v>
      </c>
      <c r="K1040" s="39"/>
    </row>
    <row r="1041" ht="13.5" customHeight="1">
      <c r="A1041" s="31" t="b">
        <v>0</v>
      </c>
      <c r="B1041" s="32" t="s">
        <v>214</v>
      </c>
      <c r="C1041" s="33" t="s">
        <v>6770</v>
      </c>
      <c r="D1041" s="34" t="s">
        <v>91</v>
      </c>
      <c r="E1041" s="45" t="s">
        <v>6293</v>
      </c>
      <c r="F1041" s="43" t="b">
        <v>0</v>
      </c>
      <c r="G1041" s="44" t="s">
        <v>86</v>
      </c>
      <c r="H1041" s="36" t="b">
        <v>0</v>
      </c>
      <c r="I1041" s="44" t="str">
        <f t="shared" si="1"/>
        <v>gjesika.zefitutor1@pietroaldi.com</v>
      </c>
      <c r="J1041" s="44" t="str">
        <f t="shared" si="2"/>
        <v>gjesika.zefitutor2@pietroaldi.com</v>
      </c>
      <c r="K1041" s="44"/>
    </row>
    <row r="1042" ht="13.5" customHeight="1">
      <c r="A1042" s="31" t="b">
        <v>0</v>
      </c>
      <c r="B1042" s="32" t="s">
        <v>214</v>
      </c>
      <c r="C1042" s="33" t="s">
        <v>6777</v>
      </c>
      <c r="D1042" s="34" t="s">
        <v>91</v>
      </c>
      <c r="E1042" s="45" t="s">
        <v>6302</v>
      </c>
      <c r="F1042" s="43" t="b">
        <v>0</v>
      </c>
      <c r="G1042" s="44" t="s">
        <v>86</v>
      </c>
      <c r="H1042" s="36" t="b">
        <v>0</v>
      </c>
      <c r="I1042" s="44" t="str">
        <f t="shared" si="1"/>
        <v>gjesika.zefitutor1tutor1@pietroaldi.com</v>
      </c>
      <c r="J1042" s="44" t="str">
        <f t="shared" si="2"/>
        <v>gjesika.zefitutor1tutor2@pietroaldi.com</v>
      </c>
      <c r="K1042" s="44"/>
    </row>
    <row r="1043" ht="13.5" customHeight="1">
      <c r="A1043" s="31" t="b">
        <v>1</v>
      </c>
      <c r="B1043" s="32" t="s">
        <v>587</v>
      </c>
      <c r="C1043" s="33" t="s">
        <v>674</v>
      </c>
      <c r="D1043" s="34" t="s">
        <v>101</v>
      </c>
      <c r="E1043" s="45" t="s">
        <v>932</v>
      </c>
      <c r="F1043" s="43" t="b">
        <v>0</v>
      </c>
      <c r="G1043" s="44" t="s">
        <v>86</v>
      </c>
      <c r="H1043" s="36" t="b">
        <v>0</v>
      </c>
      <c r="I1043" s="44" t="str">
        <f t="shared" si="1"/>
        <v>karim.zeidantutor1@pietroaldi.com</v>
      </c>
      <c r="J1043" s="44" t="str">
        <f t="shared" si="2"/>
        <v>karim.zeidantutor2@pietroaldi.com</v>
      </c>
      <c r="K1043" s="44"/>
    </row>
    <row r="1044" ht="13.5" customHeight="1">
      <c r="A1044" s="31" t="b">
        <v>1</v>
      </c>
      <c r="B1044" s="32" t="s">
        <v>61</v>
      </c>
      <c r="C1044" s="33" t="s">
        <v>6795</v>
      </c>
      <c r="D1044" s="34" t="s">
        <v>91</v>
      </c>
      <c r="E1044" s="45" t="s">
        <v>388</v>
      </c>
      <c r="F1044" s="43" t="b">
        <v>0</v>
      </c>
      <c r="G1044" s="44" t="s">
        <v>86</v>
      </c>
      <c r="H1044" s="36" t="b">
        <v>0</v>
      </c>
      <c r="I1044" s="44" t="str">
        <f t="shared" si="1"/>
        <v>achille.zellatutor1@pietroaldi.com</v>
      </c>
      <c r="J1044" s="44" t="str">
        <f t="shared" si="2"/>
        <v>achille.zellatutor2@pietroaldi.com</v>
      </c>
      <c r="K1044" s="44"/>
    </row>
    <row r="1045" ht="13.5" customHeight="1">
      <c r="A1045" s="31" t="b">
        <v>1</v>
      </c>
      <c r="B1045" s="32" t="s">
        <v>94</v>
      </c>
      <c r="C1045" s="33" t="s">
        <v>6801</v>
      </c>
      <c r="D1045" s="34" t="s">
        <v>91</v>
      </c>
      <c r="E1045" s="45" t="s">
        <v>1271</v>
      </c>
      <c r="F1045" s="36" t="b">
        <v>1</v>
      </c>
      <c r="G1045" s="44" t="s">
        <v>86</v>
      </c>
      <c r="H1045" s="36" t="b">
        <v>0</v>
      </c>
      <c r="I1045" s="44" t="str">
        <f t="shared" si="1"/>
        <v>sofia.zigolitutor1@pietroaldi.com</v>
      </c>
      <c r="J1045" s="44" t="str">
        <f t="shared" si="2"/>
        <v>sofia.zigolitutor2@pietroaldi.com</v>
      </c>
      <c r="K1045" s="44"/>
    </row>
    <row r="1046" ht="13.5" customHeight="1">
      <c r="A1046" s="31" t="b">
        <v>1</v>
      </c>
      <c r="B1046" s="40" t="s">
        <v>490</v>
      </c>
      <c r="C1046" s="41" t="s">
        <v>6809</v>
      </c>
      <c r="D1046" s="40" t="s">
        <v>84</v>
      </c>
      <c r="E1046" s="42" t="s">
        <v>1182</v>
      </c>
      <c r="F1046" s="43"/>
      <c r="G1046" s="44" t="s">
        <v>86</v>
      </c>
      <c r="H1046" s="36"/>
      <c r="I1046" s="44" t="str">
        <f t="shared" si="1"/>
        <v>riccardo.biancuccitutor1@pietroaldi.com</v>
      </c>
      <c r="J1046" s="44" t="str">
        <f t="shared" si="2"/>
        <v>riccardo.biancuccitutor2@pietroaldi.com</v>
      </c>
      <c r="K1046" s="44"/>
    </row>
    <row r="1047" ht="13.5" customHeight="1">
      <c r="A1047" s="31" t="b">
        <v>0</v>
      </c>
      <c r="B1047" s="298"/>
      <c r="C1047" s="100"/>
      <c r="D1047" s="299"/>
      <c r="E1047" s="45"/>
      <c r="F1047" s="43"/>
      <c r="G1047" s="44" t="s">
        <v>86</v>
      </c>
      <c r="H1047" s="36"/>
      <c r="I1047" s="44" t="str">
        <f t="shared" si="1"/>
        <v/>
      </c>
      <c r="J1047" s="44" t="str">
        <f t="shared" si="2"/>
        <v/>
      </c>
      <c r="K1047" s="44"/>
    </row>
    <row r="1048" ht="13.5" customHeight="1">
      <c r="A1048" s="31" t="b">
        <v>0</v>
      </c>
      <c r="B1048" s="298"/>
      <c r="C1048" s="100"/>
      <c r="D1048" s="299"/>
      <c r="E1048" s="45"/>
      <c r="F1048" s="43"/>
      <c r="G1048" s="44" t="s">
        <v>86</v>
      </c>
      <c r="H1048" s="300"/>
      <c r="I1048" s="44" t="str">
        <f t="shared" si="1"/>
        <v/>
      </c>
      <c r="J1048" s="44" t="str">
        <f t="shared" si="2"/>
        <v/>
      </c>
      <c r="K1048" s="44"/>
    </row>
    <row r="1049" ht="13.5" customHeight="1">
      <c r="A1049" s="31" t="b">
        <v>0</v>
      </c>
      <c r="B1049" s="298"/>
      <c r="C1049" s="100"/>
      <c r="D1049" s="299"/>
      <c r="E1049" s="45"/>
      <c r="F1049" s="43"/>
      <c r="G1049" s="44" t="s">
        <v>86</v>
      </c>
      <c r="H1049" s="300"/>
      <c r="I1049" s="44" t="str">
        <f t="shared" si="1"/>
        <v/>
      </c>
      <c r="J1049" s="44" t="str">
        <f t="shared" si="2"/>
        <v/>
      </c>
      <c r="K1049" s="44"/>
    </row>
    <row r="1050" ht="13.5" customHeight="1">
      <c r="A1050" s="31" t="b">
        <v>0</v>
      </c>
      <c r="B1050" s="298"/>
      <c r="C1050" s="100"/>
      <c r="D1050" s="299"/>
      <c r="E1050" s="45"/>
      <c r="F1050" s="43"/>
      <c r="G1050" s="44" t="s">
        <v>86</v>
      </c>
      <c r="H1050" s="300"/>
      <c r="I1050" s="44" t="str">
        <f t="shared" si="1"/>
        <v/>
      </c>
      <c r="J1050" s="44" t="str">
        <f t="shared" si="2"/>
        <v/>
      </c>
      <c r="K1050" s="44"/>
    </row>
    <row r="1051" ht="13.5" customHeight="1">
      <c r="A1051" s="31" t="b">
        <v>0</v>
      </c>
      <c r="B1051" s="298"/>
      <c r="C1051" s="100"/>
      <c r="D1051" s="299"/>
      <c r="E1051" s="45"/>
      <c r="F1051" s="43"/>
      <c r="G1051" s="44" t="s">
        <v>86</v>
      </c>
      <c r="H1051" s="300"/>
      <c r="I1051" s="44" t="str">
        <f t="shared" si="1"/>
        <v/>
      </c>
      <c r="J1051" s="44" t="str">
        <f t="shared" si="2"/>
        <v/>
      </c>
      <c r="K1051" s="44"/>
    </row>
    <row r="1052" ht="13.5" customHeight="1">
      <c r="A1052" s="31" t="b">
        <v>0</v>
      </c>
      <c r="B1052" s="298"/>
      <c r="C1052" s="100"/>
      <c r="D1052" s="299"/>
      <c r="E1052" s="45"/>
      <c r="F1052" s="43"/>
      <c r="G1052" s="44" t="s">
        <v>86</v>
      </c>
      <c r="H1052" s="300"/>
      <c r="I1052" s="44" t="str">
        <f t="shared" si="1"/>
        <v/>
      </c>
      <c r="J1052" s="44" t="str">
        <f t="shared" si="2"/>
        <v/>
      </c>
      <c r="K1052" s="44"/>
    </row>
    <row r="1053" ht="13.5" customHeight="1">
      <c r="A1053" s="31" t="b">
        <v>0</v>
      </c>
      <c r="B1053" s="298"/>
      <c r="C1053" s="100"/>
      <c r="D1053" s="299"/>
      <c r="E1053" s="45"/>
      <c r="F1053" s="43"/>
      <c r="G1053" s="44" t="s">
        <v>86</v>
      </c>
      <c r="H1053" s="300"/>
      <c r="I1053" s="44" t="str">
        <f t="shared" si="1"/>
        <v/>
      </c>
      <c r="J1053" s="44" t="str">
        <f t="shared" si="2"/>
        <v/>
      </c>
      <c r="K1053" s="44"/>
    </row>
    <row r="1054" ht="13.5" customHeight="1">
      <c r="A1054" s="31" t="b">
        <v>0</v>
      </c>
      <c r="B1054" s="298"/>
      <c r="C1054" s="100"/>
      <c r="D1054" s="299"/>
      <c r="E1054" s="45"/>
      <c r="F1054" s="43"/>
      <c r="G1054" s="44" t="s">
        <v>86</v>
      </c>
      <c r="H1054" s="300"/>
      <c r="I1054" s="44" t="str">
        <f t="shared" si="1"/>
        <v/>
      </c>
      <c r="J1054" s="44" t="str">
        <f t="shared" si="2"/>
        <v/>
      </c>
      <c r="K1054" s="44"/>
    </row>
    <row r="1055" ht="13.5" customHeight="1">
      <c r="A1055" s="31" t="b">
        <v>0</v>
      </c>
      <c r="B1055" s="298"/>
      <c r="C1055" s="100"/>
      <c r="D1055" s="299"/>
      <c r="E1055" s="45"/>
      <c r="F1055" s="43"/>
      <c r="G1055" s="44" t="s">
        <v>86</v>
      </c>
      <c r="H1055" s="300"/>
      <c r="I1055" s="44" t="str">
        <f t="shared" si="1"/>
        <v/>
      </c>
      <c r="J1055" s="44" t="str">
        <f t="shared" si="2"/>
        <v/>
      </c>
      <c r="K1055" s="44"/>
    </row>
    <row r="1056" ht="13.5" customHeight="1">
      <c r="A1056" s="31" t="b">
        <v>0</v>
      </c>
      <c r="B1056" s="298"/>
      <c r="C1056" s="100"/>
      <c r="D1056" s="299"/>
      <c r="E1056" s="45"/>
      <c r="F1056" s="43"/>
      <c r="G1056" s="44" t="s">
        <v>86</v>
      </c>
      <c r="H1056" s="300"/>
      <c r="I1056" s="44" t="str">
        <f t="shared" si="1"/>
        <v/>
      </c>
      <c r="J1056" s="44" t="str">
        <f t="shared" si="2"/>
        <v/>
      </c>
      <c r="K1056" s="44"/>
    </row>
    <row r="1057" ht="13.5" customHeight="1">
      <c r="A1057" s="31" t="b">
        <v>0</v>
      </c>
      <c r="B1057" s="298"/>
      <c r="C1057" s="100"/>
      <c r="D1057" s="299"/>
      <c r="E1057" s="45"/>
      <c r="F1057" s="43"/>
      <c r="G1057" s="44" t="s">
        <v>86</v>
      </c>
      <c r="H1057" s="300"/>
      <c r="I1057" s="44" t="str">
        <f t="shared" si="1"/>
        <v/>
      </c>
      <c r="J1057" s="44" t="str">
        <f t="shared" si="2"/>
        <v/>
      </c>
      <c r="K1057" s="44"/>
    </row>
    <row r="1058" ht="13.5" customHeight="1">
      <c r="A1058" s="31" t="b">
        <v>0</v>
      </c>
      <c r="B1058" s="298"/>
      <c r="C1058" s="100"/>
      <c r="D1058" s="299"/>
      <c r="E1058" s="45"/>
      <c r="F1058" s="43"/>
      <c r="G1058" s="44" t="s">
        <v>86</v>
      </c>
      <c r="H1058" s="300"/>
      <c r="I1058" s="44" t="str">
        <f t="shared" si="1"/>
        <v/>
      </c>
      <c r="J1058" s="44" t="str">
        <f t="shared" si="2"/>
        <v/>
      </c>
      <c r="K1058" s="44"/>
    </row>
    <row r="1059" ht="13.5" customHeight="1">
      <c r="A1059" s="31" t="b">
        <v>0</v>
      </c>
      <c r="B1059" s="298"/>
      <c r="C1059" s="100"/>
      <c r="D1059" s="299"/>
      <c r="E1059" s="45"/>
      <c r="F1059" s="43"/>
      <c r="G1059" s="44" t="s">
        <v>86</v>
      </c>
      <c r="H1059" s="300"/>
      <c r="I1059" s="44" t="str">
        <f t="shared" si="1"/>
        <v/>
      </c>
      <c r="J1059" s="44" t="str">
        <f t="shared" si="2"/>
        <v/>
      </c>
      <c r="K1059" s="44"/>
    </row>
    <row r="1060" ht="13.5" customHeight="1">
      <c r="A1060" s="31" t="b">
        <v>0</v>
      </c>
      <c r="B1060" s="298"/>
      <c r="C1060" s="100"/>
      <c r="D1060" s="299"/>
      <c r="E1060" s="45"/>
      <c r="F1060" s="43"/>
      <c r="G1060" s="44" t="s">
        <v>86</v>
      </c>
      <c r="H1060" s="300"/>
      <c r="I1060" s="44" t="str">
        <f t="shared" si="1"/>
        <v/>
      </c>
      <c r="J1060" s="44" t="str">
        <f t="shared" si="2"/>
        <v/>
      </c>
      <c r="K1060" s="44"/>
    </row>
    <row r="1061" ht="13.5" customHeight="1">
      <c r="A1061" s="31" t="b">
        <v>0</v>
      </c>
      <c r="B1061" s="298"/>
      <c r="C1061" s="100"/>
      <c r="D1061" s="299"/>
      <c r="E1061" s="45"/>
      <c r="F1061" s="43"/>
      <c r="G1061" s="44" t="s">
        <v>86</v>
      </c>
      <c r="H1061" s="300"/>
      <c r="I1061" s="44" t="str">
        <f t="shared" si="1"/>
        <v/>
      </c>
      <c r="J1061" s="44" t="str">
        <f t="shared" si="2"/>
        <v/>
      </c>
      <c r="K1061" s="44"/>
    </row>
  </sheetData>
  <conditionalFormatting sqref="A2:K1061">
    <cfRule type="expression" dxfId="14" priority="1">
      <formula>#REF!&lt;&gt;""</formula>
    </cfRule>
  </conditionalFormatting>
  <conditionalFormatting sqref="A2:K1061">
    <cfRule type="expression" dxfId="15" priority="2">
      <formula>#REF!&lt;&gt;""</formula>
    </cfRule>
  </conditionalFormatting>
  <dataValidations>
    <dataValidation type="list" allowBlank="1" showErrorMessage="1" sqref="D2:D1061">
      <formula1>"Si,No,alt."</formula1>
    </dataValidation>
    <dataValidation type="custom" allowBlank="1" showDropDown="1" showErrorMessage="1" sqref="E2:E1061 I2:J1061">
      <formula1>IFERROR(ISEMAIL(E2), true)</formula1>
    </dataValidation>
    <dataValidation type="list" allowBlank="1" sqref="B2:B1061">
      <formula1>#REF!</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75"/>
    <col customWidth="1" min="2" max="2" width="12.13"/>
    <col customWidth="1" min="3" max="3" width="16.88"/>
    <col customWidth="1" min="4" max="4" width="29.75"/>
  </cols>
  <sheetData>
    <row r="1" ht="22.5" customHeight="1">
      <c r="A1" s="1" t="s">
        <v>0</v>
      </c>
      <c r="B1" s="1" t="s">
        <v>2</v>
      </c>
      <c r="C1" s="1" t="s">
        <v>3</v>
      </c>
      <c r="D1" s="1" t="s">
        <v>4</v>
      </c>
    </row>
    <row r="2" ht="22.5" customHeight="1">
      <c r="A2" s="4" t="s">
        <v>7</v>
      </c>
      <c r="B2" s="5" t="s">
        <v>9</v>
      </c>
      <c r="C2" s="4" t="s">
        <v>11</v>
      </c>
      <c r="D2" s="7" t="str">
        <f>IFERROR(__xludf.DUMMYFUNCTION("IF(AND(A2&lt;&gt;"""",B2&lt;&gt;"""",C2&lt;&gt;""""), filter(ALUNNI[EMAIL],ALUNNI[ALUNNO]=A2,ALUNNI[CLASSE]=B2),)"),"elisa.armellini@pietroaldi.com")</f>
        <v>elisa.armellini@pietroaldi.com</v>
      </c>
    </row>
    <row r="3" ht="22.5" customHeight="1">
      <c r="A3" s="4" t="s">
        <v>32</v>
      </c>
      <c r="B3" s="5" t="s">
        <v>34</v>
      </c>
      <c r="C3" s="4" t="s">
        <v>36</v>
      </c>
      <c r="D3" s="7" t="str">
        <f>IFERROR(__xludf.DUMMYFUNCTION("IF(AND(A3&lt;&gt;"""",B3&lt;&gt;"""",C3&lt;&gt;""""), filter(ALUNNI[EMAIL],ALUNNI[ALUNNO]=A3,ALUNNI[CLASSE]=B3),)"),"nicholas.balducci@pietroaldi.com")</f>
        <v>nicholas.balducci@pietroaldi.com</v>
      </c>
    </row>
    <row r="4" ht="22.5" customHeight="1">
      <c r="A4" s="4" t="s">
        <v>44</v>
      </c>
      <c r="B4" s="5" t="s">
        <v>45</v>
      </c>
      <c r="C4" s="4" t="s">
        <v>36</v>
      </c>
      <c r="D4" s="7" t="str">
        <f>IFERROR(__xludf.DUMMYFUNCTION("IF(AND(A4&lt;&gt;"""",B4&lt;&gt;"""",C4&lt;&gt;""""), filter(ALUNNI[EMAIL],ALUNNI[ALUNNO]=A4,ALUNNI[CLASSE]=B4),)"),"viola.barbagli@pietroaldi.com")</f>
        <v>viola.barbagli@pietroaldi.com</v>
      </c>
    </row>
    <row r="5" ht="22.5" customHeight="1">
      <c r="A5" s="4" t="s">
        <v>46</v>
      </c>
      <c r="B5" s="5" t="s">
        <v>45</v>
      </c>
      <c r="C5" s="4" t="s">
        <v>36</v>
      </c>
      <c r="D5" s="7" t="str">
        <f>IFERROR(__xludf.DUMMYFUNCTION("IF(AND(A5&lt;&gt;"""",B5&lt;&gt;"""",C5&lt;&gt;""""), filter(ALUNNI[EMAIL],ALUNNI[ALUNNO]=A5,ALUNNI[CLASSE]=B5),)"),"irene.battisti@pietroaldi.com")</f>
        <v>irene.battisti@pietroaldi.com</v>
      </c>
    </row>
    <row r="6" ht="22.5" customHeight="1">
      <c r="A6" s="4" t="s">
        <v>47</v>
      </c>
      <c r="B6" s="5" t="s">
        <v>48</v>
      </c>
      <c r="C6" s="4" t="s">
        <v>36</v>
      </c>
      <c r="D6" s="7" t="str">
        <f>IFERROR(__xludf.DUMMYFUNCTION("IF(AND(A6&lt;&gt;"""",B6&lt;&gt;"""",C6&lt;&gt;""""), filter(ALUNNI[EMAIL],ALUNNI[ALUNNO]=A6,ALUNNI[CLASSE]=B6),)"),"zeno.bendinelli@pietroaldi.com")</f>
        <v>zeno.bendinelli@pietroaldi.com</v>
      </c>
    </row>
    <row r="7" ht="22.5" customHeight="1">
      <c r="A7" s="4" t="s">
        <v>49</v>
      </c>
      <c r="B7" s="5" t="s">
        <v>50</v>
      </c>
      <c r="C7" s="4" t="s">
        <v>36</v>
      </c>
      <c r="D7" s="7" t="str">
        <f>IFERROR(__xludf.DUMMYFUNCTION("IF(AND(A7&lt;&gt;"""",B7&lt;&gt;"""",C7&lt;&gt;""""), filter(ALUNNI[EMAIL],ALUNNI[ALUNNO]=A7,ALUNNI[CLASSE]=B7),)"),"damiano.bernardini@pietroaldi.com")</f>
        <v>damiano.bernardini@pietroaldi.com</v>
      </c>
    </row>
    <row r="8" ht="22.5" customHeight="1">
      <c r="A8" s="4" t="s">
        <v>57</v>
      </c>
      <c r="B8" s="5" t="s">
        <v>50</v>
      </c>
      <c r="C8" s="4" t="s">
        <v>36</v>
      </c>
      <c r="D8" s="7" t="str">
        <f>IFERROR(__xludf.DUMMYFUNCTION("IF(AND(A8&lt;&gt;"""",B8&lt;&gt;"""",C8&lt;&gt;""""), filter(ALUNNI[EMAIL],ALUNNI[ALUNNO]=A8,ALUNNI[CLASSE]=B8),)"),"giacomo.betti@pietroaldi.com")</f>
        <v>giacomo.betti@pietroaldi.com</v>
      </c>
    </row>
    <row r="9" ht="22.5" customHeight="1">
      <c r="A9" s="4" t="s">
        <v>60</v>
      </c>
      <c r="B9" s="5" t="s">
        <v>61</v>
      </c>
      <c r="C9" s="4" t="s">
        <v>11</v>
      </c>
      <c r="D9" s="7" t="str">
        <f>IFERROR(__xludf.DUMMYFUNCTION("IF(AND(A9&lt;&gt;"""",B9&lt;&gt;"""",C9&lt;&gt;""""), filter(ALUNNI[EMAIL],ALUNNI[ALUNNO]=A9,ALUNNI[CLASSE]=B9),)"),"diego.bigoni@pietroaldi.com")</f>
        <v>diego.bigoni@pietroaldi.com</v>
      </c>
    </row>
    <row r="10" ht="22.5" customHeight="1">
      <c r="A10" s="4" t="s">
        <v>63</v>
      </c>
      <c r="B10" s="5" t="s">
        <v>50</v>
      </c>
      <c r="C10" s="4" t="s">
        <v>36</v>
      </c>
      <c r="D10" s="7" t="str">
        <f>IFERROR(__xludf.DUMMYFUNCTION("IF(AND(A10&lt;&gt;"""",B10&lt;&gt;"""",C10&lt;&gt;""""), filter(ALUNNI[EMAIL],ALUNNI[ALUNNO]=A10,ALUNNI[CLASSE]=B10),)"),"alessandro.brocca@pietroaldi.com")</f>
        <v>alessandro.brocca@pietroaldi.com</v>
      </c>
    </row>
    <row r="11" ht="22.5" customHeight="1">
      <c r="A11" s="4" t="s">
        <v>64</v>
      </c>
      <c r="B11" s="5" t="s">
        <v>66</v>
      </c>
      <c r="C11" s="4" t="s">
        <v>36</v>
      </c>
      <c r="D11" s="7" t="str">
        <f>IFERROR(__xludf.DUMMYFUNCTION("IF(AND(A11&lt;&gt;"""",B11&lt;&gt;"""",C11&lt;&gt;""""), filter(ALUNNI[EMAIL],ALUNNI[ALUNNO]=A11,ALUNNI[CLASSE]=B11),)"),"mattia.crisalli@pietroaldi.com")</f>
        <v>mattia.crisalli@pietroaldi.com</v>
      </c>
    </row>
    <row r="12" ht="22.5" customHeight="1">
      <c r="A12" s="4" t="s">
        <v>68</v>
      </c>
      <c r="B12" s="5" t="s">
        <v>61</v>
      </c>
      <c r="C12" s="4" t="s">
        <v>36</v>
      </c>
      <c r="D12" s="7" t="str">
        <f>IFERROR(__xludf.DUMMYFUNCTION("IF(AND(A12&lt;&gt;"""",B12&lt;&gt;"""",C12&lt;&gt;""""), filter(ALUNNI[EMAIL],ALUNNI[ALUNNO]=A12,ALUNNI[CLASSE]=B12),)"),"angelica.deangelis@pietroaldi.com")</f>
        <v>angelica.deangelis@pietroaldi.com</v>
      </c>
    </row>
    <row r="13" ht="22.5" customHeight="1">
      <c r="A13" s="4" t="s">
        <v>80</v>
      </c>
      <c r="B13" s="5" t="s">
        <v>81</v>
      </c>
      <c r="C13" s="4" t="s">
        <v>36</v>
      </c>
      <c r="D13" s="7" t="str">
        <f>IFERROR(__xludf.DUMMYFUNCTION("IF(AND(A13&lt;&gt;"""",B13&lt;&gt;"""",C13&lt;&gt;""""), filter(ALUNNI[EMAIL],ALUNNI[ALUNNO]=A13,ALUNNI[CLASSE]=B13),)"),"giulia.faragli@pietroaldi.com")</f>
        <v>giulia.faragli@pietroaldi.com</v>
      </c>
    </row>
    <row r="14" ht="22.5" customHeight="1">
      <c r="A14" s="4" t="s">
        <v>87</v>
      </c>
      <c r="B14" s="5" t="s">
        <v>50</v>
      </c>
      <c r="C14" s="4" t="s">
        <v>11</v>
      </c>
      <c r="D14" s="7" t="str">
        <f>IFERROR(__xludf.DUMMYFUNCTION("IF(AND(A14&lt;&gt;"""",B14&lt;&gt;"""",C14&lt;&gt;""""), filter(ALUNNI[EMAIL],ALUNNI[ALUNNO]=A14,ALUNNI[CLASSE]=B14),)"),"asia.fauci@pietroaldi.com")</f>
        <v>asia.fauci@pietroaldi.com</v>
      </c>
    </row>
    <row r="15" ht="22.5" customHeight="1">
      <c r="A15" s="4" t="s">
        <v>92</v>
      </c>
      <c r="B15" s="5" t="s">
        <v>65</v>
      </c>
      <c r="C15" s="4" t="s">
        <v>36</v>
      </c>
      <c r="D15" s="7" t="str">
        <f>IFERROR(__xludf.DUMMYFUNCTION("IF(AND(A15&lt;&gt;"""",B15&lt;&gt;"""",C15&lt;&gt;""""), filter(ALUNNI[EMAIL],ALUNNI[ALUNNO]=A15,ALUNNI[CLASSE]=B15),)"),"andreialberto.gheorghe@pietroaldi.com")</f>
        <v>andreialberto.gheorghe@pietroaldi.com</v>
      </c>
    </row>
    <row r="16" ht="22.5" customHeight="1">
      <c r="A16" s="4" t="s">
        <v>96</v>
      </c>
      <c r="B16" s="5" t="s">
        <v>34</v>
      </c>
      <c r="C16" s="4" t="s">
        <v>36</v>
      </c>
      <c r="D16" s="7" t="str">
        <f>IFERROR(__xludf.DUMMYFUNCTION("IF(AND(A16&lt;&gt;"""",B16&lt;&gt;"""",C16&lt;&gt;""""), filter(ALUNNI[EMAIL],ALUNNI[ALUNNO]=A16,ALUNNI[CLASSE]=B16),)"),"sveva.giusti@pietroaldi.com")</f>
        <v>sveva.giusti@pietroaldi.com</v>
      </c>
    </row>
    <row r="17" ht="22.5" customHeight="1">
      <c r="A17" s="4" t="s">
        <v>103</v>
      </c>
      <c r="B17" s="5" t="s">
        <v>104</v>
      </c>
      <c r="C17" s="4" t="s">
        <v>36</v>
      </c>
      <c r="D17" s="7" t="str">
        <f>IFERROR(__xludf.DUMMYFUNCTION("IF(AND(A17&lt;&gt;"""",B17&lt;&gt;"""",C17&lt;&gt;""""), filter(ALUNNI[EMAIL],ALUNNI[ALUNNO]=A17,ALUNNI[CLASSE]=B17),)"),"luca.lombrichi@pietroaldi.com")</f>
        <v>luca.lombrichi@pietroaldi.com</v>
      </c>
    </row>
    <row r="18" ht="22.5" customHeight="1">
      <c r="A18" s="4" t="s">
        <v>111</v>
      </c>
      <c r="B18" s="5" t="s">
        <v>113</v>
      </c>
      <c r="C18" s="4" t="s">
        <v>36</v>
      </c>
      <c r="D18" s="7" t="str">
        <f>IFERROR(__xludf.DUMMYFUNCTION("IF(AND(A18&lt;&gt;"""",B18&lt;&gt;"""",C18&lt;&gt;""""), filter(ALUNNI[EMAIL],ALUNNI[ALUNNO]=A18,ALUNNI[CLASSE]=B18),)"),"samuel.merlini@pietroaldi.com")</f>
        <v>samuel.merlini@pietroaldi.com</v>
      </c>
    </row>
    <row r="19" ht="22.5" customHeight="1">
      <c r="A19" s="4" t="s">
        <v>119</v>
      </c>
      <c r="B19" s="5" t="s">
        <v>121</v>
      </c>
      <c r="C19" s="4" t="s">
        <v>36</v>
      </c>
      <c r="D19" s="7" t="str">
        <f>IFERROR(__xludf.DUMMYFUNCTION("IF(AND(A19&lt;&gt;"""",B19&lt;&gt;"""",C19&lt;&gt;""""), filter(ALUNNI[EMAIL],ALUNNI[ALUNNO]=A19,ALUNNI[CLASSE]=B19),)"),"federico.niccolini@pietroaldi.com")</f>
        <v>federico.niccolini@pietroaldi.com</v>
      </c>
    </row>
    <row r="20" ht="22.5" customHeight="1">
      <c r="A20" s="4" t="s">
        <v>130</v>
      </c>
      <c r="B20" s="5" t="s">
        <v>56</v>
      </c>
      <c r="C20" s="4" t="s">
        <v>36</v>
      </c>
      <c r="D20" s="7" t="str">
        <f>IFERROR(__xludf.DUMMYFUNCTION("IF(AND(A20&lt;&gt;"""",B20&lt;&gt;"""",C20&lt;&gt;""""), filter(ALUNNI[EMAIL],ALUNNI[ALUNNO]=A20,ALUNNI[CLASSE]=B20),)"),"aurora.nieri@pietroaldi.com")</f>
        <v>aurora.nieri@pietroaldi.com</v>
      </c>
    </row>
    <row r="21" ht="22.5" customHeight="1">
      <c r="A21" s="4" t="s">
        <v>137</v>
      </c>
      <c r="B21" s="5" t="s">
        <v>45</v>
      </c>
      <c r="C21" s="4" t="s">
        <v>36</v>
      </c>
      <c r="D21" s="7" t="str">
        <f>IFERROR(__xludf.DUMMYFUNCTION("IF(AND(A21&lt;&gt;"""",B21&lt;&gt;"""",C21&lt;&gt;""""), filter(ALUNNI[EMAIL],ALUNNI[ALUNNO]=A21,ALUNNI[CLASSE]=B21),)"),"emma.pastorello@pietroaldi.com")</f>
        <v>emma.pastorello@pietroaldi.com</v>
      </c>
    </row>
    <row r="22" ht="22.5" customHeight="1">
      <c r="A22" s="4" t="s">
        <v>142</v>
      </c>
      <c r="B22" s="5" t="s">
        <v>62</v>
      </c>
      <c r="C22" s="4" t="s">
        <v>36</v>
      </c>
      <c r="D22" s="7" t="str">
        <f>IFERROR(__xludf.DUMMYFUNCTION("IF(AND(A22&lt;&gt;"""",B22&lt;&gt;"""",C22&lt;&gt;""""), filter(ALUNNI[EMAIL],ALUNNI[ALUNNO]=A22,ALUNNI[CLASSE]=B22),)"),"ettore.rastelli@pietroaldi.com")</f>
        <v>ettore.rastelli@pietroaldi.com</v>
      </c>
    </row>
    <row r="23" ht="22.5" customHeight="1">
      <c r="A23" s="4" t="s">
        <v>147</v>
      </c>
      <c r="B23" s="5" t="s">
        <v>66</v>
      </c>
      <c r="C23" s="4" t="s">
        <v>36</v>
      </c>
      <c r="D23" s="7" t="str">
        <f>IFERROR(__xludf.DUMMYFUNCTION("IF(AND(A23&lt;&gt;"""",B23&lt;&gt;"""",C23&lt;&gt;""""), filter(ALUNNI[EMAIL],ALUNNI[ALUNNO]=A23,ALUNNI[CLASSE]=B23),)"),"pietro.savoi@pietroaldi.com")</f>
        <v>pietro.savoi@pietroaldi.com</v>
      </c>
    </row>
    <row r="24" ht="22.5" customHeight="1">
      <c r="A24" s="4" t="s">
        <v>150</v>
      </c>
      <c r="B24" s="5" t="s">
        <v>151</v>
      </c>
      <c r="C24" s="4" t="s">
        <v>11</v>
      </c>
      <c r="D24" s="7" t="str">
        <f>IFERROR(__xludf.DUMMYFUNCTION("IF(AND(A24&lt;&gt;"""",B24&lt;&gt;"""",C24&lt;&gt;""""), filter(ALUNNI[EMAIL],ALUNNI[ALUNNO]=A24,ALUNNI[CLASSE]=B24),)"),"aymane.tame@pietroaldi.com")</f>
        <v>aymane.tame@pietroaldi.com</v>
      </c>
    </row>
    <row r="25" ht="22.5" customHeight="1">
      <c r="A25" s="4" t="s">
        <v>157</v>
      </c>
      <c r="B25" s="5" t="s">
        <v>94</v>
      </c>
      <c r="C25" s="4" t="s">
        <v>36</v>
      </c>
      <c r="D25" s="7" t="str">
        <f>IFERROR(__xludf.DUMMYFUNCTION("IF(AND(A25&lt;&gt;"""",B25&lt;&gt;"""",C25&lt;&gt;""""), filter(ALUNNI[EMAIL],ALUNNI[ALUNNO]=A25,ALUNNI[CLASSE]=B25),)"),"federico.terrosi@pietroaldi.com")</f>
        <v>federico.terrosi@pietroaldi.com</v>
      </c>
    </row>
    <row r="26" ht="22.5" customHeight="1">
      <c r="A26" s="4" t="s">
        <v>161</v>
      </c>
      <c r="B26" s="5" t="s">
        <v>94</v>
      </c>
      <c r="C26" s="4" t="s">
        <v>36</v>
      </c>
      <c r="D26" s="7" t="str">
        <f>IFERROR(__xludf.DUMMYFUNCTION("IF(AND(A26&lt;&gt;"""",B26&lt;&gt;"""",C26&lt;&gt;""""), filter(ALUNNI[EMAIL],ALUNNI[ALUNNO]=A26,ALUNNI[CLASSE]=B26),)"),"davide.zappala@pietroaldi.com")</f>
        <v>davide.zappala@pietroaldi.com</v>
      </c>
    </row>
    <row r="27" ht="22.5" customHeight="1">
      <c r="A27" s="4" t="s">
        <v>168</v>
      </c>
      <c r="B27" s="5" t="s">
        <v>83</v>
      </c>
      <c r="C27" s="4" t="s">
        <v>11</v>
      </c>
      <c r="D27" s="7" t="str">
        <f>IFERROR(__xludf.DUMMYFUNCTION("IF(AND(A27&lt;&gt;"""",B27&lt;&gt;"""",C27&lt;&gt;""""), filter(ALUNNI[EMAIL],ALUNNI[ALUNNO]=A27,ALUNNI[CLASSE]=B27),)"),"mariglen.daiu@pietroaldi.com")</f>
        <v>mariglen.daiu@pietroaldi.com</v>
      </c>
    </row>
    <row r="28" ht="22.5" customHeight="1">
      <c r="A28" s="4" t="s">
        <v>176</v>
      </c>
      <c r="B28" s="5" t="s">
        <v>178</v>
      </c>
      <c r="C28" s="4" t="s">
        <v>180</v>
      </c>
      <c r="D28" s="7" t="str">
        <f>IFERROR(__xludf.DUMMYFUNCTION("IF(AND(A28&lt;&gt;"""",B28&lt;&gt;"""",C28&lt;&gt;""""), filter(ALUNNI[EMAIL],ALUNNI[ALUNNO]=A28,ALUNNI[CLASSE]=B28),)"),"oliver.hophan@pietroaldi.com")</f>
        <v>oliver.hophan@pietroaldi.com</v>
      </c>
    </row>
    <row r="29" ht="22.5" customHeight="1">
      <c r="A29" s="4" t="s">
        <v>182</v>
      </c>
      <c r="B29" s="5" t="s">
        <v>183</v>
      </c>
      <c r="C29" s="4" t="s">
        <v>180</v>
      </c>
      <c r="D29" s="7" t="str">
        <f>IFERROR(__xludf.DUMMYFUNCTION("IF(AND(A29&lt;&gt;"""",B29&lt;&gt;"""",C29&lt;&gt;""""), filter(ALUNNI[EMAIL],ALUNNI[ALUNNO]=A29,ALUNNI[CLASSE]=B29),)"),"franco.fu@pietroaldi.com")</f>
        <v>franco.fu@pietroaldi.com</v>
      </c>
    </row>
    <row r="30" ht="22.5" customHeight="1">
      <c r="A30" s="4" t="s">
        <v>187</v>
      </c>
      <c r="B30" s="5" t="s">
        <v>132</v>
      </c>
      <c r="C30" s="4" t="s">
        <v>180</v>
      </c>
      <c r="D30" s="7" t="str">
        <f>IFERROR(__xludf.DUMMYFUNCTION("IF(AND(A30&lt;&gt;"""",B30&lt;&gt;"""",C30&lt;&gt;""""), filter(ALUNNI[EMAIL],ALUNNI[ALUNNO]=A30,ALUNNI[CLASSE]=B30),)"),"benjaminblu.roberts@pietroaldi.com")</f>
        <v>benjaminblu.roberts@pietroaldi.com</v>
      </c>
    </row>
    <row r="31" ht="22.5" customHeight="1">
      <c r="A31" s="4" t="s">
        <v>191</v>
      </c>
      <c r="B31" s="5" t="s">
        <v>45</v>
      </c>
      <c r="C31" s="4" t="s">
        <v>11</v>
      </c>
      <c r="D31" s="7" t="str">
        <f>IFERROR(__xludf.DUMMYFUNCTION("IF(AND(A31&lt;&gt;"""",B31&lt;&gt;"""",C31&lt;&gt;""""), filter(ALUNNI[EMAIL],ALUNNI[ALUNNO]=A31,ALUNNI[CLASSE]=B31),)"),"sasha.flaminio@pietroaldi.com")</f>
        <v>sasha.flaminio@pietroaldi.com</v>
      </c>
    </row>
    <row r="32" ht="22.5" customHeight="1">
      <c r="A32" s="4" t="s">
        <v>194</v>
      </c>
      <c r="B32" s="5" t="s">
        <v>110</v>
      </c>
      <c r="C32" s="4" t="s">
        <v>11</v>
      </c>
      <c r="D32" s="7" t="str">
        <f>IFERROR(__xludf.DUMMYFUNCTION("IF(AND(A32&lt;&gt;"""",B32&lt;&gt;"""",C32&lt;&gt;""""), filter(ALUNNI[EMAIL],ALUNNI[ALUNNO]=A32,ALUNNI[CLASSE]=B32),)"),"edoardo.angiolini@pietroaldi.com")</f>
        <v>edoardo.angiolini@pietroaldi.com</v>
      </c>
    </row>
    <row r="33" ht="22.5" customHeight="1">
      <c r="A33" s="4" t="s">
        <v>198</v>
      </c>
      <c r="B33" s="5" t="s">
        <v>106</v>
      </c>
      <c r="C33" s="4" t="s">
        <v>11</v>
      </c>
      <c r="D33" s="7" t="str">
        <f>IFERROR(__xludf.DUMMYFUNCTION("IF(AND(A33&lt;&gt;"""",B33&lt;&gt;"""",C33&lt;&gt;""""), filter(ALUNNI[EMAIL],ALUNNI[ALUNNO]=A33,ALUNNI[CLASSE]=B33),)"),"samuele.cardone@pietroaldi.com")</f>
        <v>samuele.cardone@pietroaldi.com</v>
      </c>
    </row>
    <row r="34" ht="22.5" customHeight="1">
      <c r="A34" s="4" t="s">
        <v>202</v>
      </c>
      <c r="B34" s="5" t="s">
        <v>178</v>
      </c>
      <c r="C34" s="4" t="s">
        <v>203</v>
      </c>
      <c r="D34" s="7" t="str">
        <f>IFERROR(__xludf.DUMMYFUNCTION("IF(AND(A34&lt;&gt;"""",B34&lt;&gt;"""",C34&lt;&gt;""""), filter(ALUNNI[EMAIL],ALUNNI[ALUNNO]=A34,ALUNNI[CLASSE]=B34),)"),"chiara.cardelli@pietroaldi.com")</f>
        <v>chiara.cardelli@pietroaldi.com</v>
      </c>
    </row>
    <row r="35" ht="22.5" customHeight="1">
      <c r="A35" s="4" t="s">
        <v>208</v>
      </c>
      <c r="B35" s="5" t="s">
        <v>132</v>
      </c>
      <c r="C35" s="4" t="s">
        <v>203</v>
      </c>
      <c r="D35" s="7" t="str">
        <f>IFERROR(__xludf.DUMMYFUNCTION("IF(AND(A35&lt;&gt;"""",B35&lt;&gt;"""",C35&lt;&gt;""""), filter(ALUNNI[EMAIL],ALUNNI[ALUNNO]=A35,ALUNNI[CLASSE]=B35),)"),"diego.pantalei@pietroaldi.com")</f>
        <v>diego.pantalei@pietroaldi.com</v>
      </c>
    </row>
    <row r="36" ht="22.5" customHeight="1">
      <c r="A36" s="4" t="s">
        <v>213</v>
      </c>
      <c r="B36" s="5" t="s">
        <v>66</v>
      </c>
      <c r="C36" s="4" t="s">
        <v>203</v>
      </c>
      <c r="D36" s="7" t="str">
        <f>IFERROR(__xludf.DUMMYFUNCTION("IF(AND(A36&lt;&gt;"""",B36&lt;&gt;"""",C36&lt;&gt;""""), filter(ALUNNI[EMAIL],ALUNNI[ALUNNO]=A36,ALUNNI[CLASSE]=B36),)"),"matteo.santilli@pietroaldi.com")</f>
        <v>matteo.santilli@pietroaldi.com</v>
      </c>
    </row>
    <row r="37" ht="22.5" customHeight="1">
      <c r="A37" s="4" t="s">
        <v>219</v>
      </c>
      <c r="B37" s="5" t="s">
        <v>65</v>
      </c>
      <c r="C37" s="4" t="s">
        <v>203</v>
      </c>
      <c r="D37" s="7" t="str">
        <f>IFERROR(__xludf.DUMMYFUNCTION("IF(AND(A37&lt;&gt;"""",B37&lt;&gt;"""",C37&lt;&gt;""""), filter(ALUNNI[EMAIL],ALUNNI[ALUNNO]=A37,ALUNNI[CLASSE]=B37),)"),"giacomo.casini@pietroaldi.com")</f>
        <v>giacomo.casini@pietroaldi.com</v>
      </c>
    </row>
    <row r="38" ht="22.5" customHeight="1">
      <c r="A38" s="4" t="s">
        <v>220</v>
      </c>
      <c r="B38" s="5" t="s">
        <v>215</v>
      </c>
      <c r="C38" s="4" t="s">
        <v>203</v>
      </c>
      <c r="D38" s="7" t="str">
        <f>IFERROR(__xludf.DUMMYFUNCTION("IF(AND(A38&lt;&gt;"""",B38&lt;&gt;"""",C38&lt;&gt;""""), filter(ALUNNI[EMAIL],ALUNNI[ALUNNO]=A38,ALUNNI[CLASSE]=B38),)"),"matteo.calvano@pietroaldi.com")</f>
        <v>matteo.calvano@pietroaldi.com</v>
      </c>
    </row>
    <row r="39" ht="22.5" customHeight="1">
      <c r="A39" s="4" t="s">
        <v>223</v>
      </c>
      <c r="B39" s="5" t="s">
        <v>215</v>
      </c>
      <c r="C39" s="4" t="s">
        <v>203</v>
      </c>
      <c r="D39" s="7" t="str">
        <f>IFERROR(__xludf.DUMMYFUNCTION("IF(AND(A39&lt;&gt;"""",B39&lt;&gt;"""",C39&lt;&gt;""""), filter(ALUNNI[EMAIL],ALUNNI[ALUNNO]=A39,ALUNNI[CLASSE]=B39),)"),"filippo.gorelli@pietroaldi.com")</f>
        <v>filippo.gorelli@pietroaldi.com</v>
      </c>
    </row>
    <row r="40" ht="22.5" customHeight="1">
      <c r="A40" s="4" t="s">
        <v>226</v>
      </c>
      <c r="B40" s="5" t="s">
        <v>215</v>
      </c>
      <c r="C40" s="4" t="s">
        <v>203</v>
      </c>
      <c r="D40" s="7" t="str">
        <f>IFERROR(__xludf.DUMMYFUNCTION("IF(AND(A40&lt;&gt;"""",B40&lt;&gt;"""",C40&lt;&gt;""""), filter(ALUNNI[EMAIL],ALUNNI[ALUNNO]=A40,ALUNNI[CLASSE]=B40),)"),"danielgabriele.loisi@pietroaldi.com")</f>
        <v>danielgabriele.loisi@pietroaldi.com</v>
      </c>
    </row>
    <row r="41" ht="22.5" customHeight="1">
      <c r="A41" s="4" t="s">
        <v>227</v>
      </c>
      <c r="B41" s="5" t="s">
        <v>215</v>
      </c>
      <c r="C41" s="4" t="s">
        <v>203</v>
      </c>
      <c r="D41" s="7" t="str">
        <f>IFERROR(__xludf.DUMMYFUNCTION("IF(AND(A41&lt;&gt;"""",B41&lt;&gt;"""",C41&lt;&gt;""""), filter(ALUNNI[EMAIL],ALUNNI[ALUNNO]=A41,ALUNNI[CLASSE]=B41),)"),"francesco.breda@pietroaldi.com")</f>
        <v>francesco.breda@pietroaldi.com</v>
      </c>
    </row>
    <row r="42" ht="22.5" customHeight="1">
      <c r="A42" s="4" t="s">
        <v>232</v>
      </c>
      <c r="B42" s="5" t="s">
        <v>61</v>
      </c>
      <c r="C42" s="4" t="s">
        <v>203</v>
      </c>
      <c r="D42" s="7" t="str">
        <f>IFERROR(__xludf.DUMMYFUNCTION("IF(AND(A42&lt;&gt;"""",B42&lt;&gt;"""",C42&lt;&gt;""""), filter(ALUNNI[EMAIL],ALUNNI[ALUNNO]=A42,ALUNNI[CLASSE]=B42),)"),"giuseppe.morello@pietroaldi.com")</f>
        <v>giuseppe.morello@pietroaldi.com</v>
      </c>
    </row>
    <row r="43" ht="22.5" customHeight="1">
      <c r="A43" s="4" t="s">
        <v>238</v>
      </c>
      <c r="B43" s="5" t="s">
        <v>143</v>
      </c>
      <c r="C43" s="4" t="s">
        <v>203</v>
      </c>
      <c r="D43" s="7" t="str">
        <f>IFERROR(__xludf.DUMMYFUNCTION("IF(AND(A43&lt;&gt;"""",B43&lt;&gt;"""",C43&lt;&gt;""""), filter(ALUNNI[EMAIL],ALUNNI[ALUNNO]=A43,ALUNNI[CLASSE]=B43),)"),"davide.civilini@pietroaldi.com")</f>
        <v>davide.civilini@pietroaldi.com</v>
      </c>
    </row>
    <row r="44" ht="22.5" customHeight="1">
      <c r="A44" s="4" t="s">
        <v>32</v>
      </c>
      <c r="B44" s="5" t="s">
        <v>34</v>
      </c>
      <c r="C44" s="4" t="s">
        <v>203</v>
      </c>
      <c r="D44" s="7" t="str">
        <f>IFERROR(__xludf.DUMMYFUNCTION("IF(AND(A44&lt;&gt;"""",B44&lt;&gt;"""",C44&lt;&gt;""""), filter(ALUNNI[EMAIL],ALUNNI[ALUNNO]=A44,ALUNNI[CLASSE]=B44),)"),"nicholas.balducci@pietroaldi.com")</f>
        <v>nicholas.balducci@pietroaldi.com</v>
      </c>
    </row>
    <row r="45" ht="22.5" customHeight="1">
      <c r="A45" s="4" t="s">
        <v>246</v>
      </c>
      <c r="B45" s="5" t="s">
        <v>34</v>
      </c>
      <c r="C45" s="4" t="s">
        <v>203</v>
      </c>
      <c r="D45" s="7" t="str">
        <f>IFERROR(__xludf.DUMMYFUNCTION("IF(AND(A45&lt;&gt;"""",B45&lt;&gt;"""",C45&lt;&gt;""""), filter(ALUNNI[EMAIL],ALUNNI[ALUNNO]=A45,ALUNNI[CLASSE]=B45),)"),"gabrielepasquale.trimboli@pietroaldi.com")</f>
        <v>gabrielepasquale.trimboli@pietroaldi.com</v>
      </c>
    </row>
    <row r="46" ht="22.5" customHeight="1">
      <c r="A46" s="4" t="s">
        <v>248</v>
      </c>
      <c r="B46" s="5" t="s">
        <v>34</v>
      </c>
      <c r="C46" s="4" t="s">
        <v>203</v>
      </c>
      <c r="D46" s="7" t="str">
        <f>IFERROR(__xludf.DUMMYFUNCTION("IF(AND(A46&lt;&gt;"""",B46&lt;&gt;"""",C46&lt;&gt;""""), filter(ALUNNI[EMAIL],ALUNNI[ALUNNO]=A46,ALUNNI[CLASSE]=B46),)"),"gabriele.difelice@pietroaldi.com")</f>
        <v>gabriele.difelice@pietroaldi.com</v>
      </c>
    </row>
    <row r="47" ht="22.5" customHeight="1">
      <c r="A47" s="4" t="s">
        <v>250</v>
      </c>
      <c r="B47" s="5" t="s">
        <v>34</v>
      </c>
      <c r="C47" s="4" t="s">
        <v>203</v>
      </c>
      <c r="D47" s="7" t="str">
        <f>IFERROR(__xludf.DUMMYFUNCTION("IF(AND(A47&lt;&gt;"""",B47&lt;&gt;"""",C47&lt;&gt;""""), filter(ALUNNI[EMAIL],ALUNNI[ALUNNO]=A47,ALUNNI[CLASSE]=B47),)"),"lorenzo.giallini@pietroaldi.com")</f>
        <v>lorenzo.giallini@pietroaldi.com</v>
      </c>
    </row>
    <row r="48" ht="22.5" customHeight="1">
      <c r="A48" s="4" t="s">
        <v>254</v>
      </c>
      <c r="B48" s="5" t="s">
        <v>143</v>
      </c>
      <c r="C48" s="4" t="s">
        <v>203</v>
      </c>
      <c r="D48" s="7" t="str">
        <f>IFERROR(__xludf.DUMMYFUNCTION("IF(AND(A48&lt;&gt;"""",B48&lt;&gt;"""",C48&lt;&gt;""""), filter(ALUNNI[EMAIL],ALUNNI[ALUNNO]=A48,ALUNNI[CLASSE]=B48),)"),"ettore.cocci@pietroaldi.com")</f>
        <v>ettore.cocci@pietroaldi.com</v>
      </c>
    </row>
    <row r="49" ht="22.5" customHeight="1">
      <c r="A49" s="4" t="s">
        <v>255</v>
      </c>
      <c r="B49" s="5" t="s">
        <v>45</v>
      </c>
      <c r="C49" s="4" t="s">
        <v>203</v>
      </c>
      <c r="D49" s="7" t="str">
        <f>IFERROR(__xludf.DUMMYFUNCTION("IF(AND(A49&lt;&gt;"""",B49&lt;&gt;"""",C49&lt;&gt;""""), filter(ALUNNI[EMAIL],ALUNNI[ALUNNO]=A49,ALUNNI[CLASSE]=B49),)"),"matteo.colombini@pietroaldi.com")</f>
        <v>matteo.colombini@pietroaldi.com</v>
      </c>
    </row>
    <row r="50" ht="22.5" customHeight="1">
      <c r="A50" s="4" t="s">
        <v>259</v>
      </c>
      <c r="B50" s="5" t="s">
        <v>50</v>
      </c>
      <c r="C50" s="4" t="s">
        <v>203</v>
      </c>
      <c r="D50" s="7" t="str">
        <f>IFERROR(__xludf.DUMMYFUNCTION("IF(AND(A50&lt;&gt;"""",B50&lt;&gt;"""",C50&lt;&gt;""""), filter(ALUNNI[EMAIL],ALUNNI[ALUNNO]=A50,ALUNNI[CLASSE]=B50),)"),"rocco.niccolini@pietroaldi.com")</f>
        <v>rocco.niccolini@pietroaldi.com</v>
      </c>
    </row>
    <row r="51" ht="22.5" customHeight="1">
      <c r="A51" s="4" t="s">
        <v>268</v>
      </c>
      <c r="B51" s="5" t="s">
        <v>50</v>
      </c>
      <c r="C51" s="4" t="s">
        <v>203</v>
      </c>
      <c r="D51" s="7" t="str">
        <f>IFERROR(__xludf.DUMMYFUNCTION("IF(AND(A51&lt;&gt;"""",B51&lt;&gt;"""",C51&lt;&gt;""""), filter(ALUNNI[EMAIL],ALUNNI[ALUNNO]=A51,ALUNNI[CLASSE]=B51),)"),"niccolo.margiacchi@pietroaldi.com")</f>
        <v>niccolo.margiacchi@pietroaldi.com</v>
      </c>
    </row>
    <row r="52" ht="22.5" customHeight="1">
      <c r="A52" s="4" t="s">
        <v>271</v>
      </c>
      <c r="B52" s="5" t="s">
        <v>45</v>
      </c>
      <c r="C52" s="4" t="s">
        <v>203</v>
      </c>
      <c r="D52" s="7" t="str">
        <f>IFERROR(__xludf.DUMMYFUNCTION("IF(AND(A52&lt;&gt;"""",B52&lt;&gt;"""",C52&lt;&gt;""""), filter(ALUNNI[EMAIL],ALUNNI[ALUNNO]=A52,ALUNNI[CLASSE]=B52),)"),"alessandro.bonelli@pietroaldi.com")</f>
        <v>alessandro.bonelli@pietroaldi.com</v>
      </c>
    </row>
    <row r="53" ht="22.5" customHeight="1">
      <c r="A53" s="4" t="s">
        <v>277</v>
      </c>
      <c r="B53" s="5" t="s">
        <v>34</v>
      </c>
      <c r="C53" s="4" t="s">
        <v>203</v>
      </c>
      <c r="D53" s="7" t="str">
        <f>IFERROR(__xludf.DUMMYFUNCTION("IF(AND(A53&lt;&gt;"""",B53&lt;&gt;"""",C53&lt;&gt;""""), filter(ALUNNI[EMAIL],ALUNNI[ALUNNO]=A53,ALUNNI[CLASSE]=B53),)"),"damiano.ciampana@pietroaldi.com")</f>
        <v>damiano.ciampana@pietroaldi.com</v>
      </c>
    </row>
    <row r="54" ht="22.5" customHeight="1">
      <c r="A54" s="4" t="s">
        <v>57</v>
      </c>
      <c r="B54" s="5" t="s">
        <v>50</v>
      </c>
      <c r="C54" s="4" t="s">
        <v>203</v>
      </c>
      <c r="D54" s="7" t="str">
        <f>IFERROR(__xludf.DUMMYFUNCTION("IF(AND(A54&lt;&gt;"""",B54&lt;&gt;"""",C54&lt;&gt;""""), filter(ALUNNI[EMAIL],ALUNNI[ALUNNO]=A54,ALUNNI[CLASSE]=B54),)"),"giacomo.betti@pietroaldi.com")</f>
        <v>giacomo.betti@pietroaldi.com</v>
      </c>
    </row>
    <row r="55" ht="22.5" customHeight="1">
      <c r="A55" s="4" t="s">
        <v>283</v>
      </c>
      <c r="B55" s="5" t="s">
        <v>61</v>
      </c>
      <c r="C55" s="4" t="s">
        <v>203</v>
      </c>
      <c r="D55" s="7" t="str">
        <f>IFERROR(__xludf.DUMMYFUNCTION("IF(AND(A55&lt;&gt;"""",B55&lt;&gt;"""",C55&lt;&gt;""""), filter(ALUNNI[EMAIL],ALUNNI[ALUNNO]=A55,ALUNNI[CLASSE]=B55),)"),"stefano.natale@pietroaldi.com")</f>
        <v>stefano.natale@pietroaldi.com</v>
      </c>
    </row>
    <row r="56" ht="22.5" customHeight="1">
      <c r="A56" s="4" t="s">
        <v>287</v>
      </c>
      <c r="B56" s="5" t="s">
        <v>45</v>
      </c>
      <c r="C56" s="4" t="s">
        <v>203</v>
      </c>
      <c r="D56" s="7" t="str">
        <f>IFERROR(__xludf.DUMMYFUNCTION("IF(AND(A56&lt;&gt;"""",B56&lt;&gt;"""",C56&lt;&gt;""""), filter(ALUNNI[EMAIL],ALUNNI[ALUNNO]=A56,ALUNNI[CLASSE]=B56),)"),"leonardo.ferrari@pietroaldi.com")</f>
        <v>leonardo.ferrari@pietroaldi.com</v>
      </c>
    </row>
    <row r="57" ht="22.5" customHeight="1">
      <c r="A57" s="4" t="s">
        <v>291</v>
      </c>
      <c r="B57" s="5" t="s">
        <v>61</v>
      </c>
      <c r="C57" s="4" t="s">
        <v>203</v>
      </c>
      <c r="D57" s="7" t="str">
        <f>IFERROR(__xludf.DUMMYFUNCTION("IF(AND(A57&lt;&gt;"""",B57&lt;&gt;"""",C57&lt;&gt;""""), filter(ALUNNI[EMAIL],ALUNNI[ALUNNO]=A57,ALUNNI[CLASSE]=B57),)"),"matteo.galli@pietroaldi.com")</f>
        <v>matteo.galli@pietroaldi.com</v>
      </c>
    </row>
    <row r="58" ht="22.5" customHeight="1">
      <c r="A58" s="4" t="s">
        <v>297</v>
      </c>
      <c r="B58" s="5" t="s">
        <v>45</v>
      </c>
      <c r="C58" s="4" t="s">
        <v>203</v>
      </c>
      <c r="D58" s="7" t="str">
        <f>IFERROR(__xludf.DUMMYFUNCTION("IF(AND(A58&lt;&gt;"""",B58&lt;&gt;"""",C58&lt;&gt;""""), filter(ALUNNI[EMAIL],ALUNNI[ALUNNO]=A58,ALUNNI[CLASSE]=B58),)"),"flavia.fabrizzi@pietroaldi.com")</f>
        <v>flavia.fabrizzi@pietroaldi.com</v>
      </c>
    </row>
    <row r="59" ht="22.5" customHeight="1">
      <c r="A59" s="4" t="s">
        <v>303</v>
      </c>
      <c r="B59" s="5" t="s">
        <v>143</v>
      </c>
      <c r="C59" s="4" t="s">
        <v>203</v>
      </c>
      <c r="D59" s="7" t="str">
        <f>IFERROR(__xludf.DUMMYFUNCTION("IF(AND(A59&lt;&gt;"""",B59&lt;&gt;"""",C59&lt;&gt;""""), filter(ALUNNI[EMAIL],ALUNNI[ALUNNO]=A59,ALUNNI[CLASSE]=B59),)"),"alessandro.steri@pietroaldi.com")</f>
        <v>alessandro.steri@pietroaldi.com</v>
      </c>
    </row>
    <row r="60" ht="22.5" customHeight="1">
      <c r="A60" s="4" t="s">
        <v>309</v>
      </c>
      <c r="B60" s="5" t="s">
        <v>50</v>
      </c>
      <c r="C60" s="4" t="s">
        <v>203</v>
      </c>
      <c r="D60" s="7" t="str">
        <f>IFERROR(__xludf.DUMMYFUNCTION("IF(AND(A60&lt;&gt;"""",B60&lt;&gt;"""",C60&lt;&gt;""""), filter(ALUNNI[EMAIL],ALUNNI[ALUNNO]=A60,ALUNNI[CLASSE]=B60),)"),"lorenzo.banini@pietroaldi.com")</f>
        <v>lorenzo.banini@pietroaldi.com</v>
      </c>
    </row>
    <row r="61" ht="22.5" customHeight="1">
      <c r="A61" s="4" t="s">
        <v>311</v>
      </c>
      <c r="B61" s="5" t="s">
        <v>50</v>
      </c>
      <c r="C61" s="4" t="s">
        <v>203</v>
      </c>
      <c r="D61" s="7" t="str">
        <f>IFERROR(__xludf.DUMMYFUNCTION("IF(AND(A61&lt;&gt;"""",B61&lt;&gt;"""",C61&lt;&gt;""""), filter(ALUNNI[EMAIL],ALUNNI[ALUNNO]=A61,ALUNNI[CLASSE]=B61),)"),"alessia.ceccarelli@pietroaldi.com")</f>
        <v>alessia.ceccarelli@pietroaldi.com</v>
      </c>
    </row>
    <row r="62" ht="22.5" customHeight="1">
      <c r="A62" s="4" t="s">
        <v>314</v>
      </c>
      <c r="B62" s="5" t="s">
        <v>143</v>
      </c>
      <c r="C62" s="4" t="s">
        <v>203</v>
      </c>
      <c r="D62" s="7" t="str">
        <f>IFERROR(__xludf.DUMMYFUNCTION("IF(AND(A62&lt;&gt;"""",B62&lt;&gt;"""",C62&lt;&gt;""""), filter(ALUNNI[EMAIL],ALUNNI[ALUNNO]=A62,ALUNNI[CLASSE]=B62),)"),"david.bianchi@pietroaldi.com")</f>
        <v>david.bianchi@pietroaldi.com</v>
      </c>
    </row>
    <row r="63" ht="22.5" customHeight="1">
      <c r="A63" s="4" t="s">
        <v>317</v>
      </c>
      <c r="B63" s="5" t="s">
        <v>45</v>
      </c>
      <c r="C63" s="4" t="s">
        <v>203</v>
      </c>
      <c r="D63" s="7" t="str">
        <f>IFERROR(__xludf.DUMMYFUNCTION("IF(AND(A63&lt;&gt;"""",B63&lt;&gt;"""",C63&lt;&gt;""""), filter(ALUNNI[EMAIL],ALUNNI[ALUNNO]=A63,ALUNNI[CLASSE]=B63),)"),"dumitru.doganic@pietroaldi.com")</f>
        <v>dumitru.doganic@pietroaldi.com</v>
      </c>
    </row>
    <row r="64" ht="22.5" customHeight="1">
      <c r="A64" s="4" t="s">
        <v>63</v>
      </c>
      <c r="B64" s="5" t="s">
        <v>50</v>
      </c>
      <c r="C64" s="4" t="s">
        <v>203</v>
      </c>
      <c r="D64" s="7" t="str">
        <f>IFERROR(__xludf.DUMMYFUNCTION("IF(AND(A64&lt;&gt;"""",B64&lt;&gt;"""",C64&lt;&gt;""""), filter(ALUNNI[EMAIL],ALUNNI[ALUNNO]=A64,ALUNNI[CLASSE]=B64),)"),"alessandro.brocca@pietroaldi.com")</f>
        <v>alessandro.brocca@pietroaldi.com</v>
      </c>
    </row>
    <row r="65" ht="22.5" customHeight="1">
      <c r="A65" s="4" t="s">
        <v>322</v>
      </c>
      <c r="B65" s="5" t="s">
        <v>50</v>
      </c>
      <c r="C65" s="4" t="s">
        <v>203</v>
      </c>
      <c r="D65" s="7" t="str">
        <f>IFERROR(__xludf.DUMMYFUNCTION("IF(AND(A65&lt;&gt;"""",B65&lt;&gt;"""",C65&lt;&gt;""""), filter(ALUNNI[EMAIL],ALUNNI[ALUNNO]=A65,ALUNNI[CLASSE]=B65),)"),"tommaso.donnini@pietroaldi.com")</f>
        <v>tommaso.donnini@pietroaldi.com</v>
      </c>
    </row>
    <row r="66" ht="22.5" customHeight="1">
      <c r="A66" s="4" t="s">
        <v>325</v>
      </c>
      <c r="B66" s="5" t="s">
        <v>183</v>
      </c>
      <c r="C66" s="4" t="s">
        <v>203</v>
      </c>
      <c r="D66" s="7" t="str">
        <f>IFERROR(__xludf.DUMMYFUNCTION("IF(AND(A66&lt;&gt;"""",B66&lt;&gt;"""",C66&lt;&gt;""""), filter(ALUNNI[EMAIL],ALUNNI[ALUNNO]=A66,ALUNNI[CLASSE]=B66),)"),"sara.gambelli@pietroaldi.com")</f>
        <v>sara.gambelli@pietroaldi.com</v>
      </c>
    </row>
    <row r="67" ht="22.5" customHeight="1">
      <c r="A67" s="4" t="s">
        <v>329</v>
      </c>
      <c r="B67" s="5" t="s">
        <v>284</v>
      </c>
      <c r="C67" s="4" t="s">
        <v>203</v>
      </c>
      <c r="D67" s="7" t="str">
        <f>IFERROR(__xludf.DUMMYFUNCTION("IF(AND(A67&lt;&gt;"""",B67&lt;&gt;"""",C67&lt;&gt;""""), filter(ALUNNI[EMAIL],ALUNNI[ALUNNO]=A67,ALUNNI[CLASSE]=B67),)"),"yuri.forti@pietroaldi.com")</f>
        <v>yuri.forti@pietroaldi.com</v>
      </c>
    </row>
    <row r="68" ht="22.5" customHeight="1">
      <c r="A68" s="4" t="s">
        <v>334</v>
      </c>
      <c r="B68" s="5" t="s">
        <v>335</v>
      </c>
      <c r="C68" s="4" t="s">
        <v>203</v>
      </c>
      <c r="D68" s="7" t="str">
        <f>IFERROR(__xludf.DUMMYFUNCTION("IF(AND(A68&lt;&gt;"""",B68&lt;&gt;"""",C68&lt;&gt;""""), filter(ALUNNI[EMAIL],ALUNNI[ALUNNO]=A68,ALUNNI[CLASSE]=B68),)"),"mattia.muscio@pietroaldi.com")</f>
        <v>mattia.muscio@pietroaldi.com</v>
      </c>
    </row>
    <row r="69" ht="22.5" customHeight="1">
      <c r="A69" s="4" t="s">
        <v>337</v>
      </c>
      <c r="B69" s="5" t="s">
        <v>121</v>
      </c>
      <c r="C69" s="4" t="s">
        <v>203</v>
      </c>
      <c r="D69" s="7" t="str">
        <f>IFERROR(__xludf.DUMMYFUNCTION("IF(AND(A69&lt;&gt;"""",B69&lt;&gt;"""",C69&lt;&gt;""""), filter(ALUNNI[EMAIL],ALUNNI[ALUNNO]=A69,ALUNNI[CLASSE]=B69),)"),"samuel.lenzini@pietroaldi.com")</f>
        <v>samuel.lenzini@pietroaldi.com</v>
      </c>
    </row>
    <row r="70" ht="22.5" customHeight="1">
      <c r="A70" s="4" t="s">
        <v>340</v>
      </c>
      <c r="B70" s="5" t="s">
        <v>183</v>
      </c>
      <c r="C70" s="4" t="s">
        <v>203</v>
      </c>
      <c r="D70" s="7" t="str">
        <f>IFERROR(__xludf.DUMMYFUNCTION("IF(AND(A70&lt;&gt;"""",B70&lt;&gt;"""",C70&lt;&gt;""""), filter(ALUNNI[EMAIL],ALUNNI[ALUNNO]=A70,ALUNNI[CLASSE]=B70),)"),"stella.avagliano@pietroaldi.com")</f>
        <v>stella.avagliano@pietroaldi.com</v>
      </c>
    </row>
    <row r="71" ht="22.5" customHeight="1">
      <c r="A71" s="4" t="s">
        <v>342</v>
      </c>
      <c r="B71" s="5" t="s">
        <v>83</v>
      </c>
      <c r="C71" s="4" t="s">
        <v>203</v>
      </c>
      <c r="D71" s="7" t="str">
        <f>IFERROR(__xludf.DUMMYFUNCTION("IF(AND(A71&lt;&gt;"""",B71&lt;&gt;"""",C71&lt;&gt;""""), filter(ALUNNI[EMAIL],ALUNNI[ALUNNO]=A71,ALUNNI[CLASSE]=B71),)"),"alessandro.mussio@pietroaldi.com")</f>
        <v>alessandro.mussio@pietroaldi.com</v>
      </c>
    </row>
    <row r="72" ht="22.5" customHeight="1">
      <c r="A72" s="4" t="s">
        <v>344</v>
      </c>
      <c r="B72" s="5" t="s">
        <v>121</v>
      </c>
      <c r="C72" s="4" t="s">
        <v>203</v>
      </c>
      <c r="D72" s="7" t="str">
        <f>IFERROR(__xludf.DUMMYFUNCTION("IF(AND(A72&lt;&gt;"""",B72&lt;&gt;"""",C72&lt;&gt;""""), filter(ALUNNI[EMAIL],ALUNNI[ALUNNO]=A72,ALUNNI[CLASSE]=B72),)"),"cloe.tinti@pietroaldi.com")</f>
        <v>cloe.tinti@pietroaldi.com</v>
      </c>
    </row>
    <row r="73" ht="22.5" customHeight="1">
      <c r="A73" s="4" t="s">
        <v>349</v>
      </c>
      <c r="B73" s="5" t="s">
        <v>335</v>
      </c>
      <c r="C73" s="4" t="s">
        <v>203</v>
      </c>
      <c r="D73" s="7" t="str">
        <f>IFERROR(__xludf.DUMMYFUNCTION("IF(AND(A73&lt;&gt;"""",B73&lt;&gt;"""",C73&lt;&gt;""""), filter(ALUNNI[EMAIL],ALUNNI[ALUNNO]=A73,ALUNNI[CLASSE]=B73),)"),"massimiliano.grassi@pietroaldi.com")</f>
        <v>massimiliano.grassi@pietroaldi.com</v>
      </c>
    </row>
    <row r="74" ht="22.5" customHeight="1">
      <c r="A74" s="4" t="s">
        <v>352</v>
      </c>
      <c r="B74" s="5" t="s">
        <v>121</v>
      </c>
      <c r="C74" s="4" t="s">
        <v>203</v>
      </c>
      <c r="D74" s="7" t="str">
        <f>IFERROR(__xludf.DUMMYFUNCTION("IF(AND(A74&lt;&gt;"""",B74&lt;&gt;"""",C74&lt;&gt;""""), filter(ALUNNI[EMAIL],ALUNNI[ALUNNO]=A74,ALUNNI[CLASSE]=B74),)"),"riccardo.seripa@pietroaldi.com")</f>
        <v>riccardo.seripa@pietroaldi.com</v>
      </c>
    </row>
    <row r="75" ht="22.5" customHeight="1">
      <c r="A75" s="4" t="s">
        <v>355</v>
      </c>
      <c r="B75" s="5" t="s">
        <v>83</v>
      </c>
      <c r="C75" s="4" t="s">
        <v>203</v>
      </c>
      <c r="D75" s="7" t="str">
        <f>IFERROR(__xludf.DUMMYFUNCTION("IF(AND(A75&lt;&gt;"""",B75&lt;&gt;"""",C75&lt;&gt;""""), filter(ALUNNI[EMAIL],ALUNNI[ALUNNO]=A75,ALUNNI[CLASSE]=B75),)"),"francesco.gigi@pietroaldi.com")</f>
        <v>francesco.gigi@pietroaldi.com</v>
      </c>
    </row>
    <row r="76" ht="22.5" customHeight="1">
      <c r="A76" s="4" t="s">
        <v>359</v>
      </c>
      <c r="B76" s="5" t="s">
        <v>214</v>
      </c>
      <c r="C76" s="4" t="s">
        <v>203</v>
      </c>
      <c r="D76" s="7" t="str">
        <f>IFERROR(__xludf.DUMMYFUNCTION("IF(AND(A76&lt;&gt;"""",B76&lt;&gt;"""",C76&lt;&gt;""""), filter(ALUNNI[EMAIL],ALUNNI[ALUNNO]=A76,ALUNNI[CLASSE]=B76),)"),"alessandro.serra@pietroaldi.com")</f>
        <v>alessandro.serra@pietroaldi.com</v>
      </c>
    </row>
    <row r="77" ht="22.5" customHeight="1">
      <c r="A77" s="4" t="s">
        <v>361</v>
      </c>
      <c r="B77" s="5" t="s">
        <v>214</v>
      </c>
      <c r="C77" s="4" t="s">
        <v>203</v>
      </c>
      <c r="D77" s="7" t="str">
        <f>IFERROR(__xludf.DUMMYFUNCTION("IF(AND(A77&lt;&gt;"""",B77&lt;&gt;"""",C77&lt;&gt;""""), filter(ALUNNI[EMAIL],ALUNNI[ALUNNO]=A77,ALUNNI[CLASSE]=B77),)"),"leonardo.convertitimann@pietroaldi.com")</f>
        <v>leonardo.convertitimann@pietroaldi.com</v>
      </c>
    </row>
    <row r="78" ht="22.5" customHeight="1">
      <c r="A78" s="4" t="s">
        <v>366</v>
      </c>
      <c r="B78" s="5" t="s">
        <v>81</v>
      </c>
      <c r="C78" s="4" t="s">
        <v>203</v>
      </c>
      <c r="D78" s="7" t="str">
        <f>IFERROR(__xludf.DUMMYFUNCTION("IF(AND(A78&lt;&gt;"""",B78&lt;&gt;"""",C78&lt;&gt;""""), filter(ALUNNI[EMAIL],ALUNNI[ALUNNO]=A78,ALUNNI[CLASSE]=B78),)"),"francesco.tosi@pietroaldi.com")</f>
        <v>francesco.tosi@pietroaldi.com</v>
      </c>
    </row>
    <row r="79" ht="22.5" customHeight="1">
      <c r="A79" s="4" t="s">
        <v>368</v>
      </c>
      <c r="B79" s="5" t="s">
        <v>292</v>
      </c>
      <c r="C79" s="4" t="s">
        <v>203</v>
      </c>
      <c r="D79" s="7" t="str">
        <f>IFERROR(__xludf.DUMMYFUNCTION("IF(AND(A79&lt;&gt;"""",B79&lt;&gt;"""",C79&lt;&gt;""""), filter(ALUNNI[EMAIL],ALUNNI[ALUNNO]=A79,ALUNNI[CLASSE]=B79),)"),"alice.morselli@pietroaldi.com")</f>
        <v>alice.morselli@pietroaldi.com</v>
      </c>
    </row>
    <row r="80" ht="22.5" customHeight="1">
      <c r="A80" s="4" t="s">
        <v>375</v>
      </c>
      <c r="B80" s="5" t="s">
        <v>152</v>
      </c>
      <c r="C80" s="4" t="s">
        <v>203</v>
      </c>
      <c r="D80" s="7" t="str">
        <f>IFERROR(__xludf.DUMMYFUNCTION("IF(AND(A80&lt;&gt;"""",B80&lt;&gt;"""",C80&lt;&gt;""""), filter(ALUNNI[EMAIL],ALUNNI[ALUNNO]=A80,ALUNNI[CLASSE]=B80),)"),"rachele.fiorin@pietroaldi.com")</f>
        <v>rachele.fiorin@pietroaldi.com</v>
      </c>
    </row>
    <row r="81" ht="22.5" customHeight="1">
      <c r="A81" s="4" t="s">
        <v>382</v>
      </c>
      <c r="B81" s="5" t="s">
        <v>160</v>
      </c>
      <c r="C81" s="4" t="s">
        <v>203</v>
      </c>
      <c r="D81" s="7" t="str">
        <f>IFERROR(__xludf.DUMMYFUNCTION("IF(AND(A81&lt;&gt;"""",B81&lt;&gt;"""",C81&lt;&gt;""""), filter(ALUNNI[EMAIL],ALUNNI[ALUNNO]=A81,ALUNNI[CLASSE]=B81),)"),"vittoria.masala@pietroaldi.com")</f>
        <v>vittoria.masala@pietroaldi.com</v>
      </c>
    </row>
    <row r="82" ht="22.5" customHeight="1">
      <c r="A82" s="4" t="s">
        <v>385</v>
      </c>
      <c r="B82" s="5" t="s">
        <v>104</v>
      </c>
      <c r="C82" s="4" t="s">
        <v>203</v>
      </c>
      <c r="D82" s="7" t="str">
        <f>IFERROR(__xludf.DUMMYFUNCTION("IF(AND(A82&lt;&gt;"""",B82&lt;&gt;"""",C82&lt;&gt;""""), filter(ALUNNI[EMAIL],ALUNNI[ALUNNO]=A82,ALUNNI[CLASSE]=B82),)"),"matilde.petrucci@pietroaldi.com")</f>
        <v>matilde.petrucci@pietroaldi.com</v>
      </c>
    </row>
    <row r="83" ht="22.5" customHeight="1">
      <c r="A83" s="4" t="s">
        <v>389</v>
      </c>
      <c r="B83" s="5" t="s">
        <v>372</v>
      </c>
      <c r="C83" s="4" t="s">
        <v>203</v>
      </c>
      <c r="D83" s="7" t="str">
        <f>IFERROR(__xludf.DUMMYFUNCTION("IF(AND(A83&lt;&gt;"""",B83&lt;&gt;"""",C83&lt;&gt;""""), filter(ALUNNI[EMAIL],ALUNNI[ALUNNO]=A83,ALUNNI[CLASSE]=B83),)"),"carolina.bianco@pietroaldi.com")</f>
        <v>carolina.bianco@pietroaldi.com</v>
      </c>
    </row>
    <row r="84" ht="22.5" customHeight="1">
      <c r="A84" s="4" t="s">
        <v>397</v>
      </c>
      <c r="B84" s="5" t="s">
        <v>62</v>
      </c>
      <c r="C84" s="4" t="s">
        <v>203</v>
      </c>
      <c r="D84" s="7" t="str">
        <f>IFERROR(__xludf.DUMMYFUNCTION("IF(AND(A84&lt;&gt;"""",B84&lt;&gt;"""",C84&lt;&gt;""""), filter(ALUNNI[EMAIL],ALUNNI[ALUNNO]=A84,ALUNNI[CLASSE]=B84),)"),"lorenzo.morrocchi@pietroaldi.com")</f>
        <v>lorenzo.morrocchi@pietroaldi.com</v>
      </c>
    </row>
    <row r="85" ht="22.5" customHeight="1">
      <c r="A85" s="4" t="s">
        <v>404</v>
      </c>
      <c r="B85" s="5" t="s">
        <v>177</v>
      </c>
      <c r="C85" s="4" t="s">
        <v>203</v>
      </c>
      <c r="D85" s="7" t="str">
        <f>IFERROR(__xludf.DUMMYFUNCTION("IF(AND(A85&lt;&gt;"""",B85&lt;&gt;"""",C85&lt;&gt;""""), filter(ALUNNI[EMAIL],ALUNNI[ALUNNO]=A85,ALUNNI[CLASSE]=B85),)"),"lorenzo.cappuccini@pietroaldi.com")</f>
        <v>lorenzo.cappuccini@pietroaldi.com</v>
      </c>
    </row>
    <row r="86" ht="22.5" customHeight="1">
      <c r="A86" s="4" t="s">
        <v>413</v>
      </c>
      <c r="B86" s="5" t="s">
        <v>188</v>
      </c>
      <c r="C86" s="4" t="s">
        <v>203</v>
      </c>
      <c r="D86" s="7" t="str">
        <f>IFERROR(__xludf.DUMMYFUNCTION("IF(AND(A86&lt;&gt;"""",B86&lt;&gt;"""",C86&lt;&gt;""""), filter(ALUNNI[EMAIL],ALUNNI[ALUNNO]=A86,ALUNNI[CLASSE]=B86),)"),"bianca.gallorini@pietroaldi.com")</f>
        <v>bianca.gallorini@pietroaldi.com</v>
      </c>
    </row>
    <row r="87" ht="22.5" customHeight="1">
      <c r="A87" s="4" t="s">
        <v>423</v>
      </c>
      <c r="B87" s="5" t="s">
        <v>174</v>
      </c>
      <c r="C87" s="4" t="s">
        <v>203</v>
      </c>
      <c r="D87" s="7" t="str">
        <f>IFERROR(__xludf.DUMMYFUNCTION("IF(AND(A87&lt;&gt;"""",B87&lt;&gt;"""",C87&lt;&gt;""""), filter(ALUNNI[EMAIL],ALUNNI[ALUNNO]=A87,ALUNNI[CLASSE]=B87),)"),"lucrezia.corsini@pietroaldi.com")</f>
        <v>lucrezia.corsini@pietroaldi.com</v>
      </c>
    </row>
    <row r="88" ht="22.5" customHeight="1">
      <c r="A88" s="4" t="s">
        <v>432</v>
      </c>
      <c r="B88" s="5" t="s">
        <v>62</v>
      </c>
      <c r="C88" s="4" t="s">
        <v>203</v>
      </c>
      <c r="D88" s="7" t="str">
        <f>IFERROR(__xludf.DUMMYFUNCTION("IF(AND(A88&lt;&gt;"""",B88&lt;&gt;"""",C88&lt;&gt;""""), filter(ALUNNI[EMAIL],ALUNNI[ALUNNO]=A88,ALUNNI[CLASSE]=B88),)"),"emanuele.puccinelli@pietroaldi.com")</f>
        <v>emanuele.puccinelli@pietroaldi.com</v>
      </c>
    </row>
    <row r="89" ht="22.5" customHeight="1">
      <c r="A89" s="4" t="s">
        <v>442</v>
      </c>
      <c r="B89" s="5" t="s">
        <v>62</v>
      </c>
      <c r="C89" s="4" t="s">
        <v>203</v>
      </c>
      <c r="D89" s="7" t="str">
        <f>IFERROR(__xludf.DUMMYFUNCTION("IF(AND(A89&lt;&gt;"""",B89&lt;&gt;"""",C89&lt;&gt;""""), filter(ALUNNI[EMAIL],ALUNNI[ALUNNO]=A89,ALUNNI[CLASSE]=B89),)"),"riccardo.risico@pietroaldi.com")</f>
        <v>riccardo.risico@pietroaldi.com</v>
      </c>
    </row>
    <row r="90" ht="22.5" customHeight="1">
      <c r="A90" s="4" t="s">
        <v>449</v>
      </c>
      <c r="B90" s="5" t="s">
        <v>177</v>
      </c>
      <c r="C90" s="4" t="s">
        <v>203</v>
      </c>
      <c r="D90" s="7" t="str">
        <f>IFERROR(__xludf.DUMMYFUNCTION("IF(AND(A90&lt;&gt;"""",B90&lt;&gt;"""",C90&lt;&gt;""""), filter(ALUNNI[EMAIL],ALUNNI[ALUNNO]=A90,ALUNNI[CLASSE]=B90),)"),"dario.soldati@pietroaldi.com")</f>
        <v>dario.soldati@pietroaldi.com</v>
      </c>
    </row>
    <row r="91" ht="22.5" customHeight="1">
      <c r="A91" s="4" t="s">
        <v>457</v>
      </c>
      <c r="B91" s="5" t="s">
        <v>99</v>
      </c>
      <c r="C91" s="4" t="s">
        <v>203</v>
      </c>
      <c r="D91" s="7" t="str">
        <f>IFERROR(__xludf.DUMMYFUNCTION("IF(AND(A91&lt;&gt;"""",B91&lt;&gt;"""",C91&lt;&gt;""""), filter(ALUNNI[EMAIL],ALUNNI[ALUNNO]=A91,ALUNNI[CLASSE]=B91),)"),"vittoria.capuccini@pietroaldi.com")</f>
        <v>vittoria.capuccini@pietroaldi.com</v>
      </c>
    </row>
    <row r="92" ht="22.5" customHeight="1">
      <c r="A92" s="4" t="s">
        <v>463</v>
      </c>
      <c r="B92" s="5" t="s">
        <v>370</v>
      </c>
      <c r="C92" s="4" t="s">
        <v>203</v>
      </c>
      <c r="D92" s="7" t="str">
        <f>IFERROR(__xludf.DUMMYFUNCTION("IF(AND(A92&lt;&gt;"""",B92&lt;&gt;"""",C92&lt;&gt;""""), filter(ALUNNI[EMAIL],ALUNNI[ALUNNO]=A92,ALUNNI[CLASSE]=B92),)"),"mattia.cipolloni@pietroaldi.com")</f>
        <v>mattia.cipolloni@pietroaldi.com</v>
      </c>
    </row>
    <row r="93" ht="22.5" customHeight="1">
      <c r="A93" s="4" t="s">
        <v>470</v>
      </c>
      <c r="B93" s="5" t="s">
        <v>94</v>
      </c>
      <c r="C93" s="4" t="s">
        <v>203</v>
      </c>
      <c r="D93" s="7" t="str">
        <f>IFERROR(__xludf.DUMMYFUNCTION("IF(AND(A93&lt;&gt;"""",B93&lt;&gt;"""",C93&lt;&gt;""""), filter(ALUNNI[EMAIL],ALUNNI[ALUNNO]=A93,ALUNNI[CLASSE]=B93),)"),"matilde.bronchini@pietroaldi.com")</f>
        <v>matilde.bronchini@pietroaldi.com</v>
      </c>
    </row>
    <row r="94" ht="22.5" customHeight="1">
      <c r="A94" s="4" t="s">
        <v>475</v>
      </c>
      <c r="B94" s="5" t="s">
        <v>94</v>
      </c>
      <c r="C94" s="4" t="s">
        <v>203</v>
      </c>
      <c r="D94" s="7" t="str">
        <f>IFERROR(__xludf.DUMMYFUNCTION("IF(AND(A94&lt;&gt;"""",B94&lt;&gt;"""",C94&lt;&gt;""""), filter(ALUNNI[EMAIL],ALUNNI[ALUNNO]=A94,ALUNNI[CLASSE]=B94),)"),"christian.marras@pietroaldi.com")</f>
        <v>christian.marras@pietroaldi.com</v>
      </c>
    </row>
    <row r="95" ht="22.5" customHeight="1">
      <c r="A95" s="4" t="s">
        <v>480</v>
      </c>
      <c r="B95" s="5" t="s">
        <v>74</v>
      </c>
      <c r="C95" s="4" t="s">
        <v>203</v>
      </c>
      <c r="D95" s="7" t="str">
        <f>IFERROR(__xludf.DUMMYFUNCTION("IF(AND(A95&lt;&gt;"""",B95&lt;&gt;"""",C95&lt;&gt;""""), filter(ALUNNI[EMAIL],ALUNNI[ALUNNO]=A95,ALUNNI[CLASSE]=B95),)"),"andrea.lucarelli@pietroaldi.com")</f>
        <v>andrea.lucarelli@pietroaldi.com</v>
      </c>
    </row>
    <row r="96" ht="22.5" customHeight="1">
      <c r="A96" s="4" t="s">
        <v>111</v>
      </c>
      <c r="B96" s="5" t="s">
        <v>113</v>
      </c>
      <c r="C96" s="4" t="s">
        <v>203</v>
      </c>
      <c r="D96" s="7" t="str">
        <f>IFERROR(__xludf.DUMMYFUNCTION("IF(AND(A96&lt;&gt;"""",B96&lt;&gt;"""",C96&lt;&gt;""""), filter(ALUNNI[EMAIL],ALUNNI[ALUNNO]=A96,ALUNNI[CLASSE]=B96),)"),"samuel.merlini@pietroaldi.com")</f>
        <v>samuel.merlini@pietroaldi.com</v>
      </c>
    </row>
    <row r="97" ht="22.5" customHeight="1">
      <c r="A97" s="4" t="s">
        <v>494</v>
      </c>
      <c r="B97" s="5" t="s">
        <v>113</v>
      </c>
      <c r="C97" s="4" t="s">
        <v>203</v>
      </c>
      <c r="D97" s="7" t="str">
        <f>IFERROR(__xludf.DUMMYFUNCTION("IF(AND(A97&lt;&gt;"""",B97&lt;&gt;"""",C97&lt;&gt;""""), filter(ALUNNI[EMAIL],ALUNNI[ALUNNO]=A97,ALUNNI[CLASSE]=B97),)"),"edoardo.palarchi@pietroaldi.com")</f>
        <v>edoardo.palarchi@pietroaldi.com</v>
      </c>
    </row>
    <row r="98" ht="22.5" customHeight="1">
      <c r="A98" s="4" t="s">
        <v>502</v>
      </c>
      <c r="B98" s="5" t="s">
        <v>113</v>
      </c>
      <c r="C98" s="4" t="s">
        <v>203</v>
      </c>
      <c r="D98" s="7" t="str">
        <f>IFERROR(__xludf.DUMMYFUNCTION("IF(AND(A98&lt;&gt;"""",B98&lt;&gt;"""",C98&lt;&gt;""""), filter(ALUNNI[EMAIL],ALUNNI[ALUNNO]=A98,ALUNNI[CLASSE]=B98),)"),"gianluca.nocciolini@pietroaldi.com")</f>
        <v>gianluca.nocciolini@pietroaldi.com</v>
      </c>
    </row>
    <row r="99" ht="22.5" customHeight="1">
      <c r="A99" s="4" t="s">
        <v>509</v>
      </c>
      <c r="B99" s="5" t="s">
        <v>113</v>
      </c>
      <c r="C99" s="4" t="s">
        <v>203</v>
      </c>
      <c r="D99" s="7" t="str">
        <f>IFERROR(__xludf.DUMMYFUNCTION("IF(AND(A99&lt;&gt;"""",B99&lt;&gt;"""",C99&lt;&gt;""""), filter(ALUNNI[EMAIL],ALUNNI[ALUNNO]=A99,ALUNNI[CLASSE]=B99),)"),"matteo.sgherri@pietroaldi.com")</f>
        <v>matteo.sgherri@pietroaldi.com</v>
      </c>
    </row>
    <row r="100" ht="22.5" customHeight="1">
      <c r="A100" s="4" t="s">
        <v>518</v>
      </c>
      <c r="B100" s="5" t="s">
        <v>74</v>
      </c>
      <c r="C100" s="4" t="s">
        <v>203</v>
      </c>
      <c r="D100" s="7" t="str">
        <f>IFERROR(__xludf.DUMMYFUNCTION("IF(AND(A100&lt;&gt;"""",B100&lt;&gt;"""",C100&lt;&gt;""""), filter(ALUNNI[EMAIL],ALUNNI[ALUNNO]=A100,ALUNNI[CLASSE]=B100),)"),"vincenzo.devita@pietroaldi.com")</f>
        <v>vincenzo.devita@pietroaldi.com</v>
      </c>
    </row>
    <row r="101" ht="22.5" customHeight="1">
      <c r="A101" s="4" t="s">
        <v>522</v>
      </c>
      <c r="B101" s="5" t="s">
        <v>160</v>
      </c>
      <c r="C101" s="4" t="s">
        <v>203</v>
      </c>
      <c r="D101" s="7" t="str">
        <f>IFERROR(__xludf.DUMMYFUNCTION("IF(AND(A101&lt;&gt;"""",B101&lt;&gt;"""",C101&lt;&gt;""""), filter(ALUNNI[EMAIL],ALUNNI[ALUNNO]=A101,ALUNNI[CLASSE]=B101),)"),"adriano.maggi@pietroaldi.com")</f>
        <v>adriano.maggi@pietroaldi.com</v>
      </c>
    </row>
    <row r="102" ht="22.5" customHeight="1">
      <c r="A102" s="4" t="s">
        <v>529</v>
      </c>
      <c r="B102" s="5" t="s">
        <v>48</v>
      </c>
      <c r="C102" s="4" t="s">
        <v>203</v>
      </c>
      <c r="D102" s="7" t="str">
        <f>IFERROR(__xludf.DUMMYFUNCTION("IF(AND(A102&lt;&gt;"""",B102&lt;&gt;"""",C102&lt;&gt;""""), filter(ALUNNI[EMAIL],ALUNNI[ALUNNO]=A102,ALUNNI[CLASSE]=B102),)"),"alessandro.dragoni@pietroaldi.com")</f>
        <v>alessandro.dragoni@pietroaldi.com</v>
      </c>
    </row>
    <row r="103" ht="22.5" customHeight="1">
      <c r="A103" s="4" t="s">
        <v>535</v>
      </c>
      <c r="B103" s="5" t="s">
        <v>48</v>
      </c>
      <c r="C103" s="4" t="s">
        <v>203</v>
      </c>
      <c r="D103" s="7" t="str">
        <f>IFERROR(__xludf.DUMMYFUNCTION("IF(AND(A103&lt;&gt;"""",B103&lt;&gt;"""",C103&lt;&gt;""""), filter(ALUNNI[EMAIL],ALUNNI[ALUNNO]=A103,ALUNNI[CLASSE]=B103),)"),"federico.rizzi@pietroaldi.com")</f>
        <v>federico.rizzi@pietroaldi.com</v>
      </c>
    </row>
    <row r="104" ht="22.5" customHeight="1">
      <c r="A104" s="4" t="s">
        <v>541</v>
      </c>
      <c r="B104" s="5" t="s">
        <v>48</v>
      </c>
      <c r="C104" s="4" t="s">
        <v>203</v>
      </c>
      <c r="D104" s="7" t="str">
        <f>IFERROR(__xludf.DUMMYFUNCTION("IF(AND(A104&lt;&gt;"""",B104&lt;&gt;"""",C104&lt;&gt;""""), filter(ALUNNI[EMAIL],ALUNNI[ALUNNO]=A104,ALUNNI[CLASSE]=B104),)"),"giovanni.pucci@pietroaldi.com")</f>
        <v>giovanni.pucci@pietroaldi.com</v>
      </c>
    </row>
    <row r="105" ht="22.5" customHeight="1">
      <c r="A105" s="4" t="s">
        <v>545</v>
      </c>
      <c r="B105" s="5" t="s">
        <v>48</v>
      </c>
      <c r="C105" s="4" t="s">
        <v>203</v>
      </c>
      <c r="D105" s="7" t="str">
        <f>IFERROR(__xludf.DUMMYFUNCTION("IF(AND(A105&lt;&gt;"""",B105&lt;&gt;"""",C105&lt;&gt;""""), filter(ALUNNI[EMAIL],ALUNNI[ALUNNO]=A105,ALUNNI[CLASSE]=B105),)"),"andrea.cericola@pietroaldi.com")</f>
        <v>andrea.cericola@pietroaldi.com</v>
      </c>
    </row>
    <row r="106" ht="22.5" customHeight="1">
      <c r="A106" s="4" t="s">
        <v>226</v>
      </c>
      <c r="B106" s="5" t="s">
        <v>215</v>
      </c>
      <c r="C106" s="4" t="s">
        <v>11</v>
      </c>
      <c r="D106" s="7" t="str">
        <f>IFERROR(__xludf.DUMMYFUNCTION("IF(AND(A106&lt;&gt;"""",B106&lt;&gt;"""",C106&lt;&gt;""""), filter(ALUNNI[EMAIL],ALUNNI[ALUNNO]=A106,ALUNNI[CLASSE]=B106),)"),"danielgabriele.loisi@pietroaldi.com")</f>
        <v>danielgabriele.loisi@pietroaldi.com</v>
      </c>
    </row>
    <row r="107" ht="22.5" customHeight="1">
      <c r="A107" s="4" t="s">
        <v>555</v>
      </c>
      <c r="B107" s="5" t="s">
        <v>183</v>
      </c>
      <c r="C107" s="4" t="s">
        <v>203</v>
      </c>
      <c r="D107" s="7" t="str">
        <f>IFERROR(__xludf.DUMMYFUNCTION("IF(AND(A107&lt;&gt;"""",B107&lt;&gt;"""",C107&lt;&gt;""""), filter(ALUNNI[EMAIL],ALUNNI[ALUNNO]=A107,ALUNNI[CLASSE]=B107),)"),"tommaso.saccocci@pietroaldi.com")</f>
        <v>tommaso.saccocci@pietroaldi.com</v>
      </c>
    </row>
    <row r="108" ht="22.5" customHeight="1">
      <c r="A108" s="4" t="s">
        <v>562</v>
      </c>
      <c r="B108" s="5" t="s">
        <v>83</v>
      </c>
      <c r="C108" s="4" t="s">
        <v>203</v>
      </c>
      <c r="D108" s="7" t="str">
        <f>IFERROR(__xludf.DUMMYFUNCTION("IF(AND(A108&lt;&gt;"""",B108&lt;&gt;"""",C108&lt;&gt;""""), filter(ALUNNI[EMAIL],ALUNNI[ALUNNO]=A108,ALUNNI[CLASSE]=B108),)"),"rayan.bouhmala@pietroaldi.com")</f>
        <v>rayan.bouhmala@pietroaldi.com</v>
      </c>
    </row>
    <row r="109" ht="22.5" customHeight="1">
      <c r="A109" s="4" t="s">
        <v>568</v>
      </c>
      <c r="B109" s="5" t="s">
        <v>56</v>
      </c>
      <c r="C109" s="4" t="s">
        <v>203</v>
      </c>
      <c r="D109" s="7" t="str">
        <f>IFERROR(__xludf.DUMMYFUNCTION("IF(AND(A109&lt;&gt;"""",B109&lt;&gt;"""",C109&lt;&gt;""""), filter(ALUNNI[EMAIL],ALUNNI[ALUNNO]=A109,ALUNNI[CLASSE]=B109),)"),"gregorio.pugliese@pietroaldi.com")</f>
        <v>gregorio.pugliese@pietroaldi.com</v>
      </c>
    </row>
    <row r="110" ht="22.5" customHeight="1">
      <c r="A110" s="4" t="s">
        <v>571</v>
      </c>
      <c r="B110" s="5" t="s">
        <v>45</v>
      </c>
      <c r="C110" s="4" t="s">
        <v>203</v>
      </c>
      <c r="D110" s="7" t="str">
        <f>IFERROR(__xludf.DUMMYFUNCTION("IF(AND(A110&lt;&gt;"""",B110&lt;&gt;"""",C110&lt;&gt;""""), filter(ALUNNI[EMAIL],ALUNNI[ALUNNO]=A110,ALUNNI[CLASSE]=B110),)"),"matilde.giovi@pietroaldi.com")</f>
        <v>matilde.giovi@pietroaldi.com</v>
      </c>
    </row>
    <row r="111" ht="22.5" customHeight="1">
      <c r="A111" s="4" t="s">
        <v>578</v>
      </c>
      <c r="B111" s="5" t="s">
        <v>335</v>
      </c>
      <c r="C111" s="4" t="s">
        <v>180</v>
      </c>
      <c r="D111" s="7" t="str">
        <f>IFERROR(__xludf.DUMMYFUNCTION("IF(AND(A111&lt;&gt;"""",B111&lt;&gt;"""",C111&lt;&gt;""""), filter(ALUNNI[EMAIL],ALUNNI[ALUNNO]=A111,ALUNNI[CLASSE]=B111),)"),"purno.mohammed@pietroaldi.com")</f>
        <v>purno.mohammed@pietroaldi.com</v>
      </c>
    </row>
    <row r="112" ht="22.5" customHeight="1">
      <c r="A112" s="4" t="s">
        <v>585</v>
      </c>
      <c r="B112" s="5" t="s">
        <v>587</v>
      </c>
      <c r="C112" s="4" t="s">
        <v>11</v>
      </c>
      <c r="D112" s="7" t="str">
        <f>IFERROR(__xludf.DUMMYFUNCTION("IF(AND(A112&lt;&gt;"""",B112&lt;&gt;"""",C112&lt;&gt;""""), filter(ALUNNI[EMAIL],ALUNNI[ALUNNO]=A112,ALUNNI[CLASSE]=B112),)"),"giulia.fusa@pietroaldi.com")</f>
        <v>giulia.fusa@pietroaldi.com</v>
      </c>
    </row>
    <row r="113" ht="22.5" customHeight="1">
      <c r="A113" s="4" t="s">
        <v>593</v>
      </c>
      <c r="B113" s="5" t="s">
        <v>74</v>
      </c>
      <c r="C113" s="4" t="s">
        <v>11</v>
      </c>
      <c r="D113" s="7" t="str">
        <f>IFERROR(__xludf.DUMMYFUNCTION("IF(AND(A113&lt;&gt;"""",B113&lt;&gt;"""",C113&lt;&gt;""""), filter(ALUNNI[EMAIL],ALUNNI[ALUNNO]=A113,ALUNNI[CLASSE]=B113),)"),"giusy.viggiani@pietroaldi.com")</f>
        <v>giusy.viggiani@pietroaldi.com</v>
      </c>
    </row>
    <row r="114" ht="22.5" customHeight="1">
      <c r="A114" s="4" t="s">
        <v>597</v>
      </c>
      <c r="B114" s="5" t="s">
        <v>74</v>
      </c>
      <c r="C114" s="4" t="s">
        <v>11</v>
      </c>
      <c r="D114" s="7" t="str">
        <f>IFERROR(__xludf.DUMMYFUNCTION("IF(AND(A114&lt;&gt;"""",B114&lt;&gt;"""",C114&lt;&gt;""""), filter(ALUNNI[EMAIL],ALUNNI[ALUNNO]=A114,ALUNNI[CLASSE]=B114),)"),"luigi.d'ambrosio@pietroaldi.com")</f>
        <v>luigi.d'ambrosio@pietroaldi.com</v>
      </c>
    </row>
    <row r="115" ht="22.5" customHeight="1">
      <c r="A115" s="4" t="s">
        <v>607</v>
      </c>
      <c r="B115" s="5" t="s">
        <v>50</v>
      </c>
      <c r="C115" s="4" t="s">
        <v>203</v>
      </c>
      <c r="D115" s="7" t="str">
        <f>IFERROR(__xludf.DUMMYFUNCTION("IF(AND(A115&lt;&gt;"""",B115&lt;&gt;"""",C115&lt;&gt;""""), filter(ALUNNI[EMAIL],ALUNNI[ALUNNO]=A115,ALUNNI[CLASSE]=B115),)"),"alessia.leoni@pietroaldi.com")</f>
        <v>alessia.leoni@pietroaldi.com</v>
      </c>
    </row>
    <row r="116" ht="22.5" customHeight="1">
      <c r="A116" s="4" t="s">
        <v>617</v>
      </c>
      <c r="B116" s="5" t="s">
        <v>104</v>
      </c>
      <c r="C116" s="4" t="s">
        <v>11</v>
      </c>
      <c r="D116" s="7" t="str">
        <f>IFERROR(__xludf.DUMMYFUNCTION("IF(AND(A116&lt;&gt;"""",B116&lt;&gt;"""",C116&lt;&gt;""""), filter(ALUNNI[EMAIL],ALUNNI[ALUNNO]=A116,ALUNNI[CLASSE]=B116),)"),"sara.febrotto@pietroaldi.com")</f>
        <v>sara.febrotto@pietroaldi.com</v>
      </c>
    </row>
    <row r="117" ht="22.5" customHeight="1">
      <c r="A117" s="4" t="s">
        <v>625</v>
      </c>
      <c r="B117" s="5" t="s">
        <v>110</v>
      </c>
      <c r="C117" s="4" t="s">
        <v>203</v>
      </c>
      <c r="D117" s="7" t="str">
        <f>IFERROR(__xludf.DUMMYFUNCTION("IF(AND(A117&lt;&gt;"""",B117&lt;&gt;"""",C117&lt;&gt;""""), filter(ALUNNI[EMAIL],ALUNNI[ALUNNO]=A117,ALUNNI[CLASSE]=B117),)"),"andre.gricia@pietroaldi.com")</f>
        <v>andre.gricia@pietroaldi.com</v>
      </c>
    </row>
    <row r="118" ht="22.5" customHeight="1">
      <c r="A118" s="4" t="s">
        <v>635</v>
      </c>
      <c r="B118" s="5" t="s">
        <v>45</v>
      </c>
      <c r="C118" s="4" t="s">
        <v>203</v>
      </c>
      <c r="D118" s="7" t="str">
        <f>IFERROR(__xludf.DUMMYFUNCTION("IF(AND(A118&lt;&gt;"""",B118&lt;&gt;"""",C118&lt;&gt;""""), filter(ALUNNI[EMAIL],ALUNNI[ALUNNO]=A118,ALUNNI[CLASSE]=B118),)"),"filippo.cinelli@pietroaldi.com")</f>
        <v>filippo.cinelli@pietroaldi.com</v>
      </c>
    </row>
    <row r="119" ht="22.5" customHeight="1">
      <c r="A119" s="4" t="s">
        <v>646</v>
      </c>
      <c r="B119" s="5" t="s">
        <v>188</v>
      </c>
      <c r="C119" s="4" t="s">
        <v>203</v>
      </c>
      <c r="D119" s="7" t="str">
        <f>IFERROR(__xludf.DUMMYFUNCTION("IF(AND(A119&lt;&gt;"""",B119&lt;&gt;"""",C119&lt;&gt;""""), filter(ALUNNI[EMAIL],ALUNNI[ALUNNO]=A119,ALUNNI[CLASSE]=B119),)"),"giorgia.rossi@pietroaldi.com")</f>
        <v>giorgia.rossi@pietroaldi.com</v>
      </c>
    </row>
    <row r="120" ht="22.5" customHeight="1">
      <c r="A120" s="4" t="s">
        <v>655</v>
      </c>
      <c r="B120" s="5" t="s">
        <v>99</v>
      </c>
      <c r="C120" s="4" t="s">
        <v>36</v>
      </c>
      <c r="D120" s="7" t="str">
        <f>IFERROR(__xludf.DUMMYFUNCTION("IF(AND(A120&lt;&gt;"""",B120&lt;&gt;"""",C120&lt;&gt;""""), filter(ALUNNI[EMAIL],ALUNNI[ALUNNO]=A120,ALUNNI[CLASSE]=B120),)"),"edoardo.poli@pietroaldi.com")</f>
        <v>edoardo.poli@pietroaldi.com</v>
      </c>
    </row>
    <row r="121" ht="22.5" customHeight="1">
      <c r="A121" s="4" t="s">
        <v>667</v>
      </c>
      <c r="B121" s="5" t="s">
        <v>83</v>
      </c>
      <c r="C121" s="4" t="s">
        <v>11</v>
      </c>
      <c r="D121" s="7" t="str">
        <f>IFERROR(__xludf.DUMMYFUNCTION("IF(AND(A121&lt;&gt;"""",B121&lt;&gt;"""",C121&lt;&gt;""""), filter(ALUNNI[EMAIL],ALUNNI[ALUNNO]=A121,ALUNNI[CLASSE]=B121),)"),"mattia.laucci@pietroaldi.com")</f>
        <v>mattia.laucci@pietroaldi.com</v>
      </c>
    </row>
    <row r="122" ht="22.5" customHeight="1">
      <c r="A122" s="4" t="s">
        <v>674</v>
      </c>
      <c r="B122" s="5" t="s">
        <v>587</v>
      </c>
      <c r="C122" s="4" t="s">
        <v>11</v>
      </c>
      <c r="D122" s="7" t="str">
        <f>IFERROR(__xludf.DUMMYFUNCTION("IF(AND(A122&lt;&gt;"""",B122&lt;&gt;"""",C122&lt;&gt;""""), filter(ALUNNI[EMAIL],ALUNNI[ALUNNO]=A122,ALUNNI[CLASSE]=B122),)"),"karim.zeidan@pietroaldi.com")</f>
        <v>karim.zeidan@pietroaldi.com</v>
      </c>
    </row>
    <row r="123" ht="22.5" customHeight="1">
      <c r="A123" s="4" t="s">
        <v>687</v>
      </c>
      <c r="B123" s="5" t="s">
        <v>178</v>
      </c>
      <c r="C123" s="4" t="s">
        <v>11</v>
      </c>
      <c r="D123" s="7" t="str">
        <f>IFERROR(__xludf.DUMMYFUNCTION("IF(AND(A123&lt;&gt;"""",B123&lt;&gt;"""",C123&lt;&gt;""""), filter(ALUNNI[EMAIL],ALUNNI[ALUNNO]=A123,ALUNNI[CLASSE]=B123),)"),"valerio.zaghetti@pietroaldi.com")</f>
        <v>valerio.zaghetti@pietroaldi.com</v>
      </c>
    </row>
    <row r="124" ht="22.5" customHeight="1">
      <c r="A124" s="4" t="s">
        <v>696</v>
      </c>
      <c r="B124" s="5" t="s">
        <v>587</v>
      </c>
      <c r="C124" s="4" t="s">
        <v>11</v>
      </c>
      <c r="D124" s="7" t="str">
        <f>IFERROR(__xludf.DUMMYFUNCTION("IF(AND(A124&lt;&gt;"""",B124&lt;&gt;"""",C124&lt;&gt;""""), filter(ALUNNI[EMAIL],ALUNNI[ALUNNO]=A124,ALUNNI[CLASSE]=B124),)"),"giulia.pasquale@pietroaldi.com")</f>
        <v>giulia.pasquale@pietroaldi.com</v>
      </c>
    </row>
    <row r="125" ht="22.5" customHeight="1">
      <c r="A125" s="4" t="s">
        <v>699</v>
      </c>
      <c r="B125" s="5" t="s">
        <v>152</v>
      </c>
      <c r="C125" s="4" t="s">
        <v>11</v>
      </c>
      <c r="D125" s="7" t="str">
        <f>IFERROR(__xludf.DUMMYFUNCTION("IF(AND(A125&lt;&gt;"""",B125&lt;&gt;"""",C125&lt;&gt;""""), filter(ALUNNI[EMAIL],ALUNNI[ALUNNO]=A125,ALUNNI[CLASSE]=B125),)"),"giorgia.maretti@pietroaldi.com")</f>
        <v>giorgia.maretti@pietroaldi.com</v>
      </c>
    </row>
    <row r="126" ht="22.5" customHeight="1">
      <c r="A126" s="4" t="s">
        <v>705</v>
      </c>
      <c r="B126" s="5" t="s">
        <v>48</v>
      </c>
      <c r="C126" s="4" t="s">
        <v>11</v>
      </c>
      <c r="D126" s="7" t="str">
        <f>IFERROR(__xludf.DUMMYFUNCTION("IF(AND(A126&lt;&gt;"""",B126&lt;&gt;"""",C126&lt;&gt;""""), filter(ALUNNI[EMAIL],ALUNNI[ALUNNO]=A126,ALUNNI[CLASSE]=B126),)"),"matteo.bevilacqua@pietroaldi.com")</f>
        <v>matteo.bevilacqua@pietroaldi.com</v>
      </c>
    </row>
    <row r="127" ht="22.5" customHeight="1">
      <c r="A127" s="4" t="s">
        <v>712</v>
      </c>
      <c r="B127" s="5" t="s">
        <v>106</v>
      </c>
      <c r="C127" s="4" t="s">
        <v>11</v>
      </c>
      <c r="D127" s="7" t="str">
        <f>IFERROR(__xludf.DUMMYFUNCTION("IF(AND(A127&lt;&gt;"""",B127&lt;&gt;"""",C127&lt;&gt;""""), filter(ALUNNI[EMAIL],ALUNNI[ALUNNO]=A127,ALUNNI[CLASSE]=B127),)"),"camilla.montiani@pietroaldi.com")</f>
        <v>camilla.montiani@pietroaldi.com</v>
      </c>
    </row>
    <row r="128" ht="22.5" customHeight="1">
      <c r="A128" s="4" t="s">
        <v>718</v>
      </c>
      <c r="B128" s="5" t="s">
        <v>74</v>
      </c>
      <c r="C128" s="4" t="s">
        <v>11</v>
      </c>
      <c r="D128" s="7" t="str">
        <f>IFERROR(__xludf.DUMMYFUNCTION("IF(AND(A128&lt;&gt;"""",B128&lt;&gt;"""",C128&lt;&gt;""""), filter(ALUNNI[EMAIL],ALUNNI[ALUNNO]=A128,ALUNNI[CLASSE]=B128),)"),"caterina.machetti@pietroaldi.com")</f>
        <v>caterina.machetti@pietroaldi.com</v>
      </c>
    </row>
    <row r="129" ht="22.5" customHeight="1">
      <c r="A129" s="4" t="s">
        <v>726</v>
      </c>
      <c r="B129" s="5" t="s">
        <v>81</v>
      </c>
      <c r="C129" s="4" t="s">
        <v>11</v>
      </c>
      <c r="D129" s="7" t="str">
        <f>IFERROR(__xludf.DUMMYFUNCTION("IF(AND(A129&lt;&gt;"""",B129&lt;&gt;"""",C129&lt;&gt;""""), filter(ALUNNI[EMAIL],ALUNNI[ALUNNO]=A129,ALUNNI[CLASSE]=B129),)"),"beatrice.tofanelli@pietroaldi.com")</f>
        <v>beatrice.tofanelli@pietroaldi.com</v>
      </c>
    </row>
    <row r="130" ht="22.5" customHeight="1">
      <c r="A130" s="4" t="s">
        <v>730</v>
      </c>
      <c r="B130" s="5" t="s">
        <v>81</v>
      </c>
      <c r="C130" s="4" t="s">
        <v>11</v>
      </c>
      <c r="D130" s="7" t="str">
        <f>IFERROR(__xludf.DUMMYFUNCTION("IF(AND(A130&lt;&gt;"""",B130&lt;&gt;"""",C130&lt;&gt;""""), filter(ALUNNI[EMAIL],ALUNNI[ALUNNO]=A130,ALUNNI[CLASSE]=B130),)"),"elena.lauretano@pietroaldi.com")</f>
        <v>elena.lauretano@pietroaldi.com</v>
      </c>
    </row>
    <row r="131" ht="22.5" customHeight="1">
      <c r="A131" s="4"/>
      <c r="B131" s="5"/>
      <c r="C131" s="16"/>
      <c r="D131" s="7" t="str">
        <f>IFERROR(__xludf.DUMMYFUNCTION("IF(AND(A131&lt;&gt;"""",B131&lt;&gt;"""",C131&lt;&gt;""""), filter(ALUNNI[EMAIL],ALUNNI[ALUNNO]=A131,ALUNNI[CLASSE]=B131),)"),"")</f>
        <v/>
      </c>
    </row>
    <row r="132" ht="22.5" customHeight="1">
      <c r="A132" s="4"/>
      <c r="B132" s="5"/>
      <c r="C132" s="16"/>
      <c r="D132" s="7" t="str">
        <f>IFERROR(__xludf.DUMMYFUNCTION("IF(AND(A132&lt;&gt;"""",B132&lt;&gt;"""",C132&lt;&gt;""""), filter(ALUNNI[EMAIL],ALUNNI[ALUNNO]=A132,ALUNNI[CLASSE]=B132),)"),"")</f>
        <v/>
      </c>
    </row>
    <row r="133" ht="22.5" customHeight="1">
      <c r="A133" s="4"/>
      <c r="B133" s="5"/>
      <c r="C133" s="16"/>
      <c r="D133" s="7" t="str">
        <f>IFERROR(__xludf.DUMMYFUNCTION("IF(AND(A133&lt;&gt;"""",B133&lt;&gt;"""",C133&lt;&gt;""""), filter(ALUNNI[EMAIL],ALUNNI[ALUNNO]=A133,ALUNNI[CLASSE]=B133),)"),"")</f>
        <v/>
      </c>
    </row>
    <row r="134" ht="22.5" customHeight="1">
      <c r="A134" s="4"/>
      <c r="B134" s="5"/>
      <c r="C134" s="16"/>
      <c r="D134" s="7" t="str">
        <f>IFERROR(__xludf.DUMMYFUNCTION("IF(AND(A134&lt;&gt;"""",B134&lt;&gt;"""",C134&lt;&gt;""""), filter(ALUNNI[EMAIL],ALUNNI[ALUNNO]=A134,ALUNNI[CLASSE]=B134),)"),"")</f>
        <v/>
      </c>
    </row>
    <row r="135" ht="22.5" customHeight="1">
      <c r="A135" s="4"/>
      <c r="B135" s="5"/>
      <c r="C135" s="16"/>
      <c r="D135" s="7" t="str">
        <f>IFERROR(__xludf.DUMMYFUNCTION("IF(AND(A135&lt;&gt;"""",B135&lt;&gt;"""",C135&lt;&gt;""""), filter(ALUNNI[EMAIL],ALUNNI[ALUNNO]=A135,ALUNNI[CLASSE]=B135),)"),"")</f>
        <v/>
      </c>
    </row>
    <row r="136" ht="22.5" customHeight="1">
      <c r="A136" s="4"/>
      <c r="B136" s="5"/>
      <c r="C136" s="16"/>
      <c r="D136" s="7" t="str">
        <f>IFERROR(__xludf.DUMMYFUNCTION("IF(AND(A136&lt;&gt;"""",B136&lt;&gt;"""",C136&lt;&gt;""""), filter(ALUNNI[EMAIL],ALUNNI[ALUNNO]=A136,ALUNNI[CLASSE]=B136),)"),"")</f>
        <v/>
      </c>
    </row>
    <row r="137" ht="22.5" customHeight="1">
      <c r="A137" s="4"/>
      <c r="B137" s="5"/>
      <c r="C137" s="16"/>
      <c r="D137" s="7" t="str">
        <f>IFERROR(__xludf.DUMMYFUNCTION("IF(AND(A137&lt;&gt;"""",B137&lt;&gt;"""",C137&lt;&gt;""""), filter(ALUNNI[EMAIL],ALUNNI[ALUNNO]=A137,ALUNNI[CLASSE]=B137),)"),"")</f>
        <v/>
      </c>
    </row>
    <row r="138" ht="22.5" customHeight="1">
      <c r="A138" s="4"/>
      <c r="B138" s="5"/>
      <c r="C138" s="16"/>
      <c r="D138" s="7" t="str">
        <f>IFERROR(__xludf.DUMMYFUNCTION("IF(AND(A138&lt;&gt;"""",B138&lt;&gt;"""",C138&lt;&gt;""""), filter(ALUNNI[EMAIL],ALUNNI[ALUNNO]=A138,ALUNNI[CLASSE]=B138),)"),"")</f>
        <v/>
      </c>
    </row>
    <row r="139" ht="22.5" customHeight="1">
      <c r="A139" s="4"/>
      <c r="B139" s="5"/>
      <c r="C139" s="16"/>
      <c r="D139" s="7" t="str">
        <f>IFERROR(__xludf.DUMMYFUNCTION("IF(AND(A139&lt;&gt;"""",B139&lt;&gt;"""",C139&lt;&gt;""""), filter(ALUNNI[EMAIL],ALUNNI[ALUNNO]=A139,ALUNNI[CLASSE]=B139),)"),"")</f>
        <v/>
      </c>
    </row>
    <row r="140" ht="22.5" customHeight="1">
      <c r="A140" s="4"/>
      <c r="B140" s="5"/>
      <c r="C140" s="16"/>
      <c r="D140" s="7" t="str">
        <f>IFERROR(__xludf.DUMMYFUNCTION("IF(AND(A140&lt;&gt;"""",B140&lt;&gt;"""",C140&lt;&gt;""""), filter(ALUNNI[EMAIL],ALUNNI[ALUNNO]=A140,ALUNNI[CLASSE]=B140),)"),"")</f>
        <v/>
      </c>
    </row>
    <row r="141" ht="22.5" customHeight="1">
      <c r="A141" s="4"/>
      <c r="B141" s="5"/>
      <c r="C141" s="16"/>
      <c r="D141" s="7" t="str">
        <f>IFERROR(__xludf.DUMMYFUNCTION("IF(AND(A141&lt;&gt;"""",B141&lt;&gt;"""",C141&lt;&gt;""""), filter(ALUNNI[EMAIL],ALUNNI[ALUNNO]=A141,ALUNNI[CLASSE]=B141),)"),"")</f>
        <v/>
      </c>
    </row>
    <row r="142" ht="22.5" customHeight="1">
      <c r="A142" s="4"/>
      <c r="B142" s="5"/>
      <c r="C142" s="16"/>
      <c r="D142" s="7" t="str">
        <f>IFERROR(__xludf.DUMMYFUNCTION("IF(AND(A142&lt;&gt;"""",B142&lt;&gt;"""",C142&lt;&gt;""""), filter(ALUNNI[EMAIL],ALUNNI[ALUNNO]=A142,ALUNNI[CLASSE]=B142),)"),"")</f>
        <v/>
      </c>
    </row>
    <row r="143" ht="22.5" customHeight="1">
      <c r="A143" s="4"/>
      <c r="B143" s="5"/>
      <c r="C143" s="16"/>
      <c r="D143" s="7" t="str">
        <f>IFERROR(__xludf.DUMMYFUNCTION("IF(AND(A143&lt;&gt;"""",B143&lt;&gt;"""",C143&lt;&gt;""""), filter(ALUNNI[EMAIL],ALUNNI[ALUNNO]=A143,ALUNNI[CLASSE]=B143),)"),"")</f>
        <v/>
      </c>
    </row>
    <row r="144" ht="22.5" customHeight="1">
      <c r="A144" s="4"/>
      <c r="B144" s="5"/>
      <c r="C144" s="16"/>
      <c r="D144" s="7" t="str">
        <f>IFERROR(__xludf.DUMMYFUNCTION("IF(AND(A144&lt;&gt;"""",B144&lt;&gt;"""",C144&lt;&gt;""""), filter(ALUNNI[EMAIL],ALUNNI[ALUNNO]=A144,ALUNNI[CLASSE]=B144),)"),"")</f>
        <v/>
      </c>
    </row>
    <row r="145" ht="22.5" customHeight="1">
      <c r="A145" s="4"/>
      <c r="B145" s="5"/>
      <c r="C145" s="16"/>
      <c r="D145" s="7" t="str">
        <f>IFERROR(__xludf.DUMMYFUNCTION("IF(AND(A145&lt;&gt;"""",B145&lt;&gt;"""",C145&lt;&gt;""""), filter(ALUNNI[EMAIL],ALUNNI[ALUNNO]=A145,ALUNNI[CLASSE]=B145),)"),"")</f>
        <v/>
      </c>
    </row>
    <row r="146" ht="22.5" customHeight="1">
      <c r="A146" s="4"/>
      <c r="B146" s="5"/>
      <c r="C146" s="16"/>
      <c r="D146" s="7" t="str">
        <f>IFERROR(__xludf.DUMMYFUNCTION("IF(AND(A146&lt;&gt;"""",B146&lt;&gt;"""",C146&lt;&gt;""""), filter(ALUNNI[EMAIL],ALUNNI[ALUNNO]=A146,ALUNNI[CLASSE]=B146),)"),"")</f>
        <v/>
      </c>
    </row>
    <row r="147" ht="22.5" customHeight="1">
      <c r="A147" s="4"/>
      <c r="B147" s="5"/>
      <c r="C147" s="16"/>
      <c r="D147" s="7" t="str">
        <f>IFERROR(__xludf.DUMMYFUNCTION("IF(AND(A147&lt;&gt;"""",B147&lt;&gt;"""",C147&lt;&gt;""""), filter(ALUNNI[EMAIL],ALUNNI[ALUNNO]=A147,ALUNNI[CLASSE]=B147),)"),"")</f>
        <v/>
      </c>
    </row>
    <row r="148" ht="22.5" customHeight="1">
      <c r="A148" s="4"/>
      <c r="B148" s="5"/>
      <c r="C148" s="16"/>
      <c r="D148" s="7" t="str">
        <f>IFERROR(__xludf.DUMMYFUNCTION("IF(AND(A148&lt;&gt;"""",B148&lt;&gt;"""",C148&lt;&gt;""""), filter(ALUNNI[EMAIL],ALUNNI[ALUNNO]=A148,ALUNNI[CLASSE]=B148),)"),"")</f>
        <v/>
      </c>
    </row>
    <row r="149" ht="22.5" customHeight="1">
      <c r="A149" s="4"/>
      <c r="B149" s="5"/>
      <c r="C149" s="16"/>
      <c r="D149" s="7" t="str">
        <f>IFERROR(__xludf.DUMMYFUNCTION("IF(AND(A149&lt;&gt;"""",B149&lt;&gt;"""",C149&lt;&gt;""""), filter(ALUNNI[EMAIL],ALUNNI[ALUNNO]=A149,ALUNNI[CLASSE]=B149),)"),"")</f>
        <v/>
      </c>
    </row>
    <row r="150" ht="22.5" customHeight="1">
      <c r="A150" s="4"/>
      <c r="B150" s="5"/>
      <c r="C150" s="16"/>
      <c r="D150" s="7" t="str">
        <f>IFERROR(__xludf.DUMMYFUNCTION("IF(AND(A150&lt;&gt;"""",B150&lt;&gt;"""",C150&lt;&gt;""""), filter(ALUNNI[EMAIL],ALUNNI[ALUNNO]=A150,ALUNNI[CLASSE]=B150),)"),"")</f>
        <v/>
      </c>
    </row>
    <row r="151" ht="22.5" customHeight="1">
      <c r="A151" s="4"/>
      <c r="B151" s="5"/>
      <c r="C151" s="16"/>
      <c r="D151" s="7" t="str">
        <f>IFERROR(__xludf.DUMMYFUNCTION("IF(AND(A151&lt;&gt;"""",B151&lt;&gt;"""",C151&lt;&gt;""""), filter(ALUNNI[EMAIL],ALUNNI[ALUNNO]=A151,ALUNNI[CLASSE]=B151),)"),"")</f>
        <v/>
      </c>
    </row>
    <row r="152" ht="22.5" customHeight="1">
      <c r="A152" s="4"/>
      <c r="B152" s="5"/>
      <c r="C152" s="16"/>
      <c r="D152" s="7" t="str">
        <f>IFERROR(__xludf.DUMMYFUNCTION("IF(AND(A152&lt;&gt;"""",B152&lt;&gt;"""",C152&lt;&gt;""""), filter(ALUNNI[EMAIL],ALUNNI[ALUNNO]=A152,ALUNNI[CLASSE]=B152),)"),"")</f>
        <v/>
      </c>
    </row>
    <row r="153" ht="22.5" customHeight="1">
      <c r="A153" s="4"/>
      <c r="B153" s="5"/>
      <c r="C153" s="16"/>
      <c r="D153" s="7" t="str">
        <f>IFERROR(__xludf.DUMMYFUNCTION("IF(AND(A153&lt;&gt;"""",B153&lt;&gt;"""",C153&lt;&gt;""""), filter(ALUNNI[EMAIL],ALUNNI[ALUNNO]=A153,ALUNNI[CLASSE]=B153),)"),"")</f>
        <v/>
      </c>
    </row>
    <row r="154" ht="22.5" customHeight="1">
      <c r="A154" s="4"/>
      <c r="B154" s="5"/>
      <c r="C154" s="16"/>
      <c r="D154" s="7" t="str">
        <f>IFERROR(__xludf.DUMMYFUNCTION("IF(AND(A154&lt;&gt;"""",B154&lt;&gt;"""",C154&lt;&gt;""""), filter(ALUNNI[EMAIL],ALUNNI[ALUNNO]=A154,ALUNNI[CLASSE]=B154),)"),"")</f>
        <v/>
      </c>
    </row>
  </sheetData>
  <dataValidations>
    <dataValidation type="list" allowBlank="1" sqref="C2:C154">
      <formula1>"PDP BES,PDP DSA,PDP STRANIERI,PFP,PEI"</formula1>
    </dataValidation>
    <dataValidation type="list" allowBlank="1" sqref="B2:B154">
      <formula1>#REF!</formula1>
    </dataValidation>
    <dataValidation type="list" allowBlank="1" showErrorMessage="1" sqref="A2:A154">
      <formula1>#REF!</formula1>
    </dataValidation>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5.0"/>
  </cols>
  <sheetData>
    <row r="1" ht="22.5" customHeight="1">
      <c r="A1" s="54" t="s">
        <v>71</v>
      </c>
      <c r="B1" s="55" t="s">
        <v>387</v>
      </c>
    </row>
    <row r="2" ht="22.5" customHeight="1">
      <c r="A2" s="56" t="s">
        <v>388</v>
      </c>
      <c r="B2" s="57" t="s">
        <v>391</v>
      </c>
    </row>
    <row r="3" ht="22.5" customHeight="1">
      <c r="A3" s="56" t="s">
        <v>393</v>
      </c>
      <c r="B3" s="57" t="s">
        <v>394</v>
      </c>
    </row>
    <row r="4" ht="22.5" customHeight="1">
      <c r="A4" s="56" t="s">
        <v>395</v>
      </c>
      <c r="B4" s="57" t="s">
        <v>396</v>
      </c>
    </row>
    <row r="5" ht="22.5" customHeight="1">
      <c r="A5" s="56" t="s">
        <v>398</v>
      </c>
      <c r="B5" s="57" t="s">
        <v>399</v>
      </c>
    </row>
    <row r="6" ht="22.5" customHeight="1">
      <c r="A6" s="56" t="s">
        <v>173</v>
      </c>
      <c r="B6" s="57" t="s">
        <v>402</v>
      </c>
    </row>
    <row r="7" ht="22.5" customHeight="1">
      <c r="A7" s="56" t="s">
        <v>351</v>
      </c>
      <c r="B7" s="57" t="s">
        <v>403</v>
      </c>
    </row>
    <row r="8" ht="22.5" customHeight="1">
      <c r="A8" s="56" t="s">
        <v>405</v>
      </c>
      <c r="B8" s="57" t="s">
        <v>406</v>
      </c>
    </row>
    <row r="9" ht="22.5" customHeight="1">
      <c r="A9" s="56" t="s">
        <v>407</v>
      </c>
      <c r="B9" s="57" t="s">
        <v>409</v>
      </c>
    </row>
    <row r="10" ht="22.5" customHeight="1">
      <c r="A10" s="56" t="s">
        <v>411</v>
      </c>
      <c r="B10" s="57" t="s">
        <v>412</v>
      </c>
    </row>
    <row r="11" ht="22.5" customHeight="1">
      <c r="A11" s="56" t="s">
        <v>414</v>
      </c>
      <c r="B11" s="57" t="s">
        <v>415</v>
      </c>
    </row>
    <row r="12" ht="22.5" customHeight="1">
      <c r="A12" s="56" t="s">
        <v>416</v>
      </c>
      <c r="B12" s="57" t="s">
        <v>417</v>
      </c>
    </row>
    <row r="13" ht="22.5" customHeight="1">
      <c r="A13" s="56" t="s">
        <v>418</v>
      </c>
      <c r="B13" s="57" t="s">
        <v>420</v>
      </c>
    </row>
    <row r="14" ht="22.5" customHeight="1">
      <c r="A14" s="56" t="s">
        <v>422</v>
      </c>
      <c r="B14" s="57" t="s">
        <v>424</v>
      </c>
    </row>
    <row r="15" ht="22.5" customHeight="1">
      <c r="A15" s="56" t="s">
        <v>425</v>
      </c>
      <c r="B15" s="57" t="s">
        <v>426</v>
      </c>
    </row>
    <row r="16" ht="22.5" customHeight="1">
      <c r="A16" s="56" t="s">
        <v>427</v>
      </c>
      <c r="B16" s="57" t="s">
        <v>428</v>
      </c>
    </row>
    <row r="17" ht="22.5" customHeight="1">
      <c r="A17" s="56" t="s">
        <v>429</v>
      </c>
      <c r="B17" s="57" t="s">
        <v>430</v>
      </c>
    </row>
    <row r="18" ht="22.5" customHeight="1">
      <c r="A18" s="56" t="s">
        <v>431</v>
      </c>
      <c r="B18" s="57" t="s">
        <v>434</v>
      </c>
    </row>
    <row r="19" ht="22.5" customHeight="1">
      <c r="A19" s="56" t="s">
        <v>436</v>
      </c>
      <c r="B19" s="57" t="s">
        <v>437</v>
      </c>
    </row>
    <row r="20" ht="22.5" customHeight="1">
      <c r="A20" s="56" t="s">
        <v>438</v>
      </c>
      <c r="B20" s="57" t="s">
        <v>415</v>
      </c>
    </row>
    <row r="21" ht="22.5" customHeight="1">
      <c r="A21" s="56" t="s">
        <v>440</v>
      </c>
      <c r="B21" s="57" t="s">
        <v>441</v>
      </c>
    </row>
    <row r="22" ht="22.5" customHeight="1">
      <c r="A22" s="56" t="s">
        <v>443</v>
      </c>
      <c r="B22" s="57" t="s">
        <v>412</v>
      </c>
    </row>
    <row r="23" ht="22.5" customHeight="1">
      <c r="A23" s="56" t="s">
        <v>444</v>
      </c>
      <c r="B23" s="57" t="s">
        <v>446</v>
      </c>
    </row>
    <row r="24" ht="22.5" customHeight="1">
      <c r="A24" s="56" t="s">
        <v>447</v>
      </c>
      <c r="B24" s="57" t="s">
        <v>448</v>
      </c>
    </row>
    <row r="25" ht="22.5" customHeight="1">
      <c r="A25" s="56" t="s">
        <v>450</v>
      </c>
      <c r="B25" s="57" t="s">
        <v>451</v>
      </c>
    </row>
    <row r="26" ht="22.5" customHeight="1">
      <c r="A26" s="56" t="s">
        <v>452</v>
      </c>
      <c r="B26" s="57" t="s">
        <v>453</v>
      </c>
    </row>
    <row r="27" ht="22.5" customHeight="1">
      <c r="A27" s="56" t="s">
        <v>454</v>
      </c>
      <c r="B27" s="57" t="s">
        <v>455</v>
      </c>
    </row>
    <row r="28" ht="22.5" customHeight="1">
      <c r="A28" s="56" t="s">
        <v>456</v>
      </c>
      <c r="B28" s="57" t="s">
        <v>402</v>
      </c>
    </row>
    <row r="29" ht="22.5" customHeight="1">
      <c r="A29" s="56" t="s">
        <v>458</v>
      </c>
      <c r="B29" s="57" t="s">
        <v>412</v>
      </c>
    </row>
    <row r="30" ht="22.5" customHeight="1">
      <c r="A30" s="56" t="s">
        <v>460</v>
      </c>
      <c r="B30" s="57" t="s">
        <v>426</v>
      </c>
    </row>
    <row r="31" ht="22.5" customHeight="1">
      <c r="A31" s="56" t="s">
        <v>462</v>
      </c>
      <c r="B31" s="57" t="s">
        <v>464</v>
      </c>
    </row>
    <row r="32" ht="22.5" customHeight="1">
      <c r="A32" s="56" t="s">
        <v>465</v>
      </c>
      <c r="B32" s="57" t="s">
        <v>466</v>
      </c>
    </row>
    <row r="33" ht="22.5" customHeight="1">
      <c r="A33" s="56" t="s">
        <v>467</v>
      </c>
      <c r="B33" s="57" t="s">
        <v>468</v>
      </c>
    </row>
    <row r="34" ht="22.5" customHeight="1">
      <c r="A34" s="56" t="s">
        <v>471</v>
      </c>
      <c r="B34" s="57" t="s">
        <v>402</v>
      </c>
    </row>
    <row r="35" ht="22.5" customHeight="1">
      <c r="A35" s="56" t="s">
        <v>473</v>
      </c>
      <c r="B35" s="57" t="s">
        <v>426</v>
      </c>
    </row>
    <row r="36" ht="22.5" customHeight="1">
      <c r="A36" s="56" t="s">
        <v>474</v>
      </c>
      <c r="B36" s="57" t="s">
        <v>476</v>
      </c>
    </row>
    <row r="37" ht="22.5" customHeight="1">
      <c r="A37" s="56" t="s">
        <v>477</v>
      </c>
      <c r="B37" s="57" t="s">
        <v>478</v>
      </c>
    </row>
    <row r="38" ht="22.5" customHeight="1">
      <c r="A38" s="56" t="s">
        <v>479</v>
      </c>
      <c r="B38" s="57" t="s">
        <v>446</v>
      </c>
    </row>
    <row r="39" ht="22.5" customHeight="1">
      <c r="A39" s="56" t="s">
        <v>483</v>
      </c>
      <c r="B39" s="57" t="s">
        <v>484</v>
      </c>
    </row>
    <row r="40" ht="22.5" customHeight="1">
      <c r="A40" s="56" t="s">
        <v>485</v>
      </c>
      <c r="B40" s="57" t="s">
        <v>426</v>
      </c>
    </row>
    <row r="41" ht="22.5" customHeight="1">
      <c r="A41" s="56" t="s">
        <v>486</v>
      </c>
      <c r="B41" s="57" t="s">
        <v>399</v>
      </c>
    </row>
    <row r="42" ht="22.5" customHeight="1">
      <c r="A42" s="56" t="s">
        <v>488</v>
      </c>
      <c r="B42" s="57" t="s">
        <v>489</v>
      </c>
    </row>
    <row r="43" ht="22.5" customHeight="1">
      <c r="A43" s="56" t="s">
        <v>491</v>
      </c>
      <c r="B43" s="57" t="s">
        <v>406</v>
      </c>
    </row>
    <row r="44" ht="22.5" customHeight="1">
      <c r="A44" s="56" t="s">
        <v>149</v>
      </c>
      <c r="B44" s="57" t="s">
        <v>495</v>
      </c>
    </row>
    <row r="45" ht="22.5" customHeight="1">
      <c r="A45" s="56" t="s">
        <v>496</v>
      </c>
      <c r="B45" s="57" t="s">
        <v>430</v>
      </c>
    </row>
    <row r="46" ht="22.5" customHeight="1">
      <c r="A46" s="56" t="s">
        <v>497</v>
      </c>
      <c r="B46" s="57" t="s">
        <v>498</v>
      </c>
    </row>
    <row r="47" ht="22.5" customHeight="1">
      <c r="A47" s="56" t="s">
        <v>499</v>
      </c>
      <c r="B47" s="57" t="s">
        <v>466</v>
      </c>
    </row>
    <row r="48" ht="22.5" customHeight="1">
      <c r="A48" s="56" t="s">
        <v>501</v>
      </c>
      <c r="B48" s="57" t="s">
        <v>498</v>
      </c>
    </row>
    <row r="49" ht="22.5" customHeight="1">
      <c r="A49" s="56" t="s">
        <v>504</v>
      </c>
      <c r="B49" s="57" t="s">
        <v>506</v>
      </c>
    </row>
    <row r="50" ht="22.5" customHeight="1">
      <c r="A50" s="56" t="s">
        <v>507</v>
      </c>
      <c r="B50" s="57" t="s">
        <v>396</v>
      </c>
    </row>
    <row r="51" ht="22.5" customHeight="1">
      <c r="A51" s="56" t="s">
        <v>508</v>
      </c>
      <c r="B51" s="57" t="s">
        <v>437</v>
      </c>
    </row>
    <row r="52" ht="22.5" customHeight="1">
      <c r="A52" s="56" t="s">
        <v>510</v>
      </c>
      <c r="B52" s="57" t="s">
        <v>511</v>
      </c>
    </row>
    <row r="53" ht="22.5" customHeight="1">
      <c r="A53" s="56" t="s">
        <v>513</v>
      </c>
      <c r="B53" s="57" t="s">
        <v>515</v>
      </c>
    </row>
    <row r="54" ht="22.5" customHeight="1">
      <c r="A54" s="56" t="s">
        <v>516</v>
      </c>
      <c r="B54" s="57" t="s">
        <v>517</v>
      </c>
    </row>
    <row r="55" ht="22.5" customHeight="1">
      <c r="A55" s="56" t="s">
        <v>519</v>
      </c>
      <c r="B55" s="57" t="s">
        <v>511</v>
      </c>
    </row>
    <row r="56" ht="22.5" customHeight="1">
      <c r="A56" s="56" t="s">
        <v>523</v>
      </c>
      <c r="B56" s="57" t="s">
        <v>524</v>
      </c>
    </row>
    <row r="57" ht="22.5" customHeight="1">
      <c r="A57" s="56" t="s">
        <v>525</v>
      </c>
      <c r="B57" s="57" t="s">
        <v>527</v>
      </c>
    </row>
    <row r="58" ht="22.5" customHeight="1">
      <c r="A58" s="56" t="s">
        <v>531</v>
      </c>
      <c r="B58" s="57" t="s">
        <v>417</v>
      </c>
    </row>
    <row r="59" ht="22.5" customHeight="1">
      <c r="A59" s="56" t="s">
        <v>533</v>
      </c>
      <c r="B59" s="57" t="s">
        <v>534</v>
      </c>
    </row>
    <row r="60" ht="22.5" customHeight="1">
      <c r="A60" s="56" t="s">
        <v>392</v>
      </c>
      <c r="B60" s="57" t="s">
        <v>536</v>
      </c>
    </row>
    <row r="61" ht="22.5" customHeight="1">
      <c r="A61" s="56" t="s">
        <v>538</v>
      </c>
      <c r="B61" s="57" t="s">
        <v>453</v>
      </c>
    </row>
    <row r="62" ht="22.5" customHeight="1">
      <c r="A62" s="56" t="s">
        <v>540</v>
      </c>
      <c r="B62" s="57" t="s">
        <v>542</v>
      </c>
    </row>
    <row r="63" ht="22.5" customHeight="1">
      <c r="A63" s="56" t="s">
        <v>543</v>
      </c>
      <c r="B63" s="57" t="s">
        <v>511</v>
      </c>
    </row>
    <row r="64" ht="22.5" customHeight="1">
      <c r="A64" s="56" t="s">
        <v>544</v>
      </c>
      <c r="B64" s="57" t="s">
        <v>426</v>
      </c>
    </row>
    <row r="65" ht="22.5" customHeight="1">
      <c r="A65" s="56" t="s">
        <v>547</v>
      </c>
      <c r="B65" s="57" t="s">
        <v>489</v>
      </c>
    </row>
    <row r="66" ht="22.5" customHeight="1">
      <c r="A66" s="56" t="s">
        <v>550</v>
      </c>
      <c r="B66" s="57" t="s">
        <v>551</v>
      </c>
    </row>
    <row r="67" ht="22.5" customHeight="1">
      <c r="A67" s="56" t="s">
        <v>552</v>
      </c>
      <c r="B67" s="57" t="s">
        <v>396</v>
      </c>
    </row>
    <row r="68" ht="22.5" customHeight="1">
      <c r="A68" s="56" t="s">
        <v>553</v>
      </c>
      <c r="B68" s="57" t="s">
        <v>420</v>
      </c>
    </row>
    <row r="69" ht="22.5" customHeight="1">
      <c r="A69" s="56" t="s">
        <v>554</v>
      </c>
      <c r="B69" s="57" t="s">
        <v>448</v>
      </c>
    </row>
    <row r="70" ht="22.5" customHeight="1">
      <c r="A70" s="56" t="s">
        <v>558</v>
      </c>
      <c r="B70" s="57" t="s">
        <v>559</v>
      </c>
    </row>
    <row r="71" ht="22.5" customHeight="1">
      <c r="A71" s="56" t="s">
        <v>560</v>
      </c>
      <c r="B71" s="57" t="s">
        <v>409</v>
      </c>
    </row>
    <row r="72" ht="22.5" customHeight="1">
      <c r="A72" s="56" t="s">
        <v>561</v>
      </c>
      <c r="B72" s="57" t="s">
        <v>412</v>
      </c>
    </row>
    <row r="73" ht="22.5" customHeight="1">
      <c r="A73" s="56" t="s">
        <v>231</v>
      </c>
      <c r="B73" s="57" t="s">
        <v>527</v>
      </c>
    </row>
    <row r="74" ht="22.5" customHeight="1">
      <c r="A74" s="56" t="s">
        <v>563</v>
      </c>
      <c r="B74" s="57" t="s">
        <v>564</v>
      </c>
    </row>
    <row r="75" ht="22.5" customHeight="1">
      <c r="A75" s="56" t="s">
        <v>566</v>
      </c>
      <c r="B75" s="57" t="s">
        <v>478</v>
      </c>
    </row>
    <row r="76" ht="22.5" customHeight="1">
      <c r="A76" s="56" t="s">
        <v>570</v>
      </c>
      <c r="B76" s="57" t="s">
        <v>426</v>
      </c>
    </row>
    <row r="77" ht="22.5" customHeight="1">
      <c r="A77" s="56" t="s">
        <v>573</v>
      </c>
      <c r="B77" s="57" t="s">
        <v>575</v>
      </c>
    </row>
    <row r="78" ht="22.5" customHeight="1">
      <c r="A78" s="56" t="s">
        <v>577</v>
      </c>
      <c r="B78" s="57" t="s">
        <v>402</v>
      </c>
    </row>
    <row r="79" ht="22.5" customHeight="1">
      <c r="A79" s="56" t="s">
        <v>200</v>
      </c>
      <c r="B79" s="57" t="s">
        <v>412</v>
      </c>
    </row>
    <row r="80" ht="22.5" customHeight="1">
      <c r="A80" s="56" t="s">
        <v>579</v>
      </c>
      <c r="B80" s="57" t="s">
        <v>580</v>
      </c>
    </row>
    <row r="81" ht="22.5" customHeight="1">
      <c r="A81" s="56" t="s">
        <v>584</v>
      </c>
      <c r="B81" s="57" t="s">
        <v>542</v>
      </c>
    </row>
    <row r="82" ht="22.5" customHeight="1">
      <c r="A82" s="56" t="s">
        <v>586</v>
      </c>
      <c r="B82" s="57" t="s">
        <v>412</v>
      </c>
    </row>
    <row r="83" ht="22.5" customHeight="1">
      <c r="A83" s="56" t="s">
        <v>588</v>
      </c>
      <c r="B83" s="57" t="s">
        <v>589</v>
      </c>
    </row>
    <row r="84" ht="22.5" customHeight="1">
      <c r="A84" s="56" t="s">
        <v>591</v>
      </c>
      <c r="B84" s="57" t="s">
        <v>589</v>
      </c>
    </row>
    <row r="85" ht="22.5" customHeight="1">
      <c r="A85" s="56" t="s">
        <v>594</v>
      </c>
      <c r="B85" s="57" t="s">
        <v>559</v>
      </c>
    </row>
    <row r="86" ht="22.5" customHeight="1">
      <c r="A86" s="56" t="s">
        <v>595</v>
      </c>
      <c r="B86" s="57" t="s">
        <v>441</v>
      </c>
    </row>
    <row r="87" ht="22.5" customHeight="1">
      <c r="A87" s="56" t="s">
        <v>596</v>
      </c>
      <c r="B87" s="57" t="s">
        <v>426</v>
      </c>
    </row>
    <row r="88" ht="22.5" customHeight="1">
      <c r="A88" s="56" t="s">
        <v>505</v>
      </c>
      <c r="B88" s="57" t="s">
        <v>598</v>
      </c>
    </row>
    <row r="89" ht="22.5" customHeight="1">
      <c r="A89" s="56" t="s">
        <v>601</v>
      </c>
      <c r="B89" s="57" t="s">
        <v>451</v>
      </c>
    </row>
    <row r="90" ht="22.5" customHeight="1">
      <c r="A90" s="56" t="s">
        <v>603</v>
      </c>
      <c r="B90" s="57" t="s">
        <v>604</v>
      </c>
    </row>
    <row r="91" ht="22.5" customHeight="1">
      <c r="A91" s="56" t="s">
        <v>605</v>
      </c>
      <c r="B91" s="57" t="s">
        <v>606</v>
      </c>
    </row>
    <row r="92" ht="22.5" customHeight="1">
      <c r="A92" s="56" t="s">
        <v>608</v>
      </c>
      <c r="B92" s="57" t="s">
        <v>609</v>
      </c>
    </row>
    <row r="93" ht="22.5" customHeight="1">
      <c r="A93" s="56" t="s">
        <v>610</v>
      </c>
      <c r="B93" s="57" t="s">
        <v>611</v>
      </c>
    </row>
    <row r="94" ht="22.5" customHeight="1">
      <c r="A94" s="56" t="s">
        <v>612</v>
      </c>
      <c r="B94" s="57" t="s">
        <v>515</v>
      </c>
    </row>
    <row r="95" ht="22.5" customHeight="1">
      <c r="A95" s="56" t="s">
        <v>614</v>
      </c>
      <c r="B95" s="57" t="s">
        <v>468</v>
      </c>
    </row>
    <row r="96" ht="22.5" customHeight="1">
      <c r="A96" s="56" t="s">
        <v>618</v>
      </c>
      <c r="B96" s="57" t="s">
        <v>515</v>
      </c>
    </row>
    <row r="97" ht="22.5" customHeight="1">
      <c r="A97" s="56" t="s">
        <v>619</v>
      </c>
      <c r="B97" s="57" t="s">
        <v>620</v>
      </c>
    </row>
    <row r="98" ht="22.5" customHeight="1">
      <c r="A98" s="56" t="s">
        <v>621</v>
      </c>
      <c r="B98" s="57" t="s">
        <v>420</v>
      </c>
    </row>
    <row r="99" ht="22.5" customHeight="1">
      <c r="A99" s="56" t="s">
        <v>622</v>
      </c>
      <c r="B99" s="57" t="s">
        <v>623</v>
      </c>
    </row>
    <row r="100" ht="22.5" customHeight="1">
      <c r="A100" s="56" t="s">
        <v>624</v>
      </c>
      <c r="B100" s="57" t="s">
        <v>626</v>
      </c>
    </row>
    <row r="101" ht="22.5" customHeight="1">
      <c r="A101" s="56" t="s">
        <v>627</v>
      </c>
      <c r="B101" s="57" t="s">
        <v>629</v>
      </c>
    </row>
    <row r="102" ht="22.5" customHeight="1">
      <c r="A102" s="56" t="s">
        <v>630</v>
      </c>
      <c r="B102" s="57" t="s">
        <v>631</v>
      </c>
    </row>
    <row r="103" ht="22.5" customHeight="1">
      <c r="A103" s="56" t="s">
        <v>632</v>
      </c>
      <c r="B103" s="57" t="s">
        <v>412</v>
      </c>
    </row>
    <row r="104" ht="22.5" customHeight="1">
      <c r="A104" s="56" t="s">
        <v>633</v>
      </c>
      <c r="B104" s="57" t="s">
        <v>634</v>
      </c>
    </row>
    <row r="105" ht="22.5" customHeight="1">
      <c r="A105" s="56" t="s">
        <v>637</v>
      </c>
      <c r="B105" s="57" t="s">
        <v>638</v>
      </c>
    </row>
    <row r="106" ht="22.5" customHeight="1">
      <c r="A106" s="56" t="s">
        <v>640</v>
      </c>
      <c r="B106" s="57" t="s">
        <v>412</v>
      </c>
    </row>
    <row r="107" ht="22.5" customHeight="1">
      <c r="A107" s="56" t="s">
        <v>643</v>
      </c>
      <c r="B107" s="57" t="s">
        <v>506</v>
      </c>
    </row>
    <row r="108" ht="22.5" customHeight="1">
      <c r="A108" s="56" t="s">
        <v>645</v>
      </c>
      <c r="B108" s="57" t="s">
        <v>441</v>
      </c>
    </row>
    <row r="109" ht="22.5" customHeight="1">
      <c r="A109" s="56" t="s">
        <v>647</v>
      </c>
      <c r="B109" s="57" t="s">
        <v>575</v>
      </c>
    </row>
    <row r="110" ht="22.5" customHeight="1">
      <c r="A110" s="56" t="s">
        <v>648</v>
      </c>
      <c r="B110" s="57" t="s">
        <v>534</v>
      </c>
    </row>
    <row r="111" ht="22.5" customHeight="1">
      <c r="A111" s="56" t="s">
        <v>649</v>
      </c>
      <c r="B111" s="57" t="s">
        <v>489</v>
      </c>
    </row>
    <row r="112" ht="22.5" customHeight="1">
      <c r="A112" s="56" t="s">
        <v>650</v>
      </c>
      <c r="B112" s="57" t="s">
        <v>426</v>
      </c>
    </row>
    <row r="113" ht="22.5" customHeight="1">
      <c r="A113" s="56" t="s">
        <v>651</v>
      </c>
      <c r="B113" s="57" t="s">
        <v>464</v>
      </c>
    </row>
    <row r="114" ht="22.5" customHeight="1">
      <c r="A114" s="56" t="s">
        <v>652</v>
      </c>
      <c r="B114" s="57" t="s">
        <v>654</v>
      </c>
    </row>
    <row r="115" ht="22.5" customHeight="1">
      <c r="A115" s="56" t="s">
        <v>656</v>
      </c>
      <c r="B115" s="57" t="s">
        <v>658</v>
      </c>
    </row>
    <row r="116" ht="22.5" customHeight="1">
      <c r="A116" s="56" t="s">
        <v>659</v>
      </c>
      <c r="B116" s="57" t="s">
        <v>661</v>
      </c>
    </row>
    <row r="117" ht="22.5" customHeight="1">
      <c r="A117" s="56" t="s">
        <v>662</v>
      </c>
      <c r="B117" s="57" t="s">
        <v>402</v>
      </c>
    </row>
    <row r="118" ht="22.5" customHeight="1">
      <c r="A118" s="56" t="s">
        <v>663</v>
      </c>
      <c r="B118" s="57" t="s">
        <v>664</v>
      </c>
    </row>
    <row r="119" ht="22.5" customHeight="1">
      <c r="A119" s="56" t="s">
        <v>665</v>
      </c>
      <c r="B119" s="57" t="s">
        <v>666</v>
      </c>
    </row>
    <row r="120" ht="22.5" customHeight="1">
      <c r="A120" s="56" t="s">
        <v>668</v>
      </c>
      <c r="B120" s="57" t="s">
        <v>669</v>
      </c>
    </row>
    <row r="121" ht="22.5" customHeight="1">
      <c r="A121" s="56" t="s">
        <v>671</v>
      </c>
      <c r="B121" s="57" t="s">
        <v>673</v>
      </c>
    </row>
    <row r="122" ht="22.5" customHeight="1">
      <c r="A122" s="56" t="s">
        <v>675</v>
      </c>
      <c r="B122" s="57" t="s">
        <v>676</v>
      </c>
    </row>
    <row r="123" ht="22.5" customHeight="1">
      <c r="A123" s="56" t="s">
        <v>677</v>
      </c>
      <c r="B123" s="57" t="s">
        <v>434</v>
      </c>
    </row>
    <row r="124" ht="22.5" customHeight="1">
      <c r="A124" s="56" t="s">
        <v>678</v>
      </c>
      <c r="B124" s="57" t="s">
        <v>679</v>
      </c>
    </row>
    <row r="125" ht="22.5" customHeight="1">
      <c r="A125" s="56" t="s">
        <v>680</v>
      </c>
      <c r="B125" s="57" t="s">
        <v>489</v>
      </c>
    </row>
    <row r="126" ht="22.5" customHeight="1">
      <c r="A126" s="56" t="s">
        <v>681</v>
      </c>
      <c r="B126" s="57" t="s">
        <v>682</v>
      </c>
    </row>
    <row r="127" ht="22.5" customHeight="1">
      <c r="A127" s="56" t="s">
        <v>683</v>
      </c>
      <c r="B127" s="57" t="s">
        <v>489</v>
      </c>
    </row>
    <row r="128" ht="22.5" customHeight="1">
      <c r="A128" s="56" t="s">
        <v>685</v>
      </c>
      <c r="B128" s="57" t="s">
        <v>426</v>
      </c>
    </row>
    <row r="129" ht="22.5" customHeight="1">
      <c r="A129" s="56" t="s">
        <v>688</v>
      </c>
      <c r="B129" s="57" t="s">
        <v>441</v>
      </c>
    </row>
    <row r="130" ht="22.5" customHeight="1">
      <c r="A130" s="56" t="s">
        <v>689</v>
      </c>
      <c r="B130" s="57" t="s">
        <v>690</v>
      </c>
    </row>
    <row r="131" ht="22.5" customHeight="1">
      <c r="A131" s="56" t="s">
        <v>691</v>
      </c>
      <c r="B131" s="57" t="s">
        <v>664</v>
      </c>
    </row>
    <row r="132" ht="22.5" customHeight="1">
      <c r="A132" s="56" t="s">
        <v>693</v>
      </c>
      <c r="B132" s="57" t="s">
        <v>694</v>
      </c>
    </row>
    <row r="133" ht="22.5" customHeight="1">
      <c r="A133" s="56" t="s">
        <v>695</v>
      </c>
      <c r="B133" s="57" t="s">
        <v>489</v>
      </c>
    </row>
    <row r="134" ht="22.5" customHeight="1">
      <c r="A134" s="56" t="s">
        <v>129</v>
      </c>
      <c r="B134" s="57" t="s">
        <v>478</v>
      </c>
    </row>
    <row r="135" ht="22.5" customHeight="1">
      <c r="A135" s="56" t="s">
        <v>294</v>
      </c>
      <c r="B135" s="57" t="s">
        <v>441</v>
      </c>
    </row>
    <row r="136" ht="22.5" customHeight="1">
      <c r="A136" s="56" t="s">
        <v>698</v>
      </c>
      <c r="B136" s="57" t="s">
        <v>631</v>
      </c>
    </row>
    <row r="137" ht="22.5" customHeight="1">
      <c r="A137" s="56" t="s">
        <v>307</v>
      </c>
      <c r="B137" s="57" t="s">
        <v>666</v>
      </c>
    </row>
    <row r="138" ht="22.5" customHeight="1">
      <c r="A138" s="56" t="s">
        <v>702</v>
      </c>
      <c r="B138" s="57" t="s">
        <v>489</v>
      </c>
    </row>
    <row r="139" ht="22.5" customHeight="1">
      <c r="A139" s="56" t="s">
        <v>703</v>
      </c>
      <c r="B139" s="57" t="s">
        <v>451</v>
      </c>
    </row>
    <row r="140" ht="22.5" customHeight="1">
      <c r="A140" s="56" t="s">
        <v>704</v>
      </c>
      <c r="B140" s="57" t="s">
        <v>536</v>
      </c>
    </row>
    <row r="141" ht="22.5" customHeight="1">
      <c r="A141" s="56" t="s">
        <v>706</v>
      </c>
      <c r="B141" s="57" t="s">
        <v>448</v>
      </c>
    </row>
    <row r="142" ht="22.5" customHeight="1">
      <c r="A142" s="56" t="s">
        <v>707</v>
      </c>
      <c r="B142" s="57" t="s">
        <v>426</v>
      </c>
    </row>
    <row r="143" ht="22.5" customHeight="1">
      <c r="A143" s="56" t="s">
        <v>709</v>
      </c>
      <c r="B143" s="57" t="s">
        <v>711</v>
      </c>
    </row>
    <row r="144" ht="22.5" customHeight="1">
      <c r="A144" s="56" t="s">
        <v>714</v>
      </c>
      <c r="B144" s="57" t="s">
        <v>441</v>
      </c>
    </row>
    <row r="145" ht="22.5" customHeight="1">
      <c r="A145" s="56" t="s">
        <v>715</v>
      </c>
      <c r="B145" s="57" t="s">
        <v>589</v>
      </c>
    </row>
    <row r="146" ht="22.5" customHeight="1">
      <c r="A146" s="56" t="s">
        <v>716</v>
      </c>
      <c r="B146" s="57" t="s">
        <v>676</v>
      </c>
    </row>
    <row r="147" ht="22.5" customHeight="1">
      <c r="A147" s="56" t="s">
        <v>717</v>
      </c>
      <c r="B147" s="57" t="s">
        <v>478</v>
      </c>
    </row>
    <row r="148" ht="22.5" customHeight="1">
      <c r="A148" s="56" t="s">
        <v>719</v>
      </c>
      <c r="B148" s="57" t="s">
        <v>720</v>
      </c>
    </row>
    <row r="149" ht="22.5" customHeight="1">
      <c r="A149" s="56" t="s">
        <v>721</v>
      </c>
      <c r="B149" s="57" t="s">
        <v>722</v>
      </c>
    </row>
    <row r="150" ht="22.5" customHeight="1">
      <c r="A150" s="56" t="s">
        <v>723</v>
      </c>
      <c r="B150" s="57" t="s">
        <v>724</v>
      </c>
    </row>
    <row r="151" ht="22.5" customHeight="1">
      <c r="A151" s="56" t="s">
        <v>336</v>
      </c>
      <c r="B151" s="57" t="s">
        <v>534</v>
      </c>
    </row>
    <row r="152" ht="22.5" customHeight="1">
      <c r="A152" s="56" t="s">
        <v>727</v>
      </c>
      <c r="B152" s="57" t="s">
        <v>629</v>
      </c>
    </row>
    <row r="153" ht="22.5" customHeight="1">
      <c r="A153" s="56" t="s">
        <v>155</v>
      </c>
      <c r="B153" s="57" t="s">
        <v>722</v>
      </c>
    </row>
    <row r="154" ht="22.5" customHeight="1">
      <c r="A154" s="56" t="s">
        <v>729</v>
      </c>
      <c r="B154" s="57" t="s">
        <v>478</v>
      </c>
    </row>
    <row r="155" ht="22.5" customHeight="1">
      <c r="A155" s="56" t="s">
        <v>731</v>
      </c>
      <c r="B155" s="57" t="s">
        <v>437</v>
      </c>
    </row>
    <row r="156" ht="22.5" customHeight="1">
      <c r="A156" s="56" t="s">
        <v>732</v>
      </c>
      <c r="B156" s="57" t="s">
        <v>489</v>
      </c>
    </row>
    <row r="157" ht="22.5" customHeight="1">
      <c r="A157" s="56" t="s">
        <v>733</v>
      </c>
      <c r="B157" s="57" t="s">
        <v>417</v>
      </c>
    </row>
    <row r="158" ht="22.5" customHeight="1">
      <c r="A158" s="56" t="s">
        <v>735</v>
      </c>
      <c r="B158" s="57" t="s">
        <v>426</v>
      </c>
    </row>
    <row r="159" ht="22.5" customHeight="1">
      <c r="A159" s="56" t="s">
        <v>737</v>
      </c>
      <c r="B159" s="57" t="s">
        <v>690</v>
      </c>
    </row>
    <row r="160" ht="22.5" customHeight="1">
      <c r="A160" s="56" t="s">
        <v>738</v>
      </c>
      <c r="B160" s="57" t="s">
        <v>739</v>
      </c>
    </row>
    <row r="161" ht="22.5" customHeight="1">
      <c r="A161" s="56" t="s">
        <v>740</v>
      </c>
      <c r="B161" s="57" t="s">
        <v>638</v>
      </c>
    </row>
    <row r="162" ht="22.5" customHeight="1">
      <c r="A162" s="56" t="s">
        <v>741</v>
      </c>
      <c r="B162" s="57" t="s">
        <v>515</v>
      </c>
    </row>
    <row r="163" ht="22.5" customHeight="1">
      <c r="A163" s="56" t="s">
        <v>742</v>
      </c>
      <c r="B163" s="57" t="s">
        <v>478</v>
      </c>
    </row>
    <row r="164" ht="22.5" customHeight="1">
      <c r="A164" s="56" t="s">
        <v>743</v>
      </c>
      <c r="B164" s="57" t="s">
        <v>424</v>
      </c>
    </row>
    <row r="165" ht="22.5" customHeight="1">
      <c r="A165" s="56" t="s">
        <v>744</v>
      </c>
      <c r="B165" s="57" t="s">
        <v>682</v>
      </c>
    </row>
    <row r="166" ht="22.5" customHeight="1">
      <c r="A166" s="56" t="s">
        <v>746</v>
      </c>
      <c r="B166" s="57" t="s">
        <v>478</v>
      </c>
    </row>
    <row r="167" ht="22.5" customHeight="1">
      <c r="A167" s="56" t="s">
        <v>748</v>
      </c>
      <c r="B167" s="57" t="s">
        <v>749</v>
      </c>
    </row>
    <row r="168" ht="22.5" customHeight="1">
      <c r="A168" s="56" t="s">
        <v>750</v>
      </c>
      <c r="B168" s="57" t="s">
        <v>396</v>
      </c>
    </row>
    <row r="169" ht="22.5" customHeight="1">
      <c r="A169" s="56" t="s">
        <v>751</v>
      </c>
      <c r="B169" s="57" t="s">
        <v>478</v>
      </c>
    </row>
    <row r="170" ht="22.5" customHeight="1">
      <c r="A170" s="56" t="s">
        <v>752</v>
      </c>
      <c r="B170" s="57" t="s">
        <v>634</v>
      </c>
    </row>
    <row r="171" ht="22.5" customHeight="1">
      <c r="A171" s="56" t="s">
        <v>754</v>
      </c>
      <c r="B171" s="57" t="s">
        <v>426</v>
      </c>
    </row>
    <row r="172" ht="22.5" customHeight="1">
      <c r="A172" s="56" t="s">
        <v>755</v>
      </c>
      <c r="B172" s="57" t="s">
        <v>455</v>
      </c>
    </row>
    <row r="173" ht="22.5" customHeight="1">
      <c r="A173" s="56" t="s">
        <v>756</v>
      </c>
      <c r="B173" s="57" t="s">
        <v>426</v>
      </c>
    </row>
    <row r="174" ht="22.5" customHeight="1">
      <c r="A174" s="56" t="s">
        <v>757</v>
      </c>
      <c r="B174" s="57" t="s">
        <v>524</v>
      </c>
    </row>
    <row r="175" ht="22.5" customHeight="1">
      <c r="A175" s="56" t="s">
        <v>759</v>
      </c>
      <c r="B175" s="57" t="s">
        <v>417</v>
      </c>
    </row>
    <row r="176" ht="22.5" customHeight="1">
      <c r="A176" s="56" t="s">
        <v>760</v>
      </c>
      <c r="B176" s="57" t="s">
        <v>396</v>
      </c>
    </row>
    <row r="177" ht="22.5" customHeight="1">
      <c r="A177" s="56" t="s">
        <v>761</v>
      </c>
      <c r="B177" s="57" t="s">
        <v>441</v>
      </c>
    </row>
    <row r="178" ht="22.5" customHeight="1">
      <c r="A178" s="56" t="s">
        <v>762</v>
      </c>
      <c r="B178" s="57" t="s">
        <v>495</v>
      </c>
    </row>
    <row r="179" ht="22.5" customHeight="1">
      <c r="A179" s="56" t="s">
        <v>763</v>
      </c>
      <c r="B179" s="57" t="s">
        <v>527</v>
      </c>
    </row>
    <row r="180" ht="22.5" customHeight="1">
      <c r="A180" s="56" t="s">
        <v>245</v>
      </c>
      <c r="B180" s="57" t="s">
        <v>764</v>
      </c>
    </row>
    <row r="181" ht="22.5" customHeight="1">
      <c r="A181" s="56" t="s">
        <v>765</v>
      </c>
      <c r="B181" s="57" t="s">
        <v>542</v>
      </c>
    </row>
    <row r="182" ht="22.5" customHeight="1">
      <c r="A182" s="56" t="s">
        <v>767</v>
      </c>
      <c r="B182" s="57" t="s">
        <v>769</v>
      </c>
    </row>
    <row r="183" ht="22.5" customHeight="1">
      <c r="A183" s="56" t="s">
        <v>770</v>
      </c>
      <c r="B183" s="57" t="s">
        <v>739</v>
      </c>
    </row>
    <row r="184" ht="22.5" customHeight="1">
      <c r="A184" s="56" t="s">
        <v>772</v>
      </c>
      <c r="B184" s="57" t="s">
        <v>409</v>
      </c>
    </row>
    <row r="185" ht="22.5" customHeight="1">
      <c r="A185" s="56" t="s">
        <v>774</v>
      </c>
      <c r="B185" s="57" t="s">
        <v>489</v>
      </c>
    </row>
    <row r="186" ht="22.5" customHeight="1">
      <c r="A186" s="56" t="s">
        <v>776</v>
      </c>
      <c r="B186" s="57" t="s">
        <v>468</v>
      </c>
    </row>
    <row r="187" ht="22.5" customHeight="1">
      <c r="A187" s="56" t="s">
        <v>777</v>
      </c>
      <c r="B187" s="57" t="s">
        <v>778</v>
      </c>
    </row>
    <row r="188" ht="22.5" customHeight="1">
      <c r="A188" s="56" t="s">
        <v>780</v>
      </c>
      <c r="B188" s="57" t="s">
        <v>527</v>
      </c>
    </row>
    <row r="189" ht="22.5" customHeight="1">
      <c r="A189" s="56" t="s">
        <v>782</v>
      </c>
      <c r="B189" s="57" t="s">
        <v>778</v>
      </c>
    </row>
    <row r="190" ht="22.5" customHeight="1">
      <c r="A190" s="56" t="s">
        <v>783</v>
      </c>
      <c r="B190" s="57" t="s">
        <v>527</v>
      </c>
    </row>
    <row r="191" ht="22.5" customHeight="1">
      <c r="A191" s="56" t="s">
        <v>785</v>
      </c>
      <c r="B191" s="57" t="s">
        <v>611</v>
      </c>
    </row>
    <row r="192" ht="22.5" customHeight="1">
      <c r="A192" s="56" t="s">
        <v>787</v>
      </c>
      <c r="B192" s="57" t="s">
        <v>720</v>
      </c>
    </row>
    <row r="193" ht="22.5" customHeight="1">
      <c r="A193" s="56" t="s">
        <v>788</v>
      </c>
      <c r="B193" s="57" t="s">
        <v>489</v>
      </c>
    </row>
    <row r="194" ht="22.5" customHeight="1">
      <c r="A194" s="56" t="s">
        <v>789</v>
      </c>
      <c r="B194" s="57" t="s">
        <v>790</v>
      </c>
    </row>
    <row r="195" ht="22.5" customHeight="1">
      <c r="A195" s="56" t="s">
        <v>791</v>
      </c>
      <c r="B195" s="57" t="s">
        <v>792</v>
      </c>
    </row>
    <row r="196" ht="22.5" customHeight="1">
      <c r="A196" s="56" t="s">
        <v>557</v>
      </c>
      <c r="B196" s="57" t="s">
        <v>478</v>
      </c>
    </row>
    <row r="197" ht="22.5" customHeight="1">
      <c r="A197" s="56" t="s">
        <v>793</v>
      </c>
      <c r="B197" s="57" t="s">
        <v>511</v>
      </c>
    </row>
    <row r="198" ht="22.5" customHeight="1">
      <c r="A198" s="56" t="s">
        <v>796</v>
      </c>
      <c r="B198" s="57" t="s">
        <v>797</v>
      </c>
    </row>
    <row r="199" ht="22.5" customHeight="1">
      <c r="A199" s="56" t="s">
        <v>798</v>
      </c>
      <c r="B199" s="57" t="s">
        <v>446</v>
      </c>
    </row>
    <row r="200" ht="22.5" customHeight="1">
      <c r="A200" s="56" t="s">
        <v>800</v>
      </c>
      <c r="B200" s="57" t="s">
        <v>801</v>
      </c>
    </row>
    <row r="201" ht="22.5" customHeight="1">
      <c r="A201" s="56" t="s">
        <v>802</v>
      </c>
      <c r="B201" s="57" t="s">
        <v>626</v>
      </c>
    </row>
    <row r="202" ht="22.5" customHeight="1">
      <c r="A202" s="56" t="s">
        <v>803</v>
      </c>
      <c r="B202" s="57" t="s">
        <v>804</v>
      </c>
    </row>
    <row r="203" ht="22.5" customHeight="1">
      <c r="A203" s="56" t="s">
        <v>806</v>
      </c>
      <c r="B203" s="57" t="s">
        <v>634</v>
      </c>
    </row>
    <row r="204" ht="22.5" customHeight="1">
      <c r="A204" s="56" t="s">
        <v>808</v>
      </c>
      <c r="B204" s="57" t="s">
        <v>489</v>
      </c>
    </row>
    <row r="205" ht="22.5" customHeight="1">
      <c r="A205" s="56" t="s">
        <v>809</v>
      </c>
      <c r="B205" s="57" t="s">
        <v>402</v>
      </c>
    </row>
    <row r="206" ht="22.5" customHeight="1">
      <c r="A206" s="56" t="s">
        <v>810</v>
      </c>
      <c r="B206" s="57" t="s">
        <v>629</v>
      </c>
    </row>
    <row r="207" ht="22.5" customHeight="1">
      <c r="A207" s="56" t="s">
        <v>811</v>
      </c>
      <c r="B207" s="57" t="s">
        <v>812</v>
      </c>
    </row>
    <row r="208" ht="22.5" customHeight="1">
      <c r="A208" s="56" t="s">
        <v>813</v>
      </c>
      <c r="B208" s="57" t="s">
        <v>814</v>
      </c>
    </row>
    <row r="209" ht="22.5" customHeight="1">
      <c r="A209" s="56" t="s">
        <v>816</v>
      </c>
      <c r="B209" s="57" t="s">
        <v>598</v>
      </c>
    </row>
    <row r="210" ht="22.5" customHeight="1">
      <c r="A210" s="56" t="s">
        <v>818</v>
      </c>
      <c r="B210" s="57" t="s">
        <v>412</v>
      </c>
    </row>
    <row r="211" ht="22.5" customHeight="1">
      <c r="A211" s="56" t="s">
        <v>819</v>
      </c>
      <c r="B211" s="57" t="s">
        <v>820</v>
      </c>
    </row>
    <row r="212" ht="22.5" customHeight="1">
      <c r="A212" s="56" t="s">
        <v>821</v>
      </c>
      <c r="B212" s="57" t="s">
        <v>598</v>
      </c>
    </row>
    <row r="213" ht="22.5" customHeight="1">
      <c r="A213" s="56" t="s">
        <v>822</v>
      </c>
      <c r="B213" s="57" t="s">
        <v>394</v>
      </c>
    </row>
    <row r="214" ht="22.5" customHeight="1">
      <c r="A214" s="56" t="s">
        <v>823</v>
      </c>
      <c r="B214" s="57" t="s">
        <v>634</v>
      </c>
    </row>
    <row r="215" ht="22.5" customHeight="1">
      <c r="A215" s="56" t="s">
        <v>364</v>
      </c>
      <c r="B215" s="57" t="s">
        <v>455</v>
      </c>
    </row>
    <row r="216" ht="22.5" customHeight="1">
      <c r="A216" s="56" t="s">
        <v>825</v>
      </c>
      <c r="B216" s="57" t="s">
        <v>827</v>
      </c>
    </row>
    <row r="217" ht="22.5" customHeight="1">
      <c r="A217" s="56" t="s">
        <v>828</v>
      </c>
      <c r="B217" s="57" t="s">
        <v>478</v>
      </c>
    </row>
    <row r="218" ht="22.5" customHeight="1">
      <c r="A218" s="56" t="s">
        <v>829</v>
      </c>
      <c r="B218" s="57" t="s">
        <v>511</v>
      </c>
    </row>
    <row r="219" ht="22.5" customHeight="1">
      <c r="A219" s="56" t="s">
        <v>830</v>
      </c>
      <c r="B219" s="57" t="s">
        <v>511</v>
      </c>
    </row>
    <row r="220" ht="22.5" customHeight="1">
      <c r="A220" s="56" t="s">
        <v>831</v>
      </c>
      <c r="B220" s="57" t="s">
        <v>589</v>
      </c>
    </row>
    <row r="221" ht="22.5" customHeight="1">
      <c r="A221" s="56" t="s">
        <v>832</v>
      </c>
      <c r="B221" s="57" t="s">
        <v>489</v>
      </c>
    </row>
    <row r="222" ht="22.5" customHeight="1">
      <c r="A222" s="56" t="s">
        <v>834</v>
      </c>
      <c r="B222" s="57" t="s">
        <v>515</v>
      </c>
    </row>
    <row r="223" ht="22.5" customHeight="1">
      <c r="A223" s="56" t="s">
        <v>837</v>
      </c>
      <c r="B223" s="57" t="s">
        <v>838</v>
      </c>
    </row>
    <row r="224" ht="22.5" customHeight="1">
      <c r="A224" s="56" t="s">
        <v>839</v>
      </c>
      <c r="B224" s="57" t="s">
        <v>515</v>
      </c>
    </row>
    <row r="225" ht="22.5" customHeight="1">
      <c r="A225" s="56" t="s">
        <v>840</v>
      </c>
      <c r="B225" s="57" t="s">
        <v>524</v>
      </c>
    </row>
    <row r="226" ht="22.5" customHeight="1">
      <c r="A226" s="56" t="s">
        <v>841</v>
      </c>
      <c r="B226" s="57" t="s">
        <v>464</v>
      </c>
    </row>
    <row r="227" ht="22.5" customHeight="1">
      <c r="A227" s="56" t="s">
        <v>842</v>
      </c>
      <c r="B227" s="57" t="s">
        <v>694</v>
      </c>
    </row>
    <row r="228" ht="22.5" customHeight="1">
      <c r="A228" s="56" t="s">
        <v>843</v>
      </c>
      <c r="B228" s="57" t="s">
        <v>629</v>
      </c>
    </row>
    <row r="229" ht="22.5" customHeight="1">
      <c r="A229" s="56" t="s">
        <v>845</v>
      </c>
      <c r="B229" s="57" t="s">
        <v>682</v>
      </c>
    </row>
    <row r="230" ht="22.5" customHeight="1">
      <c r="A230" s="56" t="s">
        <v>847</v>
      </c>
      <c r="B230" s="57" t="s">
        <v>848</v>
      </c>
    </row>
    <row r="231" ht="22.5" customHeight="1">
      <c r="A231" s="56" t="s">
        <v>849</v>
      </c>
      <c r="B231" s="57" t="s">
        <v>402</v>
      </c>
    </row>
    <row r="232" ht="22.5" customHeight="1">
      <c r="A232" s="56" t="s">
        <v>850</v>
      </c>
      <c r="B232" s="57" t="s">
        <v>409</v>
      </c>
    </row>
    <row r="233" ht="22.5" customHeight="1">
      <c r="A233" s="56" t="s">
        <v>851</v>
      </c>
      <c r="B233" s="57" t="s">
        <v>690</v>
      </c>
    </row>
    <row r="234" ht="22.5" customHeight="1">
      <c r="A234" s="56" t="s">
        <v>852</v>
      </c>
      <c r="B234" s="57" t="s">
        <v>464</v>
      </c>
    </row>
    <row r="235" ht="22.5" customHeight="1">
      <c r="A235" s="56" t="s">
        <v>386</v>
      </c>
      <c r="B235" s="57" t="s">
        <v>679</v>
      </c>
    </row>
    <row r="236" ht="22.5" customHeight="1">
      <c r="A236" s="56" t="s">
        <v>856</v>
      </c>
      <c r="B236" s="57" t="s">
        <v>424</v>
      </c>
    </row>
    <row r="237" ht="22.5" customHeight="1">
      <c r="A237" s="56" t="s">
        <v>857</v>
      </c>
      <c r="B237" s="57" t="s">
        <v>402</v>
      </c>
    </row>
    <row r="238" ht="22.5" customHeight="1">
      <c r="A238" s="56" t="s">
        <v>858</v>
      </c>
      <c r="B238" s="57" t="s">
        <v>804</v>
      </c>
    </row>
    <row r="239" ht="22.5" customHeight="1">
      <c r="A239" s="56" t="s">
        <v>859</v>
      </c>
      <c r="B239" s="57" t="s">
        <v>441</v>
      </c>
    </row>
    <row r="240" ht="22.5" customHeight="1">
      <c r="A240" s="56" t="s">
        <v>860</v>
      </c>
      <c r="B240" s="57" t="s">
        <v>489</v>
      </c>
    </row>
    <row r="241" ht="22.5" customHeight="1">
      <c r="A241" s="56" t="s">
        <v>861</v>
      </c>
      <c r="B241" s="57" t="s">
        <v>489</v>
      </c>
    </row>
    <row r="242" ht="22.5" customHeight="1">
      <c r="A242" s="56" t="s">
        <v>862</v>
      </c>
      <c r="B242" s="57" t="s">
        <v>409</v>
      </c>
    </row>
    <row r="243" ht="22.5" customHeight="1">
      <c r="A243" s="56" t="s">
        <v>863</v>
      </c>
      <c r="B243" s="57" t="s">
        <v>580</v>
      </c>
    </row>
    <row r="244" ht="22.5" customHeight="1">
      <c r="A244" s="56" t="s">
        <v>864</v>
      </c>
      <c r="B244" s="57" t="s">
        <v>511</v>
      </c>
    </row>
    <row r="245" ht="22.5" customHeight="1">
      <c r="A245" s="56" t="s">
        <v>190</v>
      </c>
      <c r="B245" s="57" t="s">
        <v>598</v>
      </c>
    </row>
    <row r="246" ht="22.5" customHeight="1">
      <c r="A246" s="56" t="s">
        <v>865</v>
      </c>
      <c r="B246" s="57" t="s">
        <v>664</v>
      </c>
    </row>
    <row r="247" ht="22.5" customHeight="1">
      <c r="A247" s="56" t="s">
        <v>253</v>
      </c>
      <c r="B247" s="57" t="s">
        <v>511</v>
      </c>
    </row>
    <row r="248" ht="22.5" customHeight="1">
      <c r="A248" s="56" t="s">
        <v>866</v>
      </c>
      <c r="B248" s="57" t="s">
        <v>412</v>
      </c>
    </row>
    <row r="249" ht="22.5" customHeight="1">
      <c r="A249" s="56" t="s">
        <v>867</v>
      </c>
      <c r="B249" s="57" t="s">
        <v>524</v>
      </c>
    </row>
    <row r="250" ht="22.5" customHeight="1">
      <c r="A250" s="56" t="s">
        <v>302</v>
      </c>
      <c r="B250" s="57" t="s">
        <v>437</v>
      </c>
    </row>
    <row r="251" ht="22.5" customHeight="1">
      <c r="A251" s="56" t="s">
        <v>616</v>
      </c>
      <c r="B251" s="57" t="s">
        <v>724</v>
      </c>
    </row>
    <row r="252" ht="22.5" customHeight="1">
      <c r="A252" s="56" t="s">
        <v>870</v>
      </c>
      <c r="B252" s="57" t="s">
        <v>814</v>
      </c>
    </row>
    <row r="253" ht="22.5" customHeight="1">
      <c r="A253" s="56" t="s">
        <v>871</v>
      </c>
      <c r="B253" s="57" t="s">
        <v>428</v>
      </c>
    </row>
    <row r="254" ht="22.5" customHeight="1">
      <c r="A254" s="56" t="s">
        <v>872</v>
      </c>
      <c r="B254" s="57" t="s">
        <v>396</v>
      </c>
    </row>
    <row r="255" ht="22.5" customHeight="1">
      <c r="A255" s="56" t="s">
        <v>873</v>
      </c>
      <c r="B255" s="57" t="s">
        <v>412</v>
      </c>
    </row>
    <row r="256" ht="22.5" customHeight="1">
      <c r="A256" s="56" t="s">
        <v>874</v>
      </c>
      <c r="B256" s="57" t="s">
        <v>875</v>
      </c>
    </row>
    <row r="257" ht="22.5" customHeight="1">
      <c r="A257" s="56" t="s">
        <v>876</v>
      </c>
      <c r="B257" s="57" t="s">
        <v>511</v>
      </c>
    </row>
    <row r="258" ht="22.5" customHeight="1">
      <c r="A258" s="56" t="s">
        <v>878</v>
      </c>
      <c r="B258" s="57" t="s">
        <v>724</v>
      </c>
    </row>
    <row r="259" ht="22.5" customHeight="1">
      <c r="A259" s="56" t="s">
        <v>880</v>
      </c>
      <c r="B259" s="57" t="s">
        <v>534</v>
      </c>
    </row>
    <row r="260" ht="22.5" customHeight="1">
      <c r="A260" s="56" t="s">
        <v>881</v>
      </c>
      <c r="B260" s="57" t="s">
        <v>396</v>
      </c>
    </row>
    <row r="261" ht="22.5" customHeight="1">
      <c r="A261" s="56" t="s">
        <v>882</v>
      </c>
      <c r="B261" s="57" t="s">
        <v>517</v>
      </c>
    </row>
    <row r="262" ht="22.5" customHeight="1">
      <c r="A262" s="56" t="s">
        <v>369</v>
      </c>
      <c r="B262" s="57" t="s">
        <v>848</v>
      </c>
    </row>
    <row r="263" ht="22.5" customHeight="1">
      <c r="A263" s="56" t="s">
        <v>883</v>
      </c>
      <c r="B263" s="57" t="s">
        <v>790</v>
      </c>
    </row>
    <row r="264" ht="22.5" customHeight="1">
      <c r="A264" s="56" t="s">
        <v>885</v>
      </c>
      <c r="B264" s="57" t="s">
        <v>409</v>
      </c>
    </row>
    <row r="265" ht="22.5" customHeight="1">
      <c r="A265" s="56" t="s">
        <v>887</v>
      </c>
      <c r="B265" s="57" t="s">
        <v>888</v>
      </c>
    </row>
    <row r="266" ht="22.5" customHeight="1">
      <c r="A266" s="56" t="s">
        <v>889</v>
      </c>
      <c r="B266" s="57" t="s">
        <v>430</v>
      </c>
    </row>
    <row r="267" ht="22.5" customHeight="1">
      <c r="A267" s="56" t="s">
        <v>890</v>
      </c>
      <c r="B267" s="57" t="s">
        <v>589</v>
      </c>
    </row>
    <row r="268" ht="22.5" customHeight="1">
      <c r="A268" s="56" t="s">
        <v>891</v>
      </c>
      <c r="B268" s="57" t="s">
        <v>892</v>
      </c>
    </row>
    <row r="269" ht="22.5" customHeight="1">
      <c r="A269" s="56" t="s">
        <v>893</v>
      </c>
      <c r="B269" s="57" t="s">
        <v>515</v>
      </c>
    </row>
    <row r="270" ht="22.5" customHeight="1">
      <c r="A270" s="56" t="s">
        <v>896</v>
      </c>
      <c r="B270" s="57" t="s">
        <v>664</v>
      </c>
    </row>
    <row r="271" ht="22.5" customHeight="1">
      <c r="A271" s="56" t="s">
        <v>900</v>
      </c>
      <c r="B271" s="57" t="s">
        <v>814</v>
      </c>
    </row>
    <row r="272" ht="22.5" customHeight="1">
      <c r="A272" s="56" t="s">
        <v>904</v>
      </c>
      <c r="B272" s="57" t="s">
        <v>673</v>
      </c>
    </row>
    <row r="273" ht="22.5" customHeight="1">
      <c r="A273" s="56" t="s">
        <v>906</v>
      </c>
      <c r="B273" s="57" t="s">
        <v>551</v>
      </c>
    </row>
    <row r="274" ht="22.5" customHeight="1">
      <c r="A274" s="56" t="s">
        <v>493</v>
      </c>
      <c r="B274" s="57" t="s">
        <v>907</v>
      </c>
    </row>
    <row r="275" ht="22.5" customHeight="1">
      <c r="A275" s="56" t="s">
        <v>826</v>
      </c>
      <c r="B275" s="57" t="s">
        <v>711</v>
      </c>
    </row>
    <row r="276" ht="22.5" customHeight="1">
      <c r="A276" s="56" t="s">
        <v>908</v>
      </c>
      <c r="B276" s="57" t="s">
        <v>690</v>
      </c>
    </row>
    <row r="277" ht="22.5" customHeight="1">
      <c r="A277" s="56" t="s">
        <v>909</v>
      </c>
      <c r="B277" s="57" t="s">
        <v>778</v>
      </c>
    </row>
    <row r="278" ht="22.5" customHeight="1">
      <c r="A278" s="56" t="s">
        <v>910</v>
      </c>
      <c r="B278" s="57" t="s">
        <v>551</v>
      </c>
    </row>
    <row r="279" ht="22.5" customHeight="1">
      <c r="A279" s="56" t="s">
        <v>911</v>
      </c>
      <c r="B279" s="57" t="s">
        <v>694</v>
      </c>
    </row>
    <row r="280" ht="22.5" customHeight="1">
      <c r="A280" s="56" t="s">
        <v>912</v>
      </c>
      <c r="B280" s="57" t="s">
        <v>679</v>
      </c>
    </row>
    <row r="281" ht="22.5" customHeight="1">
      <c r="A281" s="56" t="s">
        <v>913</v>
      </c>
      <c r="B281" s="57" t="s">
        <v>778</v>
      </c>
    </row>
    <row r="282" ht="22.5" customHeight="1">
      <c r="A282" s="56" t="s">
        <v>914</v>
      </c>
      <c r="B282" s="57" t="s">
        <v>790</v>
      </c>
    </row>
    <row r="283" ht="22.5" customHeight="1">
      <c r="A283" s="56" t="s">
        <v>917</v>
      </c>
      <c r="B283" s="57" t="s">
        <v>778</v>
      </c>
    </row>
    <row r="284" ht="22.5" customHeight="1">
      <c r="A284" s="56" t="s">
        <v>918</v>
      </c>
      <c r="B284" s="57" t="s">
        <v>722</v>
      </c>
    </row>
    <row r="285" ht="22.5" customHeight="1">
      <c r="A285" s="56" t="s">
        <v>919</v>
      </c>
      <c r="B285" s="57" t="s">
        <v>920</v>
      </c>
    </row>
    <row r="286" ht="22.5" customHeight="1">
      <c r="A286" s="56" t="s">
        <v>921</v>
      </c>
      <c r="B286" s="57" t="s">
        <v>920</v>
      </c>
    </row>
    <row r="287" ht="22.5" customHeight="1">
      <c r="A287" s="56" t="s">
        <v>922</v>
      </c>
      <c r="B287" s="57" t="s">
        <v>417</v>
      </c>
    </row>
    <row r="288" ht="22.5" customHeight="1">
      <c r="A288" s="56" t="s">
        <v>289</v>
      </c>
      <c r="B288" s="57" t="s">
        <v>848</v>
      </c>
    </row>
    <row r="289" ht="22.5" customHeight="1">
      <c r="A289" s="56" t="s">
        <v>628</v>
      </c>
      <c r="B289" s="57" t="s">
        <v>924</v>
      </c>
    </row>
    <row r="290" ht="22.5" customHeight="1">
      <c r="A290" s="56" t="s">
        <v>925</v>
      </c>
      <c r="B290" s="57" t="s">
        <v>426</v>
      </c>
    </row>
    <row r="291" ht="22.5" customHeight="1">
      <c r="A291" s="56" t="s">
        <v>926</v>
      </c>
      <c r="B291" s="57" t="s">
        <v>927</v>
      </c>
    </row>
    <row r="292" ht="22.5" customHeight="1">
      <c r="A292" s="56" t="s">
        <v>928</v>
      </c>
      <c r="B292" s="57" t="s">
        <v>476</v>
      </c>
    </row>
    <row r="293" ht="22.5" customHeight="1">
      <c r="A293" s="56" t="s">
        <v>574</v>
      </c>
      <c r="B293" s="57" t="s">
        <v>930</v>
      </c>
    </row>
    <row r="294" ht="22.5" customHeight="1">
      <c r="A294" s="56" t="s">
        <v>410</v>
      </c>
      <c r="B294" s="57" t="s">
        <v>511</v>
      </c>
    </row>
    <row r="295" ht="22.5" customHeight="1">
      <c r="A295" s="56" t="s">
        <v>869</v>
      </c>
      <c r="B295" s="57" t="s">
        <v>749</v>
      </c>
    </row>
    <row r="296" ht="22.5" customHeight="1">
      <c r="A296" s="56" t="s">
        <v>932</v>
      </c>
      <c r="B296" s="57" t="s">
        <v>814</v>
      </c>
    </row>
    <row r="297" ht="22.5" customHeight="1">
      <c r="A297" s="56" t="s">
        <v>933</v>
      </c>
      <c r="B297" s="57" t="s">
        <v>792</v>
      </c>
    </row>
    <row r="298" ht="22.5" customHeight="1">
      <c r="A298" s="56" t="s">
        <v>935</v>
      </c>
      <c r="B298" s="57" t="s">
        <v>434</v>
      </c>
    </row>
    <row r="299" ht="22.5" customHeight="1">
      <c r="A299" s="56" t="s">
        <v>937</v>
      </c>
      <c r="B299" s="57" t="s">
        <v>478</v>
      </c>
    </row>
    <row r="300" ht="22.5" customHeight="1">
      <c r="A300" s="56" t="s">
        <v>939</v>
      </c>
      <c r="B300" s="57" t="s">
        <v>527</v>
      </c>
    </row>
    <row r="301" ht="22.5" customHeight="1">
      <c r="A301" s="56" t="s">
        <v>941</v>
      </c>
      <c r="B301" s="57" t="s">
        <v>580</v>
      </c>
    </row>
    <row r="302" ht="22.5" customHeight="1">
      <c r="A302" s="56" t="s">
        <v>943</v>
      </c>
      <c r="B302" s="57" t="s">
        <v>634</v>
      </c>
    </row>
    <row r="303" ht="22.5" customHeight="1">
      <c r="A303" s="56" t="s">
        <v>944</v>
      </c>
      <c r="B303" s="57" t="s">
        <v>489</v>
      </c>
    </row>
    <row r="304" ht="22.5" customHeight="1">
      <c r="A304" s="56" t="s">
        <v>945</v>
      </c>
      <c r="B304" s="57" t="s">
        <v>402</v>
      </c>
    </row>
    <row r="305" ht="22.5" customHeight="1">
      <c r="A305" s="56" t="s">
        <v>947</v>
      </c>
      <c r="B305" s="57" t="s">
        <v>949</v>
      </c>
    </row>
    <row r="306" ht="22.5" customHeight="1">
      <c r="A306" s="56" t="s">
        <v>950</v>
      </c>
      <c r="B306" s="57" t="s">
        <v>949</v>
      </c>
    </row>
    <row r="307" ht="22.5" customHeight="1">
      <c r="A307" s="56" t="s">
        <v>952</v>
      </c>
      <c r="B307" s="57" t="s">
        <v>838</v>
      </c>
    </row>
    <row r="308" ht="22.5" customHeight="1">
      <c r="A308" s="56" t="s">
        <v>953</v>
      </c>
      <c r="B308" s="57" t="s">
        <v>448</v>
      </c>
    </row>
    <row r="309" ht="22.5" customHeight="1">
      <c r="A309" s="56" t="s">
        <v>954</v>
      </c>
      <c r="B309" s="57" t="s">
        <v>623</v>
      </c>
    </row>
    <row r="310" ht="22.5" customHeight="1">
      <c r="A310" s="56" t="s">
        <v>955</v>
      </c>
      <c r="B310" s="57" t="s">
        <v>606</v>
      </c>
    </row>
    <row r="311" ht="22.5" customHeight="1">
      <c r="A311" s="56" t="s">
        <v>956</v>
      </c>
      <c r="B311" s="57" t="s">
        <v>848</v>
      </c>
    </row>
    <row r="312" ht="22.5" customHeight="1">
      <c r="A312" s="56" t="s">
        <v>957</v>
      </c>
      <c r="B312" s="57" t="s">
        <v>489</v>
      </c>
    </row>
    <row r="313" ht="22.5" customHeight="1">
      <c r="A313" s="56" t="s">
        <v>959</v>
      </c>
      <c r="B313" s="57" t="s">
        <v>426</v>
      </c>
    </row>
    <row r="314" ht="22.5" customHeight="1">
      <c r="A314" s="56" t="s">
        <v>961</v>
      </c>
      <c r="B314" s="57" t="s">
        <v>498</v>
      </c>
    </row>
    <row r="315" ht="22.5" customHeight="1">
      <c r="A315" s="56" t="s">
        <v>963</v>
      </c>
      <c r="B315" s="57" t="s">
        <v>964</v>
      </c>
    </row>
    <row r="316" ht="22.5" customHeight="1">
      <c r="A316" s="56" t="s">
        <v>966</v>
      </c>
      <c r="B316" s="57" t="s">
        <v>498</v>
      </c>
    </row>
    <row r="317" ht="22.5" customHeight="1">
      <c r="A317" s="56" t="s">
        <v>445</v>
      </c>
      <c r="B317" s="57" t="s">
        <v>406</v>
      </c>
    </row>
    <row r="318" ht="22.5" customHeight="1">
      <c r="A318" s="56" t="s">
        <v>657</v>
      </c>
      <c r="B318" s="57" t="s">
        <v>812</v>
      </c>
    </row>
    <row r="319" ht="22.5" customHeight="1">
      <c r="A319" s="56" t="s">
        <v>898</v>
      </c>
      <c r="B319" s="57" t="s">
        <v>682</v>
      </c>
    </row>
    <row r="320" ht="22.5" customHeight="1">
      <c r="A320" s="56" t="s">
        <v>971</v>
      </c>
      <c r="B320" s="57" t="s">
        <v>638</v>
      </c>
    </row>
    <row r="321" ht="22.5" customHeight="1">
      <c r="A321" s="56" t="s">
        <v>972</v>
      </c>
      <c r="B321" s="57" t="s">
        <v>790</v>
      </c>
    </row>
    <row r="322" ht="22.5" customHeight="1">
      <c r="A322" s="56" t="s">
        <v>973</v>
      </c>
      <c r="B322" s="57" t="s">
        <v>412</v>
      </c>
    </row>
    <row r="323" ht="22.5" customHeight="1">
      <c r="A323" s="56" t="s">
        <v>974</v>
      </c>
      <c r="B323" s="57" t="s">
        <v>626</v>
      </c>
    </row>
    <row r="324" ht="22.5" customHeight="1">
      <c r="A324" s="56" t="s">
        <v>977</v>
      </c>
      <c r="B324" s="57" t="s">
        <v>409</v>
      </c>
    </row>
    <row r="325" ht="22.5" customHeight="1">
      <c r="A325" s="56" t="s">
        <v>979</v>
      </c>
      <c r="B325" s="57" t="s">
        <v>426</v>
      </c>
    </row>
    <row r="326" ht="22.5" customHeight="1">
      <c r="A326" s="56" t="s">
        <v>981</v>
      </c>
      <c r="B326" s="57" t="s">
        <v>396</v>
      </c>
    </row>
    <row r="327" ht="22.5" customHeight="1">
      <c r="A327" s="56" t="s">
        <v>982</v>
      </c>
      <c r="B327" s="57" t="s">
        <v>478</v>
      </c>
    </row>
    <row r="328" ht="22.5" customHeight="1">
      <c r="A328" s="56" t="s">
        <v>983</v>
      </c>
      <c r="B328" s="57" t="s">
        <v>396</v>
      </c>
    </row>
    <row r="329" ht="22.5" customHeight="1">
      <c r="A329" s="56" t="s">
        <v>984</v>
      </c>
      <c r="B329" s="57" t="s">
        <v>409</v>
      </c>
    </row>
    <row r="330" ht="22.5" customHeight="1">
      <c r="A330" s="56" t="s">
        <v>986</v>
      </c>
      <c r="B330" s="57" t="s">
        <v>790</v>
      </c>
    </row>
    <row r="331" ht="22.5" customHeight="1">
      <c r="A331" s="56" t="s">
        <v>988</v>
      </c>
      <c r="B331" s="57" t="s">
        <v>907</v>
      </c>
    </row>
    <row r="332" ht="22.5" customHeight="1">
      <c r="A332" s="56" t="s">
        <v>989</v>
      </c>
      <c r="B332" s="57" t="s">
        <v>441</v>
      </c>
    </row>
    <row r="333" ht="22.5" customHeight="1">
      <c r="A333" s="56" t="s">
        <v>990</v>
      </c>
      <c r="B333" s="57" t="s">
        <v>820</v>
      </c>
    </row>
    <row r="334" ht="22.5" customHeight="1">
      <c r="A334" s="56" t="s">
        <v>991</v>
      </c>
      <c r="B334" s="57" t="s">
        <v>426</v>
      </c>
    </row>
    <row r="335" ht="22.5" customHeight="1">
      <c r="A335" s="56" t="s">
        <v>374</v>
      </c>
      <c r="B335" s="57" t="s">
        <v>661</v>
      </c>
    </row>
    <row r="336" ht="22.5" customHeight="1">
      <c r="A336" s="56" t="s">
        <v>994</v>
      </c>
      <c r="B336" s="57" t="s">
        <v>804</v>
      </c>
    </row>
    <row r="337" ht="22.5" customHeight="1">
      <c r="A337" s="56" t="s">
        <v>995</v>
      </c>
      <c r="B337" s="57" t="s">
        <v>996</v>
      </c>
    </row>
    <row r="338" ht="22.5" customHeight="1">
      <c r="A338" s="56" t="s">
        <v>998</v>
      </c>
      <c r="B338" s="57" t="s">
        <v>437</v>
      </c>
    </row>
    <row r="339" ht="22.5" customHeight="1">
      <c r="A339" s="56" t="s">
        <v>1001</v>
      </c>
      <c r="B339" s="57" t="s">
        <v>634</v>
      </c>
    </row>
    <row r="340" ht="22.5" customHeight="1">
      <c r="A340" s="56" t="s">
        <v>1002</v>
      </c>
      <c r="B340" s="57" t="s">
        <v>812</v>
      </c>
    </row>
    <row r="341" ht="22.5" customHeight="1">
      <c r="A341" s="56" t="s">
        <v>1003</v>
      </c>
      <c r="B341" s="57" t="s">
        <v>391</v>
      </c>
    </row>
    <row r="342" ht="22.5" customHeight="1">
      <c r="A342" s="56" t="s">
        <v>1005</v>
      </c>
      <c r="B342" s="57" t="s">
        <v>551</v>
      </c>
    </row>
    <row r="343" ht="22.5" customHeight="1">
      <c r="A343" s="56" t="s">
        <v>1008</v>
      </c>
      <c r="B343" s="57" t="s">
        <v>598</v>
      </c>
    </row>
    <row r="344" ht="22.5" customHeight="1">
      <c r="A344" s="56" t="s">
        <v>1010</v>
      </c>
      <c r="B344" s="57" t="s">
        <v>478</v>
      </c>
    </row>
    <row r="345" ht="22.5" customHeight="1">
      <c r="A345" s="56" t="s">
        <v>1011</v>
      </c>
      <c r="B345" s="57" t="s">
        <v>515</v>
      </c>
    </row>
    <row r="346" ht="22.5" customHeight="1">
      <c r="A346" s="56" t="s">
        <v>1012</v>
      </c>
      <c r="B346" s="57" t="s">
        <v>412</v>
      </c>
    </row>
    <row r="347" ht="22.5" customHeight="1">
      <c r="A347" s="56" t="s">
        <v>1013</v>
      </c>
      <c r="B347" s="57" t="s">
        <v>1014</v>
      </c>
    </row>
    <row r="348" ht="22.5" customHeight="1">
      <c r="A348" s="56" t="s">
        <v>1015</v>
      </c>
      <c r="B348" s="57" t="s">
        <v>1016</v>
      </c>
    </row>
    <row r="349" ht="22.5" customHeight="1">
      <c r="A349" s="56" t="s">
        <v>1017</v>
      </c>
      <c r="B349" s="57" t="s">
        <v>426</v>
      </c>
    </row>
    <row r="350" ht="22.5" customHeight="1">
      <c r="A350" s="56" t="s">
        <v>1019</v>
      </c>
      <c r="B350" s="57" t="s">
        <v>664</v>
      </c>
    </row>
    <row r="351" ht="22.5" customHeight="1">
      <c r="A351" s="56" t="s">
        <v>1021</v>
      </c>
      <c r="B351" s="57" t="s">
        <v>1014</v>
      </c>
    </row>
    <row r="352" ht="22.5" customHeight="1">
      <c r="A352" s="56" t="s">
        <v>1023</v>
      </c>
      <c r="B352" s="57" t="s">
        <v>412</v>
      </c>
    </row>
    <row r="353" ht="22.5" customHeight="1">
      <c r="A353" s="56" t="s">
        <v>539</v>
      </c>
      <c r="B353" s="57" t="s">
        <v>838</v>
      </c>
    </row>
    <row r="354" ht="22.5" customHeight="1">
      <c r="A354" s="56" t="s">
        <v>1024</v>
      </c>
      <c r="B354" s="57" t="s">
        <v>623</v>
      </c>
    </row>
    <row r="355" ht="22.5" customHeight="1">
      <c r="A355" s="56" t="s">
        <v>1025</v>
      </c>
      <c r="B355" s="57" t="s">
        <v>920</v>
      </c>
    </row>
    <row r="356" ht="22.5" customHeight="1">
      <c r="A356" s="56" t="s">
        <v>1026</v>
      </c>
      <c r="B356" s="57" t="s">
        <v>441</v>
      </c>
    </row>
    <row r="357" ht="22.5" customHeight="1">
      <c r="A357" s="56" t="s">
        <v>1027</v>
      </c>
      <c r="B357" s="57" t="s">
        <v>451</v>
      </c>
    </row>
    <row r="358" ht="22.5" customHeight="1">
      <c r="A358" s="56" t="s">
        <v>1029</v>
      </c>
      <c r="B358" s="57" t="s">
        <v>464</v>
      </c>
    </row>
    <row r="359" ht="22.5" customHeight="1">
      <c r="A359" s="56" t="s">
        <v>1030</v>
      </c>
      <c r="B359" s="57" t="s">
        <v>814</v>
      </c>
    </row>
    <row r="360" ht="22.5" customHeight="1">
      <c r="A360" s="56" t="s">
        <v>1032</v>
      </c>
      <c r="B360" s="57" t="s">
        <v>631</v>
      </c>
    </row>
    <row r="361" ht="22.5" customHeight="1">
      <c r="A361" s="56" t="s">
        <v>1034</v>
      </c>
      <c r="B361" s="57" t="s">
        <v>396</v>
      </c>
    </row>
    <row r="362" ht="22.5" customHeight="1">
      <c r="A362" s="56" t="s">
        <v>1037</v>
      </c>
      <c r="B362" s="57" t="s">
        <v>790</v>
      </c>
    </row>
    <row r="363" ht="22.5" customHeight="1">
      <c r="A363" s="56" t="s">
        <v>1039</v>
      </c>
      <c r="B363" s="57" t="s">
        <v>402</v>
      </c>
    </row>
    <row r="364" ht="22.5" customHeight="1">
      <c r="A364" s="56" t="s">
        <v>1040</v>
      </c>
      <c r="B364" s="57" t="s">
        <v>391</v>
      </c>
    </row>
    <row r="365" ht="22.5" customHeight="1">
      <c r="A365" s="56" t="s">
        <v>263</v>
      </c>
      <c r="B365" s="57" t="s">
        <v>511</v>
      </c>
    </row>
    <row r="366" ht="22.5" customHeight="1">
      <c r="A366" s="56" t="s">
        <v>1041</v>
      </c>
      <c r="B366" s="57" t="s">
        <v>551</v>
      </c>
    </row>
    <row r="367" ht="22.5" customHeight="1">
      <c r="A367" s="56" t="s">
        <v>1044</v>
      </c>
      <c r="B367" s="57" t="s">
        <v>426</v>
      </c>
    </row>
    <row r="368" ht="22.5" customHeight="1">
      <c r="A368" s="56" t="s">
        <v>1047</v>
      </c>
      <c r="B368" s="57" t="s">
        <v>626</v>
      </c>
    </row>
    <row r="369" ht="22.5" customHeight="1">
      <c r="A369" s="56" t="s">
        <v>1048</v>
      </c>
      <c r="B369" s="57" t="s">
        <v>679</v>
      </c>
    </row>
    <row r="370" ht="22.5" customHeight="1">
      <c r="A370" s="56" t="s">
        <v>319</v>
      </c>
      <c r="B370" s="57" t="s">
        <v>420</v>
      </c>
    </row>
    <row r="371" ht="22.5" customHeight="1">
      <c r="A371" s="56" t="s">
        <v>1049</v>
      </c>
      <c r="B371" s="57" t="s">
        <v>478</v>
      </c>
    </row>
    <row r="372" ht="22.5" customHeight="1">
      <c r="A372" s="56" t="s">
        <v>1050</v>
      </c>
      <c r="B372" s="57" t="s">
        <v>1051</v>
      </c>
    </row>
    <row r="373" ht="22.5" customHeight="1">
      <c r="A373" s="56" t="s">
        <v>1052</v>
      </c>
      <c r="B373" s="57" t="s">
        <v>575</v>
      </c>
    </row>
    <row r="374" ht="22.5" customHeight="1">
      <c r="A374" s="56" t="s">
        <v>1054</v>
      </c>
      <c r="B374" s="57" t="s">
        <v>661</v>
      </c>
    </row>
    <row r="375" ht="22.5" customHeight="1">
      <c r="A375" s="56" t="s">
        <v>1055</v>
      </c>
      <c r="B375" s="57" t="s">
        <v>426</v>
      </c>
    </row>
    <row r="376" ht="22.5" customHeight="1">
      <c r="A376" s="56" t="s">
        <v>1056</v>
      </c>
      <c r="B376" s="57" t="s">
        <v>426</v>
      </c>
    </row>
    <row r="377" ht="22.5" customHeight="1">
      <c r="A377" s="56" t="s">
        <v>1057</v>
      </c>
      <c r="B377" s="57" t="s">
        <v>920</v>
      </c>
    </row>
    <row r="378" ht="22.5" customHeight="1">
      <c r="A378" s="56" t="s">
        <v>435</v>
      </c>
      <c r="B378" s="57" t="s">
        <v>478</v>
      </c>
    </row>
    <row r="379" ht="22.5" customHeight="1">
      <c r="A379" s="56" t="s">
        <v>1059</v>
      </c>
      <c r="B379" s="57" t="s">
        <v>690</v>
      </c>
    </row>
    <row r="380" ht="22.5" customHeight="1">
      <c r="A380" s="56" t="s">
        <v>1060</v>
      </c>
      <c r="B380" s="57" t="s">
        <v>489</v>
      </c>
    </row>
    <row r="381" ht="22.5" customHeight="1">
      <c r="A381" s="56" t="s">
        <v>1062</v>
      </c>
      <c r="B381" s="57" t="s">
        <v>441</v>
      </c>
    </row>
    <row r="382" ht="22.5" customHeight="1">
      <c r="A382" s="56" t="s">
        <v>1064</v>
      </c>
      <c r="B382" s="57" t="s">
        <v>489</v>
      </c>
    </row>
    <row r="383" ht="22.5" customHeight="1">
      <c r="A383" s="56" t="s">
        <v>1066</v>
      </c>
      <c r="B383" s="57" t="s">
        <v>441</v>
      </c>
    </row>
    <row r="384" ht="22.5" customHeight="1">
      <c r="A384" s="56" t="s">
        <v>1067</v>
      </c>
      <c r="B384" s="57" t="s">
        <v>409</v>
      </c>
    </row>
    <row r="385" ht="22.5" customHeight="1">
      <c r="A385" s="56" t="s">
        <v>1068</v>
      </c>
      <c r="B385" s="57" t="s">
        <v>498</v>
      </c>
    </row>
    <row r="386" ht="22.5" customHeight="1">
      <c r="A386" s="56" t="s">
        <v>1069</v>
      </c>
      <c r="B386" s="57" t="s">
        <v>399</v>
      </c>
    </row>
    <row r="387" ht="22.5" customHeight="1">
      <c r="A387" s="56" t="s">
        <v>1070</v>
      </c>
      <c r="B387" s="57" t="s">
        <v>1071</v>
      </c>
    </row>
    <row r="388" ht="22.5" customHeight="1">
      <c r="A388" s="56" t="s">
        <v>1072</v>
      </c>
      <c r="B388" s="57" t="s">
        <v>792</v>
      </c>
    </row>
    <row r="389" ht="22.5" customHeight="1">
      <c r="A389" s="56" t="s">
        <v>1074</v>
      </c>
      <c r="B389" s="57" t="s">
        <v>626</v>
      </c>
    </row>
    <row r="390" ht="22.5" customHeight="1">
      <c r="A390" s="56" t="s">
        <v>846</v>
      </c>
      <c r="B390" s="57" t="s">
        <v>676</v>
      </c>
    </row>
    <row r="391" ht="22.5" customHeight="1">
      <c r="A391" s="56" t="s">
        <v>855</v>
      </c>
      <c r="B391" s="57" t="s">
        <v>623</v>
      </c>
    </row>
    <row r="392" ht="22.5" customHeight="1">
      <c r="A392" s="56" t="s">
        <v>915</v>
      </c>
      <c r="B392" s="57" t="s">
        <v>399</v>
      </c>
    </row>
    <row r="393" ht="22.5" customHeight="1">
      <c r="A393" s="56" t="s">
        <v>948</v>
      </c>
      <c r="B393" s="57" t="s">
        <v>478</v>
      </c>
    </row>
    <row r="394" ht="22.5" customHeight="1">
      <c r="A394" s="56" t="s">
        <v>1077</v>
      </c>
      <c r="B394" s="57" t="s">
        <v>673</v>
      </c>
    </row>
    <row r="395" ht="22.5" customHeight="1">
      <c r="A395" s="56" t="s">
        <v>1078</v>
      </c>
      <c r="B395" s="57" t="s">
        <v>820</v>
      </c>
    </row>
    <row r="396" ht="22.5" customHeight="1">
      <c r="A396" s="56" t="s">
        <v>1080</v>
      </c>
      <c r="B396" s="57" t="s">
        <v>417</v>
      </c>
    </row>
    <row r="397" ht="22.5" customHeight="1">
      <c r="A397" s="56" t="s">
        <v>1081</v>
      </c>
      <c r="B397" s="57" t="s">
        <v>478</v>
      </c>
    </row>
    <row r="398" ht="22.5" customHeight="1">
      <c r="A398" s="56" t="s">
        <v>1083</v>
      </c>
      <c r="B398" s="57" t="s">
        <v>949</v>
      </c>
    </row>
    <row r="399" ht="22.5" customHeight="1">
      <c r="A399" s="56" t="s">
        <v>1084</v>
      </c>
      <c r="B399" s="57" t="s">
        <v>848</v>
      </c>
    </row>
    <row r="400" ht="22.5" customHeight="1">
      <c r="A400" s="56" t="s">
        <v>1087</v>
      </c>
      <c r="B400" s="57" t="s">
        <v>676</v>
      </c>
    </row>
    <row r="401" ht="22.5" customHeight="1">
      <c r="A401" s="56" t="s">
        <v>1088</v>
      </c>
      <c r="B401" s="57" t="s">
        <v>551</v>
      </c>
    </row>
    <row r="402" ht="22.5" customHeight="1">
      <c r="A402" s="56" t="s">
        <v>1089</v>
      </c>
      <c r="B402" s="57" t="s">
        <v>848</v>
      </c>
    </row>
    <row r="403" ht="22.5" customHeight="1">
      <c r="A403" s="56" t="s">
        <v>1090</v>
      </c>
      <c r="B403" s="57" t="s">
        <v>441</v>
      </c>
    </row>
    <row r="404" ht="22.5" customHeight="1">
      <c r="A404" s="56" t="s">
        <v>1092</v>
      </c>
      <c r="B404" s="57" t="s">
        <v>564</v>
      </c>
    </row>
    <row r="405" ht="22.5" customHeight="1">
      <c r="A405" s="56" t="s">
        <v>1094</v>
      </c>
      <c r="B405" s="57" t="s">
        <v>666</v>
      </c>
    </row>
    <row r="406" ht="22.5" customHeight="1">
      <c r="A406" s="56" t="s">
        <v>1096</v>
      </c>
      <c r="B406" s="57" t="s">
        <v>580</v>
      </c>
    </row>
    <row r="407" ht="22.5" customHeight="1">
      <c r="A407" s="56" t="s">
        <v>1098</v>
      </c>
      <c r="B407" s="57" t="s">
        <v>489</v>
      </c>
    </row>
    <row r="408" ht="22.5" customHeight="1">
      <c r="A408" s="56" t="s">
        <v>1100</v>
      </c>
      <c r="B408" s="57" t="s">
        <v>838</v>
      </c>
    </row>
    <row r="409" ht="22.5" customHeight="1">
      <c r="A409" s="56" t="s">
        <v>1102</v>
      </c>
      <c r="B409" s="57" t="s">
        <v>441</v>
      </c>
    </row>
    <row r="410" ht="22.5" customHeight="1">
      <c r="A410" s="56" t="s">
        <v>686</v>
      </c>
      <c r="B410" s="57" t="s">
        <v>682</v>
      </c>
    </row>
    <row r="411" ht="22.5" customHeight="1">
      <c r="A411" s="56" t="s">
        <v>807</v>
      </c>
      <c r="B411" s="57" t="s">
        <v>631</v>
      </c>
    </row>
    <row r="412" ht="22.5" customHeight="1">
      <c r="A412" s="56" t="s">
        <v>1104</v>
      </c>
      <c r="B412" s="57" t="s">
        <v>722</v>
      </c>
    </row>
    <row r="413" ht="22.5" customHeight="1">
      <c r="A413" s="56" t="s">
        <v>1106</v>
      </c>
      <c r="B413" s="57" t="s">
        <v>669</v>
      </c>
    </row>
    <row r="414" ht="22.5" customHeight="1">
      <c r="A414" s="56" t="s">
        <v>1107</v>
      </c>
      <c r="B414" s="57" t="s">
        <v>409</v>
      </c>
    </row>
    <row r="415" ht="22.5" customHeight="1">
      <c r="A415" s="56" t="s">
        <v>1108</v>
      </c>
      <c r="B415" s="57" t="s">
        <v>792</v>
      </c>
    </row>
    <row r="416" ht="22.5" customHeight="1">
      <c r="A416" s="56" t="s">
        <v>1110</v>
      </c>
      <c r="B416" s="57" t="s">
        <v>623</v>
      </c>
    </row>
    <row r="417" ht="22.5" customHeight="1">
      <c r="A417" s="56" t="s">
        <v>1114</v>
      </c>
      <c r="B417" s="57" t="s">
        <v>409</v>
      </c>
    </row>
    <row r="418" ht="22.5" customHeight="1">
      <c r="A418" s="56" t="s">
        <v>1116</v>
      </c>
      <c r="B418" s="57" t="s">
        <v>426</v>
      </c>
    </row>
    <row r="419" ht="22.5" customHeight="1">
      <c r="A419" s="56" t="s">
        <v>1117</v>
      </c>
      <c r="B419" s="57" t="s">
        <v>484</v>
      </c>
    </row>
    <row r="420" ht="22.5" customHeight="1">
      <c r="A420" s="56" t="s">
        <v>1118</v>
      </c>
      <c r="B420" s="57" t="s">
        <v>679</v>
      </c>
    </row>
    <row r="421" ht="22.5" customHeight="1">
      <c r="A421" s="56" t="s">
        <v>1120</v>
      </c>
      <c r="B421" s="57" t="s">
        <v>451</v>
      </c>
    </row>
    <row r="422" ht="22.5" customHeight="1">
      <c r="A422" s="56" t="s">
        <v>1121</v>
      </c>
      <c r="B422" s="57" t="s">
        <v>515</v>
      </c>
    </row>
    <row r="423" ht="22.5" customHeight="1">
      <c r="A423" s="56" t="s">
        <v>141</v>
      </c>
      <c r="B423" s="57" t="s">
        <v>575</v>
      </c>
    </row>
    <row r="424" ht="22.5" customHeight="1">
      <c r="A424" s="56" t="s">
        <v>1123</v>
      </c>
      <c r="B424" s="57" t="s">
        <v>489</v>
      </c>
    </row>
    <row r="425" ht="22.5" customHeight="1">
      <c r="A425" s="56" t="s">
        <v>1125</v>
      </c>
      <c r="B425" s="57" t="s">
        <v>661</v>
      </c>
    </row>
    <row r="426" ht="22.5" customHeight="1">
      <c r="A426" s="56" t="s">
        <v>1127</v>
      </c>
      <c r="B426" s="57" t="s">
        <v>661</v>
      </c>
    </row>
    <row r="427" ht="22.5" customHeight="1">
      <c r="A427" s="56" t="s">
        <v>1129</v>
      </c>
      <c r="B427" s="57" t="s">
        <v>394</v>
      </c>
    </row>
    <row r="428" ht="22.5" customHeight="1">
      <c r="A428" s="56" t="s">
        <v>1131</v>
      </c>
      <c r="B428" s="57" t="s">
        <v>424</v>
      </c>
    </row>
    <row r="429" ht="22.5" customHeight="1">
      <c r="A429" s="56" t="s">
        <v>1132</v>
      </c>
      <c r="B429" s="57" t="s">
        <v>1133</v>
      </c>
    </row>
    <row r="430" ht="22.5" customHeight="1">
      <c r="A430" s="56" t="s">
        <v>1135</v>
      </c>
      <c r="B430" s="57" t="s">
        <v>428</v>
      </c>
    </row>
    <row r="431" ht="22.5" customHeight="1">
      <c r="A431" s="56" t="s">
        <v>1136</v>
      </c>
      <c r="B431" s="57" t="s">
        <v>441</v>
      </c>
    </row>
    <row r="432" ht="22.5" customHeight="1">
      <c r="A432" s="56" t="s">
        <v>1138</v>
      </c>
      <c r="B432" s="57" t="s">
        <v>690</v>
      </c>
    </row>
    <row r="433" ht="22.5" customHeight="1">
      <c r="A433" s="56" t="s">
        <v>1140</v>
      </c>
      <c r="B433" s="57" t="s">
        <v>629</v>
      </c>
    </row>
    <row r="434" ht="22.5" customHeight="1">
      <c r="A434" s="56" t="s">
        <v>1142</v>
      </c>
      <c r="B434" s="57" t="s">
        <v>542</v>
      </c>
    </row>
    <row r="435" ht="22.5" customHeight="1">
      <c r="A435" s="56" t="s">
        <v>1143</v>
      </c>
      <c r="B435" s="57" t="s">
        <v>996</v>
      </c>
    </row>
    <row r="436" ht="22.5" customHeight="1">
      <c r="A436" s="56" t="s">
        <v>1144</v>
      </c>
      <c r="B436" s="57" t="s">
        <v>426</v>
      </c>
    </row>
    <row r="437" ht="22.5" customHeight="1">
      <c r="A437" s="56" t="s">
        <v>1145</v>
      </c>
      <c r="B437" s="57" t="s">
        <v>409</v>
      </c>
    </row>
    <row r="438" ht="22.5" customHeight="1">
      <c r="A438" s="56" t="s">
        <v>1147</v>
      </c>
      <c r="B438" s="57" t="s">
        <v>623</v>
      </c>
    </row>
    <row r="439" ht="22.5" customHeight="1">
      <c r="A439" s="56" t="s">
        <v>1149</v>
      </c>
      <c r="B439" s="57" t="s">
        <v>478</v>
      </c>
    </row>
    <row r="440" ht="22.5" customHeight="1">
      <c r="A440" s="56" t="s">
        <v>1150</v>
      </c>
      <c r="B440" s="57" t="s">
        <v>848</v>
      </c>
    </row>
    <row r="441" ht="22.5" customHeight="1">
      <c r="A441" s="56" t="s">
        <v>1151</v>
      </c>
      <c r="B441" s="57" t="s">
        <v>848</v>
      </c>
    </row>
    <row r="442" ht="22.5" customHeight="1">
      <c r="A442" s="56" t="s">
        <v>1152</v>
      </c>
      <c r="B442" s="57" t="s">
        <v>949</v>
      </c>
    </row>
    <row r="443" ht="22.5" customHeight="1">
      <c r="A443" s="56" t="s">
        <v>1153</v>
      </c>
      <c r="B443" s="57" t="s">
        <v>875</v>
      </c>
    </row>
    <row r="444" ht="22.5" customHeight="1">
      <c r="A444" s="56" t="s">
        <v>1105</v>
      </c>
      <c r="B444" s="57" t="s">
        <v>515</v>
      </c>
    </row>
    <row r="445" ht="22.5" customHeight="1">
      <c r="A445" s="56" t="s">
        <v>1157</v>
      </c>
      <c r="B445" s="57" t="s">
        <v>682</v>
      </c>
    </row>
    <row r="446" ht="22.5" customHeight="1">
      <c r="A446" s="56" t="s">
        <v>1158</v>
      </c>
      <c r="B446" s="57" t="s">
        <v>722</v>
      </c>
    </row>
    <row r="447" ht="22.5" customHeight="1">
      <c r="A447" s="56" t="s">
        <v>1007</v>
      </c>
      <c r="B447" s="57" t="s">
        <v>694</v>
      </c>
    </row>
    <row r="448" ht="22.5" customHeight="1">
      <c r="A448" s="56" t="s">
        <v>1159</v>
      </c>
      <c r="B448" s="57" t="s">
        <v>629</v>
      </c>
    </row>
    <row r="449" ht="22.5" customHeight="1">
      <c r="A449" s="56" t="s">
        <v>1161</v>
      </c>
      <c r="B449" s="57" t="s">
        <v>598</v>
      </c>
    </row>
    <row r="450" ht="22.5" customHeight="1">
      <c r="A450" s="56" t="s">
        <v>1163</v>
      </c>
      <c r="B450" s="57" t="s">
        <v>489</v>
      </c>
    </row>
    <row r="451" ht="22.5" customHeight="1">
      <c r="A451" s="56" t="s">
        <v>1165</v>
      </c>
      <c r="B451" s="57" t="s">
        <v>631</v>
      </c>
    </row>
    <row r="452" ht="22.5" customHeight="1">
      <c r="A452" s="56" t="s">
        <v>1167</v>
      </c>
      <c r="B452" s="57" t="s">
        <v>638</v>
      </c>
    </row>
    <row r="453" ht="22.5" customHeight="1">
      <c r="A453" s="56" t="s">
        <v>1168</v>
      </c>
      <c r="B453" s="57" t="s">
        <v>580</v>
      </c>
    </row>
    <row r="454" ht="22.5" customHeight="1">
      <c r="A454" s="56" t="s">
        <v>1170</v>
      </c>
      <c r="B454" s="57" t="s">
        <v>629</v>
      </c>
    </row>
    <row r="455" ht="22.5" customHeight="1">
      <c r="A455" s="56" t="s">
        <v>1171</v>
      </c>
      <c r="B455" s="57" t="s">
        <v>927</v>
      </c>
    </row>
    <row r="456" ht="22.5" customHeight="1">
      <c r="A456" s="56" t="s">
        <v>1173</v>
      </c>
      <c r="B456" s="57" t="s">
        <v>409</v>
      </c>
    </row>
    <row r="457" ht="22.5" customHeight="1">
      <c r="A457" s="56" t="s">
        <v>1174</v>
      </c>
      <c r="B457" s="57" t="s">
        <v>428</v>
      </c>
    </row>
    <row r="458" ht="22.5" customHeight="1">
      <c r="A458" s="56" t="s">
        <v>1175</v>
      </c>
      <c r="B458" s="57" t="s">
        <v>412</v>
      </c>
    </row>
    <row r="459" ht="22.5" customHeight="1">
      <c r="A459" s="56" t="s">
        <v>1176</v>
      </c>
      <c r="B459" s="57" t="s">
        <v>437</v>
      </c>
    </row>
    <row r="460" ht="22.5" customHeight="1">
      <c r="A460" s="56" t="s">
        <v>1177</v>
      </c>
      <c r="B460" s="57" t="s">
        <v>626</v>
      </c>
    </row>
    <row r="461" ht="22.5" customHeight="1">
      <c r="A461" s="56" t="s">
        <v>1178</v>
      </c>
      <c r="B461" s="57" t="s">
        <v>749</v>
      </c>
    </row>
    <row r="462" ht="22.5" customHeight="1">
      <c r="A462" s="56" t="s">
        <v>1180</v>
      </c>
      <c r="B462" s="57" t="s">
        <v>448</v>
      </c>
    </row>
    <row r="463" ht="22.5" customHeight="1">
      <c r="A463" s="56" t="s">
        <v>1181</v>
      </c>
      <c r="B463" s="57" t="s">
        <v>690</v>
      </c>
    </row>
    <row r="464" ht="22.5" customHeight="1">
      <c r="A464" s="56" t="s">
        <v>521</v>
      </c>
      <c r="B464" s="57" t="s">
        <v>428</v>
      </c>
    </row>
    <row r="465" ht="22.5" customHeight="1">
      <c r="A465" s="56" t="s">
        <v>1182</v>
      </c>
      <c r="B465" s="57" t="s">
        <v>426</v>
      </c>
    </row>
    <row r="466" ht="22.5" customHeight="1">
      <c r="A466" s="56" t="s">
        <v>1184</v>
      </c>
      <c r="B466" s="57" t="s">
        <v>790</v>
      </c>
    </row>
    <row r="467" ht="22.5" customHeight="1">
      <c r="A467" s="56" t="s">
        <v>1186</v>
      </c>
      <c r="B467" s="57" t="s">
        <v>441</v>
      </c>
    </row>
    <row r="468" ht="22.5" customHeight="1">
      <c r="A468" s="56" t="s">
        <v>1189</v>
      </c>
      <c r="B468" s="57" t="s">
        <v>669</v>
      </c>
    </row>
    <row r="469" ht="22.5" customHeight="1">
      <c r="A469" s="56" t="s">
        <v>1190</v>
      </c>
      <c r="B469" s="57" t="s">
        <v>690</v>
      </c>
    </row>
    <row r="470" ht="22.5" customHeight="1">
      <c r="A470" s="56" t="s">
        <v>1191</v>
      </c>
      <c r="B470" s="57" t="s">
        <v>489</v>
      </c>
    </row>
    <row r="471" ht="22.5" customHeight="1">
      <c r="A471" s="56" t="s">
        <v>1192</v>
      </c>
      <c r="B471" s="57" t="s">
        <v>446</v>
      </c>
    </row>
    <row r="472" ht="22.5" customHeight="1">
      <c r="A472" s="56" t="s">
        <v>1194</v>
      </c>
      <c r="B472" s="57" t="s">
        <v>437</v>
      </c>
    </row>
    <row r="473" ht="22.5" customHeight="1">
      <c r="A473" s="56" t="s">
        <v>1196</v>
      </c>
      <c r="B473" s="57" t="s">
        <v>453</v>
      </c>
    </row>
    <row r="474" ht="22.5" customHeight="1">
      <c r="A474" s="56" t="s">
        <v>1197</v>
      </c>
      <c r="B474" s="57" t="s">
        <v>515</v>
      </c>
    </row>
    <row r="475" ht="22.5" customHeight="1">
      <c r="A475" s="56" t="s">
        <v>1199</v>
      </c>
      <c r="B475" s="57" t="s">
        <v>1200</v>
      </c>
    </row>
    <row r="476" ht="22.5" customHeight="1">
      <c r="A476" s="56" t="s">
        <v>1201</v>
      </c>
      <c r="B476" s="57" t="s">
        <v>437</v>
      </c>
    </row>
    <row r="477" ht="22.5" customHeight="1">
      <c r="A477" s="56" t="s">
        <v>1204</v>
      </c>
      <c r="B477" s="57" t="s">
        <v>682</v>
      </c>
    </row>
    <row r="478" ht="22.5" customHeight="1">
      <c r="A478" s="56" t="s">
        <v>1206</v>
      </c>
      <c r="B478" s="57" t="s">
        <v>489</v>
      </c>
    </row>
    <row r="479" ht="22.5" customHeight="1">
      <c r="A479" s="56" t="s">
        <v>1207</v>
      </c>
      <c r="B479" s="57" t="s">
        <v>417</v>
      </c>
    </row>
    <row r="480" ht="22.5" customHeight="1">
      <c r="A480" s="56" t="s">
        <v>1208</v>
      </c>
      <c r="B480" s="57" t="s">
        <v>426</v>
      </c>
    </row>
    <row r="481" ht="22.5" customHeight="1">
      <c r="A481" s="56" t="s">
        <v>1209</v>
      </c>
      <c r="B481" s="57" t="s">
        <v>580</v>
      </c>
    </row>
    <row r="482" ht="22.5" customHeight="1">
      <c r="A482" s="56" t="s">
        <v>1210</v>
      </c>
      <c r="B482" s="57" t="s">
        <v>690</v>
      </c>
    </row>
    <row r="483" ht="22.5" customHeight="1">
      <c r="A483" s="56" t="s">
        <v>1212</v>
      </c>
      <c r="B483" s="57" t="s">
        <v>920</v>
      </c>
    </row>
    <row r="484" ht="22.5" customHeight="1">
      <c r="A484" s="56" t="s">
        <v>1215</v>
      </c>
      <c r="B484" s="57" t="s">
        <v>412</v>
      </c>
    </row>
    <row r="485" ht="22.5" customHeight="1">
      <c r="A485" s="56" t="s">
        <v>1216</v>
      </c>
      <c r="B485" s="57" t="s">
        <v>658</v>
      </c>
    </row>
    <row r="486" ht="22.5" customHeight="1">
      <c r="A486" s="56" t="s">
        <v>1217</v>
      </c>
      <c r="B486" s="57" t="s">
        <v>524</v>
      </c>
    </row>
    <row r="487" ht="22.5" customHeight="1">
      <c r="A487" s="56" t="s">
        <v>1218</v>
      </c>
      <c r="B487" s="57" t="s">
        <v>875</v>
      </c>
    </row>
    <row r="488" ht="22.5" customHeight="1">
      <c r="A488" s="56" t="s">
        <v>1219</v>
      </c>
      <c r="B488" s="57" t="s">
        <v>399</v>
      </c>
    </row>
    <row r="489" ht="22.5" customHeight="1">
      <c r="A489" s="56" t="s">
        <v>1221</v>
      </c>
      <c r="B489" s="57" t="s">
        <v>749</v>
      </c>
    </row>
    <row r="490" ht="22.5" customHeight="1">
      <c r="A490" s="56" t="s">
        <v>1222</v>
      </c>
      <c r="B490" s="57" t="s">
        <v>478</v>
      </c>
    </row>
    <row r="491" ht="22.5" customHeight="1">
      <c r="A491" s="56" t="s">
        <v>1223</v>
      </c>
      <c r="B491" s="57" t="s">
        <v>542</v>
      </c>
    </row>
    <row r="492" ht="22.5" customHeight="1">
      <c r="A492" s="56" t="s">
        <v>1224</v>
      </c>
      <c r="B492" s="57" t="s">
        <v>542</v>
      </c>
    </row>
    <row r="493" ht="22.5" customHeight="1">
      <c r="A493" s="56" t="s">
        <v>1225</v>
      </c>
      <c r="B493" s="57" t="s">
        <v>848</v>
      </c>
    </row>
    <row r="494" ht="22.5" customHeight="1">
      <c r="A494" s="56" t="s">
        <v>207</v>
      </c>
      <c r="B494" s="57" t="s">
        <v>1227</v>
      </c>
    </row>
    <row r="495" ht="22.5" customHeight="1">
      <c r="A495" s="56" t="s">
        <v>768</v>
      </c>
      <c r="B495" s="57" t="s">
        <v>506</v>
      </c>
    </row>
    <row r="496" ht="22.5" customHeight="1">
      <c r="A496" s="56" t="s">
        <v>1230</v>
      </c>
      <c r="B496" s="57" t="s">
        <v>420</v>
      </c>
    </row>
    <row r="497" ht="22.5" customHeight="1">
      <c r="A497" s="56" t="s">
        <v>1231</v>
      </c>
      <c r="B497" s="57" t="s">
        <v>506</v>
      </c>
    </row>
    <row r="498" ht="22.5" customHeight="1">
      <c r="A498" s="56" t="s">
        <v>1232</v>
      </c>
      <c r="B498" s="57" t="s">
        <v>1227</v>
      </c>
    </row>
    <row r="499" ht="22.5" customHeight="1">
      <c r="A499" s="56" t="s">
        <v>1233</v>
      </c>
      <c r="B499" s="57" t="s">
        <v>426</v>
      </c>
    </row>
    <row r="500" ht="22.5" customHeight="1">
      <c r="A500" s="56" t="s">
        <v>1235</v>
      </c>
      <c r="B500" s="57" t="s">
        <v>812</v>
      </c>
    </row>
    <row r="501" ht="22.5" customHeight="1">
      <c r="A501" s="56" t="s">
        <v>1237</v>
      </c>
      <c r="B501" s="57" t="s">
        <v>420</v>
      </c>
    </row>
    <row r="502" ht="22.5" customHeight="1">
      <c r="A502" s="56" t="s">
        <v>1240</v>
      </c>
      <c r="B502" s="57" t="s">
        <v>551</v>
      </c>
    </row>
    <row r="503" ht="22.5" customHeight="1">
      <c r="A503" s="56" t="s">
        <v>1241</v>
      </c>
      <c r="B503" s="57" t="s">
        <v>778</v>
      </c>
    </row>
    <row r="504" ht="22.5" customHeight="1">
      <c r="A504" s="56" t="s">
        <v>1242</v>
      </c>
      <c r="B504" s="57" t="s">
        <v>524</v>
      </c>
    </row>
    <row r="505" ht="22.5" customHeight="1">
      <c r="A505" s="56" t="s">
        <v>1244</v>
      </c>
      <c r="B505" s="57" t="s">
        <v>1245</v>
      </c>
    </row>
    <row r="506" ht="22.5" customHeight="1">
      <c r="A506" s="56" t="s">
        <v>1247</v>
      </c>
      <c r="B506" s="57" t="s">
        <v>430</v>
      </c>
    </row>
    <row r="507" ht="22.5" customHeight="1">
      <c r="A507" s="56" t="s">
        <v>1249</v>
      </c>
      <c r="B507" s="57" t="s">
        <v>478</v>
      </c>
    </row>
    <row r="508" ht="22.5" customHeight="1">
      <c r="A508" s="56" t="s">
        <v>1250</v>
      </c>
      <c r="B508" s="57" t="s">
        <v>455</v>
      </c>
    </row>
    <row r="509" ht="22.5" customHeight="1">
      <c r="A509" s="56" t="s">
        <v>1252</v>
      </c>
      <c r="B509" s="57" t="s">
        <v>437</v>
      </c>
    </row>
    <row r="510" ht="22.5" customHeight="1">
      <c r="A510" s="56" t="s">
        <v>1253</v>
      </c>
      <c r="B510" s="57" t="s">
        <v>489</v>
      </c>
    </row>
    <row r="511" ht="22.5" customHeight="1">
      <c r="A511" s="56" t="s">
        <v>1255</v>
      </c>
      <c r="B511" s="57" t="s">
        <v>669</v>
      </c>
    </row>
    <row r="512" ht="22.5" customHeight="1">
      <c r="A512" s="56" t="s">
        <v>1256</v>
      </c>
      <c r="B512" s="57" t="s">
        <v>797</v>
      </c>
    </row>
    <row r="513" ht="22.5" customHeight="1">
      <c r="A513" s="56" t="s">
        <v>1257</v>
      </c>
      <c r="B513" s="57" t="s">
        <v>1259</v>
      </c>
    </row>
    <row r="514" ht="22.5" customHeight="1">
      <c r="A514" s="56" t="s">
        <v>1260</v>
      </c>
      <c r="B514" s="57" t="s">
        <v>690</v>
      </c>
    </row>
    <row r="515" ht="22.5" customHeight="1">
      <c r="A515" s="56" t="s">
        <v>1262</v>
      </c>
      <c r="B515" s="57" t="s">
        <v>478</v>
      </c>
    </row>
    <row r="516" ht="22.5" customHeight="1">
      <c r="A516" s="56" t="s">
        <v>1263</v>
      </c>
      <c r="B516" s="57" t="s">
        <v>1264</v>
      </c>
    </row>
    <row r="517" ht="22.5" customHeight="1">
      <c r="A517" s="56" t="s">
        <v>1266</v>
      </c>
      <c r="B517" s="57" t="s">
        <v>598</v>
      </c>
    </row>
    <row r="518" ht="22.5" customHeight="1">
      <c r="A518" s="56" t="s">
        <v>1268</v>
      </c>
      <c r="B518" s="57" t="s">
        <v>551</v>
      </c>
    </row>
    <row r="519" ht="22.5" customHeight="1">
      <c r="A519" s="56" t="s">
        <v>1269</v>
      </c>
      <c r="B519" s="57" t="s">
        <v>996</v>
      </c>
    </row>
    <row r="520" ht="22.5" customHeight="1">
      <c r="A520" s="56" t="s">
        <v>1270</v>
      </c>
      <c r="B520" s="57" t="s">
        <v>838</v>
      </c>
    </row>
    <row r="521" ht="22.5" customHeight="1">
      <c r="A521" s="56" t="s">
        <v>1271</v>
      </c>
      <c r="B521" s="57" t="s">
        <v>441</v>
      </c>
    </row>
    <row r="522" ht="22.5" customHeight="1">
      <c r="A522" s="56" t="s">
        <v>1272</v>
      </c>
      <c r="B522" s="57" t="s">
        <v>424</v>
      </c>
    </row>
    <row r="523" ht="22.5" customHeight="1">
      <c r="A523" s="56" t="s">
        <v>1274</v>
      </c>
      <c r="B523" s="57" t="s">
        <v>797</v>
      </c>
    </row>
    <row r="524" ht="22.5" customHeight="1">
      <c r="A524" s="56" t="s">
        <v>339</v>
      </c>
      <c r="B524" s="57" t="s">
        <v>426</v>
      </c>
    </row>
    <row r="525" ht="22.5" customHeight="1">
      <c r="A525" s="56" t="s">
        <v>358</v>
      </c>
      <c r="B525" s="57" t="s">
        <v>403</v>
      </c>
    </row>
    <row r="526" ht="22.5" customHeight="1">
      <c r="A526" s="56" t="s">
        <v>1275</v>
      </c>
      <c r="B526" s="57" t="s">
        <v>495</v>
      </c>
    </row>
    <row r="527" ht="22.5" customHeight="1">
      <c r="A527" s="56" t="s">
        <v>347</v>
      </c>
      <c r="B527" s="57" t="s">
        <v>722</v>
      </c>
    </row>
    <row r="528" ht="22.5" customHeight="1">
      <c r="A528" s="56" t="s">
        <v>1277</v>
      </c>
      <c r="B528" s="57" t="s">
        <v>666</v>
      </c>
    </row>
    <row r="529" ht="22.5" customHeight="1">
      <c r="A529" s="56" t="s">
        <v>1278</v>
      </c>
      <c r="B529" s="57" t="s">
        <v>907</v>
      </c>
    </row>
    <row r="530" ht="22.5" customHeight="1">
      <c r="A530" s="56" t="s">
        <v>1280</v>
      </c>
      <c r="B530" s="57" t="s">
        <v>437</v>
      </c>
    </row>
    <row r="531" ht="22.5" customHeight="1">
      <c r="A531" s="56" t="s">
        <v>1282</v>
      </c>
      <c r="B531" s="57" t="s">
        <v>391</v>
      </c>
    </row>
    <row r="532" ht="22.5" customHeight="1">
      <c r="A532" s="56" t="s">
        <v>1283</v>
      </c>
      <c r="B532" s="57" t="s">
        <v>666</v>
      </c>
    </row>
    <row r="533" ht="22.5" customHeight="1">
      <c r="A533" s="56" t="s">
        <v>1285</v>
      </c>
      <c r="B533" s="57" t="s">
        <v>489</v>
      </c>
    </row>
    <row r="534" ht="22.5" customHeight="1">
      <c r="A534" s="56" t="s">
        <v>1287</v>
      </c>
      <c r="B534" s="57" t="s">
        <v>466</v>
      </c>
    </row>
    <row r="535" ht="22.5" customHeight="1">
      <c r="A535" s="56" t="s">
        <v>1288</v>
      </c>
      <c r="B535" s="57" t="s">
        <v>426</v>
      </c>
    </row>
    <row r="536" ht="22.5" customHeight="1">
      <c r="A536" s="56" t="s">
        <v>1289</v>
      </c>
      <c r="B536" s="57" t="s">
        <v>679</v>
      </c>
    </row>
    <row r="537" ht="22.5" customHeight="1">
      <c r="A537" s="56" t="s">
        <v>1291</v>
      </c>
      <c r="B537" s="57" t="s">
        <v>542</v>
      </c>
    </row>
    <row r="538" ht="22.5" customHeight="1">
      <c r="A538" s="56" t="s">
        <v>1292</v>
      </c>
      <c r="B538" s="57" t="s">
        <v>907</v>
      </c>
    </row>
    <row r="539" ht="22.5" customHeight="1">
      <c r="A539" s="56" t="s">
        <v>1295</v>
      </c>
      <c r="B539" s="57" t="s">
        <v>396</v>
      </c>
    </row>
    <row r="540" ht="22.5" customHeight="1">
      <c r="A540" s="56" t="s">
        <v>1297</v>
      </c>
      <c r="B540" s="57" t="s">
        <v>517</v>
      </c>
    </row>
    <row r="541" ht="22.5" customHeight="1">
      <c r="A541" s="56" t="s">
        <v>1298</v>
      </c>
      <c r="B541" s="57" t="s">
        <v>611</v>
      </c>
    </row>
    <row r="542" ht="22.5" customHeight="1">
      <c r="A542" s="56" t="s">
        <v>1299</v>
      </c>
      <c r="B542" s="57" t="s">
        <v>434</v>
      </c>
    </row>
    <row r="543" ht="22.5" customHeight="1">
      <c r="A543" s="56" t="s">
        <v>644</v>
      </c>
      <c r="B543" s="57" t="s">
        <v>399</v>
      </c>
    </row>
    <row r="544" ht="22.5" customHeight="1">
      <c r="A544" s="56" t="s">
        <v>1303</v>
      </c>
      <c r="B544" s="57" t="s">
        <v>661</v>
      </c>
    </row>
    <row r="545" ht="22.5" customHeight="1">
      <c r="A545" s="56" t="s">
        <v>421</v>
      </c>
      <c r="B545" s="57" t="s">
        <v>434</v>
      </c>
    </row>
    <row r="546" ht="22.5" customHeight="1">
      <c r="A546" s="56" t="s">
        <v>1305</v>
      </c>
      <c r="B546" s="57" t="s">
        <v>464</v>
      </c>
    </row>
    <row r="547" ht="22.5" customHeight="1">
      <c r="A547" s="56" t="s">
        <v>1306</v>
      </c>
      <c r="B547" s="57" t="s">
        <v>478</v>
      </c>
    </row>
    <row r="548" ht="22.5" customHeight="1">
      <c r="A548" s="56" t="s">
        <v>1307</v>
      </c>
      <c r="B548" s="57" t="s">
        <v>536</v>
      </c>
    </row>
    <row r="549" ht="22.5" customHeight="1">
      <c r="A549" s="56" t="s">
        <v>481</v>
      </c>
      <c r="B549" s="57" t="s">
        <v>451</v>
      </c>
    </row>
    <row r="550" ht="22.5" customHeight="1">
      <c r="A550" s="56" t="s">
        <v>1310</v>
      </c>
      <c r="B550" s="57" t="s">
        <v>1311</v>
      </c>
    </row>
    <row r="551" ht="22.5" customHeight="1">
      <c r="A551" s="56" t="s">
        <v>567</v>
      </c>
      <c r="B551" s="57" t="s">
        <v>1051</v>
      </c>
    </row>
    <row r="552" ht="22.5" customHeight="1">
      <c r="A552" s="56" t="s">
        <v>1313</v>
      </c>
      <c r="B552" s="57" t="s">
        <v>1314</v>
      </c>
    </row>
    <row r="553" ht="22.5" customHeight="1">
      <c r="A553" s="56" t="s">
        <v>1316</v>
      </c>
      <c r="B553" s="57" t="s">
        <v>495</v>
      </c>
    </row>
    <row r="554" ht="22.5" customHeight="1">
      <c r="A554" s="56" t="s">
        <v>1317</v>
      </c>
      <c r="B554" s="57" t="s">
        <v>949</v>
      </c>
    </row>
    <row r="555" ht="22.5" customHeight="1">
      <c r="A555" s="56" t="s">
        <v>1318</v>
      </c>
      <c r="B555" s="57" t="s">
        <v>409</v>
      </c>
    </row>
    <row r="556" ht="22.5" customHeight="1">
      <c r="A556" s="56" t="s">
        <v>1319</v>
      </c>
      <c r="B556" s="57" t="s">
        <v>598</v>
      </c>
    </row>
    <row r="557" ht="22.5" customHeight="1">
      <c r="A557" s="56" t="s">
        <v>1321</v>
      </c>
      <c r="B557" s="57" t="s">
        <v>812</v>
      </c>
    </row>
    <row r="558" ht="22.5" customHeight="1">
      <c r="A558" s="56" t="s">
        <v>1322</v>
      </c>
      <c r="B558" s="57" t="s">
        <v>623</v>
      </c>
    </row>
    <row r="559" ht="22.5" customHeight="1">
      <c r="A559" s="56" t="s">
        <v>1323</v>
      </c>
      <c r="B559" s="57" t="s">
        <v>1324</v>
      </c>
    </row>
    <row r="560" ht="22.5" customHeight="1">
      <c r="A560" s="56" t="s">
        <v>1325</v>
      </c>
      <c r="B560" s="57" t="s">
        <v>690</v>
      </c>
    </row>
    <row r="561" ht="22.5" customHeight="1">
      <c r="A561" s="56" t="s">
        <v>1326</v>
      </c>
      <c r="B561" s="57" t="s">
        <v>875</v>
      </c>
    </row>
    <row r="562" ht="22.5" customHeight="1">
      <c r="A562" s="56" t="s">
        <v>222</v>
      </c>
      <c r="B562" s="57" t="s">
        <v>580</v>
      </c>
    </row>
    <row r="563" ht="22.5" customHeight="1">
      <c r="A563" s="56" t="s">
        <v>758</v>
      </c>
      <c r="B563" s="57" t="s">
        <v>448</v>
      </c>
    </row>
    <row r="564" ht="22.5" customHeight="1">
      <c r="A564" s="56" t="s">
        <v>1329</v>
      </c>
      <c r="B564" s="57" t="s">
        <v>598</v>
      </c>
    </row>
    <row r="565" ht="22.5" customHeight="1">
      <c r="A565" s="65" t="s">
        <v>461</v>
      </c>
      <c r="B565" s="66" t="s">
        <v>666</v>
      </c>
    </row>
    <row r="566" ht="22.5" customHeight="1">
      <c r="A566" s="67" t="s">
        <v>1113</v>
      </c>
      <c r="B566" s="68" t="s">
        <v>524</v>
      </c>
    </row>
    <row r="567" ht="22.5" customHeight="1">
      <c r="A567" s="65" t="s">
        <v>1130</v>
      </c>
      <c r="B567" s="66" t="s">
        <v>466</v>
      </c>
    </row>
    <row r="568" ht="22.5" customHeight="1">
      <c r="A568" s="67" t="s">
        <v>1254</v>
      </c>
      <c r="B568" s="68" t="s">
        <v>1333</v>
      </c>
    </row>
    <row r="569" ht="22.5" customHeight="1">
      <c r="A569" s="65" t="s">
        <v>1334</v>
      </c>
      <c r="B569" s="66" t="s">
        <v>466</v>
      </c>
    </row>
    <row r="570" ht="22.5" customHeight="1">
      <c r="A570" s="67" t="s">
        <v>1335</v>
      </c>
      <c r="B570" s="68" t="s">
        <v>466</v>
      </c>
    </row>
    <row r="571" ht="22.5" customHeight="1">
      <c r="A571" s="65" t="s">
        <v>1337</v>
      </c>
      <c r="B571" s="66" t="s">
        <v>451</v>
      </c>
    </row>
    <row r="572" ht="22.5" customHeight="1">
      <c r="A572" s="67" t="s">
        <v>1340</v>
      </c>
      <c r="B572" s="68" t="s">
        <v>466</v>
      </c>
    </row>
    <row r="573" ht="22.5" customHeight="1">
      <c r="A573" s="65" t="s">
        <v>1341</v>
      </c>
      <c r="B573" s="66" t="s">
        <v>466</v>
      </c>
    </row>
    <row r="574" ht="22.5" customHeight="1">
      <c r="A574" s="67" t="s">
        <v>1342</v>
      </c>
      <c r="B574" s="68" t="s">
        <v>875</v>
      </c>
    </row>
    <row r="575" ht="22.5" customHeight="1">
      <c r="A575" s="65" t="s">
        <v>1343</v>
      </c>
      <c r="B575" s="66" t="s">
        <v>415</v>
      </c>
    </row>
    <row r="576" ht="22.5" customHeight="1">
      <c r="A576" s="67" t="s">
        <v>1344</v>
      </c>
      <c r="B576" s="68" t="s">
        <v>466</v>
      </c>
    </row>
    <row r="577" ht="22.5" customHeight="1">
      <c r="A577" s="65" t="s">
        <v>1346</v>
      </c>
      <c r="B577" s="66" t="s">
        <v>536</v>
      </c>
    </row>
    <row r="578" ht="22.5" customHeight="1">
      <c r="A578" s="67" t="s">
        <v>1349</v>
      </c>
      <c r="B578" s="68" t="s">
        <v>724</v>
      </c>
    </row>
    <row r="579" ht="22.5" customHeight="1">
      <c r="A579" s="65" t="s">
        <v>1351</v>
      </c>
      <c r="B579" s="66" t="s">
        <v>875</v>
      </c>
    </row>
    <row r="580" ht="22.5" customHeight="1">
      <c r="A580" s="67" t="s">
        <v>1352</v>
      </c>
      <c r="B580" s="68" t="s">
        <v>495</v>
      </c>
    </row>
    <row r="581" ht="22.5" customHeight="1">
      <c r="A581" s="65" t="s">
        <v>1354</v>
      </c>
      <c r="B581" s="66" t="s">
        <v>466</v>
      </c>
    </row>
    <row r="582" ht="22.5" customHeight="1">
      <c r="A582" s="67" t="s">
        <v>1355</v>
      </c>
      <c r="B582" s="68" t="s">
        <v>920</v>
      </c>
    </row>
    <row r="583" ht="22.5" customHeight="1">
      <c r="A583" s="65" t="s">
        <v>1358</v>
      </c>
      <c r="B583" s="66" t="s">
        <v>466</v>
      </c>
    </row>
    <row r="584" ht="22.5" customHeight="1">
      <c r="A584" s="67" t="s">
        <v>1359</v>
      </c>
      <c r="B584" s="68" t="s">
        <v>466</v>
      </c>
    </row>
  </sheetData>
  <dataValidations>
    <dataValidation allowBlank="1" showDropDown="1" sqref="B2:B584"/>
  </dataValidation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63"/>
    <col customWidth="1" min="2" max="3" width="17.75"/>
    <col customWidth="1" min="4" max="4" width="15.0"/>
    <col customWidth="1" min="5" max="5" width="20.63"/>
    <col customWidth="1" min="27" max="27" width="46.13"/>
    <col customWidth="1" min="28" max="28" width="21.75"/>
  </cols>
  <sheetData>
    <row r="1" ht="22.5" customHeight="1">
      <c r="A1" s="58" t="s">
        <v>4</v>
      </c>
      <c r="B1" s="59" t="s">
        <v>895</v>
      </c>
      <c r="C1" s="59" t="s">
        <v>897</v>
      </c>
      <c r="D1" s="58" t="s">
        <v>899</v>
      </c>
      <c r="E1" s="60" t="s">
        <v>901</v>
      </c>
      <c r="F1" s="60" t="s">
        <v>902</v>
      </c>
      <c r="G1" s="60" t="s">
        <v>10</v>
      </c>
      <c r="H1" s="60" t="s">
        <v>12</v>
      </c>
      <c r="I1" s="60" t="s">
        <v>13</v>
      </c>
      <c r="J1" s="60" t="s">
        <v>14</v>
      </c>
      <c r="K1" s="60" t="s">
        <v>15</v>
      </c>
      <c r="L1" s="60" t="s">
        <v>16</v>
      </c>
      <c r="M1" s="60" t="s">
        <v>17</v>
      </c>
      <c r="N1" s="60" t="s">
        <v>18</v>
      </c>
      <c r="O1" s="60" t="s">
        <v>19</v>
      </c>
      <c r="P1" s="60" t="s">
        <v>20</v>
      </c>
      <c r="Q1" s="60" t="s">
        <v>21</v>
      </c>
      <c r="R1" s="60" t="s">
        <v>22</v>
      </c>
      <c r="S1" s="60" t="s">
        <v>23</v>
      </c>
      <c r="T1" s="60" t="s">
        <v>24</v>
      </c>
      <c r="U1" s="60" t="s">
        <v>25</v>
      </c>
      <c r="V1" s="60" t="s">
        <v>26</v>
      </c>
      <c r="W1" s="60" t="s">
        <v>27</v>
      </c>
      <c r="X1" s="60" t="s">
        <v>28</v>
      </c>
      <c r="Y1" s="60" t="s">
        <v>29</v>
      </c>
      <c r="Z1" s="60" t="s">
        <v>30</v>
      </c>
      <c r="AA1" s="60" t="s">
        <v>79</v>
      </c>
      <c r="AB1" s="60" t="s">
        <v>916</v>
      </c>
    </row>
    <row r="2" ht="22.5" customHeight="1">
      <c r="A2" s="7" t="s">
        <v>211</v>
      </c>
      <c r="B2" s="7">
        <v>1.0</v>
      </c>
      <c r="C2" s="7"/>
      <c r="D2" s="61">
        <v>46055.0</v>
      </c>
      <c r="E2" s="7"/>
      <c r="F2" s="7"/>
      <c r="G2" s="7"/>
      <c r="H2" s="7"/>
      <c r="I2" s="7"/>
      <c r="J2" s="7"/>
      <c r="K2" s="7"/>
      <c r="L2" s="7"/>
      <c r="M2" s="7"/>
      <c r="N2" s="7"/>
      <c r="O2" s="7"/>
      <c r="P2" s="7"/>
      <c r="Q2" s="7"/>
      <c r="R2" s="7"/>
      <c r="S2" s="7"/>
      <c r="T2" s="7"/>
      <c r="U2" s="7"/>
      <c r="V2" s="7"/>
      <c r="W2" s="7"/>
      <c r="X2" s="7"/>
      <c r="Y2" s="7"/>
      <c r="Z2" s="7"/>
      <c r="AA2" s="7"/>
    </row>
    <row r="3" ht="22.5" customHeight="1">
      <c r="A3" s="7" t="s">
        <v>316</v>
      </c>
      <c r="B3" s="7">
        <v>1.0</v>
      </c>
      <c r="C3" s="7"/>
      <c r="D3" s="61">
        <v>46055.0</v>
      </c>
      <c r="E3" s="7"/>
      <c r="F3" s="7"/>
      <c r="G3" s="7"/>
      <c r="H3" s="7"/>
      <c r="I3" s="7"/>
      <c r="J3" s="7"/>
      <c r="K3" s="7"/>
      <c r="L3" s="7"/>
      <c r="M3" s="7"/>
      <c r="N3" s="7"/>
      <c r="O3" s="7"/>
      <c r="P3" s="7"/>
      <c r="Q3" s="7"/>
      <c r="R3" s="7"/>
      <c r="S3" s="7"/>
      <c r="T3" s="7"/>
      <c r="U3" s="7"/>
      <c r="V3" s="7"/>
      <c r="W3" s="7"/>
      <c r="X3" s="7"/>
      <c r="Y3" s="7"/>
      <c r="Z3" s="7"/>
      <c r="AA3" s="7"/>
    </row>
    <row r="4" ht="22.5" customHeight="1">
      <c r="A4" s="7" t="s">
        <v>817</v>
      </c>
      <c r="B4" s="7">
        <v>1.0</v>
      </c>
      <c r="C4" s="7"/>
      <c r="D4" s="61">
        <v>46055.0</v>
      </c>
      <c r="E4" s="7"/>
      <c r="F4" s="7"/>
      <c r="G4" s="7"/>
      <c r="H4" s="7"/>
      <c r="I4" s="7"/>
      <c r="J4" s="7"/>
      <c r="K4" s="7"/>
      <c r="L4" s="7"/>
      <c r="M4" s="7"/>
      <c r="N4" s="7"/>
      <c r="O4" s="7"/>
      <c r="P4" s="7"/>
      <c r="Q4" s="7"/>
      <c r="R4" s="7"/>
      <c r="S4" s="7"/>
      <c r="T4" s="7"/>
      <c r="U4" s="7"/>
      <c r="V4" s="7"/>
      <c r="W4" s="7"/>
      <c r="X4" s="7"/>
      <c r="Y4" s="7"/>
      <c r="Z4" s="7"/>
      <c r="AA4" s="7"/>
    </row>
    <row r="5" ht="22.5" customHeight="1">
      <c r="A5" s="7" t="s">
        <v>965</v>
      </c>
      <c r="B5" s="7">
        <v>1.0</v>
      </c>
      <c r="C5" s="7" t="s">
        <v>178</v>
      </c>
      <c r="D5" s="61">
        <v>46055.0</v>
      </c>
      <c r="E5" s="7" t="s">
        <v>967</v>
      </c>
      <c r="F5" s="7"/>
      <c r="G5" s="7"/>
      <c r="H5" s="7"/>
      <c r="I5" s="7"/>
      <c r="J5" s="7" t="s">
        <v>968</v>
      </c>
      <c r="K5" s="7"/>
      <c r="L5" s="7"/>
      <c r="M5" s="7"/>
      <c r="N5" s="7"/>
      <c r="O5" s="7"/>
      <c r="P5" s="7"/>
      <c r="Q5" s="7"/>
      <c r="R5" s="7"/>
      <c r="S5" s="7"/>
      <c r="T5" s="7"/>
      <c r="U5" s="7"/>
      <c r="V5" s="7"/>
      <c r="W5" s="7"/>
      <c r="X5" s="7"/>
      <c r="Y5" s="7"/>
      <c r="Z5" s="7"/>
      <c r="AA5" s="7"/>
    </row>
    <row r="6" ht="22.5" customHeight="1">
      <c r="A6" s="7" t="s">
        <v>976</v>
      </c>
      <c r="B6" s="7">
        <v>1.0</v>
      </c>
      <c r="C6" s="7" t="s">
        <v>178</v>
      </c>
      <c r="D6" s="61">
        <v>46055.0</v>
      </c>
      <c r="E6" s="7" t="s">
        <v>980</v>
      </c>
      <c r="F6" s="7"/>
      <c r="G6" s="7"/>
      <c r="H6" s="7"/>
      <c r="I6" s="7"/>
      <c r="J6" s="7"/>
      <c r="K6" s="7"/>
      <c r="L6" s="7"/>
      <c r="M6" s="7"/>
      <c r="N6" s="7"/>
      <c r="O6" s="7" t="s">
        <v>968</v>
      </c>
      <c r="P6" s="7"/>
      <c r="Q6" s="7"/>
      <c r="R6" s="7"/>
      <c r="S6" s="7"/>
      <c r="T6" s="7"/>
      <c r="U6" s="7"/>
      <c r="V6" s="7"/>
      <c r="W6" s="7"/>
      <c r="X6" s="7"/>
      <c r="Y6" s="7"/>
      <c r="Z6" s="7"/>
      <c r="AA6" s="7"/>
    </row>
    <row r="7" ht="22.5" customHeight="1">
      <c r="A7" s="7" t="s">
        <v>992</v>
      </c>
      <c r="B7" s="7">
        <v>1.0</v>
      </c>
      <c r="C7" s="7" t="s">
        <v>178</v>
      </c>
      <c r="D7" s="61">
        <v>46055.0</v>
      </c>
      <c r="E7" s="7" t="s">
        <v>993</v>
      </c>
      <c r="F7" s="7"/>
      <c r="G7" s="7"/>
      <c r="H7" s="7"/>
      <c r="I7" s="7"/>
      <c r="J7" s="7" t="s">
        <v>997</v>
      </c>
      <c r="K7" s="7"/>
      <c r="L7" s="7"/>
      <c r="M7" s="7"/>
      <c r="N7" s="7"/>
      <c r="O7" s="7"/>
      <c r="P7" s="7"/>
      <c r="Q7" s="7"/>
      <c r="R7" s="7"/>
      <c r="S7" s="7"/>
      <c r="T7" s="7"/>
      <c r="U7" s="7"/>
      <c r="V7" s="7"/>
      <c r="W7" s="7"/>
      <c r="X7" s="7"/>
      <c r="Y7" s="7"/>
      <c r="Z7" s="7"/>
      <c r="AA7" s="7"/>
    </row>
    <row r="8" ht="22.5" customHeight="1">
      <c r="A8" s="7" t="s">
        <v>1006</v>
      </c>
      <c r="B8" s="7">
        <v>1.0</v>
      </c>
      <c r="C8" s="7" t="s">
        <v>178</v>
      </c>
      <c r="D8" s="61">
        <v>46055.0</v>
      </c>
      <c r="E8" s="7" t="s">
        <v>1009</v>
      </c>
      <c r="F8" s="7"/>
      <c r="G8" s="7" t="s">
        <v>997</v>
      </c>
      <c r="H8" s="7"/>
      <c r="I8" s="7"/>
      <c r="J8" s="7"/>
      <c r="K8" s="7"/>
      <c r="L8" s="7"/>
      <c r="M8" s="7" t="s">
        <v>997</v>
      </c>
      <c r="N8" s="7"/>
      <c r="O8" s="7" t="s">
        <v>968</v>
      </c>
      <c r="P8" s="7" t="s">
        <v>968</v>
      </c>
      <c r="Q8" s="7"/>
      <c r="R8" s="7"/>
      <c r="S8" s="7"/>
      <c r="T8" s="7"/>
      <c r="U8" s="7"/>
      <c r="V8" s="7"/>
      <c r="W8" s="7"/>
      <c r="X8" s="7"/>
      <c r="Y8" s="7"/>
      <c r="Z8" s="7"/>
      <c r="AA8" s="7"/>
    </row>
    <row r="9" ht="22.5" customHeight="1">
      <c r="A9" s="7" t="s">
        <v>1018</v>
      </c>
      <c r="B9" s="7">
        <v>1.0</v>
      </c>
      <c r="C9" s="7"/>
      <c r="D9" s="61">
        <v>46055.0</v>
      </c>
      <c r="E9" s="7"/>
      <c r="F9" s="7"/>
      <c r="G9" s="7"/>
      <c r="H9" s="7"/>
      <c r="I9" s="7"/>
      <c r="J9" s="7"/>
      <c r="K9" s="7"/>
      <c r="L9" s="7"/>
      <c r="M9" s="7"/>
      <c r="N9" s="7"/>
      <c r="O9" s="7"/>
      <c r="P9" s="7"/>
      <c r="Q9" s="7"/>
      <c r="R9" s="7"/>
      <c r="S9" s="7"/>
      <c r="T9" s="7"/>
      <c r="U9" s="7"/>
      <c r="V9" s="7"/>
      <c r="W9" s="7"/>
      <c r="X9" s="7"/>
      <c r="Y9" s="7"/>
      <c r="Z9" s="7"/>
      <c r="AA9" s="7"/>
    </row>
    <row r="10" ht="22.5" customHeight="1">
      <c r="A10" s="7" t="s">
        <v>1028</v>
      </c>
      <c r="B10" s="7">
        <v>1.0</v>
      </c>
      <c r="C10" s="7" t="s">
        <v>178</v>
      </c>
      <c r="D10" s="61">
        <v>46055.0</v>
      </c>
      <c r="E10" s="7" t="s">
        <v>1031</v>
      </c>
      <c r="F10" s="7"/>
      <c r="G10" s="7"/>
      <c r="H10" s="7"/>
      <c r="I10" s="7"/>
      <c r="J10" s="7"/>
      <c r="K10" s="7"/>
      <c r="L10" s="7"/>
      <c r="M10" s="7"/>
      <c r="N10" s="7"/>
      <c r="O10" s="7" t="s">
        <v>1038</v>
      </c>
      <c r="P10" s="7" t="s">
        <v>968</v>
      </c>
      <c r="Q10" s="7" t="s">
        <v>968</v>
      </c>
      <c r="R10" s="7"/>
      <c r="S10" s="7"/>
      <c r="T10" s="7"/>
      <c r="U10" s="7"/>
      <c r="V10" s="7"/>
      <c r="W10" s="7"/>
      <c r="X10" s="7"/>
      <c r="Y10" s="7"/>
      <c r="Z10" s="7"/>
      <c r="AA10" s="7"/>
    </row>
    <row r="11" ht="22.5" customHeight="1">
      <c r="A11" s="7" t="s">
        <v>1043</v>
      </c>
      <c r="B11" s="7">
        <v>1.0</v>
      </c>
      <c r="C11" s="7" t="s">
        <v>178</v>
      </c>
      <c r="D11" s="61">
        <v>46055.0</v>
      </c>
      <c r="E11" s="7" t="s">
        <v>1046</v>
      </c>
      <c r="F11" s="7"/>
      <c r="G11" s="7"/>
      <c r="H11" s="7"/>
      <c r="I11" s="7"/>
      <c r="J11" s="7"/>
      <c r="K11" s="7"/>
      <c r="L11" s="7"/>
      <c r="M11" s="7" t="s">
        <v>997</v>
      </c>
      <c r="N11" s="7"/>
      <c r="O11" s="7" t="s">
        <v>1038</v>
      </c>
      <c r="P11" s="7" t="s">
        <v>968</v>
      </c>
      <c r="Q11" s="7"/>
      <c r="R11" s="7"/>
      <c r="S11" s="7"/>
      <c r="T11" s="7"/>
      <c r="U11" s="7"/>
      <c r="V11" s="7"/>
      <c r="W11" s="7"/>
      <c r="X11" s="7"/>
      <c r="Y11" s="7"/>
      <c r="Z11" s="7"/>
      <c r="AA11" s="7"/>
    </row>
    <row r="12" ht="22.5" customHeight="1">
      <c r="A12" s="7" t="s">
        <v>1058</v>
      </c>
      <c r="B12" s="7">
        <v>1.0</v>
      </c>
      <c r="C12" s="7"/>
      <c r="D12" s="61">
        <v>46055.0</v>
      </c>
      <c r="E12" s="7"/>
      <c r="F12" s="7"/>
      <c r="G12" s="7"/>
      <c r="H12" s="7"/>
      <c r="I12" s="7"/>
      <c r="J12" s="7"/>
      <c r="K12" s="7"/>
      <c r="L12" s="7"/>
      <c r="M12" s="7"/>
      <c r="N12" s="7"/>
      <c r="O12" s="7"/>
      <c r="P12" s="7"/>
      <c r="Q12" s="7"/>
      <c r="R12" s="7"/>
      <c r="S12" s="7"/>
      <c r="T12" s="7"/>
      <c r="U12" s="7"/>
      <c r="V12" s="7"/>
      <c r="W12" s="7"/>
      <c r="X12" s="7"/>
      <c r="Y12" s="7"/>
      <c r="Z12" s="7"/>
      <c r="AA12" s="7"/>
    </row>
    <row r="13" ht="22.5" customHeight="1">
      <c r="A13" s="7" t="s">
        <v>1075</v>
      </c>
      <c r="B13" s="7">
        <v>1.0</v>
      </c>
      <c r="C13" s="7"/>
      <c r="D13" s="61">
        <v>46055.0</v>
      </c>
      <c r="E13" s="7"/>
      <c r="F13" s="7"/>
      <c r="G13" s="7"/>
      <c r="H13" s="7"/>
      <c r="I13" s="7"/>
      <c r="J13" s="7"/>
      <c r="K13" s="7"/>
      <c r="L13" s="7"/>
      <c r="M13" s="7"/>
      <c r="N13" s="7"/>
      <c r="O13" s="7"/>
      <c r="P13" s="7"/>
      <c r="Q13" s="7"/>
      <c r="R13" s="7"/>
      <c r="S13" s="7"/>
      <c r="T13" s="7"/>
      <c r="U13" s="7"/>
      <c r="V13" s="7"/>
      <c r="W13" s="7"/>
      <c r="X13" s="7"/>
      <c r="Y13" s="7"/>
      <c r="Z13" s="7"/>
      <c r="AA13" s="7"/>
    </row>
    <row r="14" ht="22.5" customHeight="1">
      <c r="A14" s="7" t="s">
        <v>1082</v>
      </c>
      <c r="B14" s="7">
        <v>1.0</v>
      </c>
      <c r="C14" s="7"/>
      <c r="D14" s="61">
        <v>46055.0</v>
      </c>
      <c r="E14" s="7"/>
      <c r="F14" s="7"/>
      <c r="G14" s="7"/>
      <c r="H14" s="7"/>
      <c r="I14" s="7"/>
      <c r="J14" s="7"/>
      <c r="K14" s="7"/>
      <c r="L14" s="7"/>
      <c r="M14" s="7"/>
      <c r="N14" s="7"/>
      <c r="O14" s="7"/>
      <c r="P14" s="7"/>
      <c r="Q14" s="7"/>
      <c r="R14" s="7"/>
      <c r="S14" s="7"/>
      <c r="T14" s="7"/>
      <c r="U14" s="7"/>
      <c r="V14" s="7"/>
      <c r="W14" s="7"/>
      <c r="X14" s="7"/>
      <c r="Y14" s="7"/>
      <c r="Z14" s="7"/>
      <c r="AA14" s="7"/>
    </row>
    <row r="15" ht="22.5" customHeight="1">
      <c r="A15" s="7" t="s">
        <v>1097</v>
      </c>
      <c r="B15" s="7">
        <v>1.0</v>
      </c>
      <c r="C15" s="7" t="s">
        <v>178</v>
      </c>
      <c r="D15" s="61">
        <v>46055.0</v>
      </c>
      <c r="E15" s="7" t="s">
        <v>1099</v>
      </c>
      <c r="F15" s="7"/>
      <c r="G15" s="7"/>
      <c r="H15" s="7"/>
      <c r="I15" s="7"/>
      <c r="J15" s="7"/>
      <c r="K15" s="7"/>
      <c r="L15" s="7"/>
      <c r="M15" s="7"/>
      <c r="N15" s="7"/>
      <c r="O15" s="7" t="s">
        <v>968</v>
      </c>
      <c r="P15" s="7"/>
      <c r="Q15" s="7"/>
      <c r="R15" s="7"/>
      <c r="S15" s="7"/>
      <c r="T15" s="7"/>
      <c r="U15" s="7"/>
      <c r="V15" s="7"/>
      <c r="W15" s="7"/>
      <c r="X15" s="7"/>
      <c r="Y15" s="7"/>
      <c r="Z15" s="7"/>
      <c r="AA15" s="7"/>
    </row>
    <row r="16" ht="22.5" customHeight="1">
      <c r="A16" s="7" t="s">
        <v>1109</v>
      </c>
      <c r="B16" s="7">
        <v>1.0</v>
      </c>
      <c r="C16" s="7" t="s">
        <v>178</v>
      </c>
      <c r="D16" s="61">
        <v>46055.0</v>
      </c>
      <c r="E16" s="7" t="s">
        <v>1112</v>
      </c>
      <c r="F16" s="7"/>
      <c r="G16" s="7"/>
      <c r="H16" s="7"/>
      <c r="I16" s="7"/>
      <c r="J16" s="7"/>
      <c r="K16" s="7"/>
      <c r="L16" s="7"/>
      <c r="M16" s="7"/>
      <c r="N16" s="7"/>
      <c r="O16" s="7" t="s">
        <v>997</v>
      </c>
      <c r="P16" s="7"/>
      <c r="Q16" s="7"/>
      <c r="R16" s="7"/>
      <c r="S16" s="7"/>
      <c r="T16" s="7"/>
      <c r="U16" s="7"/>
      <c r="V16" s="7"/>
      <c r="W16" s="7"/>
      <c r="X16" s="7"/>
      <c r="Y16" s="7"/>
      <c r="Z16" s="7"/>
      <c r="AA16" s="7"/>
    </row>
    <row r="17" ht="22.5" customHeight="1">
      <c r="A17" s="7" t="s">
        <v>1124</v>
      </c>
      <c r="B17" s="7">
        <v>1.0</v>
      </c>
      <c r="C17" s="7" t="s">
        <v>178</v>
      </c>
      <c r="D17" s="61">
        <v>46055.0</v>
      </c>
      <c r="E17" s="7" t="s">
        <v>1126</v>
      </c>
      <c r="F17" s="7"/>
      <c r="G17" s="7"/>
      <c r="H17" s="7"/>
      <c r="I17" s="7"/>
      <c r="J17" s="7" t="s">
        <v>997</v>
      </c>
      <c r="K17" s="7"/>
      <c r="L17" s="7"/>
      <c r="M17" s="7"/>
      <c r="N17" s="7"/>
      <c r="O17" s="7"/>
      <c r="P17" s="7" t="s">
        <v>968</v>
      </c>
      <c r="Q17" s="7"/>
      <c r="R17" s="7"/>
      <c r="S17" s="7"/>
      <c r="T17" s="7"/>
      <c r="U17" s="7"/>
      <c r="V17" s="7"/>
      <c r="W17" s="7"/>
      <c r="X17" s="7"/>
      <c r="Y17" s="7"/>
      <c r="Z17" s="7"/>
      <c r="AA17" s="7"/>
    </row>
    <row r="18" ht="22.5" customHeight="1">
      <c r="A18" s="7" t="s">
        <v>1141</v>
      </c>
      <c r="B18" s="7">
        <v>1.0</v>
      </c>
      <c r="C18" s="7"/>
      <c r="D18" s="61">
        <v>46055.0</v>
      </c>
      <c r="E18" s="7"/>
      <c r="F18" s="7"/>
      <c r="G18" s="7"/>
      <c r="H18" s="7"/>
      <c r="I18" s="7"/>
      <c r="J18" s="7"/>
      <c r="K18" s="7"/>
      <c r="L18" s="7"/>
      <c r="M18" s="7"/>
      <c r="N18" s="7"/>
      <c r="O18" s="7"/>
      <c r="P18" s="7"/>
      <c r="Q18" s="7"/>
      <c r="R18" s="7"/>
      <c r="S18" s="7"/>
      <c r="T18" s="7"/>
      <c r="U18" s="7"/>
      <c r="V18" s="7"/>
      <c r="W18" s="7"/>
      <c r="X18" s="7"/>
      <c r="Y18" s="7"/>
      <c r="Z18" s="7"/>
      <c r="AA18" s="7"/>
    </row>
    <row r="19" ht="22.5" customHeight="1">
      <c r="A19" s="7" t="s">
        <v>1154</v>
      </c>
      <c r="B19" s="7">
        <v>1.0</v>
      </c>
      <c r="C19" s="7" t="s">
        <v>178</v>
      </c>
      <c r="D19" s="61">
        <v>46055.0</v>
      </c>
      <c r="E19" s="7" t="s">
        <v>1155</v>
      </c>
      <c r="F19" s="7"/>
      <c r="G19" s="7"/>
      <c r="H19" s="7"/>
      <c r="I19" s="7"/>
      <c r="J19" s="7"/>
      <c r="K19" s="7"/>
      <c r="L19" s="7"/>
      <c r="M19" s="7"/>
      <c r="N19" s="7"/>
      <c r="O19" s="7" t="s">
        <v>968</v>
      </c>
      <c r="P19" s="7"/>
      <c r="Q19" s="7"/>
      <c r="R19" s="7"/>
      <c r="S19" s="7"/>
      <c r="T19" s="7"/>
      <c r="U19" s="7"/>
      <c r="V19" s="7"/>
      <c r="W19" s="7"/>
      <c r="X19" s="7"/>
      <c r="Y19" s="7"/>
      <c r="Z19" s="7"/>
      <c r="AA19" s="7"/>
    </row>
    <row r="20" ht="22.5" customHeight="1">
      <c r="A20" s="7" t="s">
        <v>1169</v>
      </c>
      <c r="B20" s="7">
        <v>1.0</v>
      </c>
      <c r="C20" s="7"/>
      <c r="D20" s="61">
        <v>46055.0</v>
      </c>
      <c r="E20" s="7"/>
      <c r="F20" s="7"/>
      <c r="G20" s="7"/>
      <c r="H20" s="7"/>
      <c r="I20" s="7"/>
      <c r="J20" s="7"/>
      <c r="K20" s="7"/>
      <c r="L20" s="7"/>
      <c r="M20" s="7"/>
      <c r="N20" s="7"/>
      <c r="O20" s="7"/>
      <c r="P20" s="7"/>
      <c r="Q20" s="7"/>
      <c r="R20" s="7"/>
      <c r="S20" s="7"/>
      <c r="T20" s="7"/>
      <c r="U20" s="7"/>
      <c r="V20" s="7"/>
      <c r="W20" s="7"/>
      <c r="X20" s="7"/>
      <c r="Y20" s="7"/>
      <c r="Z20" s="7"/>
      <c r="AA20" s="7"/>
    </row>
    <row r="21" ht="22.5" customHeight="1">
      <c r="A21" s="7" t="s">
        <v>1183</v>
      </c>
      <c r="B21" s="7">
        <v>1.0</v>
      </c>
      <c r="C21" s="7" t="s">
        <v>178</v>
      </c>
      <c r="D21" s="61">
        <v>46055.0</v>
      </c>
      <c r="E21" s="7" t="s">
        <v>1187</v>
      </c>
      <c r="F21" s="7"/>
      <c r="G21" s="7"/>
      <c r="H21" s="7"/>
      <c r="I21" s="7"/>
      <c r="J21" s="7" t="s">
        <v>968</v>
      </c>
      <c r="K21" s="7"/>
      <c r="L21" s="7"/>
      <c r="M21" s="7" t="s">
        <v>997</v>
      </c>
      <c r="N21" s="7"/>
      <c r="O21" s="7" t="s">
        <v>1038</v>
      </c>
      <c r="P21" s="7" t="s">
        <v>968</v>
      </c>
      <c r="Q21" s="7"/>
      <c r="R21" s="7"/>
      <c r="S21" s="7"/>
      <c r="T21" s="7"/>
      <c r="U21" s="7"/>
      <c r="V21" s="7"/>
      <c r="W21" s="7"/>
      <c r="X21" s="7"/>
      <c r="Y21" s="7"/>
      <c r="Z21" s="7"/>
      <c r="AA21" s="7"/>
    </row>
    <row r="22" ht="22.5" customHeight="1">
      <c r="A22" s="7" t="s">
        <v>1198</v>
      </c>
      <c r="B22" s="7">
        <v>1.0</v>
      </c>
      <c r="C22" s="7" t="s">
        <v>178</v>
      </c>
      <c r="D22" s="61">
        <v>46055.0</v>
      </c>
      <c r="E22" s="7" t="s">
        <v>1203</v>
      </c>
      <c r="F22" s="7"/>
      <c r="G22" s="7"/>
      <c r="H22" s="7"/>
      <c r="I22" s="7"/>
      <c r="J22" s="7"/>
      <c r="K22" s="7"/>
      <c r="L22" s="7"/>
      <c r="M22" s="7"/>
      <c r="N22" s="7"/>
      <c r="O22" s="7" t="s">
        <v>997</v>
      </c>
      <c r="P22" s="7"/>
      <c r="Q22" s="7"/>
      <c r="R22" s="7"/>
      <c r="S22" s="7"/>
      <c r="T22" s="7"/>
      <c r="U22" s="7"/>
      <c r="V22" s="7"/>
      <c r="W22" s="7"/>
      <c r="X22" s="7"/>
      <c r="Y22" s="7"/>
      <c r="Z22" s="7"/>
      <c r="AA22" s="7"/>
    </row>
    <row r="23" ht="22.5" customHeight="1">
      <c r="A23" s="7" t="s">
        <v>786</v>
      </c>
      <c r="B23" s="7">
        <v>1.0</v>
      </c>
      <c r="C23" s="7"/>
      <c r="D23" s="61">
        <v>46056.0</v>
      </c>
      <c r="E23" s="7"/>
      <c r="F23" s="7"/>
      <c r="G23" s="7"/>
      <c r="H23" s="7"/>
      <c r="I23" s="7"/>
      <c r="J23" s="7"/>
      <c r="K23" s="7"/>
      <c r="L23" s="7"/>
      <c r="M23" s="7"/>
      <c r="N23" s="7"/>
      <c r="O23" s="7"/>
      <c r="P23" s="7"/>
      <c r="Q23" s="7"/>
      <c r="R23" s="7"/>
      <c r="S23" s="7"/>
      <c r="T23" s="7"/>
      <c r="U23" s="7"/>
      <c r="V23" s="7"/>
      <c r="W23" s="7"/>
      <c r="X23" s="7"/>
      <c r="Y23" s="7"/>
      <c r="Z23" s="7"/>
      <c r="AA23" s="7"/>
    </row>
    <row r="24" ht="22.5" customHeight="1">
      <c r="A24" s="7" t="s">
        <v>879</v>
      </c>
      <c r="B24" s="7">
        <v>1.0</v>
      </c>
      <c r="C24" s="7" t="s">
        <v>295</v>
      </c>
      <c r="D24" s="61">
        <v>46056.0</v>
      </c>
      <c r="E24" s="7" t="s">
        <v>1226</v>
      </c>
      <c r="F24" s="7"/>
      <c r="G24" s="7"/>
      <c r="H24" s="7"/>
      <c r="I24" s="7"/>
      <c r="J24" s="7" t="s">
        <v>997</v>
      </c>
      <c r="K24" s="7"/>
      <c r="L24" s="7"/>
      <c r="M24" s="7"/>
      <c r="N24" s="7"/>
      <c r="O24" s="7"/>
      <c r="P24" s="7"/>
      <c r="Q24" s="7"/>
      <c r="R24" s="7"/>
      <c r="S24" s="7"/>
      <c r="T24" s="7"/>
      <c r="U24" s="7"/>
      <c r="V24" s="7"/>
      <c r="W24" s="7"/>
      <c r="X24" s="7"/>
      <c r="Y24" s="7"/>
      <c r="Z24" s="7"/>
      <c r="AA24" s="7"/>
    </row>
    <row r="25" ht="22.5" customHeight="1">
      <c r="A25" s="7" t="s">
        <v>1236</v>
      </c>
      <c r="B25" s="7">
        <v>1.0</v>
      </c>
      <c r="C25" s="7" t="s">
        <v>295</v>
      </c>
      <c r="D25" s="61">
        <v>46056.0</v>
      </c>
      <c r="E25" s="7" t="s">
        <v>1238</v>
      </c>
      <c r="F25" s="7"/>
      <c r="G25" s="7"/>
      <c r="H25" s="7"/>
      <c r="I25" s="7"/>
      <c r="J25" s="7"/>
      <c r="K25" s="7"/>
      <c r="L25" s="7"/>
      <c r="M25" s="7"/>
      <c r="N25" s="7"/>
      <c r="O25" s="7"/>
      <c r="P25" s="7"/>
      <c r="Q25" s="7"/>
      <c r="R25" s="7" t="s">
        <v>997</v>
      </c>
      <c r="S25" s="7"/>
      <c r="T25" s="7"/>
      <c r="U25" s="7"/>
      <c r="V25" s="7"/>
      <c r="W25" s="7"/>
      <c r="X25" s="7"/>
      <c r="Y25" s="7"/>
      <c r="Z25" s="7"/>
      <c r="AA25" s="7"/>
    </row>
    <row r="26" ht="22.5" customHeight="1">
      <c r="A26" s="7" t="s">
        <v>1248</v>
      </c>
      <c r="B26" s="7">
        <v>1.0</v>
      </c>
      <c r="C26" s="7"/>
      <c r="D26" s="61">
        <v>46056.0</v>
      </c>
      <c r="E26" s="7"/>
      <c r="F26" s="7"/>
      <c r="G26" s="7"/>
      <c r="H26" s="7"/>
      <c r="I26" s="7"/>
      <c r="J26" s="7"/>
      <c r="K26" s="7"/>
      <c r="L26" s="7"/>
      <c r="M26" s="7"/>
      <c r="N26" s="7"/>
      <c r="O26" s="7"/>
      <c r="P26" s="7"/>
      <c r="Q26" s="7"/>
      <c r="R26" s="7"/>
      <c r="S26" s="7"/>
      <c r="T26" s="7"/>
      <c r="U26" s="7"/>
      <c r="V26" s="7"/>
      <c r="W26" s="7"/>
      <c r="X26" s="7"/>
      <c r="Y26" s="7"/>
      <c r="Z26" s="7"/>
      <c r="AA26" s="7"/>
    </row>
    <row r="27" ht="22.5" customHeight="1">
      <c r="A27" s="7" t="s">
        <v>1258</v>
      </c>
      <c r="B27" s="7">
        <v>1.0</v>
      </c>
      <c r="C27" s="7" t="s">
        <v>295</v>
      </c>
      <c r="D27" s="61">
        <v>46056.0</v>
      </c>
      <c r="E27" s="7" t="s">
        <v>1261</v>
      </c>
      <c r="F27" s="7"/>
      <c r="G27" s="7"/>
      <c r="H27" s="7"/>
      <c r="I27" s="7"/>
      <c r="J27" s="7"/>
      <c r="K27" s="7"/>
      <c r="L27" s="7"/>
      <c r="M27" s="7"/>
      <c r="N27" s="7"/>
      <c r="O27" s="7"/>
      <c r="P27" s="7" t="s">
        <v>997</v>
      </c>
      <c r="Q27" s="7"/>
      <c r="R27" s="7" t="s">
        <v>997</v>
      </c>
      <c r="S27" s="7"/>
      <c r="T27" s="7"/>
      <c r="U27" s="7"/>
      <c r="V27" s="7"/>
      <c r="W27" s="7"/>
      <c r="X27" s="7"/>
      <c r="Y27" s="7"/>
      <c r="Z27" s="7"/>
      <c r="AA27" s="7"/>
    </row>
    <row r="28" ht="22.5" customHeight="1">
      <c r="A28" s="7" t="s">
        <v>1273</v>
      </c>
      <c r="B28" s="7">
        <v>1.0</v>
      </c>
      <c r="C28" s="7"/>
      <c r="D28" s="61">
        <v>46056.0</v>
      </c>
      <c r="E28" s="7"/>
      <c r="F28" s="7"/>
      <c r="G28" s="7"/>
      <c r="H28" s="7"/>
      <c r="I28" s="7"/>
      <c r="J28" s="7"/>
      <c r="K28" s="7"/>
      <c r="L28" s="7"/>
      <c r="M28" s="7"/>
      <c r="N28" s="7"/>
      <c r="O28" s="7"/>
      <c r="P28" s="7"/>
      <c r="Q28" s="7"/>
      <c r="R28" s="7"/>
      <c r="S28" s="7"/>
      <c r="T28" s="7"/>
      <c r="U28" s="7"/>
      <c r="V28" s="7"/>
      <c r="W28" s="7"/>
      <c r="X28" s="7"/>
      <c r="Y28" s="7"/>
      <c r="Z28" s="7"/>
      <c r="AA28" s="7"/>
    </row>
    <row r="29" ht="22.5" customHeight="1">
      <c r="A29" s="7" t="s">
        <v>1279</v>
      </c>
      <c r="B29" s="7">
        <v>1.0</v>
      </c>
      <c r="C29" s="7"/>
      <c r="D29" s="61">
        <v>46056.0</v>
      </c>
      <c r="E29" s="7"/>
      <c r="F29" s="7"/>
      <c r="G29" s="7"/>
      <c r="H29" s="7"/>
      <c r="I29" s="7"/>
      <c r="J29" s="7"/>
      <c r="K29" s="7"/>
      <c r="L29" s="7"/>
      <c r="M29" s="7"/>
      <c r="N29" s="7"/>
      <c r="O29" s="7"/>
      <c r="P29" s="7"/>
      <c r="Q29" s="7"/>
      <c r="R29" s="7"/>
      <c r="S29" s="7"/>
      <c r="T29" s="7"/>
      <c r="U29" s="7"/>
      <c r="V29" s="7"/>
      <c r="W29" s="7"/>
      <c r="X29" s="7"/>
      <c r="Y29" s="7"/>
      <c r="Z29" s="7"/>
      <c r="AA29" s="7"/>
    </row>
    <row r="30" ht="22.5" customHeight="1">
      <c r="A30" s="7" t="s">
        <v>1290</v>
      </c>
      <c r="B30" s="7">
        <v>1.0</v>
      </c>
      <c r="C30" s="7"/>
      <c r="D30" s="61">
        <v>46056.0</v>
      </c>
      <c r="E30" s="7"/>
      <c r="F30" s="7"/>
      <c r="G30" s="7"/>
      <c r="H30" s="7"/>
      <c r="I30" s="7"/>
      <c r="J30" s="7"/>
      <c r="K30" s="7"/>
      <c r="L30" s="7"/>
      <c r="M30" s="7"/>
      <c r="N30" s="7"/>
      <c r="O30" s="7"/>
      <c r="P30" s="7"/>
      <c r="Q30" s="7"/>
      <c r="R30" s="7"/>
      <c r="S30" s="7"/>
      <c r="T30" s="7"/>
      <c r="U30" s="7"/>
      <c r="V30" s="7"/>
      <c r="W30" s="7"/>
      <c r="X30" s="7"/>
      <c r="Y30" s="7"/>
      <c r="Z30" s="7"/>
      <c r="AA30" s="7"/>
    </row>
    <row r="31" ht="22.5" customHeight="1">
      <c r="A31" s="7" t="s">
        <v>1300</v>
      </c>
      <c r="B31" s="7">
        <v>1.0</v>
      </c>
      <c r="C31" s="7" t="s">
        <v>295</v>
      </c>
      <c r="D31" s="61">
        <v>46056.0</v>
      </c>
      <c r="E31" s="7" t="s">
        <v>1301</v>
      </c>
      <c r="F31" s="7" t="s">
        <v>1302</v>
      </c>
      <c r="G31" s="7"/>
      <c r="H31" s="7"/>
      <c r="I31" s="7"/>
      <c r="J31" s="7" t="s">
        <v>997</v>
      </c>
      <c r="K31" s="7"/>
      <c r="L31" s="7"/>
      <c r="M31" s="7"/>
      <c r="N31" s="7"/>
      <c r="O31" s="7"/>
      <c r="P31" s="7" t="s">
        <v>1038</v>
      </c>
      <c r="Q31" s="7"/>
      <c r="R31" s="7" t="s">
        <v>968</v>
      </c>
      <c r="S31" s="7"/>
      <c r="T31" s="7"/>
      <c r="U31" s="7"/>
      <c r="V31" s="7"/>
      <c r="W31" s="7"/>
      <c r="X31" s="7"/>
      <c r="Y31" s="7"/>
      <c r="Z31" s="7"/>
      <c r="AA31" s="7"/>
    </row>
    <row r="32" ht="22.5" customHeight="1">
      <c r="A32" s="7" t="s">
        <v>1308</v>
      </c>
      <c r="B32" s="7">
        <v>1.0</v>
      </c>
      <c r="C32" s="7" t="s">
        <v>295</v>
      </c>
      <c r="D32" s="61">
        <v>46056.0</v>
      </c>
      <c r="E32" s="7" t="s">
        <v>1309</v>
      </c>
      <c r="F32" s="7"/>
      <c r="G32" s="7" t="s">
        <v>997</v>
      </c>
      <c r="H32" s="7"/>
      <c r="I32" s="7"/>
      <c r="J32" s="7"/>
      <c r="K32" s="7"/>
      <c r="L32" s="7"/>
      <c r="M32" s="7"/>
      <c r="N32" s="7"/>
      <c r="O32" s="7"/>
      <c r="P32" s="7" t="s">
        <v>997</v>
      </c>
      <c r="Q32" s="7"/>
      <c r="R32" s="7"/>
      <c r="S32" s="7"/>
      <c r="T32" s="7"/>
      <c r="U32" s="7"/>
      <c r="V32" s="7"/>
      <c r="W32" s="7"/>
      <c r="X32" s="7"/>
      <c r="Y32" s="7"/>
      <c r="Z32" s="7"/>
      <c r="AA32" s="7"/>
    </row>
    <row r="33" ht="22.5" customHeight="1">
      <c r="A33" s="7" t="s">
        <v>1320</v>
      </c>
      <c r="B33" s="7">
        <v>1.0</v>
      </c>
      <c r="C33" s="7"/>
      <c r="D33" s="61">
        <v>46056.0</v>
      </c>
      <c r="E33" s="7"/>
      <c r="F33" s="7"/>
      <c r="G33" s="7"/>
      <c r="H33" s="7"/>
      <c r="I33" s="7"/>
      <c r="J33" s="7"/>
      <c r="K33" s="7"/>
      <c r="L33" s="7"/>
      <c r="M33" s="7"/>
      <c r="N33" s="7"/>
      <c r="O33" s="7"/>
      <c r="P33" s="7"/>
      <c r="Q33" s="7"/>
      <c r="R33" s="7"/>
      <c r="S33" s="7"/>
      <c r="T33" s="7"/>
      <c r="U33" s="7"/>
      <c r="V33" s="7"/>
      <c r="W33" s="7"/>
      <c r="X33" s="7"/>
      <c r="Y33" s="7"/>
      <c r="Z33" s="7"/>
      <c r="AA33" s="7"/>
    </row>
    <row r="34" ht="22.5" customHeight="1">
      <c r="A34" s="7" t="s">
        <v>1327</v>
      </c>
      <c r="B34" s="7">
        <v>1.0</v>
      </c>
      <c r="C34" s="7"/>
      <c r="D34" s="61">
        <v>46056.0</v>
      </c>
      <c r="E34" s="7"/>
      <c r="F34" s="7"/>
      <c r="G34" s="7"/>
      <c r="H34" s="7"/>
      <c r="I34" s="7"/>
      <c r="J34" s="7"/>
      <c r="K34" s="7"/>
      <c r="L34" s="7"/>
      <c r="M34" s="7"/>
      <c r="N34" s="7"/>
      <c r="O34" s="7"/>
      <c r="P34" s="7"/>
      <c r="Q34" s="7"/>
      <c r="R34" s="7"/>
      <c r="S34" s="7"/>
      <c r="T34" s="7"/>
      <c r="U34" s="7"/>
      <c r="V34" s="7"/>
      <c r="W34" s="7"/>
      <c r="X34" s="7"/>
      <c r="Y34" s="7"/>
      <c r="Z34" s="7"/>
      <c r="AA34" s="7"/>
    </row>
    <row r="35" ht="22.5" customHeight="1">
      <c r="A35" s="7" t="s">
        <v>1331</v>
      </c>
      <c r="B35" s="7">
        <v>1.0</v>
      </c>
      <c r="C35" s="7"/>
      <c r="D35" s="61">
        <v>46056.0</v>
      </c>
      <c r="E35" s="7"/>
      <c r="F35" s="7"/>
      <c r="G35" s="7"/>
      <c r="H35" s="7"/>
      <c r="I35" s="7"/>
      <c r="J35" s="7"/>
      <c r="K35" s="7"/>
      <c r="L35" s="7"/>
      <c r="M35" s="7"/>
      <c r="N35" s="7"/>
      <c r="O35" s="7"/>
      <c r="P35" s="7"/>
      <c r="Q35" s="7"/>
      <c r="R35" s="7"/>
      <c r="S35" s="7"/>
      <c r="T35" s="7"/>
      <c r="U35" s="7"/>
      <c r="V35" s="7"/>
      <c r="W35" s="7"/>
      <c r="X35" s="7"/>
      <c r="Y35" s="7"/>
      <c r="Z35" s="7"/>
      <c r="AA35" s="7"/>
    </row>
    <row r="36" ht="22.5" customHeight="1">
      <c r="A36" s="7" t="s">
        <v>1336</v>
      </c>
      <c r="B36" s="7">
        <v>1.0</v>
      </c>
      <c r="C36" s="7" t="s">
        <v>295</v>
      </c>
      <c r="D36" s="61">
        <v>46056.0</v>
      </c>
      <c r="E36" s="7" t="s">
        <v>1339</v>
      </c>
      <c r="F36" s="7"/>
      <c r="G36" s="7"/>
      <c r="H36" s="7"/>
      <c r="I36" s="7"/>
      <c r="J36" s="7"/>
      <c r="K36" s="7"/>
      <c r="L36" s="7"/>
      <c r="M36" s="7"/>
      <c r="N36" s="7"/>
      <c r="O36" s="7"/>
      <c r="P36" s="7" t="s">
        <v>997</v>
      </c>
      <c r="Q36" s="7"/>
      <c r="R36" s="7" t="s">
        <v>1038</v>
      </c>
      <c r="S36" s="7"/>
      <c r="T36" s="7"/>
      <c r="U36" s="7"/>
      <c r="V36" s="7"/>
      <c r="W36" s="7"/>
      <c r="X36" s="7"/>
      <c r="Y36" s="7"/>
      <c r="Z36" s="7"/>
      <c r="AA36" s="7"/>
    </row>
    <row r="37" ht="22.5" customHeight="1">
      <c r="A37" s="7" t="s">
        <v>1348</v>
      </c>
      <c r="B37" s="7">
        <v>1.0</v>
      </c>
      <c r="C37" s="7" t="s">
        <v>295</v>
      </c>
      <c r="D37" s="61">
        <v>46056.0</v>
      </c>
      <c r="E37" s="7" t="s">
        <v>1350</v>
      </c>
      <c r="F37" s="7"/>
      <c r="G37" s="7"/>
      <c r="H37" s="7"/>
      <c r="I37" s="7"/>
      <c r="J37" s="7" t="s">
        <v>968</v>
      </c>
      <c r="K37" s="7"/>
      <c r="L37" s="7"/>
      <c r="M37" s="7"/>
      <c r="N37" s="7"/>
      <c r="O37" s="7"/>
      <c r="P37" s="7" t="s">
        <v>968</v>
      </c>
      <c r="Q37" s="7" t="s">
        <v>997</v>
      </c>
      <c r="R37" s="7"/>
      <c r="S37" s="7"/>
      <c r="T37" s="7"/>
      <c r="U37" s="7"/>
      <c r="V37" s="7"/>
      <c r="W37" s="7"/>
      <c r="X37" s="7"/>
      <c r="Y37" s="7"/>
      <c r="Z37" s="7"/>
      <c r="AA37" s="7"/>
    </row>
    <row r="38" ht="22.5" customHeight="1">
      <c r="A38" s="7" t="s">
        <v>1360</v>
      </c>
      <c r="B38" s="7">
        <v>1.0</v>
      </c>
      <c r="C38" s="7" t="s">
        <v>295</v>
      </c>
      <c r="D38" s="61">
        <v>46056.0</v>
      </c>
      <c r="E38" s="7" t="s">
        <v>1363</v>
      </c>
      <c r="F38" s="7"/>
      <c r="G38" s="7" t="s">
        <v>997</v>
      </c>
      <c r="H38" s="7"/>
      <c r="I38" s="7"/>
      <c r="J38" s="7"/>
      <c r="K38" s="7"/>
      <c r="L38" s="7"/>
      <c r="M38" s="7"/>
      <c r="N38" s="7"/>
      <c r="O38" s="7" t="s">
        <v>968</v>
      </c>
      <c r="P38" s="7" t="s">
        <v>997</v>
      </c>
      <c r="Q38" s="7"/>
      <c r="R38" s="7" t="s">
        <v>968</v>
      </c>
      <c r="S38" s="7"/>
      <c r="T38" s="7"/>
      <c r="U38" s="7"/>
      <c r="V38" s="7"/>
      <c r="W38" s="7"/>
      <c r="X38" s="7"/>
      <c r="Y38" s="7"/>
      <c r="Z38" s="7"/>
      <c r="AA38" s="7"/>
    </row>
    <row r="39" ht="22.5" customHeight="1">
      <c r="A39" s="7" t="s">
        <v>1366</v>
      </c>
      <c r="B39" s="7">
        <v>1.0</v>
      </c>
      <c r="C39" s="7" t="s">
        <v>295</v>
      </c>
      <c r="D39" s="61">
        <v>46056.0</v>
      </c>
      <c r="E39" s="7" t="s">
        <v>1367</v>
      </c>
      <c r="F39" s="7"/>
      <c r="G39" s="7"/>
      <c r="H39" s="7"/>
      <c r="I39" s="7"/>
      <c r="J39" s="7" t="s">
        <v>997</v>
      </c>
      <c r="K39" s="7"/>
      <c r="L39" s="7"/>
      <c r="M39" s="7"/>
      <c r="N39" s="7"/>
      <c r="O39" s="7" t="s">
        <v>968</v>
      </c>
      <c r="P39" s="7"/>
      <c r="Q39" s="7"/>
      <c r="R39" s="7"/>
      <c r="S39" s="7"/>
      <c r="T39" s="7"/>
      <c r="U39" s="7"/>
      <c r="V39" s="7"/>
      <c r="W39" s="7"/>
      <c r="X39" s="7"/>
      <c r="Y39" s="7"/>
      <c r="Z39" s="7"/>
      <c r="AA39" s="7"/>
    </row>
    <row r="40" ht="22.5" customHeight="1">
      <c r="A40" s="7" t="s">
        <v>1374</v>
      </c>
      <c r="B40" s="7">
        <v>1.0</v>
      </c>
      <c r="C40" s="7" t="s">
        <v>295</v>
      </c>
      <c r="D40" s="61">
        <v>46056.0</v>
      </c>
      <c r="E40" s="7" t="s">
        <v>1376</v>
      </c>
      <c r="F40" s="7"/>
      <c r="G40" s="7" t="s">
        <v>997</v>
      </c>
      <c r="H40" s="7"/>
      <c r="I40" s="7"/>
      <c r="J40" s="7"/>
      <c r="K40" s="7"/>
      <c r="L40" s="7"/>
      <c r="M40" s="7"/>
      <c r="N40" s="7"/>
      <c r="O40" s="7" t="s">
        <v>968</v>
      </c>
      <c r="P40" s="7" t="s">
        <v>968</v>
      </c>
      <c r="Q40" s="7"/>
      <c r="R40" s="7" t="s">
        <v>968</v>
      </c>
      <c r="S40" s="7"/>
      <c r="T40" s="7"/>
      <c r="U40" s="7"/>
      <c r="V40" s="7"/>
      <c r="W40" s="7"/>
      <c r="X40" s="7"/>
      <c r="Y40" s="7"/>
      <c r="Z40" s="7"/>
      <c r="AA40" s="7"/>
    </row>
    <row r="41" ht="22.5" customHeight="1">
      <c r="A41" s="7" t="s">
        <v>1379</v>
      </c>
      <c r="B41" s="7">
        <v>1.0</v>
      </c>
      <c r="C41" s="7" t="s">
        <v>295</v>
      </c>
      <c r="D41" s="61">
        <v>46056.0</v>
      </c>
      <c r="E41" s="7" t="s">
        <v>1381</v>
      </c>
      <c r="F41" s="7"/>
      <c r="G41" s="7" t="s">
        <v>1038</v>
      </c>
      <c r="H41" s="7"/>
      <c r="I41" s="7"/>
      <c r="J41" s="7" t="s">
        <v>1038</v>
      </c>
      <c r="K41" s="7" t="s">
        <v>968</v>
      </c>
      <c r="L41" s="7"/>
      <c r="M41" s="7"/>
      <c r="N41" s="7"/>
      <c r="O41" s="7" t="s">
        <v>1038</v>
      </c>
      <c r="P41" s="7" t="s">
        <v>997</v>
      </c>
      <c r="Q41" s="7" t="s">
        <v>997</v>
      </c>
      <c r="R41" s="7" t="s">
        <v>1038</v>
      </c>
      <c r="S41" s="7" t="s">
        <v>968</v>
      </c>
      <c r="T41" s="7"/>
      <c r="U41" s="7"/>
      <c r="V41" s="7"/>
      <c r="W41" s="7"/>
      <c r="X41" s="7"/>
      <c r="Y41" s="7"/>
      <c r="Z41" s="7"/>
      <c r="AA41" s="7"/>
    </row>
    <row r="42" ht="22.5" customHeight="1">
      <c r="A42" s="7" t="s">
        <v>1385</v>
      </c>
      <c r="B42" s="7">
        <v>1.0</v>
      </c>
      <c r="C42" s="7" t="s">
        <v>295</v>
      </c>
      <c r="D42" s="61">
        <v>46056.0</v>
      </c>
      <c r="E42" s="7" t="s">
        <v>1386</v>
      </c>
      <c r="F42" s="7"/>
      <c r="G42" s="7"/>
      <c r="H42" s="7"/>
      <c r="I42" s="7"/>
      <c r="J42" s="7" t="s">
        <v>997</v>
      </c>
      <c r="K42" s="7"/>
      <c r="L42" s="7"/>
      <c r="M42" s="7"/>
      <c r="N42" s="7"/>
      <c r="O42" s="7"/>
      <c r="P42" s="7"/>
      <c r="Q42" s="7"/>
      <c r="R42" s="7"/>
      <c r="S42" s="7"/>
      <c r="T42" s="7"/>
      <c r="U42" s="7"/>
      <c r="V42" s="7"/>
      <c r="W42" s="7"/>
      <c r="X42" s="7"/>
      <c r="Y42" s="7"/>
      <c r="Z42" s="7"/>
      <c r="AA42" s="7"/>
    </row>
    <row r="43" ht="22.5" customHeight="1">
      <c r="A43" s="7" t="s">
        <v>1388</v>
      </c>
      <c r="B43" s="7">
        <v>1.0</v>
      </c>
      <c r="C43" s="7" t="s">
        <v>295</v>
      </c>
      <c r="D43" s="61">
        <v>46056.0</v>
      </c>
      <c r="E43" s="7" t="s">
        <v>1389</v>
      </c>
      <c r="F43" s="7"/>
      <c r="G43" s="7"/>
      <c r="H43" s="7"/>
      <c r="I43" s="7"/>
      <c r="J43" s="7"/>
      <c r="K43" s="7"/>
      <c r="L43" s="7"/>
      <c r="M43" s="7"/>
      <c r="N43" s="7"/>
      <c r="O43" s="7"/>
      <c r="P43" s="7" t="s">
        <v>997</v>
      </c>
      <c r="Q43" s="7"/>
      <c r="R43" s="7"/>
      <c r="S43" s="7"/>
      <c r="T43" s="7"/>
      <c r="U43" s="7"/>
      <c r="V43" s="7"/>
      <c r="W43" s="7"/>
      <c r="X43" s="7"/>
      <c r="Y43" s="7"/>
      <c r="Z43" s="7"/>
      <c r="AA43" s="7"/>
    </row>
    <row r="44" ht="22.5" customHeight="1">
      <c r="A44" s="7" t="s">
        <v>1392</v>
      </c>
      <c r="B44" s="7">
        <v>1.0</v>
      </c>
      <c r="C44" s="7" t="s">
        <v>295</v>
      </c>
      <c r="D44" s="61">
        <v>46056.0</v>
      </c>
      <c r="E44" s="7" t="s">
        <v>1393</v>
      </c>
      <c r="F44" s="7"/>
      <c r="G44" s="7"/>
      <c r="H44" s="7"/>
      <c r="I44" s="7"/>
      <c r="J44" s="7" t="s">
        <v>997</v>
      </c>
      <c r="K44" s="7"/>
      <c r="L44" s="7"/>
      <c r="M44" s="7"/>
      <c r="N44" s="7"/>
      <c r="O44" s="7" t="s">
        <v>968</v>
      </c>
      <c r="P44" s="7" t="s">
        <v>968</v>
      </c>
      <c r="Q44" s="7" t="s">
        <v>997</v>
      </c>
      <c r="R44" s="7"/>
      <c r="S44" s="7" t="s">
        <v>968</v>
      </c>
      <c r="T44" s="7"/>
      <c r="U44" s="7"/>
      <c r="V44" s="7"/>
      <c r="W44" s="7"/>
      <c r="X44" s="7"/>
      <c r="Y44" s="7"/>
      <c r="Z44" s="7"/>
      <c r="AA44" s="7"/>
    </row>
    <row r="45" ht="22.5" customHeight="1">
      <c r="A45" s="7" t="s">
        <v>286</v>
      </c>
      <c r="B45" s="7">
        <v>1.0</v>
      </c>
      <c r="C45" s="7"/>
      <c r="D45" s="61">
        <v>46057.0</v>
      </c>
      <c r="E45" s="7"/>
      <c r="F45" s="7"/>
      <c r="G45" s="7"/>
      <c r="H45" s="7"/>
      <c r="I45" s="7"/>
      <c r="J45" s="7"/>
      <c r="K45" s="7"/>
      <c r="L45" s="7"/>
      <c r="M45" s="7"/>
      <c r="N45" s="7"/>
      <c r="O45" s="7"/>
      <c r="P45" s="7"/>
      <c r="Q45" s="7"/>
      <c r="R45" s="7"/>
      <c r="S45" s="7"/>
      <c r="T45" s="7"/>
      <c r="U45" s="7"/>
      <c r="V45" s="7"/>
      <c r="W45" s="7"/>
      <c r="X45" s="7"/>
      <c r="Y45" s="7"/>
      <c r="Z45" s="7"/>
      <c r="AA45" s="7"/>
    </row>
    <row r="46" ht="22.5" customHeight="1">
      <c r="A46" s="7" t="s">
        <v>313</v>
      </c>
      <c r="B46" s="7">
        <v>1.0</v>
      </c>
      <c r="C46" s="7"/>
      <c r="D46" s="61">
        <v>46057.0</v>
      </c>
      <c r="E46" s="7"/>
      <c r="F46" s="7"/>
      <c r="G46" s="7"/>
      <c r="H46" s="7"/>
      <c r="I46" s="7"/>
      <c r="J46" s="7"/>
      <c r="K46" s="7"/>
      <c r="L46" s="7"/>
      <c r="M46" s="7"/>
      <c r="N46" s="7"/>
      <c r="O46" s="7"/>
      <c r="P46" s="7"/>
      <c r="Q46" s="7"/>
      <c r="R46" s="7"/>
      <c r="S46" s="7"/>
      <c r="T46" s="7"/>
      <c r="U46" s="7"/>
      <c r="V46" s="7"/>
      <c r="W46" s="7"/>
      <c r="X46" s="7"/>
      <c r="Y46" s="7"/>
      <c r="Z46" s="7"/>
      <c r="AA46" s="7"/>
    </row>
    <row r="47" ht="22.5" customHeight="1">
      <c r="A47" s="7" t="s">
        <v>1395</v>
      </c>
      <c r="B47" s="7">
        <v>1.0</v>
      </c>
      <c r="C47" s="7"/>
      <c r="D47" s="61">
        <v>46057.0</v>
      </c>
      <c r="E47" s="7"/>
      <c r="F47" s="7"/>
      <c r="G47" s="7"/>
      <c r="H47" s="7"/>
      <c r="I47" s="7"/>
      <c r="J47" s="7"/>
      <c r="K47" s="7"/>
      <c r="L47" s="7"/>
      <c r="M47" s="7"/>
      <c r="N47" s="7"/>
      <c r="O47" s="7"/>
      <c r="P47" s="7"/>
      <c r="Q47" s="7"/>
      <c r="R47" s="7"/>
      <c r="S47" s="7"/>
      <c r="T47" s="7"/>
      <c r="U47" s="7"/>
      <c r="V47" s="7"/>
      <c r="W47" s="7"/>
      <c r="X47" s="7"/>
      <c r="Y47" s="7"/>
      <c r="Z47" s="7"/>
      <c r="AA47" s="7"/>
    </row>
    <row r="48" ht="22.5" customHeight="1">
      <c r="A48" s="7" t="s">
        <v>1408</v>
      </c>
      <c r="B48" s="7">
        <v>1.0</v>
      </c>
      <c r="C48" s="7" t="s">
        <v>284</v>
      </c>
      <c r="D48" s="61">
        <v>46057.0</v>
      </c>
      <c r="E48" s="7" t="s">
        <v>1410</v>
      </c>
      <c r="F48" s="7"/>
      <c r="G48" s="7" t="s">
        <v>968</v>
      </c>
      <c r="H48" s="7"/>
      <c r="I48" s="7"/>
      <c r="J48" s="7" t="s">
        <v>968</v>
      </c>
      <c r="K48" s="7"/>
      <c r="L48" s="7"/>
      <c r="M48" s="7"/>
      <c r="N48" s="7"/>
      <c r="O48" s="7"/>
      <c r="P48" s="7" t="s">
        <v>997</v>
      </c>
      <c r="Q48" s="7"/>
      <c r="R48" s="7"/>
      <c r="S48" s="7"/>
      <c r="T48" s="7"/>
      <c r="U48" s="7"/>
      <c r="V48" s="7"/>
      <c r="W48" s="7"/>
      <c r="X48" s="7"/>
      <c r="Y48" s="7"/>
      <c r="Z48" s="7"/>
      <c r="AA48" s="7" t="s">
        <v>1413</v>
      </c>
    </row>
    <row r="49" ht="22.5" customHeight="1">
      <c r="A49" s="7" t="s">
        <v>1414</v>
      </c>
      <c r="B49" s="7">
        <v>1.0</v>
      </c>
      <c r="C49" s="7"/>
      <c r="D49" s="61">
        <v>46057.0</v>
      </c>
      <c r="E49" s="7"/>
      <c r="F49" s="7"/>
      <c r="G49" s="7"/>
      <c r="H49" s="7"/>
      <c r="I49" s="7"/>
      <c r="J49" s="7"/>
      <c r="K49" s="7"/>
      <c r="L49" s="7"/>
      <c r="M49" s="7"/>
      <c r="N49" s="7"/>
      <c r="O49" s="7"/>
      <c r="P49" s="7"/>
      <c r="Q49" s="7"/>
      <c r="R49" s="7"/>
      <c r="S49" s="7"/>
      <c r="T49" s="7"/>
      <c r="U49" s="7"/>
      <c r="V49" s="7"/>
      <c r="W49" s="7"/>
      <c r="X49" s="7"/>
      <c r="Y49" s="7"/>
      <c r="Z49" s="7"/>
      <c r="AA49" s="7"/>
    </row>
    <row r="50" ht="22.5" customHeight="1">
      <c r="A50" s="7" t="s">
        <v>1423</v>
      </c>
      <c r="B50" s="7">
        <v>1.0</v>
      </c>
      <c r="C50" s="7" t="s">
        <v>284</v>
      </c>
      <c r="D50" s="61">
        <v>46057.0</v>
      </c>
      <c r="E50" s="7" t="s">
        <v>1424</v>
      </c>
      <c r="F50" s="7"/>
      <c r="G50" s="7" t="s">
        <v>968</v>
      </c>
      <c r="H50" s="7"/>
      <c r="I50" s="7"/>
      <c r="J50" s="7" t="s">
        <v>997</v>
      </c>
      <c r="K50" s="7"/>
      <c r="L50" s="7"/>
      <c r="M50" s="7"/>
      <c r="N50" s="7"/>
      <c r="O50" s="7" t="s">
        <v>997</v>
      </c>
      <c r="P50" s="7"/>
      <c r="Q50" s="7"/>
      <c r="R50" s="7" t="s">
        <v>968</v>
      </c>
      <c r="S50" s="7"/>
      <c r="T50" s="7"/>
      <c r="U50" s="7"/>
      <c r="V50" s="7"/>
      <c r="W50" s="7"/>
      <c r="X50" s="7"/>
      <c r="Y50" s="7"/>
      <c r="Z50" s="7"/>
      <c r="AA50" s="7"/>
    </row>
    <row r="51" ht="22.5" customHeight="1">
      <c r="A51" s="7" t="s">
        <v>1428</v>
      </c>
      <c r="B51" s="7">
        <v>1.0</v>
      </c>
      <c r="C51" s="7" t="s">
        <v>284</v>
      </c>
      <c r="D51" s="61">
        <v>46057.0</v>
      </c>
      <c r="E51" s="7" t="s">
        <v>1429</v>
      </c>
      <c r="F51" s="7"/>
      <c r="G51" s="7"/>
      <c r="H51" s="7"/>
      <c r="I51" s="7"/>
      <c r="J51" s="7" t="s">
        <v>968</v>
      </c>
      <c r="K51" s="7"/>
      <c r="L51" s="7"/>
      <c r="M51" s="7"/>
      <c r="N51" s="7"/>
      <c r="O51" s="7"/>
      <c r="P51" s="7"/>
      <c r="Q51" s="7"/>
      <c r="R51" s="7" t="s">
        <v>997</v>
      </c>
      <c r="S51" s="7"/>
      <c r="T51" s="7"/>
      <c r="U51" s="7"/>
      <c r="V51" s="7"/>
      <c r="W51" s="7"/>
      <c r="X51" s="7"/>
      <c r="Y51" s="7"/>
      <c r="Z51" s="7"/>
      <c r="AA51" s="7"/>
    </row>
    <row r="52" ht="22.5" customHeight="1">
      <c r="A52" s="7" t="s">
        <v>1432</v>
      </c>
      <c r="B52" s="7">
        <v>1.0</v>
      </c>
      <c r="C52" s="7" t="s">
        <v>284</v>
      </c>
      <c r="D52" s="61">
        <v>46057.0</v>
      </c>
      <c r="E52" s="7" t="s">
        <v>1436</v>
      </c>
      <c r="F52" s="7"/>
      <c r="G52" s="7"/>
      <c r="H52" s="7"/>
      <c r="I52" s="7"/>
      <c r="J52" s="7" t="s">
        <v>968</v>
      </c>
      <c r="K52" s="7"/>
      <c r="L52" s="7" t="s">
        <v>968</v>
      </c>
      <c r="M52" s="7"/>
      <c r="N52" s="7"/>
      <c r="O52" s="7" t="s">
        <v>968</v>
      </c>
      <c r="P52" s="7" t="s">
        <v>968</v>
      </c>
      <c r="Q52" s="7"/>
      <c r="R52" s="7" t="s">
        <v>1038</v>
      </c>
      <c r="S52" s="7"/>
      <c r="T52" s="7"/>
      <c r="U52" s="7"/>
      <c r="V52" s="7"/>
      <c r="W52" s="7"/>
      <c r="X52" s="7"/>
      <c r="Y52" s="7"/>
      <c r="Z52" s="7"/>
      <c r="AA52" s="7"/>
    </row>
    <row r="53" ht="22.5" customHeight="1">
      <c r="A53" s="7" t="s">
        <v>1439</v>
      </c>
      <c r="B53" s="7">
        <v>1.0</v>
      </c>
      <c r="C53" s="7" t="s">
        <v>284</v>
      </c>
      <c r="D53" s="61">
        <v>46057.0</v>
      </c>
      <c r="E53" s="7" t="s">
        <v>1442</v>
      </c>
      <c r="F53" s="7"/>
      <c r="G53" s="7"/>
      <c r="H53" s="7"/>
      <c r="I53" s="7"/>
      <c r="J53" s="7"/>
      <c r="K53" s="7"/>
      <c r="L53" s="7" t="s">
        <v>997</v>
      </c>
      <c r="M53" s="7"/>
      <c r="N53" s="7"/>
      <c r="O53" s="7"/>
      <c r="P53" s="7" t="s">
        <v>1038</v>
      </c>
      <c r="Q53" s="7"/>
      <c r="R53" s="7" t="s">
        <v>1038</v>
      </c>
      <c r="S53" s="7"/>
      <c r="T53" s="7"/>
      <c r="U53" s="7"/>
      <c r="V53" s="7"/>
      <c r="W53" s="7"/>
      <c r="X53" s="7"/>
      <c r="Y53" s="7"/>
      <c r="Z53" s="7"/>
      <c r="AA53" s="7"/>
    </row>
    <row r="54" ht="22.5" customHeight="1">
      <c r="A54" s="7" t="s">
        <v>1444</v>
      </c>
      <c r="B54" s="7">
        <v>1.0</v>
      </c>
      <c r="C54" s="7" t="s">
        <v>284</v>
      </c>
      <c r="D54" s="61">
        <v>46057.0</v>
      </c>
      <c r="E54" s="7" t="s">
        <v>1446</v>
      </c>
      <c r="F54" s="7"/>
      <c r="G54" s="7"/>
      <c r="H54" s="7"/>
      <c r="I54" s="7"/>
      <c r="J54" s="7" t="s">
        <v>968</v>
      </c>
      <c r="K54" s="7"/>
      <c r="L54" s="7"/>
      <c r="M54" s="7"/>
      <c r="N54" s="7"/>
      <c r="O54" s="7"/>
      <c r="P54" s="7"/>
      <c r="Q54" s="7"/>
      <c r="R54" s="7"/>
      <c r="S54" s="7"/>
      <c r="T54" s="7"/>
      <c r="U54" s="7"/>
      <c r="V54" s="7"/>
      <c r="W54" s="7"/>
      <c r="X54" s="7"/>
      <c r="Y54" s="7"/>
      <c r="Z54" s="7"/>
      <c r="AA54" s="7"/>
    </row>
    <row r="55" ht="22.5" customHeight="1">
      <c r="A55" s="7" t="s">
        <v>1447</v>
      </c>
      <c r="B55" s="7">
        <v>1.0</v>
      </c>
      <c r="C55" s="7"/>
      <c r="D55" s="61">
        <v>46057.0</v>
      </c>
      <c r="E55" s="7"/>
      <c r="F55" s="7"/>
      <c r="G55" s="7"/>
      <c r="H55" s="7"/>
      <c r="I55" s="7"/>
      <c r="J55" s="7"/>
      <c r="K55" s="7"/>
      <c r="L55" s="7"/>
      <c r="M55" s="7"/>
      <c r="N55" s="7"/>
      <c r="O55" s="7"/>
      <c r="P55" s="7"/>
      <c r="Q55" s="7"/>
      <c r="R55" s="7"/>
      <c r="S55" s="7"/>
      <c r="T55" s="7"/>
      <c r="U55" s="7"/>
      <c r="V55" s="7"/>
      <c r="W55" s="7"/>
      <c r="X55" s="7"/>
      <c r="Y55" s="7"/>
      <c r="Z55" s="7"/>
      <c r="AA55" s="7"/>
    </row>
    <row r="56" ht="22.5" customHeight="1">
      <c r="A56" s="7" t="s">
        <v>1451</v>
      </c>
      <c r="B56" s="7">
        <v>1.0</v>
      </c>
      <c r="C56" s="7"/>
      <c r="D56" s="61">
        <v>46057.0</v>
      </c>
      <c r="E56" s="7"/>
      <c r="F56" s="7"/>
      <c r="G56" s="7"/>
      <c r="H56" s="7"/>
      <c r="I56" s="7"/>
      <c r="J56" s="7"/>
      <c r="K56" s="7"/>
      <c r="L56" s="7"/>
      <c r="M56" s="7"/>
      <c r="N56" s="7"/>
      <c r="O56" s="7"/>
      <c r="P56" s="7"/>
      <c r="Q56" s="7"/>
      <c r="R56" s="7"/>
      <c r="S56" s="7"/>
      <c r="T56" s="7"/>
      <c r="U56" s="7"/>
      <c r="V56" s="7"/>
      <c r="W56" s="7"/>
      <c r="X56" s="7"/>
      <c r="Y56" s="7"/>
      <c r="Z56" s="7"/>
      <c r="AA56" s="7"/>
    </row>
    <row r="57" ht="22.5" customHeight="1">
      <c r="A57" s="7" t="s">
        <v>1454</v>
      </c>
      <c r="B57" s="7">
        <v>1.0</v>
      </c>
      <c r="C57" s="7"/>
      <c r="D57" s="61">
        <v>46057.0</v>
      </c>
      <c r="E57" s="7"/>
      <c r="F57" s="7"/>
      <c r="G57" s="7"/>
      <c r="H57" s="7"/>
      <c r="I57" s="7"/>
      <c r="J57" s="7"/>
      <c r="K57" s="7"/>
      <c r="L57" s="7"/>
      <c r="M57" s="7"/>
      <c r="N57" s="7"/>
      <c r="O57" s="7"/>
      <c r="P57" s="7"/>
      <c r="Q57" s="7"/>
      <c r="R57" s="7"/>
      <c r="S57" s="7"/>
      <c r="T57" s="7"/>
      <c r="U57" s="7"/>
      <c r="V57" s="7"/>
      <c r="W57" s="7"/>
      <c r="X57" s="7"/>
      <c r="Y57" s="7"/>
      <c r="Z57" s="7"/>
      <c r="AA57" s="7"/>
    </row>
    <row r="58" ht="22.5" customHeight="1">
      <c r="A58" s="7" t="s">
        <v>1457</v>
      </c>
      <c r="B58" s="7">
        <v>1.0</v>
      </c>
      <c r="C58" s="7"/>
      <c r="D58" s="61">
        <v>46057.0</v>
      </c>
      <c r="E58" s="7"/>
      <c r="F58" s="7"/>
      <c r="G58" s="7"/>
      <c r="H58" s="7"/>
      <c r="I58" s="7"/>
      <c r="J58" s="7"/>
      <c r="K58" s="7"/>
      <c r="L58" s="7"/>
      <c r="M58" s="7"/>
      <c r="N58" s="7"/>
      <c r="O58" s="7"/>
      <c r="P58" s="7"/>
      <c r="Q58" s="7"/>
      <c r="R58" s="7"/>
      <c r="S58" s="7"/>
      <c r="T58" s="7"/>
      <c r="U58" s="7"/>
      <c r="V58" s="7"/>
      <c r="W58" s="7"/>
      <c r="X58" s="7"/>
      <c r="Y58" s="7"/>
      <c r="Z58" s="7"/>
      <c r="AA58" s="7"/>
    </row>
    <row r="59" ht="22.5" customHeight="1">
      <c r="A59" s="7" t="s">
        <v>1459</v>
      </c>
      <c r="B59" s="7">
        <v>1.0</v>
      </c>
      <c r="C59" s="7"/>
      <c r="D59" s="61">
        <v>46057.0</v>
      </c>
      <c r="E59" s="7"/>
      <c r="F59" s="7"/>
      <c r="G59" s="7"/>
      <c r="H59" s="7"/>
      <c r="I59" s="7"/>
      <c r="J59" s="7"/>
      <c r="K59" s="7"/>
      <c r="L59" s="7"/>
      <c r="M59" s="7"/>
      <c r="N59" s="7"/>
      <c r="O59" s="7"/>
      <c r="P59" s="7"/>
      <c r="Q59" s="7"/>
      <c r="R59" s="7"/>
      <c r="S59" s="7"/>
      <c r="T59" s="7"/>
      <c r="U59" s="7"/>
      <c r="V59" s="7"/>
      <c r="W59" s="7"/>
      <c r="X59" s="7"/>
      <c r="Y59" s="7"/>
      <c r="Z59" s="7"/>
      <c r="AA59" s="7"/>
    </row>
    <row r="60" ht="22.5" customHeight="1">
      <c r="A60" s="7" t="s">
        <v>1463</v>
      </c>
      <c r="B60" s="7">
        <v>1.0</v>
      </c>
      <c r="C60" s="7" t="s">
        <v>284</v>
      </c>
      <c r="D60" s="61">
        <v>46057.0</v>
      </c>
      <c r="E60" s="7" t="s">
        <v>1465</v>
      </c>
      <c r="F60" s="7"/>
      <c r="G60" s="7"/>
      <c r="H60" s="7"/>
      <c r="I60" s="7"/>
      <c r="J60" s="7"/>
      <c r="K60" s="7"/>
      <c r="L60" s="7"/>
      <c r="M60" s="7"/>
      <c r="N60" s="7"/>
      <c r="O60" s="7"/>
      <c r="P60" s="7" t="s">
        <v>968</v>
      </c>
      <c r="Q60" s="7" t="s">
        <v>997</v>
      </c>
      <c r="R60" s="7" t="s">
        <v>997</v>
      </c>
      <c r="S60" s="7"/>
      <c r="T60" s="7"/>
      <c r="U60" s="7"/>
      <c r="V60" s="7"/>
      <c r="W60" s="7"/>
      <c r="X60" s="7"/>
      <c r="Y60" s="7"/>
      <c r="Z60" s="7"/>
      <c r="AA60" s="7"/>
    </row>
    <row r="61" ht="22.5" customHeight="1">
      <c r="A61" s="7" t="s">
        <v>1468</v>
      </c>
      <c r="B61" s="7">
        <v>1.0</v>
      </c>
      <c r="C61" s="7"/>
      <c r="D61" s="61">
        <v>46057.0</v>
      </c>
      <c r="E61" s="7"/>
      <c r="F61" s="7"/>
      <c r="G61" s="7"/>
      <c r="H61" s="7"/>
      <c r="I61" s="7"/>
      <c r="J61" s="7"/>
      <c r="K61" s="7"/>
      <c r="L61" s="7"/>
      <c r="M61" s="7"/>
      <c r="N61" s="7"/>
      <c r="O61" s="7"/>
      <c r="P61" s="7"/>
      <c r="Q61" s="7"/>
      <c r="R61" s="7"/>
      <c r="S61" s="7"/>
      <c r="T61" s="7"/>
      <c r="U61" s="7"/>
      <c r="V61" s="7"/>
      <c r="W61" s="7"/>
      <c r="X61" s="7"/>
      <c r="Y61" s="7"/>
      <c r="Z61" s="7"/>
      <c r="AA61" s="7"/>
    </row>
    <row r="62" ht="22.5" customHeight="1">
      <c r="A62" s="7" t="s">
        <v>1472</v>
      </c>
      <c r="B62" s="7">
        <v>1.0</v>
      </c>
      <c r="C62" s="7"/>
      <c r="D62" s="61">
        <v>46057.0</v>
      </c>
      <c r="E62" s="7"/>
      <c r="F62" s="7"/>
      <c r="G62" s="7"/>
      <c r="H62" s="7"/>
      <c r="I62" s="7"/>
      <c r="J62" s="7"/>
      <c r="K62" s="7"/>
      <c r="L62" s="7"/>
      <c r="M62" s="7"/>
      <c r="N62" s="7"/>
      <c r="O62" s="7"/>
      <c r="P62" s="7"/>
      <c r="Q62" s="7"/>
      <c r="R62" s="7"/>
      <c r="S62" s="7"/>
      <c r="T62" s="7"/>
      <c r="U62" s="7"/>
      <c r="V62" s="7"/>
      <c r="W62" s="7"/>
      <c r="X62" s="7"/>
      <c r="Y62" s="7"/>
      <c r="Z62" s="7"/>
      <c r="AA62" s="7"/>
    </row>
    <row r="63" ht="22.5" customHeight="1">
      <c r="A63" s="7" t="s">
        <v>1475</v>
      </c>
      <c r="B63" s="7">
        <v>1.0</v>
      </c>
      <c r="C63" s="7" t="s">
        <v>284</v>
      </c>
      <c r="D63" s="61">
        <v>46057.0</v>
      </c>
      <c r="E63" s="7" t="s">
        <v>1476</v>
      </c>
      <c r="F63" s="7"/>
      <c r="G63" s="7" t="s">
        <v>968</v>
      </c>
      <c r="H63" s="7"/>
      <c r="I63" s="7"/>
      <c r="J63" s="7"/>
      <c r="K63" s="7"/>
      <c r="L63" s="7" t="s">
        <v>968</v>
      </c>
      <c r="M63" s="7"/>
      <c r="N63" s="7"/>
      <c r="O63" s="7"/>
      <c r="P63" s="7"/>
      <c r="Q63" s="7"/>
      <c r="R63" s="7" t="s">
        <v>968</v>
      </c>
      <c r="S63" s="7"/>
      <c r="T63" s="7"/>
      <c r="U63" s="7"/>
      <c r="V63" s="7"/>
      <c r="W63" s="7"/>
      <c r="X63" s="7"/>
      <c r="Y63" s="7"/>
      <c r="Z63" s="7"/>
      <c r="AA63" s="7"/>
    </row>
    <row r="64" ht="22.5" customHeight="1">
      <c r="A64" s="7" t="s">
        <v>1478</v>
      </c>
      <c r="B64" s="7">
        <v>1.0</v>
      </c>
      <c r="C64" s="7" t="s">
        <v>284</v>
      </c>
      <c r="D64" s="61">
        <v>46057.0</v>
      </c>
      <c r="E64" s="7" t="s">
        <v>1480</v>
      </c>
      <c r="F64" s="7"/>
      <c r="G64" s="7" t="s">
        <v>997</v>
      </c>
      <c r="H64" s="7"/>
      <c r="I64" s="7"/>
      <c r="J64" s="7"/>
      <c r="K64" s="7"/>
      <c r="L64" s="7"/>
      <c r="M64" s="7"/>
      <c r="N64" s="7"/>
      <c r="O64" s="7"/>
      <c r="P64" s="7"/>
      <c r="Q64" s="7"/>
      <c r="R64" s="7" t="s">
        <v>968</v>
      </c>
      <c r="S64" s="7"/>
      <c r="T64" s="7"/>
      <c r="U64" s="7"/>
      <c r="V64" s="7"/>
      <c r="W64" s="7"/>
      <c r="X64" s="7"/>
      <c r="Y64" s="7"/>
      <c r="Z64" s="7"/>
      <c r="AA64" s="7"/>
    </row>
    <row r="65" ht="22.5" customHeight="1">
      <c r="A65" s="7" t="s">
        <v>1482</v>
      </c>
      <c r="B65" s="7">
        <v>1.0</v>
      </c>
      <c r="C65" s="7" t="s">
        <v>284</v>
      </c>
      <c r="D65" s="61">
        <v>46057.0</v>
      </c>
      <c r="E65" s="7" t="s">
        <v>1484</v>
      </c>
      <c r="F65" s="7"/>
      <c r="G65" s="7" t="s">
        <v>997</v>
      </c>
      <c r="H65" s="7"/>
      <c r="I65" s="7"/>
      <c r="J65" s="7" t="s">
        <v>968</v>
      </c>
      <c r="K65" s="7"/>
      <c r="L65" s="7" t="s">
        <v>997</v>
      </c>
      <c r="M65" s="7"/>
      <c r="N65" s="7"/>
      <c r="O65" s="7" t="s">
        <v>997</v>
      </c>
      <c r="P65" s="7" t="s">
        <v>968</v>
      </c>
      <c r="Q65" s="7"/>
      <c r="R65" s="7" t="s">
        <v>968</v>
      </c>
      <c r="S65" s="7"/>
      <c r="T65" s="7"/>
      <c r="U65" s="7"/>
      <c r="V65" s="7"/>
      <c r="W65" s="7"/>
      <c r="X65" s="7"/>
      <c r="Y65" s="7"/>
      <c r="Z65" s="7"/>
      <c r="AA65" s="7"/>
    </row>
    <row r="66" ht="22.5" customHeight="1">
      <c r="A66" s="7" t="s">
        <v>1488</v>
      </c>
      <c r="B66" s="7">
        <v>1.0</v>
      </c>
      <c r="C66" s="7"/>
      <c r="D66" s="61">
        <v>46057.0</v>
      </c>
      <c r="E66" s="7"/>
      <c r="F66" s="7"/>
      <c r="G66" s="7"/>
      <c r="H66" s="7"/>
      <c r="I66" s="7"/>
      <c r="J66" s="7"/>
      <c r="K66" s="7"/>
      <c r="L66" s="7"/>
      <c r="M66" s="7"/>
      <c r="N66" s="7"/>
      <c r="O66" s="7"/>
      <c r="P66" s="7"/>
      <c r="Q66" s="7"/>
      <c r="R66" s="7"/>
      <c r="S66" s="7"/>
      <c r="T66" s="7"/>
      <c r="U66" s="7"/>
      <c r="V66" s="7"/>
      <c r="W66" s="7"/>
      <c r="X66" s="7"/>
      <c r="Y66" s="7"/>
      <c r="Z66" s="7"/>
      <c r="AA66" s="7"/>
    </row>
    <row r="67" ht="22.5" customHeight="1">
      <c r="A67" s="7" t="s">
        <v>146</v>
      </c>
      <c r="B67" s="7">
        <v>1.0</v>
      </c>
      <c r="C67" s="7" t="s">
        <v>143</v>
      </c>
      <c r="D67" s="61">
        <v>46058.0</v>
      </c>
      <c r="E67" s="7" t="s">
        <v>1491</v>
      </c>
      <c r="F67" s="7"/>
      <c r="G67" s="7"/>
      <c r="H67" s="7"/>
      <c r="I67" s="7"/>
      <c r="J67" s="7"/>
      <c r="K67" s="7"/>
      <c r="L67" s="7"/>
      <c r="M67" s="7"/>
      <c r="N67" s="7"/>
      <c r="O67" s="7" t="s">
        <v>997</v>
      </c>
      <c r="P67" s="7"/>
      <c r="Q67" s="7"/>
      <c r="R67" s="7"/>
      <c r="S67" s="7"/>
      <c r="T67" s="7"/>
      <c r="U67" s="7"/>
      <c r="V67" s="7"/>
      <c r="W67" s="7"/>
      <c r="X67" s="7"/>
      <c r="Y67" s="7"/>
      <c r="Z67" s="7"/>
      <c r="AA67" s="7"/>
    </row>
    <row r="68" ht="22.5" customHeight="1">
      <c r="A68" s="7" t="s">
        <v>249</v>
      </c>
      <c r="B68" s="7">
        <v>1.0</v>
      </c>
      <c r="C68" s="7"/>
      <c r="D68" s="61">
        <v>46058.0</v>
      </c>
      <c r="E68" s="7"/>
      <c r="F68" s="7"/>
      <c r="G68" s="7"/>
      <c r="H68" s="7"/>
      <c r="I68" s="7"/>
      <c r="J68" s="7"/>
      <c r="K68" s="7"/>
      <c r="L68" s="7"/>
      <c r="M68" s="7"/>
      <c r="N68" s="7"/>
      <c r="O68" s="7"/>
      <c r="P68" s="7"/>
      <c r="Q68" s="7"/>
      <c r="R68" s="7"/>
      <c r="S68" s="7"/>
      <c r="T68" s="7"/>
      <c r="U68" s="7"/>
      <c r="V68" s="7"/>
      <c r="W68" s="7"/>
      <c r="X68" s="7"/>
      <c r="Y68" s="7"/>
      <c r="Z68" s="7"/>
      <c r="AA68" s="7"/>
    </row>
    <row r="69" ht="22.5" customHeight="1">
      <c r="A69" s="7" t="s">
        <v>472</v>
      </c>
      <c r="B69" s="7">
        <v>1.0</v>
      </c>
      <c r="C69" s="7"/>
      <c r="D69" s="61">
        <v>46058.0</v>
      </c>
      <c r="E69" s="7"/>
      <c r="F69" s="7"/>
      <c r="G69" s="7"/>
      <c r="H69" s="7"/>
      <c r="I69" s="7"/>
      <c r="J69" s="7"/>
      <c r="K69" s="7"/>
      <c r="L69" s="7"/>
      <c r="M69" s="7"/>
      <c r="N69" s="7"/>
      <c r="O69" s="7"/>
      <c r="P69" s="7"/>
      <c r="Q69" s="7"/>
      <c r="R69" s="7"/>
      <c r="S69" s="7"/>
      <c r="T69" s="7"/>
      <c r="U69" s="7"/>
      <c r="V69" s="7"/>
      <c r="W69" s="7"/>
      <c r="X69" s="7"/>
      <c r="Y69" s="7"/>
      <c r="Z69" s="7"/>
      <c r="AA69" s="7"/>
    </row>
    <row r="70" ht="22.5" customHeight="1">
      <c r="A70" s="7" t="s">
        <v>970</v>
      </c>
      <c r="B70" s="7">
        <v>1.0</v>
      </c>
      <c r="C70" s="7" t="s">
        <v>143</v>
      </c>
      <c r="D70" s="61">
        <v>46058.0</v>
      </c>
      <c r="E70" s="7" t="s">
        <v>1498</v>
      </c>
      <c r="F70" s="7"/>
      <c r="G70" s="7"/>
      <c r="H70" s="7"/>
      <c r="I70" s="7"/>
      <c r="J70" s="7"/>
      <c r="K70" s="7"/>
      <c r="L70" s="7"/>
      <c r="M70" s="7"/>
      <c r="N70" s="7"/>
      <c r="O70" s="7" t="s">
        <v>968</v>
      </c>
      <c r="P70" s="7"/>
      <c r="Q70" s="7"/>
      <c r="R70" s="7"/>
      <c r="S70" s="7"/>
      <c r="T70" s="7"/>
      <c r="U70" s="7"/>
      <c r="V70" s="7"/>
      <c r="W70" s="7"/>
      <c r="X70" s="7"/>
      <c r="Y70" s="7"/>
      <c r="Z70" s="7"/>
      <c r="AA70" s="7"/>
    </row>
    <row r="71" ht="22.5" customHeight="1">
      <c r="A71" s="7" t="s">
        <v>999</v>
      </c>
      <c r="B71" s="7">
        <v>1.0</v>
      </c>
      <c r="C71" s="7" t="s">
        <v>143</v>
      </c>
      <c r="D71" s="61">
        <v>46058.0</v>
      </c>
      <c r="E71" s="7" t="s">
        <v>1501</v>
      </c>
      <c r="F71" s="7"/>
      <c r="G71" s="7"/>
      <c r="H71" s="7"/>
      <c r="I71" s="7"/>
      <c r="J71" s="7"/>
      <c r="K71" s="7"/>
      <c r="L71" s="7"/>
      <c r="M71" s="7"/>
      <c r="N71" s="7"/>
      <c r="O71" s="7" t="s">
        <v>1038</v>
      </c>
      <c r="P71" s="7" t="s">
        <v>968</v>
      </c>
      <c r="Q71" s="7"/>
      <c r="R71" s="7"/>
      <c r="S71" s="7"/>
      <c r="T71" s="7"/>
      <c r="U71" s="7"/>
      <c r="V71" s="7"/>
      <c r="W71" s="7"/>
      <c r="X71" s="7"/>
      <c r="Y71" s="7"/>
      <c r="Z71" s="7"/>
      <c r="AA71" s="7"/>
    </row>
    <row r="72" ht="22.5" customHeight="1">
      <c r="A72" s="7" t="s">
        <v>1369</v>
      </c>
      <c r="B72" s="7">
        <v>1.0</v>
      </c>
      <c r="C72" s="7"/>
      <c r="D72" s="61">
        <v>46058.0</v>
      </c>
      <c r="E72" s="7"/>
      <c r="F72" s="7"/>
      <c r="G72" s="7"/>
      <c r="H72" s="7"/>
      <c r="I72" s="7"/>
      <c r="J72" s="7"/>
      <c r="K72" s="7"/>
      <c r="L72" s="7"/>
      <c r="M72" s="7"/>
      <c r="N72" s="7"/>
      <c r="O72" s="7"/>
      <c r="P72" s="7"/>
      <c r="Q72" s="7"/>
      <c r="R72" s="7"/>
      <c r="S72" s="7"/>
      <c r="T72" s="7"/>
      <c r="U72" s="7"/>
      <c r="V72" s="7"/>
      <c r="W72" s="7"/>
      <c r="X72" s="7"/>
      <c r="Y72" s="7"/>
      <c r="Z72" s="7"/>
      <c r="AA72" s="7"/>
    </row>
    <row r="73" ht="22.5" customHeight="1">
      <c r="A73" s="7" t="s">
        <v>1505</v>
      </c>
      <c r="B73" s="7">
        <v>1.0</v>
      </c>
      <c r="C73" s="7" t="s">
        <v>143</v>
      </c>
      <c r="D73" s="61">
        <v>46058.0</v>
      </c>
      <c r="E73" s="7" t="s">
        <v>1506</v>
      </c>
      <c r="F73" s="7"/>
      <c r="G73" s="7" t="s">
        <v>997</v>
      </c>
      <c r="H73" s="7"/>
      <c r="I73" s="7"/>
      <c r="J73" s="7" t="s">
        <v>968</v>
      </c>
      <c r="K73" s="7"/>
      <c r="L73" s="7"/>
      <c r="M73" s="7"/>
      <c r="N73" s="7"/>
      <c r="O73" s="7"/>
      <c r="P73" s="7"/>
      <c r="Q73" s="7"/>
      <c r="R73" s="7" t="s">
        <v>968</v>
      </c>
      <c r="S73" s="7"/>
      <c r="T73" s="7"/>
      <c r="U73" s="7"/>
      <c r="V73" s="7"/>
      <c r="W73" s="7"/>
      <c r="X73" s="7"/>
      <c r="Y73" s="7"/>
      <c r="Z73" s="7"/>
      <c r="AA73" s="7"/>
    </row>
    <row r="74" ht="22.5" customHeight="1">
      <c r="A74" s="7" t="s">
        <v>1509</v>
      </c>
      <c r="B74" s="7">
        <v>1.0</v>
      </c>
      <c r="C74" s="7" t="s">
        <v>143</v>
      </c>
      <c r="D74" s="61">
        <v>46058.0</v>
      </c>
      <c r="E74" s="7" t="s">
        <v>1510</v>
      </c>
      <c r="F74" s="7"/>
      <c r="G74" s="7" t="s">
        <v>997</v>
      </c>
      <c r="H74" s="7"/>
      <c r="I74" s="7"/>
      <c r="J74" s="7"/>
      <c r="K74" s="7"/>
      <c r="L74" s="7" t="s">
        <v>997</v>
      </c>
      <c r="M74" s="7"/>
      <c r="N74" s="7"/>
      <c r="O74" s="7" t="s">
        <v>968</v>
      </c>
      <c r="P74" s="7"/>
      <c r="Q74" s="7"/>
      <c r="R74" s="7"/>
      <c r="S74" s="7"/>
      <c r="T74" s="7"/>
      <c r="U74" s="7"/>
      <c r="V74" s="7"/>
      <c r="W74" s="7"/>
      <c r="X74" s="7"/>
      <c r="Y74" s="7"/>
      <c r="Z74" s="7"/>
      <c r="AA74" s="7"/>
    </row>
    <row r="75" ht="22.5" customHeight="1">
      <c r="A75" s="7" t="s">
        <v>1512</v>
      </c>
      <c r="B75" s="7">
        <v>1.0</v>
      </c>
      <c r="C75" s="7"/>
      <c r="D75" s="61">
        <v>46058.0</v>
      </c>
      <c r="E75" s="7"/>
      <c r="F75" s="7"/>
      <c r="G75" s="7"/>
      <c r="H75" s="7"/>
      <c r="I75" s="7"/>
      <c r="J75" s="7"/>
      <c r="K75" s="7"/>
      <c r="L75" s="7"/>
      <c r="M75" s="7"/>
      <c r="N75" s="7"/>
      <c r="O75" s="7"/>
      <c r="P75" s="7"/>
      <c r="Q75" s="7"/>
      <c r="R75" s="7"/>
      <c r="S75" s="7"/>
      <c r="T75" s="7"/>
      <c r="U75" s="7"/>
      <c r="V75" s="7"/>
      <c r="W75" s="7"/>
      <c r="X75" s="7"/>
      <c r="Y75" s="7"/>
      <c r="Z75" s="7"/>
      <c r="AA75" s="7"/>
    </row>
    <row r="76" ht="22.5" customHeight="1">
      <c r="A76" s="7" t="s">
        <v>1516</v>
      </c>
      <c r="B76" s="7">
        <v>1.0</v>
      </c>
      <c r="C76" s="7"/>
      <c r="D76" s="61">
        <v>46058.0</v>
      </c>
      <c r="E76" s="7"/>
      <c r="F76" s="7"/>
      <c r="G76" s="7"/>
      <c r="H76" s="7"/>
      <c r="I76" s="7"/>
      <c r="J76" s="7"/>
      <c r="K76" s="7"/>
      <c r="L76" s="7"/>
      <c r="M76" s="7"/>
      <c r="N76" s="7"/>
      <c r="O76" s="7"/>
      <c r="P76" s="7"/>
      <c r="Q76" s="7"/>
      <c r="R76" s="7"/>
      <c r="S76" s="7"/>
      <c r="T76" s="7"/>
      <c r="U76" s="7"/>
      <c r="V76" s="7"/>
      <c r="W76" s="7"/>
      <c r="X76" s="7"/>
      <c r="Y76" s="7"/>
      <c r="Z76" s="7"/>
      <c r="AA76" s="7"/>
    </row>
    <row r="77" ht="22.5" customHeight="1">
      <c r="A77" s="7" t="s">
        <v>1520</v>
      </c>
      <c r="B77" s="7">
        <v>1.0</v>
      </c>
      <c r="C77" s="7"/>
      <c r="D77" s="61">
        <v>46058.0</v>
      </c>
      <c r="E77" s="7"/>
      <c r="F77" s="7"/>
      <c r="G77" s="7"/>
      <c r="H77" s="7"/>
      <c r="I77" s="7"/>
      <c r="J77" s="7"/>
      <c r="K77" s="7"/>
      <c r="L77" s="7"/>
      <c r="M77" s="7"/>
      <c r="N77" s="7"/>
      <c r="O77" s="7"/>
      <c r="P77" s="7"/>
      <c r="Q77" s="7"/>
      <c r="R77" s="7"/>
      <c r="S77" s="7"/>
      <c r="T77" s="7"/>
      <c r="U77" s="7"/>
      <c r="V77" s="7"/>
      <c r="W77" s="7"/>
      <c r="X77" s="7"/>
      <c r="Y77" s="7"/>
      <c r="Z77" s="7"/>
      <c r="AA77" s="7"/>
    </row>
    <row r="78" ht="22.5" customHeight="1">
      <c r="A78" s="7" t="s">
        <v>1524</v>
      </c>
      <c r="B78" s="7">
        <v>1.0</v>
      </c>
      <c r="C78" s="7" t="s">
        <v>143</v>
      </c>
      <c r="D78" s="61">
        <v>46058.0</v>
      </c>
      <c r="E78" s="7" t="s">
        <v>1525</v>
      </c>
      <c r="F78" s="7"/>
      <c r="G78" s="7" t="s">
        <v>997</v>
      </c>
      <c r="H78" s="7"/>
      <c r="I78" s="7"/>
      <c r="J78" s="7"/>
      <c r="K78" s="7"/>
      <c r="L78" s="7" t="s">
        <v>997</v>
      </c>
      <c r="M78" s="7"/>
      <c r="N78" s="7"/>
      <c r="O78" s="7" t="s">
        <v>997</v>
      </c>
      <c r="P78" s="7"/>
      <c r="Q78" s="7"/>
      <c r="R78" s="7" t="s">
        <v>1038</v>
      </c>
      <c r="S78" s="7"/>
      <c r="T78" s="7"/>
      <c r="U78" s="7"/>
      <c r="V78" s="7"/>
      <c r="W78" s="7"/>
      <c r="X78" s="7"/>
      <c r="Y78" s="7"/>
      <c r="Z78" s="7"/>
      <c r="AA78" s="7"/>
    </row>
    <row r="79" ht="22.5" customHeight="1">
      <c r="A79" s="7" t="s">
        <v>1528</v>
      </c>
      <c r="B79" s="7">
        <v>1.0</v>
      </c>
      <c r="C79" s="7" t="s">
        <v>143</v>
      </c>
      <c r="D79" s="61">
        <v>46058.0</v>
      </c>
      <c r="E79" s="7" t="s">
        <v>1530</v>
      </c>
      <c r="F79" s="7"/>
      <c r="G79" s="7"/>
      <c r="H79" s="7"/>
      <c r="I79" s="7"/>
      <c r="J79" s="7" t="s">
        <v>968</v>
      </c>
      <c r="K79" s="7"/>
      <c r="L79" s="7"/>
      <c r="M79" s="7"/>
      <c r="N79" s="7"/>
      <c r="O79" s="7"/>
      <c r="P79" s="7"/>
      <c r="Q79" s="7"/>
      <c r="R79" s="7"/>
      <c r="S79" s="7"/>
      <c r="T79" s="7"/>
      <c r="U79" s="7"/>
      <c r="V79" s="7"/>
      <c r="W79" s="7"/>
      <c r="X79" s="7"/>
      <c r="Y79" s="7"/>
      <c r="Z79" s="7"/>
      <c r="AA79" s="7"/>
    </row>
    <row r="80" ht="22.5" customHeight="1">
      <c r="A80" s="7" t="s">
        <v>1533</v>
      </c>
      <c r="B80" s="7">
        <v>1.0</v>
      </c>
      <c r="C80" s="7"/>
      <c r="D80" s="61">
        <v>46058.0</v>
      </c>
      <c r="E80" s="7"/>
      <c r="F80" s="7"/>
      <c r="G80" s="7"/>
      <c r="H80" s="7"/>
      <c r="I80" s="7"/>
      <c r="J80" s="7"/>
      <c r="K80" s="7"/>
      <c r="L80" s="7"/>
      <c r="M80" s="7"/>
      <c r="N80" s="7"/>
      <c r="O80" s="7"/>
      <c r="P80" s="7"/>
      <c r="Q80" s="7"/>
      <c r="R80" s="7"/>
      <c r="S80" s="7"/>
      <c r="T80" s="7"/>
      <c r="U80" s="7"/>
      <c r="V80" s="7"/>
      <c r="W80" s="7"/>
      <c r="X80" s="7"/>
      <c r="Y80" s="7"/>
      <c r="Z80" s="7"/>
      <c r="AA80" s="7"/>
    </row>
    <row r="81" ht="22.5" customHeight="1">
      <c r="A81" s="7" t="s">
        <v>1534</v>
      </c>
      <c r="B81" s="7">
        <v>1.0</v>
      </c>
      <c r="C81" s="7"/>
      <c r="D81" s="61">
        <v>46058.0</v>
      </c>
      <c r="E81" s="7"/>
      <c r="F81" s="7"/>
      <c r="G81" s="7"/>
      <c r="H81" s="7"/>
      <c r="I81" s="7"/>
      <c r="J81" s="7"/>
      <c r="K81" s="7"/>
      <c r="L81" s="7"/>
      <c r="M81" s="7"/>
      <c r="N81" s="7"/>
      <c r="O81" s="7"/>
      <c r="P81" s="7"/>
      <c r="Q81" s="7"/>
      <c r="R81" s="7"/>
      <c r="S81" s="7"/>
      <c r="T81" s="7"/>
      <c r="U81" s="7"/>
      <c r="V81" s="7"/>
      <c r="W81" s="7"/>
      <c r="X81" s="7"/>
      <c r="Y81" s="7"/>
      <c r="Z81" s="7"/>
      <c r="AA81" s="7"/>
    </row>
    <row r="82" ht="22.5" customHeight="1">
      <c r="A82" s="7" t="s">
        <v>1537</v>
      </c>
      <c r="B82" s="7">
        <v>1.0</v>
      </c>
      <c r="C82" s="7" t="s">
        <v>143</v>
      </c>
      <c r="D82" s="61">
        <v>46058.0</v>
      </c>
      <c r="E82" s="7" t="s">
        <v>1538</v>
      </c>
      <c r="F82" s="7"/>
      <c r="G82" s="7" t="s">
        <v>997</v>
      </c>
      <c r="H82" s="7"/>
      <c r="I82" s="7"/>
      <c r="J82" s="7"/>
      <c r="K82" s="7"/>
      <c r="L82" s="7"/>
      <c r="M82" s="7"/>
      <c r="N82" s="7"/>
      <c r="O82" s="7" t="s">
        <v>968</v>
      </c>
      <c r="P82" s="7"/>
      <c r="Q82" s="7"/>
      <c r="R82" s="7" t="s">
        <v>968</v>
      </c>
      <c r="S82" s="7"/>
      <c r="T82" s="7"/>
      <c r="U82" s="7"/>
      <c r="V82" s="7"/>
      <c r="W82" s="7"/>
      <c r="X82" s="7"/>
      <c r="Y82" s="7"/>
      <c r="Z82" s="7"/>
      <c r="AA82" s="7"/>
    </row>
    <row r="83" ht="22.5" customHeight="1">
      <c r="A83" s="7" t="s">
        <v>1543</v>
      </c>
      <c r="B83" s="7">
        <v>1.0</v>
      </c>
      <c r="C83" s="7"/>
      <c r="D83" s="61">
        <v>46058.0</v>
      </c>
      <c r="E83" s="7"/>
      <c r="F83" s="7"/>
      <c r="G83" s="7"/>
      <c r="H83" s="7"/>
      <c r="I83" s="7"/>
      <c r="J83" s="7"/>
      <c r="K83" s="7"/>
      <c r="L83" s="7"/>
      <c r="M83" s="7"/>
      <c r="N83" s="7"/>
      <c r="O83" s="7"/>
      <c r="P83" s="7"/>
      <c r="Q83" s="7"/>
      <c r="R83" s="7"/>
      <c r="S83" s="7"/>
      <c r="T83" s="7"/>
      <c r="U83" s="7"/>
      <c r="V83" s="7"/>
      <c r="W83" s="7"/>
      <c r="X83" s="7"/>
      <c r="Y83" s="7"/>
      <c r="Z83" s="7"/>
      <c r="AA83" s="7"/>
    </row>
    <row r="84" ht="22.5" customHeight="1">
      <c r="A84" s="7" t="s">
        <v>1546</v>
      </c>
      <c r="B84" s="7">
        <v>1.0</v>
      </c>
      <c r="C84" s="7" t="s">
        <v>143</v>
      </c>
      <c r="D84" s="61">
        <v>46058.0</v>
      </c>
      <c r="E84" s="7" t="s">
        <v>1548</v>
      </c>
      <c r="F84" s="7"/>
      <c r="G84" s="7" t="s">
        <v>997</v>
      </c>
      <c r="H84" s="7"/>
      <c r="I84" s="7"/>
      <c r="J84" s="7" t="s">
        <v>997</v>
      </c>
      <c r="K84" s="7"/>
      <c r="L84" s="7" t="s">
        <v>997</v>
      </c>
      <c r="M84" s="7"/>
      <c r="N84" s="7"/>
      <c r="O84" s="7"/>
      <c r="P84" s="7"/>
      <c r="Q84" s="7"/>
      <c r="R84" s="7"/>
      <c r="S84" s="7"/>
      <c r="T84" s="7"/>
      <c r="U84" s="7"/>
      <c r="V84" s="7"/>
      <c r="W84" s="7"/>
      <c r="X84" s="7"/>
      <c r="Y84" s="7"/>
      <c r="Z84" s="7"/>
      <c r="AA84" s="7"/>
    </row>
    <row r="85" ht="22.5" customHeight="1">
      <c r="A85" s="7" t="s">
        <v>1550</v>
      </c>
      <c r="B85" s="7">
        <v>1.0</v>
      </c>
      <c r="C85" s="7"/>
      <c r="D85" s="61">
        <v>46058.0</v>
      </c>
      <c r="E85" s="7"/>
      <c r="F85" s="7"/>
      <c r="G85" s="7"/>
      <c r="H85" s="7"/>
      <c r="I85" s="7"/>
      <c r="J85" s="7"/>
      <c r="K85" s="7"/>
      <c r="L85" s="7"/>
      <c r="M85" s="7"/>
      <c r="N85" s="7"/>
      <c r="O85" s="7"/>
      <c r="P85" s="7"/>
      <c r="Q85" s="7"/>
      <c r="R85" s="7"/>
      <c r="S85" s="7"/>
      <c r="T85" s="7"/>
      <c r="U85" s="7"/>
      <c r="V85" s="7"/>
      <c r="W85" s="7"/>
      <c r="X85" s="7"/>
      <c r="Y85" s="7"/>
      <c r="Z85" s="7"/>
      <c r="AA85" s="7"/>
    </row>
    <row r="86" ht="22.5" customHeight="1">
      <c r="A86" s="7" t="s">
        <v>1552</v>
      </c>
      <c r="B86" s="7">
        <v>1.0</v>
      </c>
      <c r="C86" s="7"/>
      <c r="D86" s="61">
        <v>46058.0</v>
      </c>
      <c r="E86" s="7"/>
      <c r="F86" s="7"/>
      <c r="G86" s="7"/>
      <c r="H86" s="7"/>
      <c r="I86" s="7"/>
      <c r="J86" s="7"/>
      <c r="K86" s="7"/>
      <c r="L86" s="7"/>
      <c r="M86" s="7"/>
      <c r="N86" s="7"/>
      <c r="O86" s="7"/>
      <c r="P86" s="7"/>
      <c r="Q86" s="7"/>
      <c r="R86" s="7"/>
      <c r="S86" s="7"/>
      <c r="T86" s="7"/>
      <c r="U86" s="7"/>
      <c r="V86" s="7"/>
      <c r="W86" s="7"/>
      <c r="X86" s="7"/>
      <c r="Y86" s="7"/>
      <c r="Z86" s="7"/>
      <c r="AA86" s="7"/>
    </row>
    <row r="87" ht="22.5" customHeight="1">
      <c r="A87" s="7" t="s">
        <v>1557</v>
      </c>
      <c r="B87" s="7">
        <v>1.0</v>
      </c>
      <c r="C87" s="7" t="s">
        <v>143</v>
      </c>
      <c r="D87" s="61">
        <v>46058.0</v>
      </c>
      <c r="E87" s="7" t="s">
        <v>1558</v>
      </c>
      <c r="F87" s="7"/>
      <c r="G87" s="7"/>
      <c r="H87" s="7"/>
      <c r="I87" s="7"/>
      <c r="J87" s="7" t="s">
        <v>968</v>
      </c>
      <c r="K87" s="7"/>
      <c r="L87" s="7"/>
      <c r="M87" s="7"/>
      <c r="N87" s="7"/>
      <c r="O87" s="7"/>
      <c r="P87" s="7"/>
      <c r="Q87" s="7"/>
      <c r="R87" s="7"/>
      <c r="S87" s="7"/>
      <c r="T87" s="7"/>
      <c r="U87" s="7"/>
      <c r="V87" s="7"/>
      <c r="W87" s="7"/>
      <c r="X87" s="7"/>
      <c r="Y87" s="7"/>
      <c r="Z87" s="7"/>
      <c r="AA87" s="7"/>
    </row>
    <row r="88" ht="22.5" customHeight="1">
      <c r="A88" s="7" t="s">
        <v>1561</v>
      </c>
      <c r="B88" s="7">
        <v>1.0</v>
      </c>
      <c r="C88" s="7" t="s">
        <v>143</v>
      </c>
      <c r="D88" s="61">
        <v>46058.0</v>
      </c>
      <c r="E88" s="7" t="s">
        <v>1562</v>
      </c>
      <c r="F88" s="7"/>
      <c r="G88" s="7" t="s">
        <v>997</v>
      </c>
      <c r="H88" s="7"/>
      <c r="I88" s="7"/>
      <c r="J88" s="7"/>
      <c r="K88" s="7"/>
      <c r="L88" s="7"/>
      <c r="M88" s="7"/>
      <c r="N88" s="7"/>
      <c r="O88" s="7"/>
      <c r="P88" s="7"/>
      <c r="Q88" s="7"/>
      <c r="R88" s="7"/>
      <c r="S88" s="7"/>
      <c r="T88" s="7"/>
      <c r="U88" s="7"/>
      <c r="V88" s="7"/>
      <c r="W88" s="7"/>
      <c r="X88" s="7"/>
      <c r="Y88" s="7"/>
      <c r="Z88" s="7"/>
      <c r="AA88" s="7"/>
    </row>
    <row r="89" ht="22.5" customHeight="1">
      <c r="A89" s="7" t="s">
        <v>1577</v>
      </c>
      <c r="B89" s="7">
        <v>1.0</v>
      </c>
      <c r="C89" s="7" t="s">
        <v>143</v>
      </c>
      <c r="D89" s="61">
        <v>46058.0</v>
      </c>
      <c r="E89" s="7" t="s">
        <v>1578</v>
      </c>
      <c r="F89" s="7"/>
      <c r="G89" s="7" t="s">
        <v>997</v>
      </c>
      <c r="H89" s="7"/>
      <c r="I89" s="7"/>
      <c r="J89" s="7"/>
      <c r="K89" s="7"/>
      <c r="L89" s="7"/>
      <c r="M89" s="7"/>
      <c r="N89" s="7"/>
      <c r="O89" s="7"/>
      <c r="P89" s="7"/>
      <c r="Q89" s="7"/>
      <c r="R89" s="7"/>
      <c r="S89" s="7"/>
      <c r="T89" s="7"/>
      <c r="U89" s="7"/>
      <c r="V89" s="7"/>
      <c r="W89" s="7"/>
      <c r="X89" s="7"/>
      <c r="Y89" s="7"/>
      <c r="Z89" s="7"/>
      <c r="AA89" s="7"/>
    </row>
    <row r="90" ht="22.5" customHeight="1">
      <c r="A90" s="7" t="s">
        <v>1587</v>
      </c>
      <c r="B90" s="7">
        <v>1.0</v>
      </c>
      <c r="C90" s="7" t="s">
        <v>143</v>
      </c>
      <c r="D90" s="61">
        <v>46058.0</v>
      </c>
      <c r="E90" s="7" t="s">
        <v>1589</v>
      </c>
      <c r="F90" s="7"/>
      <c r="G90" s="7"/>
      <c r="H90" s="7"/>
      <c r="I90" s="7"/>
      <c r="J90" s="7"/>
      <c r="K90" s="7"/>
      <c r="L90" s="7"/>
      <c r="M90" s="7"/>
      <c r="N90" s="7"/>
      <c r="O90" s="7" t="s">
        <v>997</v>
      </c>
      <c r="P90" s="7"/>
      <c r="Q90" s="7"/>
      <c r="R90" s="7"/>
      <c r="S90" s="7"/>
      <c r="T90" s="7"/>
      <c r="U90" s="7"/>
      <c r="V90" s="7"/>
      <c r="W90" s="7"/>
      <c r="X90" s="7"/>
      <c r="Y90" s="7"/>
      <c r="Z90" s="7"/>
      <c r="AA90" s="7"/>
    </row>
    <row r="91" ht="22.5" customHeight="1">
      <c r="A91" s="7" t="s">
        <v>1596</v>
      </c>
      <c r="B91" s="7">
        <v>1.0</v>
      </c>
      <c r="C91" s="7"/>
      <c r="D91" s="61">
        <v>46058.0</v>
      </c>
      <c r="E91" s="7"/>
      <c r="F91" s="7"/>
      <c r="G91" s="7"/>
      <c r="H91" s="7"/>
      <c r="I91" s="7"/>
      <c r="J91" s="7"/>
      <c r="K91" s="7"/>
      <c r="L91" s="7"/>
      <c r="M91" s="7"/>
      <c r="N91" s="7"/>
      <c r="O91" s="7"/>
      <c r="P91" s="7"/>
      <c r="Q91" s="7"/>
      <c r="R91" s="7"/>
      <c r="S91" s="7"/>
      <c r="T91" s="7"/>
      <c r="U91" s="7"/>
      <c r="V91" s="7"/>
      <c r="W91" s="7"/>
      <c r="X91" s="7"/>
      <c r="Y91" s="7"/>
      <c r="Z91" s="7"/>
      <c r="AA91" s="7"/>
    </row>
    <row r="92" ht="22.5" customHeight="1">
      <c r="A92" s="7" t="s">
        <v>1609</v>
      </c>
      <c r="B92" s="7">
        <v>1.0</v>
      </c>
      <c r="C92" s="7"/>
      <c r="D92" s="61">
        <v>46058.0</v>
      </c>
      <c r="E92" s="7"/>
      <c r="F92" s="7"/>
      <c r="G92" s="7"/>
      <c r="H92" s="7"/>
      <c r="I92" s="7"/>
      <c r="J92" s="7"/>
      <c r="K92" s="7"/>
      <c r="L92" s="7"/>
      <c r="M92" s="7"/>
      <c r="N92" s="7"/>
      <c r="O92" s="7"/>
      <c r="P92" s="7"/>
      <c r="Q92" s="7"/>
      <c r="R92" s="7"/>
      <c r="S92" s="7"/>
      <c r="T92" s="7"/>
      <c r="U92" s="7"/>
      <c r="V92" s="7"/>
      <c r="W92" s="7"/>
      <c r="X92" s="7"/>
      <c r="Y92" s="7"/>
      <c r="Z92" s="7"/>
      <c r="AA92" s="7"/>
    </row>
    <row r="93" ht="22.5" customHeight="1">
      <c r="A93" s="7" t="s">
        <v>1621</v>
      </c>
      <c r="B93" s="7">
        <v>1.0</v>
      </c>
      <c r="C93" s="7"/>
      <c r="D93" s="61">
        <v>46058.0</v>
      </c>
      <c r="E93" s="7"/>
      <c r="F93" s="7"/>
      <c r="G93" s="7"/>
      <c r="H93" s="7"/>
      <c r="I93" s="7"/>
      <c r="J93" s="7"/>
      <c r="K93" s="7"/>
      <c r="L93" s="7"/>
      <c r="M93" s="7"/>
      <c r="N93" s="7"/>
      <c r="O93" s="7"/>
      <c r="P93" s="7"/>
      <c r="Q93" s="7"/>
      <c r="R93" s="7"/>
      <c r="S93" s="7"/>
      <c r="T93" s="7"/>
      <c r="U93" s="7"/>
      <c r="V93" s="7"/>
      <c r="W93" s="7"/>
      <c r="X93" s="7"/>
      <c r="Y93" s="7"/>
      <c r="Z93" s="7"/>
      <c r="AA93" s="7"/>
    </row>
    <row r="94" ht="22.5" customHeight="1">
      <c r="A94" s="7" t="s">
        <v>1633</v>
      </c>
      <c r="B94" s="7">
        <v>1.0</v>
      </c>
      <c r="C94" s="7"/>
      <c r="D94" s="61">
        <v>46058.0</v>
      </c>
      <c r="E94" s="7"/>
      <c r="F94" s="7"/>
      <c r="G94" s="7"/>
      <c r="H94" s="7"/>
      <c r="I94" s="7"/>
      <c r="J94" s="7"/>
      <c r="K94" s="7"/>
      <c r="L94" s="7"/>
      <c r="M94" s="7"/>
      <c r="N94" s="7"/>
      <c r="O94" s="7"/>
      <c r="P94" s="7"/>
      <c r="Q94" s="7"/>
      <c r="R94" s="7"/>
      <c r="S94" s="7"/>
      <c r="T94" s="7"/>
      <c r="U94" s="7"/>
      <c r="V94" s="7"/>
      <c r="W94" s="7"/>
      <c r="X94" s="7"/>
      <c r="Y94" s="7"/>
      <c r="Z94" s="7"/>
      <c r="AA94" s="7"/>
    </row>
    <row r="95" ht="22.5" customHeight="1">
      <c r="A95" s="7" t="s">
        <v>1644</v>
      </c>
      <c r="B95" s="7">
        <v>1.0</v>
      </c>
      <c r="C95" s="7"/>
      <c r="D95" s="61">
        <v>46058.0</v>
      </c>
      <c r="E95" s="7"/>
      <c r="F95" s="7"/>
      <c r="G95" s="7"/>
      <c r="H95" s="7"/>
      <c r="I95" s="7"/>
      <c r="J95" s="7"/>
      <c r="K95" s="7"/>
      <c r="L95" s="7"/>
      <c r="M95" s="7"/>
      <c r="N95" s="7"/>
      <c r="O95" s="7"/>
      <c r="P95" s="7"/>
      <c r="Q95" s="7"/>
      <c r="R95" s="7"/>
      <c r="S95" s="7"/>
      <c r="T95" s="7"/>
      <c r="U95" s="7"/>
      <c r="V95" s="7"/>
      <c r="W95" s="7"/>
      <c r="X95" s="7"/>
      <c r="Y95" s="7"/>
      <c r="Z95" s="7"/>
      <c r="AA95" s="7"/>
    </row>
    <row r="96" ht="22.5" customHeight="1">
      <c r="A96" s="7" t="s">
        <v>1655</v>
      </c>
      <c r="B96" s="7">
        <v>1.0</v>
      </c>
      <c r="C96" s="7"/>
      <c r="D96" s="61">
        <v>46058.0</v>
      </c>
      <c r="E96" s="7"/>
      <c r="F96" s="7"/>
      <c r="G96" s="7"/>
      <c r="H96" s="7"/>
      <c r="I96" s="7"/>
      <c r="J96" s="7"/>
      <c r="K96" s="7"/>
      <c r="L96" s="7"/>
      <c r="M96" s="7"/>
      <c r="N96" s="7"/>
      <c r="O96" s="7"/>
      <c r="P96" s="7"/>
      <c r="Q96" s="7"/>
      <c r="R96" s="7"/>
      <c r="S96" s="7"/>
      <c r="T96" s="7"/>
      <c r="U96" s="7"/>
      <c r="V96" s="7"/>
      <c r="W96" s="7"/>
      <c r="X96" s="7"/>
      <c r="Y96" s="7"/>
      <c r="Z96" s="7"/>
      <c r="AA96" s="7"/>
    </row>
    <row r="97" ht="22.5" customHeight="1">
      <c r="A97" s="7" t="s">
        <v>1636</v>
      </c>
      <c r="B97" s="7">
        <v>1.0</v>
      </c>
      <c r="C97" s="7" t="s">
        <v>370</v>
      </c>
      <c r="D97" s="61">
        <v>46059.0</v>
      </c>
      <c r="E97" s="7" t="s">
        <v>1668</v>
      </c>
      <c r="F97" s="7"/>
      <c r="G97" s="7" t="s">
        <v>997</v>
      </c>
      <c r="H97" s="7"/>
      <c r="I97" s="7"/>
      <c r="J97" s="7"/>
      <c r="K97" s="7"/>
      <c r="L97" s="7"/>
      <c r="M97" s="7"/>
      <c r="N97" s="7"/>
      <c r="O97" s="7"/>
      <c r="P97" s="7"/>
      <c r="Q97" s="7"/>
      <c r="R97" s="7" t="s">
        <v>997</v>
      </c>
      <c r="S97" s="7"/>
      <c r="T97" s="7"/>
      <c r="U97" s="7"/>
      <c r="V97" s="7"/>
      <c r="W97" s="7"/>
      <c r="X97" s="7"/>
      <c r="Y97" s="7"/>
      <c r="Z97" s="7"/>
      <c r="AA97" s="7"/>
    </row>
    <row r="98" ht="22.5" customHeight="1">
      <c r="A98" s="7" t="s">
        <v>1675</v>
      </c>
      <c r="B98" s="7">
        <v>1.0</v>
      </c>
      <c r="C98" s="7"/>
      <c r="D98" s="61">
        <v>46059.0</v>
      </c>
      <c r="E98" s="7"/>
      <c r="F98" s="7"/>
      <c r="G98" s="7"/>
      <c r="H98" s="7"/>
      <c r="I98" s="7"/>
      <c r="J98" s="7"/>
      <c r="K98" s="7"/>
      <c r="L98" s="7"/>
      <c r="M98" s="7"/>
      <c r="N98" s="7"/>
      <c r="O98" s="7"/>
      <c r="P98" s="7"/>
      <c r="Q98" s="7"/>
      <c r="R98" s="7"/>
      <c r="S98" s="7"/>
      <c r="T98" s="7"/>
      <c r="U98" s="7"/>
      <c r="V98" s="7"/>
      <c r="W98" s="7"/>
      <c r="X98" s="7"/>
      <c r="Y98" s="7"/>
      <c r="Z98" s="7"/>
      <c r="AA98" s="7"/>
    </row>
    <row r="99" ht="22.5" customHeight="1">
      <c r="A99" s="7" t="s">
        <v>1684</v>
      </c>
      <c r="B99" s="7">
        <v>1.0</v>
      </c>
      <c r="C99" s="7"/>
      <c r="D99" s="61">
        <v>46059.0</v>
      </c>
      <c r="E99" s="7"/>
      <c r="F99" s="7"/>
      <c r="G99" s="7"/>
      <c r="H99" s="7"/>
      <c r="I99" s="7"/>
      <c r="J99" s="7"/>
      <c r="K99" s="7"/>
      <c r="L99" s="7"/>
      <c r="M99" s="7"/>
      <c r="N99" s="7"/>
      <c r="O99" s="7"/>
      <c r="P99" s="7"/>
      <c r="Q99" s="7"/>
      <c r="R99" s="7"/>
      <c r="S99" s="7"/>
      <c r="T99" s="7"/>
      <c r="U99" s="7"/>
      <c r="V99" s="7"/>
      <c r="W99" s="7"/>
      <c r="X99" s="7"/>
      <c r="Y99" s="7"/>
      <c r="Z99" s="7"/>
      <c r="AA99" s="7"/>
    </row>
    <row r="100" ht="22.5" customHeight="1">
      <c r="A100" s="7" t="s">
        <v>1694</v>
      </c>
      <c r="B100" s="7">
        <v>1.0</v>
      </c>
      <c r="C100" s="7" t="s">
        <v>370</v>
      </c>
      <c r="D100" s="61">
        <v>46059.0</v>
      </c>
      <c r="E100" s="7" t="s">
        <v>1695</v>
      </c>
      <c r="F100" s="7"/>
      <c r="G100" s="7"/>
      <c r="H100" s="7"/>
      <c r="I100" s="7"/>
      <c r="J100" s="7"/>
      <c r="K100" s="7"/>
      <c r="L100" s="7"/>
      <c r="M100" s="7"/>
      <c r="N100" s="7"/>
      <c r="O100" s="7" t="s">
        <v>997</v>
      </c>
      <c r="P100" s="7"/>
      <c r="Q100" s="7"/>
      <c r="R100" s="7"/>
      <c r="S100" s="7"/>
      <c r="T100" s="7"/>
      <c r="U100" s="7"/>
      <c r="V100" s="7"/>
      <c r="W100" s="7"/>
      <c r="X100" s="7"/>
      <c r="Y100" s="7"/>
      <c r="Z100" s="7"/>
      <c r="AA100" s="7"/>
    </row>
    <row r="101" ht="22.5" customHeight="1">
      <c r="A101" s="7" t="s">
        <v>1704</v>
      </c>
      <c r="B101" s="7">
        <v>1.0</v>
      </c>
      <c r="C101" s="7" t="s">
        <v>370</v>
      </c>
      <c r="D101" s="61">
        <v>46059.0</v>
      </c>
      <c r="E101" s="7" t="s">
        <v>1707</v>
      </c>
      <c r="F101" s="7"/>
      <c r="G101" s="7"/>
      <c r="H101" s="7"/>
      <c r="I101" s="7"/>
      <c r="J101" s="7"/>
      <c r="K101" s="7"/>
      <c r="L101" s="7"/>
      <c r="M101" s="7"/>
      <c r="N101" s="7"/>
      <c r="O101" s="7"/>
      <c r="P101" s="7" t="s">
        <v>997</v>
      </c>
      <c r="Q101" s="7"/>
      <c r="R101" s="7"/>
      <c r="S101" s="7"/>
      <c r="T101" s="7"/>
      <c r="U101" s="7"/>
      <c r="V101" s="7"/>
      <c r="W101" s="7"/>
      <c r="X101" s="7"/>
      <c r="Y101" s="7"/>
      <c r="Z101" s="7"/>
      <c r="AA101" s="7"/>
    </row>
    <row r="102" ht="22.5" customHeight="1">
      <c r="A102" s="7" t="s">
        <v>1715</v>
      </c>
      <c r="B102" s="7">
        <v>1.0</v>
      </c>
      <c r="C102" s="7"/>
      <c r="D102" s="61">
        <v>46059.0</v>
      </c>
      <c r="E102" s="7"/>
      <c r="F102" s="7"/>
      <c r="G102" s="7"/>
      <c r="H102" s="7"/>
      <c r="I102" s="7"/>
      <c r="J102" s="7"/>
      <c r="K102" s="7"/>
      <c r="L102" s="7"/>
      <c r="M102" s="7"/>
      <c r="N102" s="7"/>
      <c r="O102" s="7"/>
      <c r="P102" s="7"/>
      <c r="Q102" s="7"/>
      <c r="R102" s="7"/>
      <c r="S102" s="7"/>
      <c r="T102" s="7"/>
      <c r="U102" s="7"/>
      <c r="V102" s="7"/>
      <c r="W102" s="7"/>
      <c r="X102" s="7"/>
      <c r="Y102" s="7"/>
      <c r="Z102" s="7"/>
      <c r="AA102" s="7"/>
    </row>
    <row r="103" ht="22.5" customHeight="1">
      <c r="A103" s="7" t="s">
        <v>1722</v>
      </c>
      <c r="B103" s="7">
        <v>1.0</v>
      </c>
      <c r="C103" s="7" t="s">
        <v>370</v>
      </c>
      <c r="D103" s="61">
        <v>46059.0</v>
      </c>
      <c r="E103" s="7" t="s">
        <v>1723</v>
      </c>
      <c r="F103" s="7"/>
      <c r="G103" s="7"/>
      <c r="H103" s="7"/>
      <c r="I103" s="7"/>
      <c r="J103" s="7"/>
      <c r="K103" s="7"/>
      <c r="L103" s="7"/>
      <c r="M103" s="7"/>
      <c r="N103" s="7"/>
      <c r="O103" s="7"/>
      <c r="P103" s="7"/>
      <c r="Q103" s="7"/>
      <c r="R103" s="7" t="s">
        <v>997</v>
      </c>
      <c r="S103" s="7"/>
      <c r="T103" s="7"/>
      <c r="U103" s="7"/>
      <c r="V103" s="7"/>
      <c r="W103" s="7"/>
      <c r="X103" s="7"/>
      <c r="Y103" s="7"/>
      <c r="Z103" s="7"/>
      <c r="AA103" s="7"/>
    </row>
    <row r="104" ht="22.5" customHeight="1">
      <c r="A104" s="7" t="s">
        <v>1732</v>
      </c>
      <c r="B104" s="7">
        <v>1.0</v>
      </c>
      <c r="C104" s="7"/>
      <c r="D104" s="61">
        <v>46059.0</v>
      </c>
      <c r="E104" s="7"/>
      <c r="F104" s="7"/>
      <c r="G104" s="7"/>
      <c r="H104" s="7"/>
      <c r="I104" s="7"/>
      <c r="J104" s="7"/>
      <c r="K104" s="7"/>
      <c r="L104" s="7"/>
      <c r="M104" s="7"/>
      <c r="N104" s="7"/>
      <c r="O104" s="7"/>
      <c r="P104" s="7"/>
      <c r="Q104" s="7"/>
      <c r="R104" s="7"/>
      <c r="S104" s="7"/>
      <c r="T104" s="7"/>
      <c r="U104" s="7"/>
      <c r="V104" s="7"/>
      <c r="W104" s="7"/>
      <c r="X104" s="7"/>
      <c r="Y104" s="7"/>
      <c r="Z104" s="7"/>
      <c r="AA104" s="7"/>
    </row>
    <row r="105" ht="22.5" customHeight="1">
      <c r="A105" s="7" t="s">
        <v>1743</v>
      </c>
      <c r="B105" s="7">
        <v>1.0</v>
      </c>
      <c r="C105" s="7" t="s">
        <v>370</v>
      </c>
      <c r="D105" s="61">
        <v>46059.0</v>
      </c>
      <c r="E105" s="7" t="s">
        <v>1744</v>
      </c>
      <c r="F105" s="7"/>
      <c r="G105" s="7"/>
      <c r="H105" s="7"/>
      <c r="I105" s="7"/>
      <c r="J105" s="7"/>
      <c r="K105" s="7"/>
      <c r="L105" s="7"/>
      <c r="M105" s="7"/>
      <c r="N105" s="7"/>
      <c r="O105" s="7"/>
      <c r="P105" s="7" t="s">
        <v>968</v>
      </c>
      <c r="Q105" s="7"/>
      <c r="R105" s="7" t="s">
        <v>968</v>
      </c>
      <c r="S105" s="7"/>
      <c r="T105" s="7"/>
      <c r="U105" s="7"/>
      <c r="V105" s="7"/>
      <c r="W105" s="7"/>
      <c r="X105" s="7"/>
      <c r="Y105" s="7"/>
      <c r="Z105" s="7"/>
      <c r="AA105" s="7"/>
    </row>
    <row r="106" ht="22.5" customHeight="1">
      <c r="A106" s="7" t="s">
        <v>1752</v>
      </c>
      <c r="B106" s="7">
        <v>1.0</v>
      </c>
      <c r="C106" s="7" t="s">
        <v>370</v>
      </c>
      <c r="D106" s="61">
        <v>46059.0</v>
      </c>
      <c r="E106" s="7" t="s">
        <v>1753</v>
      </c>
      <c r="F106" s="7"/>
      <c r="G106" s="7" t="s">
        <v>997</v>
      </c>
      <c r="H106" s="7"/>
      <c r="I106" s="7"/>
      <c r="J106" s="7"/>
      <c r="K106" s="7"/>
      <c r="L106" s="7"/>
      <c r="M106" s="7"/>
      <c r="N106" s="7"/>
      <c r="O106" s="7" t="s">
        <v>968</v>
      </c>
      <c r="P106" s="7" t="s">
        <v>1038</v>
      </c>
      <c r="Q106" s="7" t="s">
        <v>968</v>
      </c>
      <c r="R106" s="7"/>
      <c r="S106" s="7"/>
      <c r="T106" s="7"/>
      <c r="U106" s="7"/>
      <c r="V106" s="7"/>
      <c r="W106" s="7"/>
      <c r="X106" s="7"/>
      <c r="Y106" s="7"/>
      <c r="Z106" s="7"/>
      <c r="AA106" s="7"/>
    </row>
    <row r="107" ht="22.5" customHeight="1">
      <c r="A107" s="7" t="s">
        <v>1763</v>
      </c>
      <c r="B107" s="7">
        <v>1.0</v>
      </c>
      <c r="C107" s="7" t="s">
        <v>370</v>
      </c>
      <c r="D107" s="61">
        <v>46059.0</v>
      </c>
      <c r="E107" s="7" t="s">
        <v>1765</v>
      </c>
      <c r="F107" s="7"/>
      <c r="G107" s="7" t="s">
        <v>997</v>
      </c>
      <c r="H107" s="7"/>
      <c r="I107" s="7"/>
      <c r="J107" s="7"/>
      <c r="K107" s="7"/>
      <c r="L107" s="7"/>
      <c r="M107" s="7"/>
      <c r="N107" s="7"/>
      <c r="O107" s="7"/>
      <c r="P107" s="7"/>
      <c r="Q107" s="7"/>
      <c r="R107" s="7" t="s">
        <v>997</v>
      </c>
      <c r="S107" s="7"/>
      <c r="T107" s="7"/>
      <c r="U107" s="7"/>
      <c r="V107" s="7"/>
      <c r="W107" s="7"/>
      <c r="X107" s="7"/>
      <c r="Y107" s="7"/>
      <c r="Z107" s="7"/>
      <c r="AA107" s="7"/>
    </row>
    <row r="108" ht="22.5" customHeight="1">
      <c r="A108" s="7" t="s">
        <v>1772</v>
      </c>
      <c r="B108" s="7">
        <v>1.0</v>
      </c>
      <c r="C108" s="7" t="s">
        <v>370</v>
      </c>
      <c r="D108" s="61">
        <v>46059.0</v>
      </c>
      <c r="E108" s="7" t="s">
        <v>1773</v>
      </c>
      <c r="F108" s="7"/>
      <c r="G108" s="7" t="s">
        <v>968</v>
      </c>
      <c r="H108" s="7"/>
      <c r="I108" s="7"/>
      <c r="J108" s="7"/>
      <c r="K108" s="7"/>
      <c r="L108" s="7"/>
      <c r="M108" s="7"/>
      <c r="N108" s="7"/>
      <c r="O108" s="7" t="s">
        <v>1038</v>
      </c>
      <c r="P108" s="7" t="s">
        <v>968</v>
      </c>
      <c r="Q108" s="7"/>
      <c r="R108" s="7"/>
      <c r="S108" s="7"/>
      <c r="T108" s="7"/>
      <c r="U108" s="7"/>
      <c r="V108" s="7"/>
      <c r="W108" s="7"/>
      <c r="X108" s="7"/>
      <c r="Y108" s="7"/>
      <c r="Z108" s="7"/>
      <c r="AA108" s="7"/>
    </row>
    <row r="109" ht="22.5" customHeight="1">
      <c r="A109" s="7" t="s">
        <v>1780</v>
      </c>
      <c r="B109" s="7">
        <v>1.0</v>
      </c>
      <c r="C109" s="7"/>
      <c r="D109" s="61">
        <v>46059.0</v>
      </c>
      <c r="E109" s="7"/>
      <c r="F109" s="7"/>
      <c r="G109" s="7"/>
      <c r="H109" s="7"/>
      <c r="I109" s="7"/>
      <c r="J109" s="7"/>
      <c r="K109" s="7"/>
      <c r="L109" s="7"/>
      <c r="M109" s="7"/>
      <c r="N109" s="7"/>
      <c r="O109" s="7"/>
      <c r="P109" s="7"/>
      <c r="Q109" s="7"/>
      <c r="R109" s="7"/>
      <c r="S109" s="7"/>
      <c r="T109" s="7"/>
      <c r="U109" s="7"/>
      <c r="V109" s="7"/>
      <c r="W109" s="7"/>
      <c r="X109" s="7"/>
      <c r="Y109" s="7"/>
      <c r="Z109" s="7"/>
      <c r="AA109" s="7"/>
    </row>
    <row r="110" ht="22.5" customHeight="1">
      <c r="A110" s="7" t="s">
        <v>1789</v>
      </c>
      <c r="B110" s="7">
        <v>1.0</v>
      </c>
      <c r="C110" s="7"/>
      <c r="D110" s="61">
        <v>46059.0</v>
      </c>
      <c r="E110" s="7"/>
      <c r="F110" s="7"/>
      <c r="G110" s="7"/>
      <c r="H110" s="7"/>
      <c r="I110" s="7"/>
      <c r="J110" s="7"/>
      <c r="K110" s="7"/>
      <c r="L110" s="7"/>
      <c r="M110" s="7"/>
      <c r="N110" s="7"/>
      <c r="O110" s="7"/>
      <c r="P110" s="7"/>
      <c r="Q110" s="7"/>
      <c r="R110" s="7"/>
      <c r="S110" s="7"/>
      <c r="T110" s="7"/>
      <c r="U110" s="7"/>
      <c r="V110" s="7"/>
      <c r="W110" s="7"/>
      <c r="X110" s="7"/>
      <c r="Y110" s="7"/>
      <c r="Z110" s="7"/>
      <c r="AA110" s="7"/>
    </row>
    <row r="111" ht="22.5" customHeight="1">
      <c r="A111" s="7" t="s">
        <v>1800</v>
      </c>
      <c r="B111" s="7">
        <v>1.0</v>
      </c>
      <c r="C111" s="7"/>
      <c r="D111" s="61">
        <v>46059.0</v>
      </c>
      <c r="E111" s="7"/>
      <c r="F111" s="7"/>
      <c r="G111" s="7"/>
      <c r="H111" s="7"/>
      <c r="I111" s="7"/>
      <c r="J111" s="7"/>
      <c r="K111" s="7"/>
      <c r="L111" s="7"/>
      <c r="M111" s="7"/>
      <c r="N111" s="7"/>
      <c r="O111" s="7"/>
      <c r="P111" s="7"/>
      <c r="Q111" s="7"/>
      <c r="R111" s="7"/>
      <c r="S111" s="7"/>
      <c r="T111" s="7"/>
      <c r="U111" s="7"/>
      <c r="V111" s="7"/>
      <c r="W111" s="7"/>
      <c r="X111" s="7"/>
      <c r="Y111" s="7"/>
      <c r="Z111" s="7"/>
      <c r="AA111" s="7"/>
    </row>
    <row r="112" ht="22.5" customHeight="1">
      <c r="A112" s="7" t="s">
        <v>1807</v>
      </c>
      <c r="B112" s="7">
        <v>1.0</v>
      </c>
      <c r="C112" s="7" t="s">
        <v>370</v>
      </c>
      <c r="D112" s="61">
        <v>46059.0</v>
      </c>
      <c r="E112" s="7" t="s">
        <v>1810</v>
      </c>
      <c r="F112" s="7"/>
      <c r="G112" s="7" t="s">
        <v>968</v>
      </c>
      <c r="H112" s="7"/>
      <c r="I112" s="7"/>
      <c r="J112" s="7"/>
      <c r="K112" s="7"/>
      <c r="L112" s="7"/>
      <c r="M112" s="7" t="s">
        <v>997</v>
      </c>
      <c r="N112" s="7"/>
      <c r="O112" s="7" t="s">
        <v>968</v>
      </c>
      <c r="P112" s="7" t="s">
        <v>1038</v>
      </c>
      <c r="Q112" s="7"/>
      <c r="R112" s="7" t="s">
        <v>968</v>
      </c>
      <c r="S112" s="7"/>
      <c r="T112" s="7"/>
      <c r="U112" s="7"/>
      <c r="V112" s="7"/>
      <c r="W112" s="7"/>
      <c r="X112" s="7"/>
      <c r="Y112" s="7"/>
      <c r="Z112" s="7"/>
      <c r="AA112" s="7"/>
    </row>
    <row r="113" ht="22.5" customHeight="1">
      <c r="A113" s="7" t="s">
        <v>1815</v>
      </c>
      <c r="B113" s="7">
        <v>1.0</v>
      </c>
      <c r="C113" s="7"/>
      <c r="D113" s="61">
        <v>46059.0</v>
      </c>
      <c r="E113" s="7"/>
      <c r="F113" s="7"/>
      <c r="G113" s="7"/>
      <c r="H113" s="7"/>
      <c r="I113" s="7"/>
      <c r="J113" s="7"/>
      <c r="K113" s="7"/>
      <c r="L113" s="7"/>
      <c r="M113" s="7"/>
      <c r="N113" s="7"/>
      <c r="O113" s="7"/>
      <c r="P113" s="7"/>
      <c r="Q113" s="7"/>
      <c r="R113" s="7"/>
      <c r="S113" s="7"/>
      <c r="T113" s="7"/>
      <c r="U113" s="7"/>
      <c r="V113" s="7"/>
      <c r="W113" s="7"/>
      <c r="X113" s="7"/>
      <c r="Y113" s="7"/>
      <c r="Z113" s="7"/>
      <c r="AA113" s="7"/>
    </row>
    <row r="114" ht="22.5" customHeight="1">
      <c r="A114" s="7" t="s">
        <v>1821</v>
      </c>
      <c r="B114" s="7">
        <v>1.0</v>
      </c>
      <c r="C114" s="7"/>
      <c r="D114" s="61">
        <v>46059.0</v>
      </c>
      <c r="E114" s="7"/>
      <c r="F114" s="7"/>
      <c r="G114" s="7"/>
      <c r="H114" s="7"/>
      <c r="I114" s="7"/>
      <c r="J114" s="7"/>
      <c r="K114" s="7"/>
      <c r="L114" s="7"/>
      <c r="M114" s="7"/>
      <c r="N114" s="7"/>
      <c r="O114" s="7"/>
      <c r="P114" s="7"/>
      <c r="Q114" s="7"/>
      <c r="R114" s="7"/>
      <c r="S114" s="7"/>
      <c r="T114" s="7"/>
      <c r="U114" s="7"/>
      <c r="V114" s="7"/>
      <c r="W114" s="7"/>
      <c r="X114" s="7"/>
      <c r="Y114" s="7"/>
      <c r="Z114" s="7"/>
      <c r="AA114" s="7"/>
    </row>
    <row r="115" ht="22.5" customHeight="1">
      <c r="A115" s="7" t="s">
        <v>1836</v>
      </c>
      <c r="B115" s="7">
        <v>1.0</v>
      </c>
      <c r="C115" s="7"/>
      <c r="D115" s="61">
        <v>46059.0</v>
      </c>
      <c r="E115" s="7"/>
      <c r="F115" s="7"/>
      <c r="G115" s="7"/>
      <c r="H115" s="7"/>
      <c r="I115" s="7"/>
      <c r="J115" s="7"/>
      <c r="K115" s="7"/>
      <c r="L115" s="7"/>
      <c r="M115" s="7"/>
      <c r="N115" s="7"/>
      <c r="O115" s="7"/>
      <c r="P115" s="7"/>
      <c r="Q115" s="7"/>
      <c r="R115" s="7"/>
      <c r="S115" s="7"/>
      <c r="T115" s="7"/>
      <c r="U115" s="7"/>
      <c r="V115" s="7"/>
      <c r="W115" s="7"/>
      <c r="X115" s="7"/>
      <c r="Y115" s="7"/>
      <c r="Z115" s="7"/>
      <c r="AA115" s="7"/>
    </row>
    <row r="116" ht="22.5" customHeight="1">
      <c r="A116" s="7" t="s">
        <v>1845</v>
      </c>
      <c r="B116" s="7">
        <v>1.0</v>
      </c>
      <c r="C116" s="7"/>
      <c r="D116" s="61">
        <v>46059.0</v>
      </c>
      <c r="E116" s="7"/>
      <c r="F116" s="7"/>
      <c r="G116" s="7"/>
      <c r="H116" s="7"/>
      <c r="I116" s="7"/>
      <c r="J116" s="7"/>
      <c r="K116" s="7"/>
      <c r="L116" s="7"/>
      <c r="M116" s="7"/>
      <c r="N116" s="7"/>
      <c r="O116" s="7"/>
      <c r="P116" s="7"/>
      <c r="Q116" s="7"/>
      <c r="R116" s="7"/>
      <c r="S116" s="7"/>
      <c r="T116" s="7"/>
      <c r="U116" s="7"/>
      <c r="V116" s="7"/>
      <c r="W116" s="7"/>
      <c r="X116" s="7"/>
      <c r="Y116" s="7"/>
      <c r="Z116" s="7"/>
      <c r="AA116" s="7"/>
    </row>
    <row r="117" ht="22.5" customHeight="1">
      <c r="A117" s="7" t="s">
        <v>1851</v>
      </c>
      <c r="B117" s="7">
        <v>1.0</v>
      </c>
      <c r="C117" s="7" t="s">
        <v>370</v>
      </c>
      <c r="D117" s="61">
        <v>46059.0</v>
      </c>
      <c r="E117" s="7" t="s">
        <v>1853</v>
      </c>
      <c r="F117" s="7"/>
      <c r="G117" s="7" t="s">
        <v>968</v>
      </c>
      <c r="H117" s="7"/>
      <c r="I117" s="7"/>
      <c r="J117" s="7"/>
      <c r="K117" s="7"/>
      <c r="L117" s="7"/>
      <c r="M117" s="7"/>
      <c r="N117" s="7"/>
      <c r="O117" s="7"/>
      <c r="P117" s="7" t="s">
        <v>968</v>
      </c>
      <c r="Q117" s="7" t="s">
        <v>997</v>
      </c>
      <c r="R117" s="7"/>
      <c r="S117" s="7"/>
      <c r="T117" s="7"/>
      <c r="U117" s="7"/>
      <c r="V117" s="7"/>
      <c r="W117" s="7"/>
      <c r="X117" s="7"/>
      <c r="Y117" s="7"/>
      <c r="Z117" s="7"/>
      <c r="AA117" s="7"/>
    </row>
    <row r="118" ht="22.5" customHeight="1">
      <c r="A118" s="7" t="s">
        <v>135</v>
      </c>
      <c r="B118" s="7">
        <v>1.0</v>
      </c>
      <c r="C118" s="7" t="s">
        <v>132</v>
      </c>
      <c r="D118" s="61">
        <v>46055.0</v>
      </c>
      <c r="E118" s="7" t="s">
        <v>1864</v>
      </c>
      <c r="F118" s="7"/>
      <c r="G118" s="7"/>
      <c r="H118" s="7"/>
      <c r="I118" s="7"/>
      <c r="J118" s="7"/>
      <c r="K118" s="7"/>
      <c r="L118" s="7"/>
      <c r="M118" s="7"/>
      <c r="N118" s="7"/>
      <c r="O118" s="7"/>
      <c r="P118" s="7"/>
      <c r="Q118" s="7"/>
      <c r="R118" s="7"/>
      <c r="S118" s="7"/>
      <c r="T118" s="7"/>
      <c r="U118" s="7"/>
      <c r="V118" s="7"/>
      <c r="W118" s="7"/>
      <c r="X118" s="7" t="s">
        <v>997</v>
      </c>
      <c r="Y118" s="7"/>
      <c r="Z118" s="7"/>
      <c r="AA118" s="7"/>
    </row>
    <row r="119" ht="22.5" customHeight="1">
      <c r="A119" s="7" t="s">
        <v>186</v>
      </c>
      <c r="B119" s="7">
        <v>1.0</v>
      </c>
      <c r="C119" s="7" t="s">
        <v>132</v>
      </c>
      <c r="D119" s="61">
        <v>46055.0</v>
      </c>
      <c r="E119" s="7" t="s">
        <v>1873</v>
      </c>
      <c r="F119" s="7"/>
      <c r="G119" s="7" t="s">
        <v>997</v>
      </c>
      <c r="H119" s="7"/>
      <c r="I119" s="7"/>
      <c r="J119" s="7"/>
      <c r="K119" s="7"/>
      <c r="L119" s="7" t="s">
        <v>1038</v>
      </c>
      <c r="M119" s="7"/>
      <c r="N119" s="7"/>
      <c r="O119" s="7" t="s">
        <v>997</v>
      </c>
      <c r="P119" s="7" t="s">
        <v>1038</v>
      </c>
      <c r="Q119" s="7"/>
      <c r="R119" s="7" t="s">
        <v>968</v>
      </c>
      <c r="S119" s="7"/>
      <c r="T119" s="7"/>
      <c r="U119" s="7"/>
      <c r="V119" s="7"/>
      <c r="W119" s="7"/>
      <c r="X119" s="7" t="s">
        <v>1038</v>
      </c>
      <c r="Y119" s="7"/>
      <c r="Z119" s="7"/>
      <c r="AA119" s="7"/>
    </row>
    <row r="120" ht="22.5" customHeight="1">
      <c r="A120" s="7" t="s">
        <v>514</v>
      </c>
      <c r="B120" s="7">
        <v>1.0</v>
      </c>
      <c r="C120" s="7" t="s">
        <v>132</v>
      </c>
      <c r="D120" s="61">
        <v>46055.0</v>
      </c>
      <c r="E120" s="7" t="s">
        <v>1880</v>
      </c>
      <c r="F120" s="7"/>
      <c r="G120" s="7"/>
      <c r="H120" s="7"/>
      <c r="I120" s="7"/>
      <c r="J120" s="7"/>
      <c r="K120" s="7"/>
      <c r="L120" s="7" t="s">
        <v>997</v>
      </c>
      <c r="M120" s="7"/>
      <c r="N120" s="7"/>
      <c r="O120" s="7"/>
      <c r="P120" s="7" t="s">
        <v>997</v>
      </c>
      <c r="Q120" s="7"/>
      <c r="R120" s="7" t="s">
        <v>997</v>
      </c>
      <c r="S120" s="7"/>
      <c r="T120" s="7"/>
      <c r="U120" s="7"/>
      <c r="V120" s="7"/>
      <c r="W120" s="7"/>
      <c r="X120" s="7"/>
      <c r="Y120" s="7"/>
      <c r="Z120" s="7"/>
      <c r="AA120" s="7"/>
    </row>
    <row r="121" ht="22.5" customHeight="1">
      <c r="A121" s="7" t="s">
        <v>1883</v>
      </c>
      <c r="B121" s="7">
        <v>1.0</v>
      </c>
      <c r="C121" s="7" t="s">
        <v>132</v>
      </c>
      <c r="D121" s="61">
        <v>46055.0</v>
      </c>
      <c r="E121" s="7" t="s">
        <v>1884</v>
      </c>
      <c r="F121" s="7"/>
      <c r="G121" s="7"/>
      <c r="H121" s="7"/>
      <c r="I121" s="7"/>
      <c r="J121" s="7" t="s">
        <v>997</v>
      </c>
      <c r="K121" s="7"/>
      <c r="L121" s="7"/>
      <c r="M121" s="7"/>
      <c r="N121" s="7"/>
      <c r="O121" s="7" t="s">
        <v>997</v>
      </c>
      <c r="P121" s="7"/>
      <c r="Q121" s="7" t="s">
        <v>997</v>
      </c>
      <c r="R121" s="7"/>
      <c r="S121" s="7"/>
      <c r="T121" s="7"/>
      <c r="U121" s="7"/>
      <c r="V121" s="7"/>
      <c r="W121" s="7"/>
      <c r="X121" s="7"/>
      <c r="Y121" s="7"/>
      <c r="Z121" s="7"/>
      <c r="AA121" s="7"/>
    </row>
    <row r="122" ht="22.5" customHeight="1">
      <c r="A122" s="7" t="s">
        <v>1892</v>
      </c>
      <c r="B122" s="7">
        <v>1.0</v>
      </c>
      <c r="C122" s="7" t="s">
        <v>132</v>
      </c>
      <c r="D122" s="61">
        <v>46055.0</v>
      </c>
      <c r="E122" s="7" t="s">
        <v>1893</v>
      </c>
      <c r="F122" s="7"/>
      <c r="G122" s="7"/>
      <c r="H122" s="7"/>
      <c r="I122" s="7"/>
      <c r="J122" s="7" t="s">
        <v>997</v>
      </c>
      <c r="K122" s="7"/>
      <c r="L122" s="7"/>
      <c r="M122" s="7"/>
      <c r="N122" s="7"/>
      <c r="O122" s="7" t="s">
        <v>997</v>
      </c>
      <c r="P122" s="7"/>
      <c r="Q122" s="7"/>
      <c r="R122" s="7" t="s">
        <v>968</v>
      </c>
      <c r="S122" s="7"/>
      <c r="T122" s="7"/>
      <c r="U122" s="7"/>
      <c r="V122" s="7"/>
      <c r="W122" s="7"/>
      <c r="X122" s="7" t="s">
        <v>997</v>
      </c>
      <c r="Y122" s="7"/>
      <c r="Z122" s="7"/>
      <c r="AA122" s="7"/>
    </row>
    <row r="123" ht="22.5" customHeight="1">
      <c r="A123" s="7" t="s">
        <v>1899</v>
      </c>
      <c r="B123" s="7">
        <v>1.0</v>
      </c>
      <c r="C123" s="7"/>
      <c r="D123" s="61">
        <v>46055.0</v>
      </c>
      <c r="E123" s="7"/>
      <c r="F123" s="7"/>
      <c r="G123" s="7"/>
      <c r="H123" s="7"/>
      <c r="I123" s="7"/>
      <c r="J123" s="7"/>
      <c r="K123" s="7"/>
      <c r="L123" s="7"/>
      <c r="M123" s="7"/>
      <c r="N123" s="7"/>
      <c r="O123" s="7"/>
      <c r="P123" s="7"/>
      <c r="Q123" s="7"/>
      <c r="R123" s="7"/>
      <c r="S123" s="7"/>
      <c r="T123" s="7"/>
      <c r="U123" s="7"/>
      <c r="V123" s="7"/>
      <c r="W123" s="7"/>
      <c r="X123" s="7"/>
      <c r="Y123" s="7"/>
      <c r="Z123" s="7"/>
      <c r="AA123" s="7"/>
    </row>
    <row r="124" ht="22.5" customHeight="1">
      <c r="A124" s="7" t="s">
        <v>1904</v>
      </c>
      <c r="B124" s="7">
        <v>1.0</v>
      </c>
      <c r="C124" s="7" t="s">
        <v>132</v>
      </c>
      <c r="D124" s="61">
        <v>46055.0</v>
      </c>
      <c r="E124" s="7" t="s">
        <v>1905</v>
      </c>
      <c r="F124" s="7"/>
      <c r="G124" s="7"/>
      <c r="H124" s="7"/>
      <c r="I124" s="7"/>
      <c r="J124" s="7"/>
      <c r="K124" s="7"/>
      <c r="L124" s="7"/>
      <c r="M124" s="7"/>
      <c r="N124" s="7"/>
      <c r="O124" s="7"/>
      <c r="P124" s="7" t="s">
        <v>997</v>
      </c>
      <c r="Q124" s="7"/>
      <c r="R124" s="7"/>
      <c r="S124" s="7"/>
      <c r="T124" s="7"/>
      <c r="U124" s="7"/>
      <c r="V124" s="7"/>
      <c r="W124" s="7"/>
      <c r="X124" s="7"/>
      <c r="Y124" s="7"/>
      <c r="Z124" s="7"/>
      <c r="AA124" s="7"/>
    </row>
    <row r="125" ht="22.5" customHeight="1">
      <c r="A125" s="7" t="s">
        <v>1910</v>
      </c>
      <c r="B125" s="7">
        <v>1.0</v>
      </c>
      <c r="C125" s="7"/>
      <c r="D125" s="61">
        <v>46055.0</v>
      </c>
      <c r="E125" s="7"/>
      <c r="F125" s="7"/>
      <c r="G125" s="7"/>
      <c r="H125" s="7"/>
      <c r="I125" s="7"/>
      <c r="J125" s="7"/>
      <c r="K125" s="7"/>
      <c r="L125" s="7"/>
      <c r="M125" s="7"/>
      <c r="N125" s="7"/>
      <c r="O125" s="7"/>
      <c r="P125" s="7"/>
      <c r="Q125" s="7"/>
      <c r="R125" s="7"/>
      <c r="S125" s="7"/>
      <c r="T125" s="7"/>
      <c r="U125" s="7"/>
      <c r="V125" s="7"/>
      <c r="W125" s="7"/>
      <c r="X125" s="7"/>
      <c r="Y125" s="7"/>
      <c r="Z125" s="7"/>
      <c r="AA125" s="7"/>
    </row>
    <row r="126" ht="22.5" customHeight="1">
      <c r="A126" s="7" t="s">
        <v>1915</v>
      </c>
      <c r="B126" s="7">
        <v>1.0</v>
      </c>
      <c r="C126" s="7" t="s">
        <v>132</v>
      </c>
      <c r="D126" s="61">
        <v>46055.0</v>
      </c>
      <c r="E126" s="7" t="s">
        <v>1919</v>
      </c>
      <c r="F126" s="7"/>
      <c r="G126" s="7"/>
      <c r="H126" s="7"/>
      <c r="I126" s="7"/>
      <c r="J126" s="7"/>
      <c r="K126" s="7"/>
      <c r="L126" s="7"/>
      <c r="M126" s="7"/>
      <c r="N126" s="7"/>
      <c r="O126" s="7"/>
      <c r="P126" s="7" t="s">
        <v>997</v>
      </c>
      <c r="Q126" s="7"/>
      <c r="R126" s="7"/>
      <c r="S126" s="7"/>
      <c r="T126" s="7"/>
      <c r="U126" s="7"/>
      <c r="V126" s="7"/>
      <c r="W126" s="7"/>
      <c r="X126" s="7"/>
      <c r="Y126" s="7"/>
      <c r="Z126" s="7"/>
      <c r="AA126" s="7"/>
    </row>
    <row r="127" ht="22.5" customHeight="1">
      <c r="A127" s="7" t="s">
        <v>1924</v>
      </c>
      <c r="B127" s="7">
        <v>1.0</v>
      </c>
      <c r="C127" s="7" t="s">
        <v>132</v>
      </c>
      <c r="D127" s="61">
        <v>46055.0</v>
      </c>
      <c r="E127" s="7" t="s">
        <v>1927</v>
      </c>
      <c r="F127" s="7"/>
      <c r="G127" s="7"/>
      <c r="H127" s="7"/>
      <c r="I127" s="7"/>
      <c r="J127" s="7"/>
      <c r="K127" s="7"/>
      <c r="L127" s="7" t="s">
        <v>997</v>
      </c>
      <c r="M127" s="7"/>
      <c r="N127" s="7"/>
      <c r="O127" s="7"/>
      <c r="P127" s="7"/>
      <c r="Q127" s="7"/>
      <c r="R127" s="7"/>
      <c r="S127" s="7"/>
      <c r="T127" s="7"/>
      <c r="U127" s="7"/>
      <c r="V127" s="7"/>
      <c r="W127" s="7"/>
      <c r="X127" s="7"/>
      <c r="Y127" s="7"/>
      <c r="Z127" s="7"/>
      <c r="AA127" s="7"/>
    </row>
    <row r="128" ht="22.5" customHeight="1">
      <c r="A128" s="7" t="s">
        <v>1934</v>
      </c>
      <c r="B128" s="7">
        <v>1.0</v>
      </c>
      <c r="C128" s="7"/>
      <c r="D128" s="61">
        <v>46055.0</v>
      </c>
      <c r="E128" s="7"/>
      <c r="F128" s="7"/>
      <c r="G128" s="7"/>
      <c r="H128" s="7"/>
      <c r="I128" s="7"/>
      <c r="J128" s="7"/>
      <c r="K128" s="7"/>
      <c r="L128" s="7"/>
      <c r="M128" s="7"/>
      <c r="N128" s="7"/>
      <c r="O128" s="7"/>
      <c r="P128" s="7"/>
      <c r="Q128" s="7"/>
      <c r="R128" s="7"/>
      <c r="S128" s="7"/>
      <c r="T128" s="7"/>
      <c r="U128" s="7"/>
      <c r="V128" s="7"/>
      <c r="W128" s="7"/>
      <c r="X128" s="7"/>
      <c r="Y128" s="7"/>
      <c r="Z128" s="7"/>
      <c r="AA128" s="7"/>
    </row>
    <row r="129" ht="22.5" customHeight="1">
      <c r="A129" s="7" t="s">
        <v>1940</v>
      </c>
      <c r="B129" s="7">
        <v>1.0</v>
      </c>
      <c r="C129" s="7" t="s">
        <v>132</v>
      </c>
      <c r="D129" s="61">
        <v>46055.0</v>
      </c>
      <c r="E129" s="7" t="s">
        <v>1941</v>
      </c>
      <c r="F129" s="7"/>
      <c r="G129" s="7" t="s">
        <v>997</v>
      </c>
      <c r="H129" s="7"/>
      <c r="I129" s="7"/>
      <c r="J129" s="7"/>
      <c r="K129" s="7"/>
      <c r="L129" s="7"/>
      <c r="M129" s="7"/>
      <c r="N129" s="7"/>
      <c r="O129" s="7"/>
      <c r="P129" s="7"/>
      <c r="Q129" s="7"/>
      <c r="R129" s="7"/>
      <c r="S129" s="7"/>
      <c r="T129" s="7"/>
      <c r="U129" s="7"/>
      <c r="V129" s="7"/>
      <c r="W129" s="7"/>
      <c r="X129" s="7"/>
      <c r="Y129" s="7"/>
      <c r="Z129" s="7"/>
      <c r="AA129" s="7"/>
    </row>
    <row r="130" ht="22.5" customHeight="1">
      <c r="A130" s="7" t="s">
        <v>1948</v>
      </c>
      <c r="B130" s="7">
        <v>1.0</v>
      </c>
      <c r="C130" s="7"/>
      <c r="D130" s="61">
        <v>46055.0</v>
      </c>
      <c r="E130" s="7"/>
      <c r="F130" s="7"/>
      <c r="G130" s="7"/>
      <c r="H130" s="7"/>
      <c r="I130" s="7"/>
      <c r="J130" s="7"/>
      <c r="K130" s="7"/>
      <c r="L130" s="7"/>
      <c r="M130" s="7"/>
      <c r="N130" s="7"/>
      <c r="O130" s="7"/>
      <c r="P130" s="7"/>
      <c r="Q130" s="7"/>
      <c r="R130" s="7"/>
      <c r="S130" s="7"/>
      <c r="T130" s="7"/>
      <c r="U130" s="7"/>
      <c r="V130" s="7"/>
      <c r="W130" s="7"/>
      <c r="X130" s="7"/>
      <c r="Y130" s="7"/>
      <c r="Z130" s="7"/>
      <c r="AA130" s="7"/>
    </row>
    <row r="131" ht="22.5" customHeight="1">
      <c r="A131" s="7" t="s">
        <v>1955</v>
      </c>
      <c r="B131" s="7">
        <v>1.0</v>
      </c>
      <c r="C131" s="7"/>
      <c r="D131" s="61">
        <v>46055.0</v>
      </c>
      <c r="E131" s="7"/>
      <c r="F131" s="7"/>
      <c r="G131" s="7"/>
      <c r="H131" s="7"/>
      <c r="I131" s="7"/>
      <c r="J131" s="7"/>
      <c r="K131" s="7"/>
      <c r="L131" s="7"/>
      <c r="M131" s="7"/>
      <c r="N131" s="7"/>
      <c r="O131" s="7"/>
      <c r="P131" s="7"/>
      <c r="Q131" s="7"/>
      <c r="R131" s="7"/>
      <c r="S131" s="7"/>
      <c r="T131" s="7"/>
      <c r="U131" s="7"/>
      <c r="V131" s="7"/>
      <c r="W131" s="7"/>
      <c r="X131" s="7"/>
      <c r="Y131" s="7"/>
      <c r="Z131" s="7"/>
      <c r="AA131" s="7"/>
    </row>
    <row r="132" ht="22.5" customHeight="1">
      <c r="A132" s="7" t="s">
        <v>1961</v>
      </c>
      <c r="B132" s="7">
        <v>1.0</v>
      </c>
      <c r="C132" s="7" t="s">
        <v>132</v>
      </c>
      <c r="D132" s="61">
        <v>46055.0</v>
      </c>
      <c r="E132" s="7" t="s">
        <v>1965</v>
      </c>
      <c r="F132" s="7"/>
      <c r="G132" s="7" t="s">
        <v>1038</v>
      </c>
      <c r="H132" s="7"/>
      <c r="I132" s="7"/>
      <c r="J132" s="7" t="s">
        <v>968</v>
      </c>
      <c r="K132" s="7"/>
      <c r="L132" s="7" t="s">
        <v>1038</v>
      </c>
      <c r="M132" s="7"/>
      <c r="N132" s="7"/>
      <c r="O132" s="7"/>
      <c r="P132" s="7" t="s">
        <v>1038</v>
      </c>
      <c r="Q132" s="7"/>
      <c r="R132" s="7" t="s">
        <v>968</v>
      </c>
      <c r="S132" s="7"/>
      <c r="T132" s="7"/>
      <c r="U132" s="7"/>
      <c r="V132" s="7"/>
      <c r="W132" s="7"/>
      <c r="X132" s="7" t="s">
        <v>1038</v>
      </c>
      <c r="Y132" s="7"/>
      <c r="Z132" s="7"/>
      <c r="AA132" s="7"/>
    </row>
    <row r="133" ht="22.5" customHeight="1">
      <c r="A133" s="7" t="s">
        <v>1970</v>
      </c>
      <c r="B133" s="7">
        <v>1.0</v>
      </c>
      <c r="C133" s="7"/>
      <c r="D133" s="61">
        <v>46055.0</v>
      </c>
      <c r="E133" s="7"/>
      <c r="F133" s="7"/>
      <c r="G133" s="7"/>
      <c r="H133" s="7"/>
      <c r="I133" s="7"/>
      <c r="J133" s="7"/>
      <c r="K133" s="7"/>
      <c r="L133" s="7"/>
      <c r="M133" s="7"/>
      <c r="N133" s="7"/>
      <c r="O133" s="7"/>
      <c r="P133" s="7"/>
      <c r="Q133" s="7"/>
      <c r="R133" s="7"/>
      <c r="S133" s="7"/>
      <c r="T133" s="7"/>
      <c r="U133" s="7"/>
      <c r="V133" s="7"/>
      <c r="W133" s="7"/>
      <c r="X133" s="7"/>
      <c r="Y133" s="7"/>
      <c r="Z133" s="7"/>
      <c r="AA133" s="7"/>
    </row>
    <row r="134" ht="22.5" customHeight="1">
      <c r="A134" s="7" t="s">
        <v>1980</v>
      </c>
      <c r="B134" s="7">
        <v>1.0</v>
      </c>
      <c r="C134" s="7"/>
      <c r="D134" s="61">
        <v>46055.0</v>
      </c>
      <c r="E134" s="7"/>
      <c r="F134" s="7"/>
      <c r="G134" s="7"/>
      <c r="H134" s="7"/>
      <c r="I134" s="7"/>
      <c r="J134" s="7"/>
      <c r="K134" s="7"/>
      <c r="L134" s="7"/>
      <c r="M134" s="7"/>
      <c r="N134" s="7"/>
      <c r="O134" s="7"/>
      <c r="P134" s="7"/>
      <c r="Q134" s="7"/>
      <c r="R134" s="7"/>
      <c r="S134" s="7"/>
      <c r="T134" s="7"/>
      <c r="U134" s="7"/>
      <c r="V134" s="7"/>
      <c r="W134" s="7"/>
      <c r="X134" s="7"/>
      <c r="Y134" s="7"/>
      <c r="Z134" s="7"/>
      <c r="AA134" s="7"/>
    </row>
    <row r="135" ht="22.5" customHeight="1">
      <c r="A135" s="7" t="s">
        <v>164</v>
      </c>
      <c r="B135" s="7">
        <v>1.0</v>
      </c>
      <c r="C135" s="7" t="s">
        <v>151</v>
      </c>
      <c r="D135" s="61">
        <v>46056.0</v>
      </c>
      <c r="E135" s="7" t="s">
        <v>2003</v>
      </c>
      <c r="F135" s="7"/>
      <c r="G135" s="7" t="s">
        <v>997</v>
      </c>
      <c r="H135" s="7"/>
      <c r="I135" s="7"/>
      <c r="J135" s="7"/>
      <c r="K135" s="7"/>
      <c r="L135" s="7"/>
      <c r="M135" s="7"/>
      <c r="N135" s="7"/>
      <c r="O135" s="7"/>
      <c r="P135" s="7"/>
      <c r="Q135" s="7"/>
      <c r="R135" s="7"/>
      <c r="S135" s="7"/>
      <c r="T135" s="7"/>
      <c r="U135" s="7"/>
      <c r="V135" s="7"/>
      <c r="W135" s="7"/>
      <c r="X135" s="7"/>
      <c r="Y135" s="7"/>
      <c r="Z135" s="7"/>
      <c r="AA135" s="7"/>
    </row>
    <row r="136" ht="22.5" customHeight="1">
      <c r="A136" s="7" t="s">
        <v>321</v>
      </c>
      <c r="B136" s="7">
        <v>1.0</v>
      </c>
      <c r="C136" s="7" t="s">
        <v>151</v>
      </c>
      <c r="D136" s="61">
        <v>46056.0</v>
      </c>
      <c r="E136" s="7" t="s">
        <v>2017</v>
      </c>
      <c r="F136" s="7"/>
      <c r="G136" s="7" t="s">
        <v>997</v>
      </c>
      <c r="H136" s="7"/>
      <c r="I136" s="7"/>
      <c r="J136" s="7"/>
      <c r="K136" s="7"/>
      <c r="L136" s="7"/>
      <c r="M136" s="7"/>
      <c r="N136" s="7"/>
      <c r="O136" s="7"/>
      <c r="P136" s="7"/>
      <c r="Q136" s="7"/>
      <c r="R136" s="7"/>
      <c r="S136" s="7"/>
      <c r="T136" s="7"/>
      <c r="U136" s="7"/>
      <c r="V136" s="7"/>
      <c r="W136" s="7"/>
      <c r="X136" s="7"/>
      <c r="Y136" s="7"/>
      <c r="Z136" s="7"/>
      <c r="AA136" s="7"/>
    </row>
    <row r="137" ht="22.5" customHeight="1">
      <c r="A137" s="7" t="s">
        <v>886</v>
      </c>
      <c r="B137" s="7">
        <v>1.0</v>
      </c>
      <c r="C137" s="7" t="s">
        <v>151</v>
      </c>
      <c r="D137" s="61">
        <v>46056.0</v>
      </c>
      <c r="E137" s="7" t="s">
        <v>2028</v>
      </c>
      <c r="F137" s="7"/>
      <c r="G137" s="7" t="s">
        <v>997</v>
      </c>
      <c r="H137" s="7"/>
      <c r="I137" s="7"/>
      <c r="J137" s="7"/>
      <c r="K137" s="7"/>
      <c r="L137" s="7"/>
      <c r="M137" s="7"/>
      <c r="N137" s="7"/>
      <c r="O137" s="7"/>
      <c r="P137" s="7"/>
      <c r="Q137" s="7"/>
      <c r="R137" s="7"/>
      <c r="S137" s="7"/>
      <c r="T137" s="7"/>
      <c r="U137" s="7"/>
      <c r="V137" s="7"/>
      <c r="W137" s="7"/>
      <c r="X137" s="7"/>
      <c r="Y137" s="7"/>
      <c r="Z137" s="7"/>
      <c r="AA137" s="7"/>
    </row>
    <row r="138" ht="22.5" customHeight="1">
      <c r="A138" s="7" t="s">
        <v>938</v>
      </c>
      <c r="B138" s="7">
        <v>1.0</v>
      </c>
      <c r="C138" s="7" t="s">
        <v>151</v>
      </c>
      <c r="D138" s="61">
        <v>46056.0</v>
      </c>
      <c r="E138" s="7" t="s">
        <v>2033</v>
      </c>
      <c r="F138" s="7"/>
      <c r="G138" s="7" t="s">
        <v>1038</v>
      </c>
      <c r="H138" s="7"/>
      <c r="I138" s="7"/>
      <c r="J138" s="7" t="s">
        <v>997</v>
      </c>
      <c r="K138" s="7"/>
      <c r="L138" s="7"/>
      <c r="M138" s="7"/>
      <c r="N138" s="7"/>
      <c r="O138" s="7" t="s">
        <v>968</v>
      </c>
      <c r="P138" s="7"/>
      <c r="Q138" s="7"/>
      <c r="R138" s="7" t="s">
        <v>997</v>
      </c>
      <c r="S138" s="7"/>
      <c r="T138" s="7"/>
      <c r="U138" s="7"/>
      <c r="V138" s="7"/>
      <c r="W138" s="7"/>
      <c r="X138" s="7"/>
      <c r="Y138" s="7"/>
      <c r="Z138" s="7"/>
      <c r="AA138" s="7"/>
    </row>
    <row r="139" ht="22.5" customHeight="1">
      <c r="A139" s="7" t="s">
        <v>1036</v>
      </c>
      <c r="B139" s="7">
        <v>1.0</v>
      </c>
      <c r="C139" s="7" t="s">
        <v>151</v>
      </c>
      <c r="D139" s="61">
        <v>46056.0</v>
      </c>
      <c r="E139" s="7" t="s">
        <v>2038</v>
      </c>
      <c r="F139" s="7"/>
      <c r="G139" s="7" t="s">
        <v>997</v>
      </c>
      <c r="H139" s="7"/>
      <c r="I139" s="7"/>
      <c r="J139" s="7"/>
      <c r="K139" s="7"/>
      <c r="L139" s="7"/>
      <c r="M139" s="7"/>
      <c r="N139" s="7"/>
      <c r="O139" s="7" t="s">
        <v>997</v>
      </c>
      <c r="P139" s="7"/>
      <c r="Q139" s="7"/>
      <c r="R139" s="7"/>
      <c r="S139" s="7"/>
      <c r="T139" s="7"/>
      <c r="U139" s="7"/>
      <c r="V139" s="7"/>
      <c r="W139" s="7"/>
      <c r="X139" s="7"/>
      <c r="Y139" s="7"/>
      <c r="Z139" s="7"/>
      <c r="AA139" s="7"/>
    </row>
    <row r="140" ht="22.5" customHeight="1">
      <c r="A140" s="7" t="s">
        <v>1195</v>
      </c>
      <c r="B140" s="7">
        <v>1.0</v>
      </c>
      <c r="C140" s="7" t="s">
        <v>151</v>
      </c>
      <c r="D140" s="61">
        <v>46056.0</v>
      </c>
      <c r="E140" s="7" t="s">
        <v>2044</v>
      </c>
      <c r="F140" s="7"/>
      <c r="G140" s="7" t="s">
        <v>968</v>
      </c>
      <c r="H140" s="7"/>
      <c r="I140" s="7"/>
      <c r="J140" s="7"/>
      <c r="K140" s="7"/>
      <c r="L140" s="7"/>
      <c r="M140" s="7"/>
      <c r="N140" s="7"/>
      <c r="O140" s="7"/>
      <c r="P140" s="7"/>
      <c r="Q140" s="7"/>
      <c r="R140" s="7"/>
      <c r="S140" s="7"/>
      <c r="T140" s="7"/>
      <c r="U140" s="7"/>
      <c r="V140" s="7"/>
      <c r="W140" s="7"/>
      <c r="X140" s="7"/>
      <c r="Y140" s="7"/>
      <c r="Z140" s="7"/>
      <c r="AA140" s="7"/>
    </row>
    <row r="141" ht="22.5" customHeight="1">
      <c r="A141" s="7" t="s">
        <v>1786</v>
      </c>
      <c r="B141" s="7">
        <v>1.0</v>
      </c>
      <c r="C141" s="7"/>
      <c r="D141" s="61">
        <v>46056.0</v>
      </c>
      <c r="E141" s="7"/>
      <c r="F141" s="7"/>
      <c r="G141" s="7"/>
      <c r="H141" s="7"/>
      <c r="I141" s="7"/>
      <c r="J141" s="7"/>
      <c r="K141" s="7"/>
      <c r="L141" s="7"/>
      <c r="M141" s="7"/>
      <c r="N141" s="7"/>
      <c r="O141" s="7"/>
      <c r="P141" s="7"/>
      <c r="Q141" s="7"/>
      <c r="R141" s="7"/>
      <c r="S141" s="7"/>
      <c r="T141" s="7"/>
      <c r="U141" s="7"/>
      <c r="V141" s="7"/>
      <c r="W141" s="7"/>
      <c r="X141" s="7"/>
      <c r="Y141" s="7"/>
      <c r="Z141" s="7"/>
      <c r="AA141" s="7"/>
    </row>
    <row r="142" ht="22.5" customHeight="1">
      <c r="A142" s="7" t="s">
        <v>2052</v>
      </c>
      <c r="B142" s="7">
        <v>1.0</v>
      </c>
      <c r="C142" s="7"/>
      <c r="D142" s="61">
        <v>46056.0</v>
      </c>
      <c r="E142" s="7"/>
      <c r="F142" s="7"/>
      <c r="G142" s="7"/>
      <c r="H142" s="7"/>
      <c r="I142" s="7"/>
      <c r="J142" s="7"/>
      <c r="K142" s="7"/>
      <c r="L142" s="7"/>
      <c r="M142" s="7"/>
      <c r="N142" s="7"/>
      <c r="O142" s="7"/>
      <c r="P142" s="7"/>
      <c r="Q142" s="7"/>
      <c r="R142" s="7"/>
      <c r="S142" s="7"/>
      <c r="T142" s="7"/>
      <c r="U142" s="7"/>
      <c r="V142" s="7"/>
      <c r="W142" s="7"/>
      <c r="X142" s="7"/>
      <c r="Y142" s="7"/>
      <c r="Z142" s="7"/>
      <c r="AA142" s="7"/>
    </row>
    <row r="143" ht="22.5" customHeight="1">
      <c r="A143" s="7" t="s">
        <v>2059</v>
      </c>
      <c r="B143" s="7">
        <v>1.0</v>
      </c>
      <c r="C143" s="7"/>
      <c r="D143" s="61">
        <v>46056.0</v>
      </c>
      <c r="E143" s="7"/>
      <c r="F143" s="7"/>
      <c r="G143" s="7"/>
      <c r="H143" s="7"/>
      <c r="I143" s="7"/>
      <c r="J143" s="7"/>
      <c r="K143" s="7"/>
      <c r="L143" s="7"/>
      <c r="M143" s="7"/>
      <c r="N143" s="7"/>
      <c r="O143" s="7"/>
      <c r="P143" s="7"/>
      <c r="Q143" s="7"/>
      <c r="R143" s="7"/>
      <c r="S143" s="7"/>
      <c r="T143" s="7"/>
      <c r="U143" s="7"/>
      <c r="V143" s="7"/>
      <c r="W143" s="7"/>
      <c r="X143" s="7"/>
      <c r="Y143" s="7"/>
      <c r="Z143" s="7"/>
      <c r="AA143" s="7"/>
    </row>
    <row r="144" ht="22.5" customHeight="1">
      <c r="A144" s="7" t="s">
        <v>2065</v>
      </c>
      <c r="B144" s="7">
        <v>1.0</v>
      </c>
      <c r="C144" s="7" t="s">
        <v>151</v>
      </c>
      <c r="D144" s="61">
        <v>46056.0</v>
      </c>
      <c r="E144" s="7" t="s">
        <v>2069</v>
      </c>
      <c r="F144" s="7"/>
      <c r="G144" s="7" t="s">
        <v>968</v>
      </c>
      <c r="H144" s="7"/>
      <c r="I144" s="7"/>
      <c r="J144" s="7"/>
      <c r="K144" s="7"/>
      <c r="L144" s="7"/>
      <c r="M144" s="7"/>
      <c r="N144" s="7"/>
      <c r="O144" s="7" t="s">
        <v>997</v>
      </c>
      <c r="P144" s="7" t="s">
        <v>997</v>
      </c>
      <c r="Q144" s="7"/>
      <c r="R144" s="7" t="s">
        <v>997</v>
      </c>
      <c r="S144" s="7" t="s">
        <v>968</v>
      </c>
      <c r="T144" s="7"/>
      <c r="U144" s="7"/>
      <c r="V144" s="7"/>
      <c r="W144" s="7"/>
      <c r="X144" s="7"/>
      <c r="Y144" s="7"/>
      <c r="Z144" s="7"/>
      <c r="AA144" s="7"/>
    </row>
    <row r="145" ht="22.5" customHeight="1">
      <c r="A145" s="7" t="s">
        <v>2076</v>
      </c>
      <c r="B145" s="7">
        <v>1.0</v>
      </c>
      <c r="C145" s="7"/>
      <c r="D145" s="61">
        <v>46056.0</v>
      </c>
      <c r="E145" s="7"/>
      <c r="F145" s="7"/>
      <c r="G145" s="7"/>
      <c r="H145" s="7"/>
      <c r="I145" s="7"/>
      <c r="J145" s="7"/>
      <c r="K145" s="7"/>
      <c r="L145" s="7"/>
      <c r="M145" s="7"/>
      <c r="N145" s="7"/>
      <c r="O145" s="7"/>
      <c r="P145" s="7"/>
      <c r="Q145" s="7"/>
      <c r="R145" s="7"/>
      <c r="S145" s="7"/>
      <c r="T145" s="7"/>
      <c r="U145" s="7"/>
      <c r="V145" s="7"/>
      <c r="W145" s="7"/>
      <c r="X145" s="7"/>
      <c r="Y145" s="7"/>
      <c r="Z145" s="7"/>
      <c r="AA145" s="7"/>
    </row>
    <row r="146" ht="22.5" customHeight="1">
      <c r="A146" s="7" t="s">
        <v>2086</v>
      </c>
      <c r="B146" s="7">
        <v>1.0</v>
      </c>
      <c r="C146" s="7" t="s">
        <v>151</v>
      </c>
      <c r="D146" s="61">
        <v>46056.0</v>
      </c>
      <c r="E146" s="7" t="s">
        <v>2088</v>
      </c>
      <c r="F146" s="7"/>
      <c r="G146" s="7" t="s">
        <v>997</v>
      </c>
      <c r="H146" s="7"/>
      <c r="I146" s="7"/>
      <c r="J146" s="7"/>
      <c r="K146" s="7"/>
      <c r="L146" s="7"/>
      <c r="M146" s="7"/>
      <c r="N146" s="7"/>
      <c r="O146" s="7"/>
      <c r="P146" s="7"/>
      <c r="Q146" s="7"/>
      <c r="R146" s="7"/>
      <c r="S146" s="7"/>
      <c r="T146" s="7"/>
      <c r="U146" s="7"/>
      <c r="V146" s="7"/>
      <c r="W146" s="7"/>
      <c r="X146" s="7"/>
      <c r="Y146" s="7"/>
      <c r="Z146" s="7"/>
      <c r="AA146" s="7"/>
    </row>
    <row r="147" ht="22.5" customHeight="1">
      <c r="A147" s="7" t="s">
        <v>2093</v>
      </c>
      <c r="B147" s="7">
        <v>1.0</v>
      </c>
      <c r="C147" s="7"/>
      <c r="D147" s="61">
        <v>46056.0</v>
      </c>
      <c r="E147" s="7"/>
      <c r="F147" s="7"/>
      <c r="G147" s="7"/>
      <c r="H147" s="7"/>
      <c r="I147" s="7"/>
      <c r="J147" s="7"/>
      <c r="K147" s="7"/>
      <c r="L147" s="7"/>
      <c r="M147" s="7"/>
      <c r="N147" s="7"/>
      <c r="O147" s="7"/>
      <c r="P147" s="7"/>
      <c r="Q147" s="7"/>
      <c r="R147" s="7"/>
      <c r="S147" s="7"/>
      <c r="T147" s="7"/>
      <c r="U147" s="7"/>
      <c r="V147" s="7"/>
      <c r="W147" s="7"/>
      <c r="X147" s="7"/>
      <c r="Y147" s="7"/>
      <c r="Z147" s="7"/>
      <c r="AA147" s="7"/>
    </row>
    <row r="148" ht="22.5" customHeight="1">
      <c r="A148" s="7" t="s">
        <v>2100</v>
      </c>
      <c r="B148" s="7">
        <v>1.0</v>
      </c>
      <c r="C148" s="7" t="s">
        <v>151</v>
      </c>
      <c r="D148" s="61">
        <v>46056.0</v>
      </c>
      <c r="E148" s="7" t="s">
        <v>2103</v>
      </c>
      <c r="F148" s="7"/>
      <c r="G148" s="7" t="s">
        <v>968</v>
      </c>
      <c r="H148" s="7"/>
      <c r="I148" s="7"/>
      <c r="J148" s="7"/>
      <c r="K148" s="7"/>
      <c r="L148" s="7"/>
      <c r="M148" s="7"/>
      <c r="N148" s="7"/>
      <c r="O148" s="7"/>
      <c r="P148" s="7"/>
      <c r="Q148" s="7"/>
      <c r="R148" s="7"/>
      <c r="S148" s="7"/>
      <c r="T148" s="7"/>
      <c r="U148" s="7"/>
      <c r="V148" s="7"/>
      <c r="W148" s="7"/>
      <c r="X148" s="7"/>
      <c r="Y148" s="7"/>
      <c r="Z148" s="7"/>
      <c r="AA148" s="7"/>
    </row>
    <row r="149" ht="22.5" customHeight="1">
      <c r="A149" s="7" t="s">
        <v>2114</v>
      </c>
      <c r="B149" s="7">
        <v>1.0</v>
      </c>
      <c r="C149" s="7" t="s">
        <v>151</v>
      </c>
      <c r="D149" s="61">
        <v>46056.0</v>
      </c>
      <c r="E149" s="7" t="s">
        <v>2115</v>
      </c>
      <c r="F149" s="7"/>
      <c r="G149" s="7" t="s">
        <v>1038</v>
      </c>
      <c r="H149" s="7"/>
      <c r="I149" s="7"/>
      <c r="J149" s="7" t="s">
        <v>1038</v>
      </c>
      <c r="K149" s="7"/>
      <c r="L149" s="7"/>
      <c r="M149" s="7"/>
      <c r="N149" s="7"/>
      <c r="O149" s="7" t="s">
        <v>1038</v>
      </c>
      <c r="P149" s="7"/>
      <c r="Q149" s="7"/>
      <c r="R149" s="7" t="s">
        <v>1038</v>
      </c>
      <c r="S149" s="7" t="s">
        <v>997</v>
      </c>
      <c r="T149" s="7"/>
      <c r="U149" s="7"/>
      <c r="V149" s="7"/>
      <c r="W149" s="7"/>
      <c r="X149" s="7"/>
      <c r="Y149" s="7"/>
      <c r="Z149" s="7"/>
      <c r="AA149" s="7"/>
    </row>
    <row r="150" ht="22.5" customHeight="1">
      <c r="A150" s="7" t="s">
        <v>2124</v>
      </c>
      <c r="B150" s="7">
        <v>1.0</v>
      </c>
      <c r="C150" s="7"/>
      <c r="D150" s="61">
        <v>46056.0</v>
      </c>
      <c r="E150" s="7"/>
      <c r="F150" s="7"/>
      <c r="G150" s="7"/>
      <c r="H150" s="7"/>
      <c r="I150" s="7"/>
      <c r="J150" s="7"/>
      <c r="K150" s="7"/>
      <c r="L150" s="7"/>
      <c r="M150" s="7"/>
      <c r="N150" s="7"/>
      <c r="O150" s="7"/>
      <c r="P150" s="7"/>
      <c r="Q150" s="7"/>
      <c r="R150" s="7"/>
      <c r="S150" s="7"/>
      <c r="T150" s="7"/>
      <c r="U150" s="7"/>
      <c r="V150" s="7"/>
      <c r="W150" s="7"/>
      <c r="X150" s="7"/>
      <c r="Y150" s="7"/>
      <c r="Z150" s="7"/>
      <c r="AA150" s="7"/>
    </row>
    <row r="151" ht="22.5" customHeight="1">
      <c r="A151" s="7" t="s">
        <v>1968</v>
      </c>
      <c r="B151" s="7">
        <v>1.0</v>
      </c>
      <c r="C151" s="7" t="s">
        <v>151</v>
      </c>
      <c r="D151" s="61">
        <v>46056.0</v>
      </c>
      <c r="E151" s="7" t="s">
        <v>2135</v>
      </c>
      <c r="F151" s="7"/>
      <c r="G151" s="7"/>
      <c r="H151" s="7"/>
      <c r="I151" s="7"/>
      <c r="J151" s="7"/>
      <c r="K151" s="7"/>
      <c r="L151" s="7"/>
      <c r="M151" s="7"/>
      <c r="N151" s="7"/>
      <c r="O151" s="7" t="s">
        <v>1038</v>
      </c>
      <c r="P151" s="7"/>
      <c r="Q151" s="7"/>
      <c r="R151" s="7"/>
      <c r="S151" s="7"/>
      <c r="T151" s="7"/>
      <c r="U151" s="7"/>
      <c r="V151" s="7"/>
      <c r="W151" s="7"/>
      <c r="X151" s="7"/>
      <c r="Y151" s="7"/>
      <c r="Z151" s="7"/>
      <c r="AA151" s="7"/>
    </row>
    <row r="152" ht="22.5" customHeight="1">
      <c r="A152" s="7" t="s">
        <v>672</v>
      </c>
      <c r="B152" s="7">
        <v>1.0</v>
      </c>
      <c r="C152" s="7" t="s">
        <v>121</v>
      </c>
      <c r="D152" s="61">
        <v>46057.0</v>
      </c>
      <c r="E152" s="7" t="s">
        <v>2138</v>
      </c>
      <c r="F152" s="7"/>
      <c r="G152" s="7"/>
      <c r="H152" s="7"/>
      <c r="I152" s="7"/>
      <c r="J152" s="7"/>
      <c r="K152" s="7"/>
      <c r="L152" s="7"/>
      <c r="M152" s="7"/>
      <c r="N152" s="7"/>
      <c r="O152" s="7" t="s">
        <v>1038</v>
      </c>
      <c r="P152" s="7" t="s">
        <v>997</v>
      </c>
      <c r="Q152" s="7"/>
      <c r="R152" s="7"/>
      <c r="S152" s="7"/>
      <c r="T152" s="7"/>
      <c r="U152" s="7"/>
      <c r="V152" s="7"/>
      <c r="W152" s="7"/>
      <c r="X152" s="7"/>
      <c r="Y152" s="7"/>
      <c r="Z152" s="7"/>
      <c r="AA152" s="7"/>
    </row>
    <row r="153" ht="22.5" customHeight="1">
      <c r="A153" s="7" t="s">
        <v>1857</v>
      </c>
      <c r="B153" s="7">
        <v>1.0</v>
      </c>
      <c r="C153" s="7"/>
      <c r="D153" s="61">
        <v>46057.0</v>
      </c>
      <c r="E153" s="7"/>
      <c r="F153" s="7"/>
      <c r="G153" s="7"/>
      <c r="H153" s="7"/>
      <c r="I153" s="7"/>
      <c r="J153" s="7"/>
      <c r="K153" s="7"/>
      <c r="L153" s="7"/>
      <c r="M153" s="7"/>
      <c r="N153" s="7"/>
      <c r="O153" s="7"/>
      <c r="P153" s="7"/>
      <c r="Q153" s="7"/>
      <c r="R153" s="7"/>
      <c r="S153" s="7"/>
      <c r="T153" s="7"/>
      <c r="U153" s="7"/>
      <c r="V153" s="7"/>
      <c r="W153" s="7"/>
      <c r="X153" s="7"/>
      <c r="Y153" s="7"/>
      <c r="Z153" s="7"/>
      <c r="AA153" s="7"/>
    </row>
    <row r="154" ht="22.5" customHeight="1">
      <c r="A154" s="7" t="s">
        <v>2025</v>
      </c>
      <c r="B154" s="7">
        <v>1.0</v>
      </c>
      <c r="C154" s="7"/>
      <c r="D154" s="61">
        <v>46057.0</v>
      </c>
      <c r="E154" s="7"/>
      <c r="F154" s="7"/>
      <c r="G154" s="7"/>
      <c r="H154" s="7"/>
      <c r="I154" s="7"/>
      <c r="J154" s="7"/>
      <c r="K154" s="7"/>
      <c r="L154" s="7"/>
      <c r="M154" s="7"/>
      <c r="N154" s="7"/>
      <c r="O154" s="7"/>
      <c r="P154" s="7"/>
      <c r="Q154" s="7"/>
      <c r="R154" s="7"/>
      <c r="S154" s="7"/>
      <c r="T154" s="7"/>
      <c r="U154" s="7"/>
      <c r="V154" s="7"/>
      <c r="W154" s="7"/>
      <c r="X154" s="7"/>
      <c r="Y154" s="7"/>
      <c r="Z154" s="7"/>
      <c r="AA154" s="7"/>
    </row>
    <row r="155" ht="22.5" customHeight="1">
      <c r="A155" s="7" t="s">
        <v>2113</v>
      </c>
      <c r="B155" s="7">
        <v>1.0</v>
      </c>
      <c r="C155" s="7"/>
      <c r="D155" s="61">
        <v>46057.0</v>
      </c>
      <c r="E155" s="7"/>
      <c r="F155" s="7"/>
      <c r="G155" s="7"/>
      <c r="H155" s="7"/>
      <c r="I155" s="7"/>
      <c r="J155" s="7"/>
      <c r="K155" s="7"/>
      <c r="L155" s="7"/>
      <c r="M155" s="7"/>
      <c r="N155" s="7"/>
      <c r="O155" s="7"/>
      <c r="P155" s="7"/>
      <c r="Q155" s="7"/>
      <c r="R155" s="7"/>
      <c r="S155" s="7"/>
      <c r="T155" s="7"/>
      <c r="U155" s="7"/>
      <c r="V155" s="7"/>
      <c r="W155" s="7"/>
      <c r="X155" s="7"/>
      <c r="Y155" s="7"/>
      <c r="Z155" s="7"/>
      <c r="AA155" s="7"/>
    </row>
    <row r="156" ht="22.5" customHeight="1">
      <c r="A156" s="7" t="s">
        <v>2164</v>
      </c>
      <c r="B156" s="7">
        <v>1.0</v>
      </c>
      <c r="C156" s="7"/>
      <c r="D156" s="61">
        <v>46057.0</v>
      </c>
      <c r="E156" s="7"/>
      <c r="F156" s="7"/>
      <c r="G156" s="7"/>
      <c r="H156" s="7"/>
      <c r="I156" s="7"/>
      <c r="J156" s="7"/>
      <c r="K156" s="7"/>
      <c r="L156" s="7"/>
      <c r="M156" s="7"/>
      <c r="N156" s="7"/>
      <c r="O156" s="7"/>
      <c r="P156" s="7"/>
      <c r="Q156" s="7"/>
      <c r="R156" s="7"/>
      <c r="S156" s="7"/>
      <c r="T156" s="7"/>
      <c r="U156" s="7"/>
      <c r="V156" s="7"/>
      <c r="W156" s="7"/>
      <c r="X156" s="7"/>
      <c r="Y156" s="7"/>
      <c r="Z156" s="7"/>
      <c r="AA156" s="7"/>
    </row>
    <row r="157" ht="22.5" customHeight="1">
      <c r="A157" s="7" t="s">
        <v>2177</v>
      </c>
      <c r="B157" s="7">
        <v>1.0</v>
      </c>
      <c r="C157" s="7" t="s">
        <v>121</v>
      </c>
      <c r="D157" s="61">
        <v>46057.0</v>
      </c>
      <c r="E157" s="7" t="s">
        <v>2183</v>
      </c>
      <c r="F157" s="7"/>
      <c r="G157" s="7"/>
      <c r="H157" s="7"/>
      <c r="I157" s="7"/>
      <c r="J157" s="7"/>
      <c r="K157" s="7"/>
      <c r="L157" s="7"/>
      <c r="M157" s="7"/>
      <c r="N157" s="7"/>
      <c r="O157" s="7" t="s">
        <v>968</v>
      </c>
      <c r="P157" s="7"/>
      <c r="Q157" s="7"/>
      <c r="R157" s="7"/>
      <c r="S157" s="7"/>
      <c r="T157" s="7"/>
      <c r="U157" s="7"/>
      <c r="V157" s="7"/>
      <c r="W157" s="7"/>
      <c r="X157" s="7"/>
      <c r="Y157" s="7"/>
      <c r="Z157" s="7"/>
      <c r="AA157" s="7"/>
    </row>
    <row r="158" ht="22.5" customHeight="1">
      <c r="A158" s="7" t="s">
        <v>2193</v>
      </c>
      <c r="B158" s="7">
        <v>1.0</v>
      </c>
      <c r="C158" s="7" t="s">
        <v>121</v>
      </c>
      <c r="D158" s="61">
        <v>46057.0</v>
      </c>
      <c r="E158" s="7" t="s">
        <v>2197</v>
      </c>
      <c r="F158" s="7"/>
      <c r="G158" s="7"/>
      <c r="H158" s="7"/>
      <c r="I158" s="7"/>
      <c r="J158" s="7"/>
      <c r="K158" s="7"/>
      <c r="L158" s="7"/>
      <c r="M158" s="7"/>
      <c r="N158" s="7"/>
      <c r="O158" s="7" t="s">
        <v>968</v>
      </c>
      <c r="P158" s="7"/>
      <c r="Q158" s="7"/>
      <c r="R158" s="7"/>
      <c r="S158" s="7"/>
      <c r="T158" s="7"/>
      <c r="U158" s="7"/>
      <c r="V158" s="7"/>
      <c r="W158" s="7"/>
      <c r="X158" s="7"/>
      <c r="Y158" s="7"/>
      <c r="Z158" s="7"/>
      <c r="AA158" s="7"/>
    </row>
    <row r="159" ht="22.5" customHeight="1">
      <c r="A159" s="7" t="s">
        <v>2201</v>
      </c>
      <c r="B159" s="7">
        <v>1.0</v>
      </c>
      <c r="C159" s="7" t="s">
        <v>121</v>
      </c>
      <c r="D159" s="61">
        <v>46057.0</v>
      </c>
      <c r="E159" s="7" t="s">
        <v>2203</v>
      </c>
      <c r="F159" s="7"/>
      <c r="G159" s="7"/>
      <c r="H159" s="7"/>
      <c r="I159" s="7"/>
      <c r="J159" s="7"/>
      <c r="K159" s="7"/>
      <c r="L159" s="7"/>
      <c r="M159" s="7"/>
      <c r="N159" s="7"/>
      <c r="O159" s="7"/>
      <c r="P159" s="7"/>
      <c r="Q159" s="7"/>
      <c r="R159" s="7" t="s">
        <v>997</v>
      </c>
      <c r="S159" s="7"/>
      <c r="T159" s="7"/>
      <c r="U159" s="7"/>
      <c r="V159" s="7"/>
      <c r="W159" s="7"/>
      <c r="X159" s="7"/>
      <c r="Y159" s="7"/>
      <c r="Z159" s="7"/>
      <c r="AA159" s="7"/>
    </row>
    <row r="160" ht="22.5" customHeight="1">
      <c r="A160" s="7" t="s">
        <v>2228</v>
      </c>
      <c r="B160" s="7">
        <v>1.0</v>
      </c>
      <c r="C160" s="7"/>
      <c r="D160" s="61">
        <v>46057.0</v>
      </c>
      <c r="E160" s="7"/>
      <c r="F160" s="7"/>
      <c r="G160" s="7"/>
      <c r="H160" s="7"/>
      <c r="I160" s="7"/>
      <c r="J160" s="7"/>
      <c r="K160" s="7"/>
      <c r="L160" s="7"/>
      <c r="M160" s="7"/>
      <c r="N160" s="7"/>
      <c r="O160" s="7"/>
      <c r="P160" s="7"/>
      <c r="Q160" s="7"/>
      <c r="R160" s="7"/>
      <c r="S160" s="7"/>
      <c r="T160" s="7"/>
      <c r="U160" s="7"/>
      <c r="V160" s="7"/>
      <c r="W160" s="7"/>
      <c r="X160" s="7"/>
      <c r="Y160" s="7"/>
      <c r="Z160" s="7"/>
      <c r="AA160" s="7"/>
    </row>
    <row r="161" ht="22.5" customHeight="1">
      <c r="A161" s="7" t="s">
        <v>2241</v>
      </c>
      <c r="B161" s="7">
        <v>1.0</v>
      </c>
      <c r="C161" s="7" t="s">
        <v>121</v>
      </c>
      <c r="D161" s="61">
        <v>46057.0</v>
      </c>
      <c r="E161" s="7" t="s">
        <v>2244</v>
      </c>
      <c r="F161" s="7"/>
      <c r="G161" s="7"/>
      <c r="H161" s="7"/>
      <c r="I161" s="7"/>
      <c r="J161" s="7" t="s">
        <v>997</v>
      </c>
      <c r="K161" s="7"/>
      <c r="L161" s="7"/>
      <c r="M161" s="7"/>
      <c r="N161" s="7"/>
      <c r="O161" s="7"/>
      <c r="P161" s="7"/>
      <c r="Q161" s="7"/>
      <c r="R161" s="7" t="s">
        <v>997</v>
      </c>
      <c r="S161" s="7"/>
      <c r="T161" s="7"/>
      <c r="U161" s="7"/>
      <c r="V161" s="7"/>
      <c r="W161" s="7"/>
      <c r="X161" s="7"/>
      <c r="Y161" s="7"/>
      <c r="Z161" s="7"/>
      <c r="AA161" s="7"/>
    </row>
    <row r="162" ht="22.5" customHeight="1">
      <c r="A162" s="7" t="s">
        <v>2250</v>
      </c>
      <c r="B162" s="7">
        <v>1.0</v>
      </c>
      <c r="C162" s="7" t="s">
        <v>121</v>
      </c>
      <c r="D162" s="61">
        <v>46057.0</v>
      </c>
      <c r="E162" s="7" t="s">
        <v>2251</v>
      </c>
      <c r="F162" s="7"/>
      <c r="G162" s="7"/>
      <c r="H162" s="7"/>
      <c r="I162" s="7"/>
      <c r="J162" s="7"/>
      <c r="K162" s="7"/>
      <c r="L162" s="7"/>
      <c r="M162" s="7"/>
      <c r="N162" s="7"/>
      <c r="O162" s="7" t="s">
        <v>968</v>
      </c>
      <c r="P162" s="7" t="s">
        <v>968</v>
      </c>
      <c r="Q162" s="7"/>
      <c r="R162" s="7" t="s">
        <v>997</v>
      </c>
      <c r="S162" s="7"/>
      <c r="T162" s="7"/>
      <c r="U162" s="7"/>
      <c r="V162" s="7"/>
      <c r="W162" s="7"/>
      <c r="X162" s="7"/>
      <c r="Y162" s="7"/>
      <c r="Z162" s="7"/>
      <c r="AA162" s="7"/>
    </row>
    <row r="163" ht="22.5" customHeight="1">
      <c r="A163" s="7" t="s">
        <v>2253</v>
      </c>
      <c r="B163" s="7">
        <v>1.0</v>
      </c>
      <c r="C163" s="7" t="s">
        <v>121</v>
      </c>
      <c r="D163" s="61">
        <v>46057.0</v>
      </c>
      <c r="E163" s="7" t="s">
        <v>2254</v>
      </c>
      <c r="F163" s="7"/>
      <c r="G163" s="7"/>
      <c r="H163" s="7"/>
      <c r="I163" s="7"/>
      <c r="J163" s="7"/>
      <c r="K163" s="7"/>
      <c r="L163" s="7"/>
      <c r="M163" s="7"/>
      <c r="N163" s="7"/>
      <c r="O163" s="7" t="s">
        <v>968</v>
      </c>
      <c r="P163" s="7"/>
      <c r="Q163" s="7"/>
      <c r="R163" s="7"/>
      <c r="S163" s="7"/>
      <c r="T163" s="7"/>
      <c r="U163" s="7"/>
      <c r="V163" s="7"/>
      <c r="W163" s="7"/>
      <c r="X163" s="7"/>
      <c r="Y163" s="7"/>
      <c r="Z163" s="7"/>
      <c r="AA163" s="7"/>
    </row>
    <row r="164" ht="22.5" customHeight="1">
      <c r="A164" s="7" t="s">
        <v>2258</v>
      </c>
      <c r="B164" s="7">
        <v>1.0</v>
      </c>
      <c r="C164" s="7"/>
      <c r="D164" s="61">
        <v>46057.0</v>
      </c>
      <c r="E164" s="7"/>
      <c r="F164" s="7"/>
      <c r="G164" s="7"/>
      <c r="H164" s="7"/>
      <c r="I164" s="7"/>
      <c r="J164" s="7"/>
      <c r="K164" s="7"/>
      <c r="L164" s="7"/>
      <c r="M164" s="7"/>
      <c r="N164" s="7"/>
      <c r="O164" s="7"/>
      <c r="P164" s="7"/>
      <c r="Q164" s="7"/>
      <c r="R164" s="7"/>
      <c r="S164" s="7"/>
      <c r="T164" s="7"/>
      <c r="U164" s="7"/>
      <c r="V164" s="7"/>
      <c r="W164" s="7"/>
      <c r="X164" s="7"/>
      <c r="Y164" s="7"/>
      <c r="Z164" s="7"/>
      <c r="AA164" s="7"/>
    </row>
    <row r="165" ht="22.5" customHeight="1">
      <c r="A165" s="7" t="s">
        <v>2261</v>
      </c>
      <c r="B165" s="7">
        <v>1.0</v>
      </c>
      <c r="C165" s="7" t="s">
        <v>121</v>
      </c>
      <c r="D165" s="61">
        <v>46057.0</v>
      </c>
      <c r="E165" s="7" t="s">
        <v>2263</v>
      </c>
      <c r="F165" s="7"/>
      <c r="G165" s="7"/>
      <c r="H165" s="7"/>
      <c r="I165" s="7"/>
      <c r="J165" s="7"/>
      <c r="K165" s="7"/>
      <c r="L165" s="7"/>
      <c r="M165" s="7"/>
      <c r="N165" s="7"/>
      <c r="O165" s="7" t="s">
        <v>1038</v>
      </c>
      <c r="P165" s="7"/>
      <c r="Q165" s="7"/>
      <c r="R165" s="7"/>
      <c r="S165" s="7"/>
      <c r="T165" s="7"/>
      <c r="U165" s="7"/>
      <c r="V165" s="7"/>
      <c r="W165" s="7"/>
      <c r="X165" s="7"/>
      <c r="Y165" s="7"/>
      <c r="Z165" s="7"/>
      <c r="AA165" s="7"/>
    </row>
    <row r="166" ht="22.5" customHeight="1">
      <c r="A166" s="7" t="s">
        <v>2266</v>
      </c>
      <c r="B166" s="7">
        <v>1.0</v>
      </c>
      <c r="C166" s="7"/>
      <c r="D166" s="61">
        <v>46057.0</v>
      </c>
      <c r="E166" s="7"/>
      <c r="F166" s="7"/>
      <c r="G166" s="7"/>
      <c r="H166" s="7"/>
      <c r="I166" s="7"/>
      <c r="J166" s="7"/>
      <c r="K166" s="7"/>
      <c r="L166" s="7"/>
      <c r="M166" s="7"/>
      <c r="N166" s="7"/>
      <c r="O166" s="7"/>
      <c r="P166" s="7"/>
      <c r="Q166" s="7"/>
      <c r="R166" s="7"/>
      <c r="S166" s="7"/>
      <c r="T166" s="7"/>
      <c r="U166" s="7"/>
      <c r="V166" s="7"/>
      <c r="W166" s="7"/>
      <c r="X166" s="7"/>
      <c r="Y166" s="7"/>
      <c r="Z166" s="7"/>
      <c r="AA166" s="7"/>
    </row>
    <row r="167" ht="22.5" customHeight="1">
      <c r="A167" s="7" t="s">
        <v>2269</v>
      </c>
      <c r="B167" s="7">
        <v>1.0</v>
      </c>
      <c r="C167" s="7"/>
      <c r="D167" s="61">
        <v>46057.0</v>
      </c>
      <c r="E167" s="7"/>
      <c r="F167" s="7"/>
      <c r="G167" s="7"/>
      <c r="H167" s="7"/>
      <c r="I167" s="7"/>
      <c r="J167" s="7"/>
      <c r="K167" s="7"/>
      <c r="L167" s="7"/>
      <c r="M167" s="7"/>
      <c r="N167" s="7"/>
      <c r="O167" s="7"/>
      <c r="P167" s="7"/>
      <c r="Q167" s="7"/>
      <c r="R167" s="7"/>
      <c r="S167" s="7"/>
      <c r="T167" s="7"/>
      <c r="U167" s="7"/>
      <c r="V167" s="7"/>
      <c r="W167" s="7"/>
      <c r="X167" s="7"/>
      <c r="Y167" s="7"/>
      <c r="Z167" s="7"/>
      <c r="AA167" s="7"/>
    </row>
    <row r="168" ht="22.5" customHeight="1">
      <c r="A168" s="7" t="s">
        <v>2282</v>
      </c>
      <c r="B168" s="7">
        <v>1.0</v>
      </c>
      <c r="C168" s="7"/>
      <c r="D168" s="61">
        <v>46057.0</v>
      </c>
      <c r="E168" s="7"/>
      <c r="F168" s="7"/>
      <c r="G168" s="7"/>
      <c r="H168" s="7"/>
      <c r="I168" s="7"/>
      <c r="J168" s="7"/>
      <c r="K168" s="7"/>
      <c r="L168" s="7"/>
      <c r="M168" s="7"/>
      <c r="N168" s="7"/>
      <c r="O168" s="7"/>
      <c r="P168" s="7"/>
      <c r="Q168" s="7"/>
      <c r="R168" s="7"/>
      <c r="S168" s="7"/>
      <c r="T168" s="7"/>
      <c r="U168" s="7"/>
      <c r="V168" s="7"/>
      <c r="W168" s="7"/>
      <c r="X168" s="7"/>
      <c r="Y168" s="7"/>
      <c r="Z168" s="7"/>
      <c r="AA168" s="7"/>
    </row>
    <row r="169" ht="22.5" customHeight="1">
      <c r="A169" s="7" t="s">
        <v>2292</v>
      </c>
      <c r="B169" s="7">
        <v>1.0</v>
      </c>
      <c r="C169" s="7"/>
      <c r="D169" s="61">
        <v>46057.0</v>
      </c>
      <c r="E169" s="7"/>
      <c r="F169" s="7"/>
      <c r="G169" s="7"/>
      <c r="H169" s="7"/>
      <c r="I169" s="7"/>
      <c r="J169" s="7"/>
      <c r="K169" s="7"/>
      <c r="L169" s="7"/>
      <c r="M169" s="7"/>
      <c r="N169" s="7"/>
      <c r="O169" s="7"/>
      <c r="P169" s="7"/>
      <c r="Q169" s="7"/>
      <c r="R169" s="7"/>
      <c r="S169" s="7"/>
      <c r="T169" s="7"/>
      <c r="U169" s="7"/>
      <c r="V169" s="7"/>
      <c r="W169" s="7"/>
      <c r="X169" s="7"/>
      <c r="Y169" s="7"/>
      <c r="Z169" s="7"/>
      <c r="AA169" s="7"/>
    </row>
    <row r="170" ht="22.5" customHeight="1">
      <c r="A170" s="7" t="s">
        <v>2301</v>
      </c>
      <c r="B170" s="7">
        <v>1.0</v>
      </c>
      <c r="C170" s="7" t="s">
        <v>121</v>
      </c>
      <c r="D170" s="61">
        <v>46057.0</v>
      </c>
      <c r="E170" s="7" t="s">
        <v>2303</v>
      </c>
      <c r="F170" s="7"/>
      <c r="G170" s="7"/>
      <c r="H170" s="7"/>
      <c r="I170" s="7"/>
      <c r="J170" s="7" t="s">
        <v>968</v>
      </c>
      <c r="K170" s="7"/>
      <c r="L170" s="7"/>
      <c r="M170" s="7"/>
      <c r="N170" s="7"/>
      <c r="O170" s="7"/>
      <c r="P170" s="7"/>
      <c r="Q170" s="7"/>
      <c r="R170" s="7"/>
      <c r="S170" s="7"/>
      <c r="T170" s="7"/>
      <c r="U170" s="7"/>
      <c r="V170" s="7"/>
      <c r="W170" s="7"/>
      <c r="X170" s="7"/>
      <c r="Y170" s="7"/>
      <c r="Z170" s="7"/>
      <c r="AA170" s="7"/>
    </row>
    <row r="171" ht="22.5" customHeight="1">
      <c r="A171" s="7" t="s">
        <v>2313</v>
      </c>
      <c r="B171" s="7">
        <v>1.0</v>
      </c>
      <c r="C171" s="7" t="s">
        <v>121</v>
      </c>
      <c r="D171" s="61">
        <v>46057.0</v>
      </c>
      <c r="E171" s="7" t="s">
        <v>2316</v>
      </c>
      <c r="F171" s="7"/>
      <c r="G171" s="7"/>
      <c r="H171" s="7"/>
      <c r="I171" s="7"/>
      <c r="J171" s="7"/>
      <c r="K171" s="7"/>
      <c r="L171" s="7"/>
      <c r="M171" s="7"/>
      <c r="N171" s="7"/>
      <c r="O171" s="7" t="s">
        <v>968</v>
      </c>
      <c r="P171" s="7" t="s">
        <v>997</v>
      </c>
      <c r="Q171" s="7"/>
      <c r="R171" s="7"/>
      <c r="S171" s="7"/>
      <c r="T171" s="7"/>
      <c r="U171" s="7"/>
      <c r="V171" s="7"/>
      <c r="W171" s="7"/>
      <c r="X171" s="7"/>
      <c r="Y171" s="7"/>
      <c r="Z171" s="7"/>
      <c r="AA171" s="7"/>
    </row>
    <row r="172" ht="22.5" customHeight="1">
      <c r="A172" s="7" t="s">
        <v>2328</v>
      </c>
      <c r="B172" s="7">
        <v>1.0</v>
      </c>
      <c r="C172" s="7" t="s">
        <v>121</v>
      </c>
      <c r="D172" s="61">
        <v>46057.0</v>
      </c>
      <c r="E172" s="7" t="s">
        <v>2330</v>
      </c>
      <c r="F172" s="7"/>
      <c r="G172" s="7"/>
      <c r="H172" s="7"/>
      <c r="I172" s="7"/>
      <c r="J172" s="7"/>
      <c r="K172" s="7"/>
      <c r="L172" s="7"/>
      <c r="M172" s="7"/>
      <c r="N172" s="7"/>
      <c r="O172" s="7"/>
      <c r="P172" s="7"/>
      <c r="Q172" s="7"/>
      <c r="R172" s="7" t="s">
        <v>997</v>
      </c>
      <c r="S172" s="7"/>
      <c r="T172" s="7"/>
      <c r="U172" s="7"/>
      <c r="V172" s="7"/>
      <c r="W172" s="7"/>
      <c r="X172" s="7"/>
      <c r="Y172" s="7"/>
      <c r="Z172" s="7"/>
      <c r="AA172" s="7"/>
    </row>
    <row r="173" ht="22.5" customHeight="1">
      <c r="A173" s="7" t="s">
        <v>378</v>
      </c>
      <c r="B173" s="7">
        <v>1.0</v>
      </c>
      <c r="C173" s="7"/>
      <c r="D173" s="61">
        <v>46058.0</v>
      </c>
      <c r="E173" s="7"/>
      <c r="F173" s="7"/>
      <c r="G173" s="7"/>
      <c r="H173" s="7"/>
      <c r="I173" s="7"/>
      <c r="J173" s="7"/>
      <c r="K173" s="7"/>
      <c r="L173" s="7"/>
      <c r="M173" s="7"/>
      <c r="N173" s="7"/>
      <c r="O173" s="7"/>
      <c r="P173" s="7"/>
      <c r="Q173" s="7"/>
      <c r="R173" s="7"/>
      <c r="S173" s="7"/>
      <c r="T173" s="7"/>
      <c r="U173" s="7"/>
      <c r="V173" s="7"/>
      <c r="W173" s="7"/>
      <c r="X173" s="7"/>
      <c r="Y173" s="7"/>
      <c r="Z173" s="7"/>
      <c r="AA173" s="7"/>
    </row>
    <row r="174" ht="22.5" customHeight="1">
      <c r="A174" s="7" t="s">
        <v>383</v>
      </c>
      <c r="B174" s="7">
        <v>1.0</v>
      </c>
      <c r="C174" s="7" t="s">
        <v>34</v>
      </c>
      <c r="D174" s="61">
        <v>46058.0</v>
      </c>
      <c r="E174" s="7" t="s">
        <v>2354</v>
      </c>
      <c r="F174" s="7"/>
      <c r="G174" s="7"/>
      <c r="H174" s="7"/>
      <c r="I174" s="7"/>
      <c r="J174" s="7" t="s">
        <v>1038</v>
      </c>
      <c r="K174" s="7"/>
      <c r="L174" s="7"/>
      <c r="M174" s="7"/>
      <c r="N174" s="7"/>
      <c r="O174" s="7"/>
      <c r="P174" s="7"/>
      <c r="Q174" s="7"/>
      <c r="R174" s="7"/>
      <c r="S174" s="7"/>
      <c r="T174" s="7"/>
      <c r="U174" s="7"/>
      <c r="V174" s="7"/>
      <c r="W174" s="7"/>
      <c r="X174" s="7"/>
      <c r="Y174" s="7"/>
      <c r="Z174" s="7"/>
      <c r="AA174" s="7"/>
    </row>
    <row r="175" ht="22.5" customHeight="1">
      <c r="A175" s="7" t="s">
        <v>700</v>
      </c>
      <c r="B175" s="7">
        <v>1.0</v>
      </c>
      <c r="C175" s="7" t="s">
        <v>34</v>
      </c>
      <c r="D175" s="61">
        <v>46058.0</v>
      </c>
      <c r="E175" s="7" t="s">
        <v>2373</v>
      </c>
      <c r="F175" s="7" t="s">
        <v>2374</v>
      </c>
      <c r="G175" s="7"/>
      <c r="H175" s="7"/>
      <c r="I175" s="7"/>
      <c r="J175" s="7"/>
      <c r="K175" s="7"/>
      <c r="L175" s="7" t="s">
        <v>1038</v>
      </c>
      <c r="M175" s="7"/>
      <c r="N175" s="7"/>
      <c r="O175" s="7"/>
      <c r="P175" s="7"/>
      <c r="Q175" s="7"/>
      <c r="R175" s="7" t="s">
        <v>997</v>
      </c>
      <c r="S175" s="7"/>
      <c r="T175" s="7"/>
      <c r="U175" s="7"/>
      <c r="V175" s="7"/>
      <c r="W175" s="7"/>
      <c r="X175" s="7"/>
      <c r="Y175" s="7"/>
      <c r="Z175" s="7"/>
      <c r="AA175" s="7"/>
    </row>
    <row r="176" ht="22.5" customHeight="1">
      <c r="A176" s="7" t="s">
        <v>978</v>
      </c>
      <c r="B176" s="7">
        <v>1.0</v>
      </c>
      <c r="C176" s="7" t="s">
        <v>34</v>
      </c>
      <c r="D176" s="61">
        <v>46058.0</v>
      </c>
      <c r="E176" s="7" t="s">
        <v>2388</v>
      </c>
      <c r="F176" s="7"/>
      <c r="G176" s="7"/>
      <c r="H176" s="7"/>
      <c r="I176" s="7"/>
      <c r="J176" s="7"/>
      <c r="K176" s="7"/>
      <c r="L176" s="7" t="s">
        <v>1038</v>
      </c>
      <c r="M176" s="7"/>
      <c r="N176" s="7"/>
      <c r="O176" s="7" t="s">
        <v>997</v>
      </c>
      <c r="P176" s="7" t="s">
        <v>968</v>
      </c>
      <c r="Q176" s="7"/>
      <c r="R176" s="7"/>
      <c r="S176" s="7"/>
      <c r="T176" s="7"/>
      <c r="U176" s="7"/>
      <c r="V176" s="7"/>
      <c r="W176" s="7"/>
      <c r="X176" s="7"/>
      <c r="Y176" s="7"/>
      <c r="Z176" s="7"/>
      <c r="AA176" s="7"/>
    </row>
    <row r="177" ht="22.5" customHeight="1">
      <c r="A177" s="7" t="s">
        <v>1214</v>
      </c>
      <c r="B177" s="7">
        <v>1.0</v>
      </c>
      <c r="C177" s="7" t="s">
        <v>34</v>
      </c>
      <c r="D177" s="61">
        <v>46058.0</v>
      </c>
      <c r="E177" s="7" t="s">
        <v>2408</v>
      </c>
      <c r="F177" s="7"/>
      <c r="G177" s="7" t="s">
        <v>997</v>
      </c>
      <c r="H177" s="7"/>
      <c r="I177" s="7"/>
      <c r="J177" s="7"/>
      <c r="K177" s="7"/>
      <c r="L177" s="7"/>
      <c r="M177" s="7"/>
      <c r="N177" s="7"/>
      <c r="O177" s="7" t="s">
        <v>997</v>
      </c>
      <c r="P177" s="7"/>
      <c r="Q177" s="7"/>
      <c r="R177" s="7"/>
      <c r="S177" s="7"/>
      <c r="T177" s="7"/>
      <c r="U177" s="7"/>
      <c r="V177" s="7"/>
      <c r="W177" s="7"/>
      <c r="X177" s="7"/>
      <c r="Y177" s="7"/>
      <c r="Z177" s="7"/>
      <c r="AA177" s="7"/>
    </row>
    <row r="178" ht="22.5" customHeight="1">
      <c r="A178" s="7" t="s">
        <v>1490</v>
      </c>
      <c r="B178" s="7">
        <v>1.0</v>
      </c>
      <c r="C178" s="7" t="s">
        <v>34</v>
      </c>
      <c r="D178" s="61">
        <v>46058.0</v>
      </c>
      <c r="E178" s="7" t="s">
        <v>2421</v>
      </c>
      <c r="F178" s="7"/>
      <c r="G178" s="7"/>
      <c r="H178" s="7"/>
      <c r="I178" s="7"/>
      <c r="J178" s="7" t="s">
        <v>968</v>
      </c>
      <c r="K178" s="7"/>
      <c r="L178" s="7"/>
      <c r="M178" s="7"/>
      <c r="N178" s="7"/>
      <c r="O178" s="7"/>
      <c r="P178" s="7"/>
      <c r="Q178" s="7"/>
      <c r="R178" s="7"/>
      <c r="S178" s="7"/>
      <c r="T178" s="7"/>
      <c r="U178" s="7"/>
      <c r="V178" s="7"/>
      <c r="W178" s="7"/>
      <c r="X178" s="7"/>
      <c r="Y178" s="7"/>
      <c r="Z178" s="7"/>
      <c r="AA178" s="7"/>
    </row>
    <row r="179" ht="22.5" customHeight="1">
      <c r="A179" s="7" t="s">
        <v>1527</v>
      </c>
      <c r="B179" s="7">
        <v>1.0</v>
      </c>
      <c r="C179" s="7" t="s">
        <v>34</v>
      </c>
      <c r="D179" s="61">
        <v>46058.0</v>
      </c>
      <c r="E179" s="7" t="s">
        <v>2434</v>
      </c>
      <c r="F179" s="7"/>
      <c r="G179" s="7"/>
      <c r="H179" s="7"/>
      <c r="I179" s="7"/>
      <c r="J179" s="7"/>
      <c r="K179" s="7"/>
      <c r="L179" s="7" t="s">
        <v>1038</v>
      </c>
      <c r="M179" s="7"/>
      <c r="N179" s="7"/>
      <c r="O179" s="7"/>
      <c r="P179" s="7" t="s">
        <v>997</v>
      </c>
      <c r="Q179" s="7"/>
      <c r="R179" s="7"/>
      <c r="S179" s="7"/>
      <c r="T179" s="7"/>
      <c r="U179" s="7"/>
      <c r="V179" s="7"/>
      <c r="W179" s="7"/>
      <c r="X179" s="7"/>
      <c r="Y179" s="7"/>
      <c r="Z179" s="7"/>
      <c r="AA179" s="7"/>
    </row>
    <row r="180" ht="22.5" customHeight="1">
      <c r="A180" s="7" t="s">
        <v>1594</v>
      </c>
      <c r="B180" s="7">
        <v>1.0</v>
      </c>
      <c r="C180" s="7" t="s">
        <v>34</v>
      </c>
      <c r="D180" s="61">
        <v>46058.0</v>
      </c>
      <c r="E180" s="7" t="s">
        <v>2449</v>
      </c>
      <c r="F180" s="7"/>
      <c r="G180" s="7" t="s">
        <v>997</v>
      </c>
      <c r="H180" s="7"/>
      <c r="I180" s="7"/>
      <c r="J180" s="7" t="s">
        <v>1038</v>
      </c>
      <c r="K180" s="7"/>
      <c r="L180" s="7" t="s">
        <v>1038</v>
      </c>
      <c r="M180" s="7"/>
      <c r="N180" s="7"/>
      <c r="O180" s="7" t="s">
        <v>1038</v>
      </c>
      <c r="P180" s="7" t="s">
        <v>968</v>
      </c>
      <c r="Q180" s="7"/>
      <c r="R180" s="7" t="s">
        <v>968</v>
      </c>
      <c r="S180" s="7"/>
      <c r="T180" s="7"/>
      <c r="U180" s="7"/>
      <c r="V180" s="7"/>
      <c r="W180" s="7"/>
      <c r="X180" s="7"/>
      <c r="Y180" s="7"/>
      <c r="Z180" s="7"/>
      <c r="AA180" s="7"/>
    </row>
    <row r="181" ht="22.5" customHeight="1">
      <c r="A181" s="7" t="s">
        <v>1794</v>
      </c>
      <c r="B181" s="7">
        <v>1.0</v>
      </c>
      <c r="C181" s="7" t="s">
        <v>34</v>
      </c>
      <c r="D181" s="61">
        <v>46058.0</v>
      </c>
      <c r="E181" s="7" t="s">
        <v>2462</v>
      </c>
      <c r="F181" s="7"/>
      <c r="G181" s="7"/>
      <c r="H181" s="7"/>
      <c r="I181" s="7"/>
      <c r="J181" s="7"/>
      <c r="K181" s="7"/>
      <c r="L181" s="7" t="s">
        <v>968</v>
      </c>
      <c r="M181" s="7"/>
      <c r="N181" s="7"/>
      <c r="O181" s="7"/>
      <c r="P181" s="7"/>
      <c r="Q181" s="7"/>
      <c r="R181" s="7"/>
      <c r="S181" s="7"/>
      <c r="T181" s="7"/>
      <c r="U181" s="7"/>
      <c r="V181" s="7"/>
      <c r="W181" s="7"/>
      <c r="X181" s="7"/>
      <c r="Y181" s="7"/>
      <c r="Z181" s="7"/>
      <c r="AA181" s="7"/>
    </row>
    <row r="182" ht="22.5" customHeight="1">
      <c r="A182" s="7" t="s">
        <v>1902</v>
      </c>
      <c r="B182" s="7">
        <v>1.0</v>
      </c>
      <c r="C182" s="7" t="s">
        <v>34</v>
      </c>
      <c r="D182" s="61">
        <v>46058.0</v>
      </c>
      <c r="E182" s="7" t="s">
        <v>2472</v>
      </c>
      <c r="F182" s="7"/>
      <c r="G182" s="7"/>
      <c r="H182" s="7"/>
      <c r="I182" s="7"/>
      <c r="J182" s="7"/>
      <c r="K182" s="7"/>
      <c r="L182" s="7" t="s">
        <v>968</v>
      </c>
      <c r="M182" s="7"/>
      <c r="N182" s="7"/>
      <c r="O182" s="7" t="s">
        <v>997</v>
      </c>
      <c r="P182" s="7"/>
      <c r="Q182" s="7"/>
      <c r="R182" s="7"/>
      <c r="S182" s="7"/>
      <c r="T182" s="7"/>
      <c r="U182" s="7"/>
      <c r="V182" s="7"/>
      <c r="W182" s="7"/>
      <c r="X182" s="7"/>
      <c r="Y182" s="7"/>
      <c r="Z182" s="7"/>
      <c r="AA182" s="7"/>
    </row>
    <row r="183" ht="22.5" customHeight="1">
      <c r="A183" s="7" t="s">
        <v>2010</v>
      </c>
      <c r="B183" s="7">
        <v>1.0</v>
      </c>
      <c r="C183" s="7" t="s">
        <v>34</v>
      </c>
      <c r="D183" s="61">
        <v>46058.0</v>
      </c>
      <c r="E183" s="7" t="s">
        <v>2487</v>
      </c>
      <c r="F183" s="7"/>
      <c r="G183" s="7"/>
      <c r="H183" s="7"/>
      <c r="I183" s="7"/>
      <c r="J183" s="7" t="s">
        <v>997</v>
      </c>
      <c r="K183" s="7"/>
      <c r="L183" s="7"/>
      <c r="M183" s="7"/>
      <c r="N183" s="7"/>
      <c r="O183" s="7"/>
      <c r="P183" s="7"/>
      <c r="Q183" s="7"/>
      <c r="R183" s="7"/>
      <c r="S183" s="7"/>
      <c r="T183" s="7"/>
      <c r="U183" s="7"/>
      <c r="V183" s="7"/>
      <c r="W183" s="7"/>
      <c r="X183" s="7"/>
      <c r="Y183" s="7"/>
      <c r="Z183" s="7"/>
      <c r="AA183" s="7"/>
    </row>
    <row r="184" ht="22.5" customHeight="1">
      <c r="A184" s="7" t="s">
        <v>2108</v>
      </c>
      <c r="B184" s="7">
        <v>1.0</v>
      </c>
      <c r="C184" s="7" t="s">
        <v>34</v>
      </c>
      <c r="D184" s="61">
        <v>46058.0</v>
      </c>
      <c r="E184" s="7" t="s">
        <v>2500</v>
      </c>
      <c r="F184" s="7"/>
      <c r="G184" s="7"/>
      <c r="H184" s="7"/>
      <c r="I184" s="7"/>
      <c r="J184" s="7"/>
      <c r="K184" s="7"/>
      <c r="L184" s="7"/>
      <c r="M184" s="7"/>
      <c r="N184" s="7"/>
      <c r="O184" s="7" t="s">
        <v>968</v>
      </c>
      <c r="P184" s="7"/>
      <c r="Q184" s="7"/>
      <c r="R184" s="7"/>
      <c r="S184" s="7"/>
      <c r="T184" s="7"/>
      <c r="U184" s="7"/>
      <c r="V184" s="7"/>
      <c r="W184" s="7"/>
      <c r="X184" s="7"/>
      <c r="Y184" s="7"/>
      <c r="Z184" s="7"/>
      <c r="AA184" s="7"/>
    </row>
    <row r="185" ht="22.5" customHeight="1">
      <c r="A185" s="7" t="s">
        <v>2246</v>
      </c>
      <c r="B185" s="7">
        <v>1.0</v>
      </c>
      <c r="C185" s="7" t="s">
        <v>34</v>
      </c>
      <c r="D185" s="61">
        <v>46058.0</v>
      </c>
      <c r="E185" s="7" t="s">
        <v>2512</v>
      </c>
      <c r="F185" s="7" t="s">
        <v>1302</v>
      </c>
      <c r="G185" s="7" t="s">
        <v>968</v>
      </c>
      <c r="H185" s="7"/>
      <c r="I185" s="7"/>
      <c r="J185" s="7" t="s">
        <v>997</v>
      </c>
      <c r="K185" s="7"/>
      <c r="L185" s="7" t="s">
        <v>968</v>
      </c>
      <c r="M185" s="7"/>
      <c r="N185" s="7"/>
      <c r="O185" s="7" t="s">
        <v>968</v>
      </c>
      <c r="P185" s="7" t="s">
        <v>997</v>
      </c>
      <c r="Q185" s="7"/>
      <c r="R185" s="7"/>
      <c r="S185" s="7"/>
      <c r="T185" s="7"/>
      <c r="U185" s="7"/>
      <c r="V185" s="7"/>
      <c r="W185" s="7"/>
      <c r="X185" s="7"/>
      <c r="Y185" s="7"/>
      <c r="Z185" s="7"/>
      <c r="AA185" s="7"/>
    </row>
    <row r="186" ht="22.5" customHeight="1">
      <c r="A186" s="7" t="s">
        <v>2355</v>
      </c>
      <c r="B186" s="7">
        <v>1.0</v>
      </c>
      <c r="C186" s="7" t="s">
        <v>34</v>
      </c>
      <c r="D186" s="61">
        <v>46058.0</v>
      </c>
      <c r="E186" s="7" t="s">
        <v>2530</v>
      </c>
      <c r="F186" s="7"/>
      <c r="G186" s="7"/>
      <c r="H186" s="7"/>
      <c r="I186" s="7"/>
      <c r="J186" s="7" t="s">
        <v>968</v>
      </c>
      <c r="K186" s="7"/>
      <c r="L186" s="7"/>
      <c r="M186" s="7"/>
      <c r="N186" s="7"/>
      <c r="O186" s="7"/>
      <c r="P186" s="7"/>
      <c r="Q186" s="7"/>
      <c r="R186" s="7"/>
      <c r="S186" s="7"/>
      <c r="T186" s="7"/>
      <c r="U186" s="7"/>
      <c r="V186" s="7"/>
      <c r="W186" s="7"/>
      <c r="X186" s="7"/>
      <c r="Y186" s="7"/>
      <c r="Z186" s="7"/>
      <c r="AA186" s="7"/>
    </row>
    <row r="187" ht="22.5" customHeight="1">
      <c r="A187" s="7" t="s">
        <v>2438</v>
      </c>
      <c r="B187" s="7">
        <v>1.0</v>
      </c>
      <c r="C187" s="7"/>
      <c r="D187" s="61">
        <v>46058.0</v>
      </c>
      <c r="E187" s="7"/>
      <c r="F187" s="7"/>
      <c r="G187" s="7"/>
      <c r="H187" s="7"/>
      <c r="I187" s="7"/>
      <c r="J187" s="7"/>
      <c r="K187" s="7"/>
      <c r="L187" s="7"/>
      <c r="M187" s="7"/>
      <c r="N187" s="7"/>
      <c r="O187" s="7"/>
      <c r="P187" s="7"/>
      <c r="Q187" s="7"/>
      <c r="R187" s="7"/>
      <c r="S187" s="7"/>
      <c r="T187" s="7"/>
      <c r="U187" s="7"/>
      <c r="V187" s="7"/>
      <c r="W187" s="7"/>
      <c r="X187" s="7"/>
      <c r="Y187" s="7"/>
      <c r="Z187" s="7"/>
      <c r="AA187" s="7"/>
    </row>
    <row r="188" ht="22.5" customHeight="1">
      <c r="A188" s="7" t="s">
        <v>2560</v>
      </c>
      <c r="B188" s="7">
        <v>1.0</v>
      </c>
      <c r="C188" s="7" t="s">
        <v>34</v>
      </c>
      <c r="D188" s="61">
        <v>46058.0</v>
      </c>
      <c r="E188" s="7" t="s">
        <v>2562</v>
      </c>
      <c r="F188" s="7"/>
      <c r="G188" s="7"/>
      <c r="H188" s="7"/>
      <c r="I188" s="7"/>
      <c r="J188" s="7"/>
      <c r="K188" s="7"/>
      <c r="L188" s="7" t="s">
        <v>1038</v>
      </c>
      <c r="M188" s="7"/>
      <c r="N188" s="7"/>
      <c r="O188" s="7" t="s">
        <v>1038</v>
      </c>
      <c r="P188" s="7" t="s">
        <v>968</v>
      </c>
      <c r="Q188" s="7"/>
      <c r="R188" s="7" t="s">
        <v>968</v>
      </c>
      <c r="S188" s="7"/>
      <c r="T188" s="7"/>
      <c r="U188" s="7"/>
      <c r="V188" s="7"/>
      <c r="W188" s="7"/>
      <c r="X188" s="7"/>
      <c r="Y188" s="7"/>
      <c r="Z188" s="7"/>
      <c r="AA188" s="7"/>
    </row>
    <row r="189" ht="22.5" customHeight="1">
      <c r="A189" s="7" t="s">
        <v>2578</v>
      </c>
      <c r="B189" s="7">
        <v>1.0</v>
      </c>
      <c r="C189" s="7" t="s">
        <v>34</v>
      </c>
      <c r="D189" s="61">
        <v>46058.0</v>
      </c>
      <c r="E189" s="7" t="s">
        <v>2580</v>
      </c>
      <c r="F189" s="7"/>
      <c r="G189" s="7"/>
      <c r="H189" s="7"/>
      <c r="I189" s="7"/>
      <c r="J189" s="7"/>
      <c r="K189" s="7"/>
      <c r="L189" s="7"/>
      <c r="M189" s="7"/>
      <c r="N189" s="7"/>
      <c r="O189" s="7" t="s">
        <v>968</v>
      </c>
      <c r="P189" s="7"/>
      <c r="Q189" s="7"/>
      <c r="R189" s="7"/>
      <c r="S189" s="7"/>
      <c r="T189" s="7"/>
      <c r="U189" s="7"/>
      <c r="V189" s="7"/>
      <c r="W189" s="7"/>
      <c r="X189" s="7"/>
      <c r="Y189" s="7"/>
      <c r="Z189" s="7"/>
      <c r="AA189" s="7"/>
    </row>
    <row r="190" ht="22.5" customHeight="1">
      <c r="A190" s="7" t="s">
        <v>2594</v>
      </c>
      <c r="B190" s="7">
        <v>1.0</v>
      </c>
      <c r="C190" s="7"/>
      <c r="D190" s="61">
        <v>46058.0</v>
      </c>
      <c r="E190" s="7"/>
      <c r="F190" s="7"/>
      <c r="G190" s="7"/>
      <c r="H190" s="7"/>
      <c r="I190" s="7"/>
      <c r="J190" s="7"/>
      <c r="K190" s="7"/>
      <c r="L190" s="7"/>
      <c r="M190" s="7"/>
      <c r="N190" s="7"/>
      <c r="O190" s="7"/>
      <c r="P190" s="7"/>
      <c r="Q190" s="7"/>
      <c r="R190" s="7"/>
      <c r="S190" s="7"/>
      <c r="T190" s="7"/>
      <c r="U190" s="7"/>
      <c r="V190" s="7"/>
      <c r="W190" s="7"/>
      <c r="X190" s="7"/>
      <c r="Y190" s="7"/>
      <c r="Z190" s="7"/>
      <c r="AA190" s="7"/>
    </row>
    <row r="191" ht="22.5" customHeight="1">
      <c r="A191" s="7" t="s">
        <v>2615</v>
      </c>
      <c r="B191" s="7">
        <v>1.0</v>
      </c>
      <c r="C191" s="7"/>
      <c r="D191" s="61">
        <v>46058.0</v>
      </c>
      <c r="E191" s="7"/>
      <c r="F191" s="7"/>
      <c r="G191" s="7"/>
      <c r="H191" s="7"/>
      <c r="I191" s="7"/>
      <c r="J191" s="7"/>
      <c r="K191" s="7"/>
      <c r="L191" s="7"/>
      <c r="M191" s="7"/>
      <c r="N191" s="7"/>
      <c r="O191" s="7"/>
      <c r="P191" s="7"/>
      <c r="Q191" s="7"/>
      <c r="R191" s="7"/>
      <c r="S191" s="7"/>
      <c r="T191" s="7"/>
      <c r="U191" s="7"/>
      <c r="V191" s="7"/>
      <c r="W191" s="7"/>
      <c r="X191" s="7"/>
      <c r="Y191" s="7"/>
      <c r="Z191" s="7"/>
      <c r="AA191" s="7"/>
    </row>
    <row r="192" ht="22.5" customHeight="1">
      <c r="A192" s="7" t="s">
        <v>2623</v>
      </c>
      <c r="B192" s="7">
        <v>1.0</v>
      </c>
      <c r="C192" s="7" t="s">
        <v>34</v>
      </c>
      <c r="D192" s="61">
        <v>46058.0</v>
      </c>
      <c r="E192" s="7" t="s">
        <v>2627</v>
      </c>
      <c r="F192" s="7"/>
      <c r="G192" s="7"/>
      <c r="H192" s="7"/>
      <c r="I192" s="7"/>
      <c r="J192" s="7" t="s">
        <v>968</v>
      </c>
      <c r="K192" s="7"/>
      <c r="L192" s="7" t="s">
        <v>968</v>
      </c>
      <c r="M192" s="7"/>
      <c r="N192" s="7"/>
      <c r="O192" s="7" t="s">
        <v>968</v>
      </c>
      <c r="P192" s="7"/>
      <c r="Q192" s="7"/>
      <c r="R192" s="7" t="s">
        <v>997</v>
      </c>
      <c r="S192" s="7"/>
      <c r="T192" s="7"/>
      <c r="U192" s="7"/>
      <c r="V192" s="7"/>
      <c r="W192" s="7"/>
      <c r="X192" s="7"/>
      <c r="Y192" s="7"/>
      <c r="Z192" s="7"/>
      <c r="AA192" s="7"/>
    </row>
    <row r="193" ht="22.5" customHeight="1">
      <c r="A193" s="7" t="s">
        <v>2639</v>
      </c>
      <c r="B193" s="7">
        <v>1.0</v>
      </c>
      <c r="C193" s="7" t="s">
        <v>34</v>
      </c>
      <c r="D193" s="61">
        <v>46058.0</v>
      </c>
      <c r="E193" s="7" t="s">
        <v>2642</v>
      </c>
      <c r="F193" s="7"/>
      <c r="G193" s="7"/>
      <c r="H193" s="7"/>
      <c r="I193" s="7"/>
      <c r="J193" s="7"/>
      <c r="K193" s="7"/>
      <c r="L193" s="7" t="s">
        <v>968</v>
      </c>
      <c r="M193" s="7"/>
      <c r="N193" s="7"/>
      <c r="O193" s="7" t="s">
        <v>968</v>
      </c>
      <c r="P193" s="7" t="s">
        <v>997</v>
      </c>
      <c r="Q193" s="7"/>
      <c r="R193" s="7"/>
      <c r="S193" s="7"/>
      <c r="T193" s="7"/>
      <c r="U193" s="7"/>
      <c r="V193" s="7"/>
      <c r="W193" s="7"/>
      <c r="X193" s="7"/>
      <c r="Y193" s="7"/>
      <c r="Z193" s="7"/>
      <c r="AA193" s="7"/>
    </row>
    <row r="194" ht="22.5" customHeight="1">
      <c r="A194" s="7" t="s">
        <v>2651</v>
      </c>
      <c r="B194" s="7">
        <v>1.0</v>
      </c>
      <c r="C194" s="7"/>
      <c r="D194" s="61">
        <v>46058.0</v>
      </c>
      <c r="E194" s="7"/>
      <c r="F194" s="7"/>
      <c r="G194" s="7"/>
      <c r="H194" s="7"/>
      <c r="I194" s="7"/>
      <c r="J194" s="7"/>
      <c r="K194" s="7"/>
      <c r="L194" s="7"/>
      <c r="M194" s="7"/>
      <c r="N194" s="7"/>
      <c r="O194" s="7"/>
      <c r="P194" s="7"/>
      <c r="Q194" s="7"/>
      <c r="R194" s="7"/>
      <c r="S194" s="7"/>
      <c r="T194" s="7"/>
      <c r="U194" s="7"/>
      <c r="V194" s="7"/>
      <c r="W194" s="7"/>
      <c r="X194" s="7"/>
      <c r="Y194" s="7"/>
      <c r="Z194" s="7"/>
      <c r="AA194" s="7"/>
    </row>
    <row r="195" ht="22.5" customHeight="1">
      <c r="A195" s="7" t="s">
        <v>2660</v>
      </c>
      <c r="B195" s="7">
        <v>1.0</v>
      </c>
      <c r="C195" s="7" t="s">
        <v>34</v>
      </c>
      <c r="D195" s="61">
        <v>46058.0</v>
      </c>
      <c r="E195" s="7" t="s">
        <v>2661</v>
      </c>
      <c r="F195" s="7"/>
      <c r="G195" s="7"/>
      <c r="H195" s="7"/>
      <c r="I195" s="7"/>
      <c r="J195" s="7" t="s">
        <v>968</v>
      </c>
      <c r="K195" s="7"/>
      <c r="L195" s="7" t="s">
        <v>968</v>
      </c>
      <c r="M195" s="7"/>
      <c r="N195" s="7"/>
      <c r="O195" s="7"/>
      <c r="P195" s="7"/>
      <c r="Q195" s="7"/>
      <c r="R195" s="7"/>
      <c r="S195" s="7"/>
      <c r="T195" s="7"/>
      <c r="U195" s="7"/>
      <c r="V195" s="7"/>
      <c r="W195" s="7"/>
      <c r="X195" s="7"/>
      <c r="Y195" s="7"/>
      <c r="Z195" s="7"/>
      <c r="AA195" s="7"/>
    </row>
    <row r="196" ht="22.5" customHeight="1">
      <c r="A196" s="7" t="s">
        <v>2671</v>
      </c>
      <c r="B196" s="7">
        <v>1.0</v>
      </c>
      <c r="C196" s="7" t="s">
        <v>34</v>
      </c>
      <c r="D196" s="61">
        <v>46058.0</v>
      </c>
      <c r="E196" s="7" t="s">
        <v>2673</v>
      </c>
      <c r="F196" s="7" t="s">
        <v>2374</v>
      </c>
      <c r="G196" s="7"/>
      <c r="H196" s="7"/>
      <c r="I196" s="7"/>
      <c r="J196" s="7" t="s">
        <v>1038</v>
      </c>
      <c r="K196" s="7"/>
      <c r="L196" s="7"/>
      <c r="M196" s="7"/>
      <c r="N196" s="7"/>
      <c r="O196" s="7" t="s">
        <v>968</v>
      </c>
      <c r="P196" s="7" t="s">
        <v>968</v>
      </c>
      <c r="Q196" s="7"/>
      <c r="R196" s="7"/>
      <c r="S196" s="7"/>
      <c r="T196" s="7"/>
      <c r="U196" s="7"/>
      <c r="V196" s="7"/>
      <c r="W196" s="7"/>
      <c r="X196" s="7"/>
      <c r="Y196" s="7"/>
      <c r="Z196" s="7"/>
      <c r="AA196" s="7"/>
    </row>
    <row r="197" ht="22.5" customHeight="1">
      <c r="A197" s="7" t="s">
        <v>2679</v>
      </c>
      <c r="B197" s="7">
        <v>1.0</v>
      </c>
      <c r="C197" s="7" t="s">
        <v>34</v>
      </c>
      <c r="D197" s="61">
        <v>46058.0</v>
      </c>
      <c r="E197" s="7" t="s">
        <v>2680</v>
      </c>
      <c r="F197" s="7"/>
      <c r="G197" s="7" t="s">
        <v>968</v>
      </c>
      <c r="H197" s="7"/>
      <c r="I197" s="7"/>
      <c r="J197" s="7" t="s">
        <v>968</v>
      </c>
      <c r="K197" s="7"/>
      <c r="L197" s="7" t="s">
        <v>1038</v>
      </c>
      <c r="M197" s="7"/>
      <c r="N197" s="7"/>
      <c r="O197" s="7" t="s">
        <v>997</v>
      </c>
      <c r="P197" s="7" t="s">
        <v>997</v>
      </c>
      <c r="Q197" s="7"/>
      <c r="R197" s="7"/>
      <c r="S197" s="7"/>
      <c r="T197" s="7"/>
      <c r="U197" s="7"/>
      <c r="V197" s="7"/>
      <c r="W197" s="7"/>
      <c r="X197" s="7"/>
      <c r="Y197" s="7"/>
      <c r="Z197" s="7"/>
      <c r="AA197" s="7"/>
    </row>
    <row r="198" ht="22.5" customHeight="1">
      <c r="A198" s="7" t="s">
        <v>2686</v>
      </c>
      <c r="B198" s="7">
        <v>1.0</v>
      </c>
      <c r="C198" s="7" t="s">
        <v>34</v>
      </c>
      <c r="D198" s="61">
        <v>46058.0</v>
      </c>
      <c r="E198" s="7" t="s">
        <v>2687</v>
      </c>
      <c r="F198" s="7" t="s">
        <v>1302</v>
      </c>
      <c r="G198" s="7"/>
      <c r="H198" s="7"/>
      <c r="I198" s="7"/>
      <c r="J198" s="7" t="s">
        <v>997</v>
      </c>
      <c r="K198" s="7"/>
      <c r="L198" s="7" t="s">
        <v>968</v>
      </c>
      <c r="M198" s="7"/>
      <c r="N198" s="7"/>
      <c r="O198" s="7" t="s">
        <v>1038</v>
      </c>
      <c r="P198" s="7"/>
      <c r="Q198" s="7"/>
      <c r="R198" s="7"/>
      <c r="S198" s="7"/>
      <c r="T198" s="7"/>
      <c r="U198" s="7"/>
      <c r="V198" s="7"/>
      <c r="W198" s="7"/>
      <c r="X198" s="7"/>
      <c r="Y198" s="7"/>
      <c r="Z198" s="7"/>
      <c r="AA198" s="7"/>
    </row>
    <row r="199" ht="22.5" customHeight="1">
      <c r="A199" s="7" t="s">
        <v>2692</v>
      </c>
      <c r="B199" s="7">
        <v>1.0</v>
      </c>
      <c r="C199" s="7" t="s">
        <v>34</v>
      </c>
      <c r="D199" s="61">
        <v>46058.0</v>
      </c>
      <c r="E199" s="7" t="s">
        <v>2694</v>
      </c>
      <c r="F199" s="7"/>
      <c r="G199" s="7" t="s">
        <v>968</v>
      </c>
      <c r="H199" s="7"/>
      <c r="I199" s="7"/>
      <c r="J199" s="7" t="s">
        <v>1038</v>
      </c>
      <c r="K199" s="7"/>
      <c r="L199" s="7" t="s">
        <v>1038</v>
      </c>
      <c r="M199" s="7"/>
      <c r="N199" s="7"/>
      <c r="O199" s="7" t="s">
        <v>968</v>
      </c>
      <c r="P199" s="7" t="s">
        <v>997</v>
      </c>
      <c r="Q199" s="7"/>
      <c r="R199" s="7" t="s">
        <v>997</v>
      </c>
      <c r="S199" s="7"/>
      <c r="T199" s="7"/>
      <c r="U199" s="7"/>
      <c r="V199" s="7"/>
      <c r="W199" s="7"/>
      <c r="X199" s="7"/>
      <c r="Y199" s="7"/>
      <c r="Z199" s="7"/>
      <c r="AA199" s="7"/>
    </row>
    <row r="200" ht="22.5" customHeight="1">
      <c r="A200" s="7" t="s">
        <v>2698</v>
      </c>
      <c r="B200" s="7">
        <v>1.0</v>
      </c>
      <c r="C200" s="7" t="s">
        <v>34</v>
      </c>
      <c r="D200" s="61">
        <v>46058.0</v>
      </c>
      <c r="E200" s="7" t="s">
        <v>2700</v>
      </c>
      <c r="F200" s="7"/>
      <c r="G200" s="7"/>
      <c r="H200" s="7"/>
      <c r="I200" s="7"/>
      <c r="J200" s="7"/>
      <c r="K200" s="7"/>
      <c r="L200" s="7" t="s">
        <v>997</v>
      </c>
      <c r="M200" s="7"/>
      <c r="N200" s="7"/>
      <c r="O200" s="7" t="s">
        <v>997</v>
      </c>
      <c r="P200" s="7" t="s">
        <v>997</v>
      </c>
      <c r="Q200" s="7"/>
      <c r="R200" s="7"/>
      <c r="S200" s="7"/>
      <c r="T200" s="7"/>
      <c r="U200" s="7"/>
      <c r="V200" s="7"/>
      <c r="W200" s="7"/>
      <c r="X200" s="7"/>
      <c r="Y200" s="7"/>
      <c r="Z200" s="7"/>
      <c r="AA200" s="7"/>
    </row>
    <row r="201" ht="22.5" customHeight="1">
      <c r="A201" s="7" t="s">
        <v>280</v>
      </c>
      <c r="B201" s="7">
        <v>1.0</v>
      </c>
      <c r="C201" s="7" t="s">
        <v>278</v>
      </c>
      <c r="D201" s="61">
        <v>46059.0</v>
      </c>
      <c r="E201" s="7" t="s">
        <v>2705</v>
      </c>
      <c r="F201" s="7"/>
      <c r="G201" s="7"/>
      <c r="H201" s="7" t="s">
        <v>968</v>
      </c>
      <c r="I201" s="7"/>
      <c r="J201" s="7"/>
      <c r="K201" s="7"/>
      <c r="L201" s="7"/>
      <c r="M201" s="7"/>
      <c r="N201" s="7"/>
      <c r="O201" s="7" t="s">
        <v>997</v>
      </c>
      <c r="P201" s="7"/>
      <c r="Q201" s="7"/>
      <c r="R201" s="7"/>
      <c r="S201" s="7"/>
      <c r="T201" s="7"/>
      <c r="U201" s="7"/>
      <c r="V201" s="7"/>
      <c r="W201" s="7"/>
      <c r="X201" s="7"/>
      <c r="Y201" s="7"/>
      <c r="Z201" s="7"/>
      <c r="AA201" s="7"/>
    </row>
    <row r="202" ht="22.5" customHeight="1">
      <c r="A202" s="7" t="s">
        <v>343</v>
      </c>
      <c r="B202" s="7">
        <v>1.0</v>
      </c>
      <c r="C202" s="7"/>
      <c r="D202" s="61">
        <v>46059.0</v>
      </c>
      <c r="E202" s="7"/>
      <c r="F202" s="7"/>
      <c r="G202" s="7"/>
      <c r="H202" s="7"/>
      <c r="I202" s="7"/>
      <c r="J202" s="7"/>
      <c r="K202" s="7"/>
      <c r="L202" s="7"/>
      <c r="M202" s="7"/>
      <c r="N202" s="7"/>
      <c r="O202" s="7"/>
      <c r="P202" s="7"/>
      <c r="Q202" s="7"/>
      <c r="R202" s="7"/>
      <c r="S202" s="7"/>
      <c r="T202" s="7"/>
      <c r="U202" s="7"/>
      <c r="V202" s="7"/>
      <c r="W202" s="7"/>
      <c r="X202" s="7"/>
      <c r="Y202" s="7"/>
      <c r="Z202" s="7"/>
      <c r="AA202" s="7"/>
    </row>
    <row r="203" ht="22.5" customHeight="1">
      <c r="A203" s="7" t="s">
        <v>592</v>
      </c>
      <c r="B203" s="7">
        <v>1.0</v>
      </c>
      <c r="C203" s="7"/>
      <c r="D203" s="61">
        <v>46059.0</v>
      </c>
      <c r="E203" s="7"/>
      <c r="F203" s="7"/>
      <c r="G203" s="7"/>
      <c r="H203" s="7"/>
      <c r="I203" s="7"/>
      <c r="J203" s="7"/>
      <c r="K203" s="7"/>
      <c r="L203" s="7"/>
      <c r="M203" s="7"/>
      <c r="N203" s="7"/>
      <c r="O203" s="7"/>
      <c r="P203" s="7"/>
      <c r="Q203" s="7"/>
      <c r="R203" s="7"/>
      <c r="S203" s="7"/>
      <c r="T203" s="7"/>
      <c r="U203" s="7"/>
      <c r="V203" s="7"/>
      <c r="W203" s="7"/>
      <c r="X203" s="7"/>
      <c r="Y203" s="7"/>
      <c r="Z203" s="7"/>
      <c r="AA203" s="7"/>
    </row>
    <row r="204" ht="22.5" customHeight="1">
      <c r="A204" s="7" t="s">
        <v>747</v>
      </c>
      <c r="B204" s="7">
        <v>1.0</v>
      </c>
      <c r="C204" s="7"/>
      <c r="D204" s="61">
        <v>46059.0</v>
      </c>
      <c r="E204" s="7"/>
      <c r="F204" s="7"/>
      <c r="G204" s="7"/>
      <c r="H204" s="7"/>
      <c r="I204" s="7"/>
      <c r="J204" s="7"/>
      <c r="K204" s="7"/>
      <c r="L204" s="7"/>
      <c r="M204" s="7"/>
      <c r="N204" s="7"/>
      <c r="O204" s="7"/>
      <c r="P204" s="7"/>
      <c r="Q204" s="7"/>
      <c r="R204" s="7"/>
      <c r="S204" s="7"/>
      <c r="T204" s="7"/>
      <c r="U204" s="7"/>
      <c r="V204" s="7"/>
      <c r="W204" s="7"/>
      <c r="X204" s="7"/>
      <c r="Y204" s="7"/>
      <c r="Z204" s="7"/>
      <c r="AA204" s="7"/>
    </row>
    <row r="205" ht="22.5" customHeight="1">
      <c r="A205" s="7" t="s">
        <v>1653</v>
      </c>
      <c r="B205" s="7">
        <v>1.0</v>
      </c>
      <c r="C205" s="7" t="s">
        <v>278</v>
      </c>
      <c r="D205" s="61">
        <v>46059.0</v>
      </c>
      <c r="E205" s="7" t="s">
        <v>2720</v>
      </c>
      <c r="F205" s="7"/>
      <c r="G205" s="7"/>
      <c r="H205" s="7"/>
      <c r="I205" s="7"/>
      <c r="J205" s="7"/>
      <c r="K205" s="7"/>
      <c r="L205" s="7"/>
      <c r="M205" s="7"/>
      <c r="N205" s="7"/>
      <c r="O205" s="7" t="s">
        <v>968</v>
      </c>
      <c r="P205" s="7" t="s">
        <v>968</v>
      </c>
      <c r="Q205" s="7"/>
      <c r="R205" s="7"/>
      <c r="S205" s="7"/>
      <c r="T205" s="7"/>
      <c r="U205" s="7"/>
      <c r="V205" s="7"/>
      <c r="W205" s="7"/>
      <c r="X205" s="7"/>
      <c r="Y205" s="7"/>
      <c r="Z205" s="7"/>
      <c r="AA205" s="7"/>
    </row>
    <row r="206" ht="22.5" customHeight="1">
      <c r="A206" s="7" t="s">
        <v>1736</v>
      </c>
      <c r="B206" s="7">
        <v>1.0</v>
      </c>
      <c r="C206" s="7"/>
      <c r="D206" s="61">
        <v>46059.0</v>
      </c>
      <c r="E206" s="7"/>
      <c r="F206" s="7"/>
      <c r="G206" s="7"/>
      <c r="H206" s="7"/>
      <c r="I206" s="7"/>
      <c r="J206" s="7"/>
      <c r="K206" s="7"/>
      <c r="L206" s="7"/>
      <c r="M206" s="7"/>
      <c r="N206" s="7"/>
      <c r="O206" s="7"/>
      <c r="P206" s="7"/>
      <c r="Q206" s="7"/>
      <c r="R206" s="7"/>
      <c r="S206" s="7"/>
      <c r="T206" s="7"/>
      <c r="U206" s="7"/>
      <c r="V206" s="7"/>
      <c r="W206" s="7"/>
      <c r="X206" s="7"/>
      <c r="Y206" s="7"/>
      <c r="Z206" s="7"/>
      <c r="AA206" s="7"/>
    </row>
    <row r="207" ht="22.5" customHeight="1">
      <c r="A207" s="7" t="s">
        <v>2729</v>
      </c>
      <c r="B207" s="7">
        <v>1.0</v>
      </c>
      <c r="C207" s="7" t="s">
        <v>278</v>
      </c>
      <c r="D207" s="61">
        <v>46059.0</v>
      </c>
      <c r="E207" s="7" t="s">
        <v>2730</v>
      </c>
      <c r="F207" s="7"/>
      <c r="G207" s="7"/>
      <c r="H207" s="7"/>
      <c r="I207" s="7"/>
      <c r="J207" s="7" t="s">
        <v>997</v>
      </c>
      <c r="K207" s="7"/>
      <c r="L207" s="7"/>
      <c r="M207" s="7"/>
      <c r="N207" s="7"/>
      <c r="O207" s="7"/>
      <c r="P207" s="7"/>
      <c r="Q207" s="7"/>
      <c r="R207" s="7"/>
      <c r="S207" s="7"/>
      <c r="T207" s="7"/>
      <c r="U207" s="7"/>
      <c r="V207" s="7"/>
      <c r="W207" s="7"/>
      <c r="X207" s="7"/>
      <c r="Y207" s="7"/>
      <c r="Z207" s="7"/>
      <c r="AA207" s="7"/>
    </row>
    <row r="208" ht="22.5" customHeight="1">
      <c r="A208" s="7" t="s">
        <v>2735</v>
      </c>
      <c r="B208" s="7">
        <v>1.0</v>
      </c>
      <c r="C208" s="7"/>
      <c r="D208" s="61">
        <v>46059.0</v>
      </c>
      <c r="E208" s="7"/>
      <c r="F208" s="7"/>
      <c r="G208" s="7"/>
      <c r="H208" s="7"/>
      <c r="I208" s="7"/>
      <c r="J208" s="7"/>
      <c r="K208" s="7"/>
      <c r="L208" s="7"/>
      <c r="M208" s="7"/>
      <c r="N208" s="7"/>
      <c r="O208" s="7"/>
      <c r="P208" s="7"/>
      <c r="Q208" s="7"/>
      <c r="R208" s="7"/>
      <c r="S208" s="7"/>
      <c r="T208" s="7"/>
      <c r="U208" s="7"/>
      <c r="V208" s="7"/>
      <c r="W208" s="7"/>
      <c r="X208" s="7"/>
      <c r="Y208" s="7"/>
      <c r="Z208" s="7"/>
      <c r="AA208" s="7"/>
    </row>
    <row r="209" ht="22.5" customHeight="1">
      <c r="A209" s="7" t="s">
        <v>2740</v>
      </c>
      <c r="B209" s="7">
        <v>1.0</v>
      </c>
      <c r="C209" s="7"/>
      <c r="D209" s="61">
        <v>46059.0</v>
      </c>
      <c r="E209" s="7"/>
      <c r="F209" s="7"/>
      <c r="G209" s="7"/>
      <c r="H209" s="7"/>
      <c r="I209" s="7"/>
      <c r="J209" s="7"/>
      <c r="K209" s="7"/>
      <c r="L209" s="7"/>
      <c r="M209" s="7"/>
      <c r="N209" s="7"/>
      <c r="O209" s="7"/>
      <c r="P209" s="7"/>
      <c r="Q209" s="7"/>
      <c r="R209" s="7"/>
      <c r="S209" s="7"/>
      <c r="T209" s="7"/>
      <c r="U209" s="7"/>
      <c r="V209" s="7"/>
      <c r="W209" s="7"/>
      <c r="X209" s="7"/>
      <c r="Y209" s="7"/>
      <c r="Z209" s="7"/>
      <c r="AA209" s="7"/>
    </row>
    <row r="210" ht="22.5" customHeight="1">
      <c r="A210" s="7" t="s">
        <v>2745</v>
      </c>
      <c r="B210" s="7">
        <v>1.0</v>
      </c>
      <c r="C210" s="7"/>
      <c r="D210" s="61">
        <v>46059.0</v>
      </c>
      <c r="E210" s="7"/>
      <c r="F210" s="7"/>
      <c r="G210" s="7"/>
      <c r="H210" s="7"/>
      <c r="I210" s="7"/>
      <c r="J210" s="7"/>
      <c r="K210" s="7"/>
      <c r="L210" s="7"/>
      <c r="M210" s="7"/>
      <c r="N210" s="7"/>
      <c r="O210" s="7"/>
      <c r="P210" s="7"/>
      <c r="Q210" s="7"/>
      <c r="R210" s="7"/>
      <c r="S210" s="7"/>
      <c r="T210" s="7"/>
      <c r="U210" s="7"/>
      <c r="V210" s="7"/>
      <c r="W210" s="7"/>
      <c r="X210" s="7"/>
      <c r="Y210" s="7"/>
      <c r="Z210" s="7"/>
      <c r="AA210" s="7"/>
    </row>
    <row r="211" ht="22.5" customHeight="1">
      <c r="A211" s="7" t="s">
        <v>2750</v>
      </c>
      <c r="B211" s="7">
        <v>1.0</v>
      </c>
      <c r="C211" s="7" t="s">
        <v>278</v>
      </c>
      <c r="D211" s="61">
        <v>46059.0</v>
      </c>
      <c r="E211" s="7" t="s">
        <v>2752</v>
      </c>
      <c r="F211" s="7"/>
      <c r="G211" s="7"/>
      <c r="H211" s="7" t="s">
        <v>1038</v>
      </c>
      <c r="I211" s="7"/>
      <c r="J211" s="7" t="s">
        <v>1038</v>
      </c>
      <c r="K211" s="7"/>
      <c r="L211" s="7"/>
      <c r="M211" s="7"/>
      <c r="N211" s="7"/>
      <c r="O211" s="7"/>
      <c r="P211" s="7" t="s">
        <v>968</v>
      </c>
      <c r="Q211" s="7"/>
      <c r="R211" s="7"/>
      <c r="S211" s="7"/>
      <c r="T211" s="7"/>
      <c r="U211" s="7"/>
      <c r="V211" s="7"/>
      <c r="W211" s="7"/>
      <c r="X211" s="7"/>
      <c r="Y211" s="7"/>
      <c r="Z211" s="7"/>
      <c r="AA211" s="7"/>
    </row>
    <row r="212" ht="22.5" customHeight="1">
      <c r="A212" s="7" t="s">
        <v>2757</v>
      </c>
      <c r="B212" s="7">
        <v>1.0</v>
      </c>
      <c r="C212" s="7" t="s">
        <v>278</v>
      </c>
      <c r="D212" s="61">
        <v>46059.0</v>
      </c>
      <c r="E212" s="7" t="s">
        <v>2760</v>
      </c>
      <c r="F212" s="7"/>
      <c r="G212" s="7"/>
      <c r="H212" s="7" t="s">
        <v>997</v>
      </c>
      <c r="I212" s="7"/>
      <c r="J212" s="7"/>
      <c r="K212" s="7"/>
      <c r="L212" s="7"/>
      <c r="M212" s="7"/>
      <c r="N212" s="7"/>
      <c r="O212" s="7" t="s">
        <v>997</v>
      </c>
      <c r="P212" s="7"/>
      <c r="Q212" s="7"/>
      <c r="R212" s="7"/>
      <c r="S212" s="7"/>
      <c r="T212" s="7"/>
      <c r="U212" s="7"/>
      <c r="V212" s="7"/>
      <c r="W212" s="7"/>
      <c r="X212" s="7"/>
      <c r="Y212" s="7"/>
      <c r="Z212" s="7"/>
      <c r="AA212" s="7"/>
    </row>
    <row r="213" ht="22.5" customHeight="1">
      <c r="A213" s="7" t="s">
        <v>2767</v>
      </c>
      <c r="B213" s="7">
        <v>1.0</v>
      </c>
      <c r="C213" s="7"/>
      <c r="D213" s="61">
        <v>46059.0</v>
      </c>
      <c r="E213" s="7"/>
      <c r="F213" s="7"/>
      <c r="G213" s="7"/>
      <c r="H213" s="7"/>
      <c r="I213" s="7"/>
      <c r="J213" s="7"/>
      <c r="K213" s="7"/>
      <c r="L213" s="7"/>
      <c r="M213" s="7"/>
      <c r="N213" s="7"/>
      <c r="O213" s="7"/>
      <c r="P213" s="7"/>
      <c r="Q213" s="7"/>
      <c r="R213" s="7"/>
      <c r="S213" s="7"/>
      <c r="T213" s="7"/>
      <c r="U213" s="7"/>
      <c r="V213" s="7"/>
      <c r="W213" s="7"/>
      <c r="X213" s="7"/>
      <c r="Y213" s="7"/>
      <c r="Z213" s="7"/>
      <c r="AA213" s="7"/>
    </row>
    <row r="214" ht="22.5" customHeight="1">
      <c r="A214" s="7" t="s">
        <v>2774</v>
      </c>
      <c r="B214" s="7">
        <v>1.0</v>
      </c>
      <c r="C214" s="7" t="s">
        <v>278</v>
      </c>
      <c r="D214" s="61">
        <v>46059.0</v>
      </c>
      <c r="E214" s="7" t="s">
        <v>2776</v>
      </c>
      <c r="F214" s="7"/>
      <c r="G214" s="7"/>
      <c r="H214" s="7" t="s">
        <v>997</v>
      </c>
      <c r="I214" s="7"/>
      <c r="J214" s="7"/>
      <c r="K214" s="7"/>
      <c r="L214" s="7"/>
      <c r="M214" s="7"/>
      <c r="N214" s="7"/>
      <c r="O214" s="7" t="s">
        <v>997</v>
      </c>
      <c r="P214" s="7" t="s">
        <v>968</v>
      </c>
      <c r="Q214" s="7"/>
      <c r="R214" s="7"/>
      <c r="S214" s="7"/>
      <c r="T214" s="7"/>
      <c r="U214" s="7"/>
      <c r="V214" s="7"/>
      <c r="W214" s="7"/>
      <c r="X214" s="7"/>
      <c r="Y214" s="7"/>
      <c r="Z214" s="7"/>
      <c r="AA214" s="7"/>
    </row>
    <row r="215" ht="22.5" customHeight="1">
      <c r="A215" s="7" t="s">
        <v>2787</v>
      </c>
      <c r="B215" s="7">
        <v>1.0</v>
      </c>
      <c r="C215" s="7"/>
      <c r="D215" s="61">
        <v>46059.0</v>
      </c>
      <c r="E215" s="7"/>
      <c r="F215" s="7"/>
      <c r="G215" s="7"/>
      <c r="H215" s="7"/>
      <c r="I215" s="7"/>
      <c r="J215" s="7"/>
      <c r="K215" s="7"/>
      <c r="L215" s="7"/>
      <c r="M215" s="7"/>
      <c r="N215" s="7"/>
      <c r="O215" s="7"/>
      <c r="P215" s="7"/>
      <c r="Q215" s="7"/>
      <c r="R215" s="7"/>
      <c r="S215" s="7"/>
      <c r="T215" s="7"/>
      <c r="U215" s="7"/>
      <c r="V215" s="7"/>
      <c r="W215" s="7"/>
      <c r="X215" s="7"/>
      <c r="Y215" s="7"/>
      <c r="Z215" s="7"/>
      <c r="AA215" s="7"/>
    </row>
    <row r="216" ht="22.5" customHeight="1">
      <c r="A216" s="7" t="s">
        <v>2800</v>
      </c>
      <c r="B216" s="7">
        <v>1.0</v>
      </c>
      <c r="C216" s="7"/>
      <c r="D216" s="61">
        <v>46059.0</v>
      </c>
      <c r="E216" s="7"/>
      <c r="F216" s="7"/>
      <c r="G216" s="7"/>
      <c r="H216" s="7"/>
      <c r="I216" s="7"/>
      <c r="J216" s="7"/>
      <c r="K216" s="7"/>
      <c r="L216" s="7"/>
      <c r="M216" s="7"/>
      <c r="N216" s="7"/>
      <c r="O216" s="7"/>
      <c r="P216" s="7"/>
      <c r="Q216" s="7"/>
      <c r="R216" s="7"/>
      <c r="S216" s="7"/>
      <c r="T216" s="7"/>
      <c r="U216" s="7"/>
      <c r="V216" s="7"/>
      <c r="W216" s="7"/>
      <c r="X216" s="7"/>
      <c r="Y216" s="7"/>
      <c r="Z216" s="7"/>
      <c r="AA216" s="7"/>
    </row>
    <row r="217" ht="22.5" customHeight="1">
      <c r="A217" s="7" t="s">
        <v>2810</v>
      </c>
      <c r="B217" s="7">
        <v>1.0</v>
      </c>
      <c r="C217" s="7"/>
      <c r="D217" s="61">
        <v>46059.0</v>
      </c>
      <c r="E217" s="7"/>
      <c r="F217" s="7"/>
      <c r="G217" s="7"/>
      <c r="H217" s="7"/>
      <c r="I217" s="7"/>
      <c r="J217" s="7"/>
      <c r="K217" s="7"/>
      <c r="L217" s="7"/>
      <c r="M217" s="7"/>
      <c r="N217" s="7"/>
      <c r="O217" s="7"/>
      <c r="P217" s="7"/>
      <c r="Q217" s="7"/>
      <c r="R217" s="7"/>
      <c r="S217" s="7"/>
      <c r="T217" s="7"/>
      <c r="U217" s="7"/>
      <c r="V217" s="7"/>
      <c r="W217" s="7"/>
      <c r="X217" s="7"/>
      <c r="Y217" s="7"/>
      <c r="Z217" s="7"/>
      <c r="AA217" s="7"/>
    </row>
    <row r="218" ht="22.5" customHeight="1">
      <c r="A218" s="7" t="s">
        <v>2817</v>
      </c>
      <c r="B218" s="7">
        <v>1.0</v>
      </c>
      <c r="C218" s="7"/>
      <c r="D218" s="61">
        <v>46059.0</v>
      </c>
      <c r="E218" s="7"/>
      <c r="F218" s="7"/>
      <c r="G218" s="7"/>
      <c r="H218" s="7"/>
      <c r="I218" s="7"/>
      <c r="J218" s="7"/>
      <c r="K218" s="7"/>
      <c r="L218" s="7"/>
      <c r="M218" s="7"/>
      <c r="N218" s="7"/>
      <c r="O218" s="7"/>
      <c r="P218" s="7"/>
      <c r="Q218" s="7"/>
      <c r="R218" s="7"/>
      <c r="S218" s="7"/>
      <c r="T218" s="7"/>
      <c r="U218" s="7"/>
      <c r="V218" s="7"/>
      <c r="W218" s="7"/>
      <c r="X218" s="7"/>
      <c r="Y218" s="7"/>
      <c r="Z218" s="7"/>
      <c r="AA218" s="7"/>
    </row>
    <row r="219" ht="22.5" customHeight="1">
      <c r="A219" s="7" t="s">
        <v>2823</v>
      </c>
      <c r="B219" s="7">
        <v>1.0</v>
      </c>
      <c r="C219" s="7"/>
      <c r="D219" s="61">
        <v>46059.0</v>
      </c>
      <c r="E219" s="7"/>
      <c r="F219" s="7"/>
      <c r="G219" s="7"/>
      <c r="H219" s="7"/>
      <c r="I219" s="7"/>
      <c r="J219" s="7"/>
      <c r="K219" s="7"/>
      <c r="L219" s="7"/>
      <c r="M219" s="7"/>
      <c r="N219" s="7"/>
      <c r="O219" s="7"/>
      <c r="P219" s="7"/>
      <c r="Q219" s="7"/>
      <c r="R219" s="7"/>
      <c r="S219" s="7"/>
      <c r="T219" s="7"/>
      <c r="U219" s="7"/>
      <c r="V219" s="7"/>
      <c r="W219" s="7"/>
      <c r="X219" s="7"/>
      <c r="Y219" s="7"/>
      <c r="Z219" s="7"/>
      <c r="AA219" s="7"/>
    </row>
    <row r="220" ht="22.5" customHeight="1">
      <c r="A220" s="7" t="s">
        <v>2833</v>
      </c>
      <c r="B220" s="7">
        <v>1.0</v>
      </c>
      <c r="C220" s="7" t="s">
        <v>278</v>
      </c>
      <c r="D220" s="61">
        <v>46059.0</v>
      </c>
      <c r="E220" s="7" t="s">
        <v>2835</v>
      </c>
      <c r="F220" s="7"/>
      <c r="G220" s="7"/>
      <c r="H220" s="7"/>
      <c r="I220" s="7"/>
      <c r="J220" s="7" t="s">
        <v>968</v>
      </c>
      <c r="K220" s="7"/>
      <c r="L220" s="7"/>
      <c r="M220" s="7"/>
      <c r="N220" s="7"/>
      <c r="O220" s="7"/>
      <c r="P220" s="7"/>
      <c r="Q220" s="7"/>
      <c r="R220" s="7"/>
      <c r="S220" s="7"/>
      <c r="T220" s="7"/>
      <c r="U220" s="7"/>
      <c r="V220" s="7"/>
      <c r="W220" s="7"/>
      <c r="X220" s="7"/>
      <c r="Y220" s="7"/>
      <c r="Z220" s="7"/>
      <c r="AA220" s="7"/>
    </row>
    <row r="221" ht="22.5" customHeight="1">
      <c r="A221" s="7" t="s">
        <v>2842</v>
      </c>
      <c r="B221" s="7">
        <v>1.0</v>
      </c>
      <c r="C221" s="7"/>
      <c r="D221" s="61">
        <v>46059.0</v>
      </c>
      <c r="E221" s="7"/>
      <c r="F221" s="7"/>
      <c r="G221" s="7"/>
      <c r="H221" s="7"/>
      <c r="I221" s="7"/>
      <c r="J221" s="7"/>
      <c r="K221" s="7"/>
      <c r="L221" s="7"/>
      <c r="M221" s="7"/>
      <c r="N221" s="7"/>
      <c r="O221" s="7"/>
      <c r="P221" s="7"/>
      <c r="Q221" s="7"/>
      <c r="R221" s="7"/>
      <c r="S221" s="7"/>
      <c r="T221" s="7"/>
      <c r="U221" s="7"/>
      <c r="V221" s="7"/>
      <c r="W221" s="7"/>
      <c r="X221" s="7"/>
      <c r="Y221" s="7"/>
      <c r="Z221" s="7"/>
      <c r="AA221" s="7"/>
    </row>
    <row r="222" ht="22.5" customHeight="1">
      <c r="A222" s="7" t="s">
        <v>1206</v>
      </c>
      <c r="B222" s="7">
        <v>1.0</v>
      </c>
      <c r="C222" s="7" t="s">
        <v>66</v>
      </c>
      <c r="D222" s="61">
        <v>46055.0</v>
      </c>
      <c r="E222" s="7" t="s">
        <v>2849</v>
      </c>
      <c r="F222" s="7"/>
      <c r="G222" s="7"/>
      <c r="H222" s="7"/>
      <c r="I222" s="7"/>
      <c r="J222" s="7"/>
      <c r="K222" s="7"/>
      <c r="L222" s="7"/>
      <c r="M222" s="7"/>
      <c r="N222" s="7"/>
      <c r="O222" s="7" t="s">
        <v>1038</v>
      </c>
      <c r="P222" s="7" t="s">
        <v>968</v>
      </c>
      <c r="Q222" s="7" t="s">
        <v>1038</v>
      </c>
      <c r="R222" s="7"/>
      <c r="S222" s="7"/>
      <c r="T222" s="7"/>
      <c r="U222" s="7"/>
      <c r="V222" s="7"/>
      <c r="W222" s="7"/>
      <c r="X222" s="7"/>
      <c r="Y222" s="7"/>
      <c r="Z222" s="7"/>
      <c r="AA222" s="7"/>
    </row>
    <row r="223" ht="22.5" customHeight="1">
      <c r="A223" s="7" t="s">
        <v>1253</v>
      </c>
      <c r="B223" s="7">
        <v>1.0</v>
      </c>
      <c r="C223" s="7"/>
      <c r="D223" s="61">
        <v>46055.0</v>
      </c>
      <c r="E223" s="7"/>
      <c r="F223" s="7"/>
      <c r="G223" s="7"/>
      <c r="H223" s="7"/>
      <c r="I223" s="7"/>
      <c r="J223" s="7"/>
      <c r="K223" s="7"/>
      <c r="L223" s="7"/>
      <c r="M223" s="7"/>
      <c r="N223" s="7"/>
      <c r="O223" s="7"/>
      <c r="P223" s="7"/>
      <c r="Q223" s="7"/>
      <c r="R223" s="7"/>
      <c r="S223" s="7"/>
      <c r="T223" s="7"/>
      <c r="U223" s="7"/>
      <c r="V223" s="7"/>
      <c r="W223" s="7"/>
      <c r="X223" s="7"/>
      <c r="Y223" s="7"/>
      <c r="Z223" s="7"/>
      <c r="AA223" s="7"/>
    </row>
    <row r="224" ht="22.5" customHeight="1">
      <c r="A224" s="7" t="s">
        <v>767</v>
      </c>
      <c r="B224" s="7">
        <v>1.0</v>
      </c>
      <c r="C224" s="7" t="s">
        <v>66</v>
      </c>
      <c r="D224" s="61">
        <v>46055.0</v>
      </c>
      <c r="E224" s="7" t="s">
        <v>2861</v>
      </c>
      <c r="F224" s="7"/>
      <c r="G224" s="7"/>
      <c r="H224" s="7"/>
      <c r="I224" s="7"/>
      <c r="J224" s="7"/>
      <c r="K224" s="7"/>
      <c r="L224" s="7"/>
      <c r="M224" s="7" t="s">
        <v>968</v>
      </c>
      <c r="N224" s="7" t="s">
        <v>968</v>
      </c>
      <c r="O224" s="7" t="s">
        <v>1038</v>
      </c>
      <c r="P224" s="7" t="s">
        <v>1038</v>
      </c>
      <c r="Q224" s="7"/>
      <c r="R224" s="7"/>
      <c r="S224" s="7"/>
      <c r="T224" s="7"/>
      <c r="U224" s="7"/>
      <c r="V224" s="7"/>
      <c r="W224" s="7"/>
      <c r="X224" s="7"/>
      <c r="Y224" s="7"/>
      <c r="Z224" s="7"/>
      <c r="AA224" s="7"/>
    </row>
    <row r="225" ht="22.5" customHeight="1">
      <c r="A225" s="7" t="s">
        <v>802</v>
      </c>
      <c r="B225" s="7">
        <v>1.0</v>
      </c>
      <c r="C225" s="7" t="s">
        <v>66</v>
      </c>
      <c r="D225" s="61">
        <v>46055.0</v>
      </c>
      <c r="E225" s="7" t="s">
        <v>2866</v>
      </c>
      <c r="F225" s="7"/>
      <c r="G225" s="7"/>
      <c r="H225" s="7"/>
      <c r="I225" s="7"/>
      <c r="J225" s="7"/>
      <c r="K225" s="7"/>
      <c r="L225" s="7"/>
      <c r="M225" s="7" t="s">
        <v>1038</v>
      </c>
      <c r="N225" s="7"/>
      <c r="O225" s="7" t="s">
        <v>1038</v>
      </c>
      <c r="P225" s="7" t="s">
        <v>997</v>
      </c>
      <c r="Q225" s="7" t="s">
        <v>1038</v>
      </c>
      <c r="R225" s="7"/>
      <c r="S225" s="7"/>
      <c r="T225" s="7"/>
      <c r="U225" s="7"/>
      <c r="V225" s="7"/>
      <c r="W225" s="7"/>
      <c r="X225" s="7"/>
      <c r="Y225" s="7"/>
      <c r="Z225" s="7"/>
      <c r="AA225" s="7"/>
    </row>
    <row r="226" ht="22.5" customHeight="1">
      <c r="A226" s="7" t="s">
        <v>860</v>
      </c>
      <c r="B226" s="7">
        <v>1.0</v>
      </c>
      <c r="C226" s="7" t="s">
        <v>66</v>
      </c>
      <c r="D226" s="61">
        <v>46055.0</v>
      </c>
      <c r="E226" s="7" t="s">
        <v>2871</v>
      </c>
      <c r="F226" s="7"/>
      <c r="G226" s="7"/>
      <c r="H226" s="7"/>
      <c r="I226" s="7"/>
      <c r="J226" s="7"/>
      <c r="K226" s="7"/>
      <c r="L226" s="7"/>
      <c r="M226" s="7" t="s">
        <v>1038</v>
      </c>
      <c r="N226" s="7" t="s">
        <v>968</v>
      </c>
      <c r="O226" s="7" t="s">
        <v>1038</v>
      </c>
      <c r="P226" s="7" t="s">
        <v>1038</v>
      </c>
      <c r="Q226" s="7" t="s">
        <v>1038</v>
      </c>
      <c r="R226" s="7"/>
      <c r="S226" s="7"/>
      <c r="T226" s="7"/>
      <c r="U226" s="7"/>
      <c r="V226" s="7"/>
      <c r="W226" s="7"/>
      <c r="X226" s="7"/>
      <c r="Y226" s="7"/>
      <c r="Z226" s="7"/>
      <c r="AA226" s="7"/>
    </row>
    <row r="227" ht="22.5" customHeight="1">
      <c r="A227" s="7" t="s">
        <v>1285</v>
      </c>
      <c r="B227" s="7">
        <v>1.0</v>
      </c>
      <c r="C227" s="7" t="s">
        <v>66</v>
      </c>
      <c r="D227" s="61">
        <v>46055.0</v>
      </c>
      <c r="E227" s="7" t="s">
        <v>2875</v>
      </c>
      <c r="F227" s="7"/>
      <c r="G227" s="7"/>
      <c r="H227" s="7"/>
      <c r="I227" s="7"/>
      <c r="J227" s="7"/>
      <c r="K227" s="7"/>
      <c r="L227" s="7"/>
      <c r="M227" s="7" t="s">
        <v>968</v>
      </c>
      <c r="N227" s="7"/>
      <c r="O227" s="7" t="s">
        <v>968</v>
      </c>
      <c r="P227" s="7"/>
      <c r="Q227" s="7"/>
      <c r="R227" s="7"/>
      <c r="S227" s="7"/>
      <c r="T227" s="7"/>
      <c r="U227" s="7"/>
      <c r="V227" s="7"/>
      <c r="W227" s="7"/>
      <c r="X227" s="7"/>
      <c r="Y227" s="7"/>
      <c r="Z227" s="7"/>
      <c r="AA227" s="7"/>
    </row>
    <row r="228" ht="22.5" customHeight="1">
      <c r="A228" s="7" t="s">
        <v>944</v>
      </c>
      <c r="B228" s="7">
        <v>1.0</v>
      </c>
      <c r="C228" s="7"/>
      <c r="D228" s="61">
        <v>46055.0</v>
      </c>
      <c r="E228" s="7"/>
      <c r="F228" s="7"/>
      <c r="G228" s="7"/>
      <c r="H228" s="7"/>
      <c r="I228" s="7"/>
      <c r="J228" s="7"/>
      <c r="K228" s="7"/>
      <c r="L228" s="7"/>
      <c r="M228" s="7"/>
      <c r="N228" s="7"/>
      <c r="O228" s="7"/>
      <c r="P228" s="7"/>
      <c r="Q228" s="7"/>
      <c r="R228" s="7"/>
      <c r="S228" s="7"/>
      <c r="T228" s="7"/>
      <c r="U228" s="7"/>
      <c r="V228" s="7"/>
      <c r="W228" s="7"/>
      <c r="X228" s="7"/>
      <c r="Y228" s="7"/>
      <c r="Z228" s="7"/>
      <c r="AA228" s="7"/>
    </row>
    <row r="229" ht="22.5" customHeight="1">
      <c r="A229" s="7" t="s">
        <v>1107</v>
      </c>
      <c r="B229" s="7">
        <v>1.0</v>
      </c>
      <c r="C229" s="7" t="s">
        <v>66</v>
      </c>
      <c r="D229" s="61">
        <v>46055.0</v>
      </c>
      <c r="E229" s="7" t="s">
        <v>2885</v>
      </c>
      <c r="F229" s="7"/>
      <c r="G229" s="7"/>
      <c r="H229" s="7"/>
      <c r="I229" s="7"/>
      <c r="J229" s="7"/>
      <c r="K229" s="7"/>
      <c r="L229" s="7"/>
      <c r="M229" s="7"/>
      <c r="N229" s="7"/>
      <c r="O229" s="7" t="s">
        <v>1038</v>
      </c>
      <c r="P229" s="7"/>
      <c r="Q229" s="7" t="s">
        <v>968</v>
      </c>
      <c r="R229" s="7"/>
      <c r="S229" s="7"/>
      <c r="T229" s="7"/>
      <c r="U229" s="7"/>
      <c r="V229" s="7"/>
      <c r="W229" s="7"/>
      <c r="X229" s="7"/>
      <c r="Y229" s="7"/>
      <c r="Z229" s="7"/>
      <c r="AA229" s="7"/>
    </row>
    <row r="230" ht="22.5" customHeight="1">
      <c r="A230" s="7" t="s">
        <v>808</v>
      </c>
      <c r="B230" s="7">
        <v>1.0</v>
      </c>
      <c r="C230" s="7" t="s">
        <v>66</v>
      </c>
      <c r="D230" s="61">
        <v>46055.0</v>
      </c>
      <c r="E230" s="7" t="s">
        <v>2891</v>
      </c>
      <c r="F230" s="7"/>
      <c r="G230" s="7"/>
      <c r="H230" s="7"/>
      <c r="I230" s="7"/>
      <c r="J230" s="7"/>
      <c r="K230" s="7"/>
      <c r="L230" s="7"/>
      <c r="M230" s="7"/>
      <c r="N230" s="7"/>
      <c r="O230" s="7"/>
      <c r="P230" s="7"/>
      <c r="Q230" s="7" t="s">
        <v>1038</v>
      </c>
      <c r="R230" s="7"/>
      <c r="S230" s="7"/>
      <c r="T230" s="7"/>
      <c r="U230" s="7"/>
      <c r="V230" s="7"/>
      <c r="W230" s="7"/>
      <c r="X230" s="7"/>
      <c r="Y230" s="7"/>
      <c r="Z230" s="7"/>
      <c r="AA230" s="7"/>
    </row>
    <row r="231" ht="22.5" customHeight="1">
      <c r="A231" s="7" t="s">
        <v>1064</v>
      </c>
      <c r="B231" s="7">
        <v>1.0</v>
      </c>
      <c r="C231" s="7" t="s">
        <v>66</v>
      </c>
      <c r="D231" s="61">
        <v>46055.0</v>
      </c>
      <c r="E231" s="7" t="s">
        <v>2895</v>
      </c>
      <c r="F231" s="7"/>
      <c r="G231" s="7"/>
      <c r="H231" s="7"/>
      <c r="I231" s="7"/>
      <c r="J231" s="7"/>
      <c r="K231" s="7"/>
      <c r="L231" s="7"/>
      <c r="M231" s="7"/>
      <c r="N231" s="7"/>
      <c r="O231" s="7" t="s">
        <v>968</v>
      </c>
      <c r="P231" s="7"/>
      <c r="Q231" s="7"/>
      <c r="R231" s="7"/>
      <c r="S231" s="7"/>
      <c r="T231" s="7"/>
      <c r="U231" s="7"/>
      <c r="V231" s="7"/>
      <c r="W231" s="7"/>
      <c r="X231" s="7"/>
      <c r="Y231" s="7"/>
      <c r="Z231" s="7"/>
      <c r="AA231" s="7"/>
    </row>
    <row r="232" ht="22.5" customHeight="1">
      <c r="A232" s="7" t="s">
        <v>1140</v>
      </c>
      <c r="B232" s="7">
        <v>1.0</v>
      </c>
      <c r="C232" s="7" t="s">
        <v>66</v>
      </c>
      <c r="D232" s="61">
        <v>46055.0</v>
      </c>
      <c r="E232" s="7" t="s">
        <v>2900</v>
      </c>
      <c r="F232" s="7"/>
      <c r="G232" s="7"/>
      <c r="H232" s="7"/>
      <c r="I232" s="7"/>
      <c r="J232" s="7"/>
      <c r="K232" s="7"/>
      <c r="L232" s="7"/>
      <c r="M232" s="7" t="s">
        <v>968</v>
      </c>
      <c r="N232" s="7" t="s">
        <v>968</v>
      </c>
      <c r="O232" s="7" t="s">
        <v>968</v>
      </c>
      <c r="P232" s="7"/>
      <c r="Q232" s="7" t="s">
        <v>968</v>
      </c>
      <c r="R232" s="7"/>
      <c r="S232" s="7"/>
      <c r="T232" s="7"/>
      <c r="U232" s="7"/>
      <c r="V232" s="7"/>
      <c r="W232" s="7"/>
      <c r="X232" s="7"/>
      <c r="Y232" s="7"/>
      <c r="Z232" s="7"/>
      <c r="AA232" s="7"/>
    </row>
    <row r="233" ht="22.5" customHeight="1">
      <c r="A233" s="7" t="s">
        <v>832</v>
      </c>
      <c r="B233" s="7">
        <v>1.0</v>
      </c>
      <c r="C233" s="7" t="s">
        <v>66</v>
      </c>
      <c r="D233" s="61">
        <v>46055.0</v>
      </c>
      <c r="E233" s="7" t="s">
        <v>2906</v>
      </c>
      <c r="F233" s="7"/>
      <c r="G233" s="7"/>
      <c r="H233" s="7"/>
      <c r="I233" s="7"/>
      <c r="J233" s="7"/>
      <c r="K233" s="7"/>
      <c r="L233" s="7"/>
      <c r="M233" s="7"/>
      <c r="N233" s="7"/>
      <c r="O233" s="7" t="s">
        <v>968</v>
      </c>
      <c r="P233" s="7"/>
      <c r="Q233" s="7"/>
      <c r="R233" s="7"/>
      <c r="S233" s="7"/>
      <c r="T233" s="7"/>
      <c r="U233" s="7"/>
      <c r="V233" s="7"/>
      <c r="W233" s="7"/>
      <c r="X233" s="7"/>
      <c r="Y233" s="7"/>
      <c r="Z233" s="7"/>
      <c r="AA233" s="7"/>
    </row>
    <row r="234" ht="22.5" customHeight="1">
      <c r="A234" s="7" t="s">
        <v>649</v>
      </c>
      <c r="B234" s="7">
        <v>1.0</v>
      </c>
      <c r="C234" s="7" t="s">
        <v>66</v>
      </c>
      <c r="D234" s="61">
        <v>46055.0</v>
      </c>
      <c r="E234" s="7" t="s">
        <v>2914</v>
      </c>
      <c r="F234" s="7"/>
      <c r="G234" s="7"/>
      <c r="H234" s="7"/>
      <c r="I234" s="7"/>
      <c r="J234" s="7"/>
      <c r="K234" s="7"/>
      <c r="L234" s="7"/>
      <c r="M234" s="7"/>
      <c r="N234" s="7" t="s">
        <v>968</v>
      </c>
      <c r="O234" s="7"/>
      <c r="P234" s="7"/>
      <c r="Q234" s="7"/>
      <c r="R234" s="7"/>
      <c r="S234" s="7"/>
      <c r="T234" s="7"/>
      <c r="U234" s="7"/>
      <c r="V234" s="7"/>
      <c r="W234" s="7"/>
      <c r="X234" s="7"/>
      <c r="Y234" s="7"/>
      <c r="Z234" s="7"/>
      <c r="AA234" s="7"/>
    </row>
    <row r="235" ht="22.5" customHeight="1">
      <c r="A235" s="7" t="s">
        <v>702</v>
      </c>
      <c r="B235" s="7">
        <v>1.0</v>
      </c>
      <c r="C235" s="7" t="s">
        <v>66</v>
      </c>
      <c r="D235" s="61">
        <v>46055.0</v>
      </c>
      <c r="E235" s="7" t="s">
        <v>2919</v>
      </c>
      <c r="F235" s="7"/>
      <c r="G235" s="7"/>
      <c r="H235" s="7"/>
      <c r="I235" s="7"/>
      <c r="J235" s="7"/>
      <c r="K235" s="7"/>
      <c r="L235" s="7"/>
      <c r="M235" s="7"/>
      <c r="N235" s="7"/>
      <c r="O235" s="7" t="s">
        <v>1038</v>
      </c>
      <c r="P235" s="7"/>
      <c r="Q235" s="7"/>
      <c r="R235" s="7"/>
      <c r="S235" s="7"/>
      <c r="T235" s="7"/>
      <c r="U235" s="7"/>
      <c r="V235" s="7"/>
      <c r="W235" s="7"/>
      <c r="X235" s="7"/>
      <c r="Y235" s="7"/>
      <c r="Z235" s="7"/>
      <c r="AA235" s="7"/>
    </row>
    <row r="236" ht="22.5" customHeight="1">
      <c r="A236" s="7" t="s">
        <v>843</v>
      </c>
      <c r="B236" s="7">
        <v>1.0</v>
      </c>
      <c r="C236" s="7"/>
      <c r="D236" s="61">
        <v>46055.0</v>
      </c>
      <c r="E236" s="7"/>
      <c r="F236" s="7"/>
      <c r="G236" s="7"/>
      <c r="H236" s="7"/>
      <c r="I236" s="7"/>
      <c r="J236" s="7"/>
      <c r="K236" s="7"/>
      <c r="L236" s="7"/>
      <c r="M236" s="7"/>
      <c r="N236" s="7"/>
      <c r="O236" s="7"/>
      <c r="P236" s="7"/>
      <c r="Q236" s="7"/>
      <c r="R236" s="7"/>
      <c r="S236" s="7"/>
      <c r="T236" s="7"/>
      <c r="U236" s="7"/>
      <c r="V236" s="7"/>
      <c r="W236" s="7"/>
      <c r="X236" s="7"/>
      <c r="Y236" s="7"/>
      <c r="Z236" s="7"/>
      <c r="AA236" s="7"/>
    </row>
    <row r="237" ht="22.5" customHeight="1">
      <c r="A237" s="7" t="s">
        <v>861</v>
      </c>
      <c r="B237" s="7">
        <v>1.0</v>
      </c>
      <c r="C237" s="7" t="s">
        <v>66</v>
      </c>
      <c r="D237" s="61">
        <v>46055.0</v>
      </c>
      <c r="E237" s="7" t="s">
        <v>2927</v>
      </c>
      <c r="F237" s="7"/>
      <c r="G237" s="7"/>
      <c r="H237" s="7"/>
      <c r="I237" s="7"/>
      <c r="J237" s="7"/>
      <c r="K237" s="7"/>
      <c r="L237" s="7"/>
      <c r="M237" s="7" t="s">
        <v>997</v>
      </c>
      <c r="N237" s="7"/>
      <c r="O237" s="7" t="s">
        <v>968</v>
      </c>
      <c r="P237" s="7"/>
      <c r="Q237" s="7"/>
      <c r="R237" s="7"/>
      <c r="S237" s="7"/>
      <c r="T237" s="7"/>
      <c r="U237" s="7"/>
      <c r="V237" s="7"/>
      <c r="W237" s="7"/>
      <c r="X237" s="7"/>
      <c r="Y237" s="7"/>
      <c r="Z237" s="7"/>
      <c r="AA237" s="7"/>
    </row>
    <row r="238" ht="22.5" customHeight="1">
      <c r="A238" s="7" t="s">
        <v>1159</v>
      </c>
      <c r="B238" s="7">
        <v>1.0</v>
      </c>
      <c r="C238" s="7"/>
      <c r="D238" s="61">
        <v>46055.0</v>
      </c>
      <c r="E238" s="7"/>
      <c r="F238" s="7"/>
      <c r="G238" s="7"/>
      <c r="H238" s="7"/>
      <c r="I238" s="7"/>
      <c r="J238" s="7"/>
      <c r="K238" s="7"/>
      <c r="L238" s="7"/>
      <c r="M238" s="7"/>
      <c r="N238" s="7"/>
      <c r="O238" s="7"/>
      <c r="P238" s="7"/>
      <c r="Q238" s="7"/>
      <c r="R238" s="7"/>
      <c r="S238" s="7"/>
      <c r="T238" s="7"/>
      <c r="U238" s="7"/>
      <c r="V238" s="7"/>
      <c r="W238" s="7"/>
      <c r="X238" s="7"/>
      <c r="Y238" s="7"/>
      <c r="Z238" s="7"/>
      <c r="AA238" s="7"/>
    </row>
    <row r="239" ht="22.5" customHeight="1">
      <c r="A239" s="7" t="s">
        <v>810</v>
      </c>
      <c r="B239" s="7">
        <v>1.0</v>
      </c>
      <c r="C239" s="7"/>
      <c r="D239" s="61">
        <v>46055.0</v>
      </c>
      <c r="E239" s="7"/>
      <c r="F239" s="7"/>
      <c r="G239" s="7"/>
      <c r="H239" s="7"/>
      <c r="I239" s="7"/>
      <c r="J239" s="7"/>
      <c r="K239" s="7"/>
      <c r="L239" s="7"/>
      <c r="M239" s="7"/>
      <c r="N239" s="7"/>
      <c r="O239" s="7"/>
      <c r="P239" s="7"/>
      <c r="Q239" s="7"/>
      <c r="R239" s="7"/>
      <c r="S239" s="7"/>
      <c r="T239" s="7"/>
      <c r="U239" s="7"/>
      <c r="V239" s="7"/>
      <c r="W239" s="7"/>
      <c r="X239" s="7"/>
      <c r="Y239" s="7"/>
      <c r="Z239" s="7"/>
      <c r="AA239" s="7"/>
    </row>
    <row r="240" ht="22.5" customHeight="1">
      <c r="A240" s="7" t="s">
        <v>1092</v>
      </c>
      <c r="B240" s="7">
        <v>1.0</v>
      </c>
      <c r="C240" s="7" t="s">
        <v>66</v>
      </c>
      <c r="D240" s="61">
        <v>46055.0</v>
      </c>
      <c r="E240" s="7" t="s">
        <v>2938</v>
      </c>
      <c r="F240" s="7"/>
      <c r="G240" s="7"/>
      <c r="H240" s="7"/>
      <c r="I240" s="7"/>
      <c r="J240" s="7"/>
      <c r="K240" s="7"/>
      <c r="L240" s="7"/>
      <c r="M240" s="7" t="s">
        <v>968</v>
      </c>
      <c r="N240" s="7"/>
      <c r="O240" s="7" t="s">
        <v>1038</v>
      </c>
      <c r="P240" s="7"/>
      <c r="Q240" s="7" t="s">
        <v>1038</v>
      </c>
      <c r="R240" s="7"/>
      <c r="S240" s="7"/>
      <c r="T240" s="7"/>
      <c r="U240" s="7"/>
      <c r="V240" s="7"/>
      <c r="W240" s="7"/>
      <c r="X240" s="7"/>
      <c r="Y240" s="7"/>
      <c r="Z240" s="7"/>
      <c r="AA240" s="7"/>
    </row>
    <row r="241" ht="22.5" customHeight="1">
      <c r="A241" s="7" t="s">
        <v>1170</v>
      </c>
      <c r="B241" s="7">
        <v>1.0</v>
      </c>
      <c r="C241" s="7" t="s">
        <v>66</v>
      </c>
      <c r="D241" s="61">
        <v>46055.0</v>
      </c>
      <c r="E241" s="7" t="s">
        <v>2944</v>
      </c>
      <c r="F241" s="7"/>
      <c r="G241" s="7"/>
      <c r="H241" s="7"/>
      <c r="I241" s="7"/>
      <c r="J241" s="7"/>
      <c r="K241" s="7"/>
      <c r="L241" s="7"/>
      <c r="M241" s="7"/>
      <c r="N241" s="7"/>
      <c r="O241" s="7" t="s">
        <v>1038</v>
      </c>
      <c r="P241" s="7"/>
      <c r="Q241" s="7"/>
      <c r="R241" s="7"/>
      <c r="S241" s="7"/>
      <c r="T241" s="7"/>
      <c r="U241" s="7"/>
      <c r="V241" s="7"/>
      <c r="W241" s="7"/>
      <c r="X241" s="7"/>
      <c r="Y241" s="7"/>
      <c r="Z241" s="7"/>
      <c r="AA241" s="7"/>
    </row>
    <row r="242" ht="22.5" customHeight="1">
      <c r="A242" s="7" t="s">
        <v>695</v>
      </c>
      <c r="B242" s="7">
        <v>1.0</v>
      </c>
      <c r="C242" s="7" t="s">
        <v>66</v>
      </c>
      <c r="D242" s="61">
        <v>46055.0</v>
      </c>
      <c r="E242" s="7" t="s">
        <v>2949</v>
      </c>
      <c r="F242" s="7"/>
      <c r="G242" s="7"/>
      <c r="H242" s="7"/>
      <c r="I242" s="7"/>
      <c r="J242" s="7"/>
      <c r="K242" s="7"/>
      <c r="L242" s="7"/>
      <c r="M242" s="7" t="s">
        <v>968</v>
      </c>
      <c r="N242" s="7"/>
      <c r="O242" s="7" t="s">
        <v>997</v>
      </c>
      <c r="P242" s="7"/>
      <c r="Q242" s="7"/>
      <c r="R242" s="7"/>
      <c r="S242" s="7"/>
      <c r="T242" s="7"/>
      <c r="U242" s="7"/>
      <c r="V242" s="7"/>
      <c r="W242" s="7"/>
      <c r="X242" s="7"/>
      <c r="Y242" s="7"/>
      <c r="Z242" s="7"/>
      <c r="AA242" s="7"/>
    </row>
    <row r="243" ht="22.5" customHeight="1">
      <c r="A243" s="7" t="s">
        <v>1177</v>
      </c>
      <c r="B243" s="7">
        <v>1.0</v>
      </c>
      <c r="C243" s="7" t="s">
        <v>66</v>
      </c>
      <c r="D243" s="61">
        <v>46055.0</v>
      </c>
      <c r="E243" s="7" t="s">
        <v>2954</v>
      </c>
      <c r="F243" s="7"/>
      <c r="G243" s="7"/>
      <c r="H243" s="7"/>
      <c r="I243" s="7"/>
      <c r="J243" s="7"/>
      <c r="K243" s="7"/>
      <c r="L243" s="7"/>
      <c r="M243" s="7"/>
      <c r="N243" s="7"/>
      <c r="O243" s="7" t="s">
        <v>997</v>
      </c>
      <c r="P243" s="7"/>
      <c r="Q243" s="7"/>
      <c r="R243" s="7"/>
      <c r="S243" s="7"/>
      <c r="T243" s="7"/>
      <c r="U243" s="7"/>
      <c r="V243" s="7"/>
      <c r="W243" s="7"/>
      <c r="X243" s="7"/>
      <c r="Y243" s="7"/>
      <c r="Z243" s="7"/>
      <c r="AA243" s="7"/>
    </row>
    <row r="244" ht="22.5" customHeight="1">
      <c r="A244" s="7" t="s">
        <v>1098</v>
      </c>
      <c r="B244" s="7">
        <v>1.0</v>
      </c>
      <c r="C244" s="7"/>
      <c r="D244" s="61">
        <v>46055.0</v>
      </c>
      <c r="E244" s="7"/>
      <c r="F244" s="7"/>
      <c r="G244" s="7"/>
      <c r="H244" s="7"/>
      <c r="I244" s="7"/>
      <c r="J244" s="7"/>
      <c r="K244" s="7"/>
      <c r="L244" s="7"/>
      <c r="M244" s="7"/>
      <c r="N244" s="7"/>
      <c r="O244" s="7"/>
      <c r="P244" s="7"/>
      <c r="Q244" s="7"/>
      <c r="R244" s="7"/>
      <c r="S244" s="7"/>
      <c r="T244" s="7"/>
      <c r="U244" s="7"/>
      <c r="V244" s="7"/>
      <c r="W244" s="7"/>
      <c r="X244" s="7"/>
      <c r="Y244" s="7"/>
      <c r="Z244" s="7"/>
      <c r="AA244" s="7"/>
    </row>
    <row r="245" ht="22.5" customHeight="1">
      <c r="A245" s="7" t="s">
        <v>627</v>
      </c>
      <c r="B245" s="7">
        <v>1.0</v>
      </c>
      <c r="C245" s="7" t="s">
        <v>66</v>
      </c>
      <c r="D245" s="61">
        <v>46055.0</v>
      </c>
      <c r="E245" s="7" t="s">
        <v>2970</v>
      </c>
      <c r="F245" s="7"/>
      <c r="G245" s="7"/>
      <c r="H245" s="7"/>
      <c r="I245" s="7"/>
      <c r="J245" s="7"/>
      <c r="K245" s="7"/>
      <c r="L245" s="7"/>
      <c r="M245" s="7"/>
      <c r="N245" s="7"/>
      <c r="O245" s="7" t="s">
        <v>997</v>
      </c>
      <c r="P245" s="7"/>
      <c r="Q245" s="7"/>
      <c r="R245" s="7"/>
      <c r="S245" s="7"/>
      <c r="T245" s="7"/>
      <c r="U245" s="7"/>
      <c r="V245" s="7"/>
      <c r="W245" s="7"/>
      <c r="X245" s="7"/>
      <c r="Y245" s="7"/>
      <c r="Z245" s="7"/>
      <c r="AA245" s="7"/>
    </row>
    <row r="246" ht="22.5" customHeight="1">
      <c r="A246" s="7" t="s">
        <v>539</v>
      </c>
      <c r="B246" s="7">
        <v>1.0</v>
      </c>
      <c r="C246" s="7"/>
      <c r="D246" s="61">
        <v>46056.0</v>
      </c>
      <c r="E246" s="7"/>
      <c r="F246" s="7"/>
      <c r="G246" s="7"/>
      <c r="H246" s="7"/>
      <c r="I246" s="7"/>
      <c r="J246" s="7"/>
      <c r="K246" s="7"/>
      <c r="L246" s="7"/>
      <c r="M246" s="7"/>
      <c r="N246" s="7"/>
      <c r="O246" s="7"/>
      <c r="P246" s="7"/>
      <c r="Q246" s="7"/>
      <c r="R246" s="7"/>
      <c r="S246" s="7"/>
      <c r="T246" s="7"/>
      <c r="U246" s="7"/>
      <c r="V246" s="7"/>
      <c r="W246" s="7"/>
      <c r="X246" s="7"/>
      <c r="Y246" s="7"/>
      <c r="Z246" s="7"/>
      <c r="AA246" s="7"/>
    </row>
    <row r="247" ht="22.5" customHeight="1">
      <c r="A247" s="7" t="s">
        <v>462</v>
      </c>
      <c r="B247" s="7">
        <v>1.0</v>
      </c>
      <c r="C247" s="7"/>
      <c r="D247" s="61">
        <v>46056.0</v>
      </c>
      <c r="E247" s="7"/>
      <c r="F247" s="7"/>
      <c r="G247" s="7"/>
      <c r="H247" s="7"/>
      <c r="I247" s="7"/>
      <c r="J247" s="7"/>
      <c r="K247" s="7"/>
      <c r="L247" s="7"/>
      <c r="M247" s="7"/>
      <c r="N247" s="7"/>
      <c r="O247" s="7"/>
      <c r="P247" s="7"/>
      <c r="Q247" s="7"/>
      <c r="R247" s="7"/>
      <c r="S247" s="7"/>
      <c r="T247" s="7"/>
      <c r="U247" s="7"/>
      <c r="V247" s="7"/>
      <c r="W247" s="7"/>
      <c r="X247" s="7"/>
      <c r="Y247" s="7"/>
      <c r="Z247" s="7"/>
      <c r="AA247" s="7"/>
    </row>
    <row r="248" ht="22.5" customHeight="1">
      <c r="A248" s="7" t="s">
        <v>869</v>
      </c>
      <c r="B248" s="7">
        <v>1.0</v>
      </c>
      <c r="C248" s="7" t="s">
        <v>113</v>
      </c>
      <c r="D248" s="61">
        <v>46056.0</v>
      </c>
      <c r="E248" s="7" t="s">
        <v>2987</v>
      </c>
      <c r="F248" s="7"/>
      <c r="G248" s="7"/>
      <c r="H248" s="7"/>
      <c r="I248" s="7"/>
      <c r="J248" s="7"/>
      <c r="K248" s="7"/>
      <c r="L248" s="7"/>
      <c r="M248" s="7"/>
      <c r="N248" s="7"/>
      <c r="O248" s="7" t="s">
        <v>968</v>
      </c>
      <c r="P248" s="7"/>
      <c r="Q248" s="7"/>
      <c r="R248" s="7" t="s">
        <v>968</v>
      </c>
      <c r="S248" s="7"/>
      <c r="T248" s="7"/>
      <c r="U248" s="7"/>
      <c r="V248" s="7"/>
      <c r="W248" s="7"/>
      <c r="X248" s="7"/>
      <c r="Y248" s="7"/>
      <c r="Z248" s="7"/>
      <c r="AA248" s="7"/>
    </row>
    <row r="249" ht="22.5" customHeight="1">
      <c r="A249" s="7" t="s">
        <v>1047</v>
      </c>
      <c r="B249" s="7">
        <v>1.0</v>
      </c>
      <c r="C249" s="7"/>
      <c r="D249" s="61">
        <v>46056.0</v>
      </c>
      <c r="E249" s="7"/>
      <c r="F249" s="7"/>
      <c r="G249" s="7"/>
      <c r="H249" s="7"/>
      <c r="I249" s="7"/>
      <c r="J249" s="7"/>
      <c r="K249" s="7"/>
      <c r="L249" s="7"/>
      <c r="M249" s="7"/>
      <c r="N249" s="7"/>
      <c r="O249" s="7"/>
      <c r="P249" s="7"/>
      <c r="Q249" s="7"/>
      <c r="R249" s="7"/>
      <c r="S249" s="7"/>
      <c r="T249" s="7"/>
      <c r="U249" s="7"/>
      <c r="V249" s="7"/>
      <c r="W249" s="7"/>
      <c r="X249" s="7"/>
      <c r="Y249" s="7"/>
      <c r="Z249" s="7"/>
      <c r="AA249" s="7"/>
    </row>
    <row r="250" ht="22.5" customHeight="1">
      <c r="A250" s="7" t="s">
        <v>1221</v>
      </c>
      <c r="B250" s="7">
        <v>1.0</v>
      </c>
      <c r="C250" s="7" t="s">
        <v>113</v>
      </c>
      <c r="D250" s="61">
        <v>46056.0</v>
      </c>
      <c r="E250" s="7" t="s">
        <v>2999</v>
      </c>
      <c r="F250" s="7"/>
      <c r="G250" s="7"/>
      <c r="H250" s="7"/>
      <c r="I250" s="7"/>
      <c r="J250" s="7"/>
      <c r="K250" s="7"/>
      <c r="L250" s="7"/>
      <c r="M250" s="7"/>
      <c r="N250" s="7"/>
      <c r="O250" s="7"/>
      <c r="P250" s="7"/>
      <c r="Q250" s="7"/>
      <c r="R250" s="7"/>
      <c r="S250" s="7" t="s">
        <v>968</v>
      </c>
      <c r="T250" s="7"/>
      <c r="U250" s="7"/>
      <c r="V250" s="7"/>
      <c r="W250" s="7"/>
      <c r="X250" s="7"/>
      <c r="Y250" s="7"/>
      <c r="Z250" s="7"/>
      <c r="AA250" s="7"/>
    </row>
    <row r="251" ht="22.5" customHeight="1">
      <c r="A251" s="7" t="s">
        <v>1052</v>
      </c>
      <c r="B251" s="7">
        <v>1.0</v>
      </c>
      <c r="C251" s="7" t="s">
        <v>113</v>
      </c>
      <c r="D251" s="61">
        <v>46056.0</v>
      </c>
      <c r="E251" s="7" t="s">
        <v>3004</v>
      </c>
      <c r="F251" s="7"/>
      <c r="G251" s="7"/>
      <c r="H251" s="7"/>
      <c r="I251" s="7"/>
      <c r="J251" s="7"/>
      <c r="K251" s="7"/>
      <c r="L251" s="7"/>
      <c r="M251" s="7"/>
      <c r="N251" s="7"/>
      <c r="O251" s="7" t="s">
        <v>1038</v>
      </c>
      <c r="P251" s="7"/>
      <c r="Q251" s="7"/>
      <c r="R251" s="7" t="s">
        <v>997</v>
      </c>
      <c r="S251" s="7"/>
      <c r="T251" s="7"/>
      <c r="U251" s="7"/>
      <c r="V251" s="7"/>
      <c r="W251" s="7"/>
      <c r="X251" s="7"/>
      <c r="Y251" s="7"/>
      <c r="Z251" s="7"/>
      <c r="AA251" s="7"/>
    </row>
    <row r="252" ht="22.5" customHeight="1">
      <c r="A252" s="7" t="s">
        <v>748</v>
      </c>
      <c r="B252" s="7">
        <v>1.0</v>
      </c>
      <c r="C252" s="7" t="s">
        <v>113</v>
      </c>
      <c r="D252" s="61">
        <v>46056.0</v>
      </c>
      <c r="E252" s="7" t="s">
        <v>3015</v>
      </c>
      <c r="F252" s="7"/>
      <c r="G252" s="7"/>
      <c r="H252" s="7"/>
      <c r="I252" s="7"/>
      <c r="J252" s="7"/>
      <c r="K252" s="7"/>
      <c r="L252" s="7"/>
      <c r="M252" s="7"/>
      <c r="N252" s="7"/>
      <c r="O252" s="7" t="s">
        <v>968</v>
      </c>
      <c r="P252" s="7"/>
      <c r="Q252" s="7"/>
      <c r="R252" s="7"/>
      <c r="S252" s="7"/>
      <c r="T252" s="7"/>
      <c r="U252" s="7"/>
      <c r="V252" s="7"/>
      <c r="W252" s="7"/>
      <c r="X252" s="7"/>
      <c r="Y252" s="7"/>
      <c r="Z252" s="7"/>
      <c r="AA252" s="7"/>
    </row>
    <row r="253" ht="22.5" customHeight="1">
      <c r="A253" s="7" t="s">
        <v>1219</v>
      </c>
      <c r="B253" s="7">
        <v>1.0</v>
      </c>
      <c r="C253" s="7" t="s">
        <v>113</v>
      </c>
      <c r="D253" s="61">
        <v>46056.0</v>
      </c>
      <c r="E253" s="7" t="s">
        <v>3025</v>
      </c>
      <c r="F253" s="7"/>
      <c r="G253" s="7"/>
      <c r="H253" s="7"/>
      <c r="I253" s="7"/>
      <c r="J253" s="7"/>
      <c r="K253" s="7"/>
      <c r="L253" s="7"/>
      <c r="M253" s="7"/>
      <c r="N253" s="7"/>
      <c r="O253" s="7" t="s">
        <v>1038</v>
      </c>
      <c r="P253" s="7" t="s">
        <v>997</v>
      </c>
      <c r="Q253" s="7" t="s">
        <v>1038</v>
      </c>
      <c r="R253" s="7" t="s">
        <v>968</v>
      </c>
      <c r="S253" s="7" t="s">
        <v>968</v>
      </c>
      <c r="T253" s="7"/>
      <c r="U253" s="7"/>
      <c r="V253" s="7"/>
      <c r="W253" s="7"/>
      <c r="X253" s="7"/>
      <c r="Y253" s="7"/>
      <c r="Z253" s="7"/>
      <c r="AA253" s="7"/>
    </row>
    <row r="254" ht="22.5" customHeight="1">
      <c r="A254" s="7" t="s">
        <v>1029</v>
      </c>
      <c r="B254" s="7">
        <v>1.0</v>
      </c>
      <c r="C254" s="7" t="s">
        <v>113</v>
      </c>
      <c r="D254" s="61">
        <v>46056.0</v>
      </c>
      <c r="E254" s="7" t="s">
        <v>3032</v>
      </c>
      <c r="F254" s="7"/>
      <c r="G254" s="7"/>
      <c r="H254" s="7"/>
      <c r="I254" s="7"/>
      <c r="J254" s="7"/>
      <c r="K254" s="7"/>
      <c r="L254" s="7"/>
      <c r="M254" s="7"/>
      <c r="N254" s="7"/>
      <c r="O254" s="7" t="s">
        <v>968</v>
      </c>
      <c r="P254" s="7"/>
      <c r="Q254" s="7" t="s">
        <v>968</v>
      </c>
      <c r="R254" s="7"/>
      <c r="S254" s="7"/>
      <c r="T254" s="7"/>
      <c r="U254" s="7"/>
      <c r="V254" s="7"/>
      <c r="W254" s="7"/>
      <c r="X254" s="7"/>
      <c r="Y254" s="7"/>
      <c r="Z254" s="7"/>
      <c r="AA254" s="7"/>
    </row>
    <row r="255" ht="22.5" customHeight="1">
      <c r="A255" s="7" t="s">
        <v>852</v>
      </c>
      <c r="B255" s="7">
        <v>1.0</v>
      </c>
      <c r="C255" s="7"/>
      <c r="D255" s="61">
        <v>46056.0</v>
      </c>
      <c r="E255" s="7"/>
      <c r="F255" s="7"/>
      <c r="G255" s="7"/>
      <c r="H255" s="7"/>
      <c r="I255" s="7"/>
      <c r="J255" s="7"/>
      <c r="K255" s="7"/>
      <c r="L255" s="7"/>
      <c r="M255" s="7"/>
      <c r="N255" s="7"/>
      <c r="O255" s="7"/>
      <c r="P255" s="7"/>
      <c r="Q255" s="7"/>
      <c r="R255" s="7"/>
      <c r="S255" s="7"/>
      <c r="T255" s="7"/>
      <c r="U255" s="7"/>
      <c r="V255" s="7"/>
      <c r="W255" s="7"/>
      <c r="X255" s="7"/>
      <c r="Y255" s="7"/>
      <c r="Z255" s="7"/>
      <c r="AA255" s="7"/>
    </row>
    <row r="256" ht="22.5" customHeight="1">
      <c r="A256" s="7" t="s">
        <v>706</v>
      </c>
      <c r="B256" s="7">
        <v>1.0</v>
      </c>
      <c r="C256" s="7"/>
      <c r="D256" s="61">
        <v>46056.0</v>
      </c>
      <c r="E256" s="7"/>
      <c r="F256" s="7"/>
      <c r="G256" s="7"/>
      <c r="H256" s="7"/>
      <c r="I256" s="7"/>
      <c r="J256" s="7"/>
      <c r="K256" s="7"/>
      <c r="L256" s="7"/>
      <c r="M256" s="7"/>
      <c r="N256" s="7"/>
      <c r="O256" s="7"/>
      <c r="P256" s="7"/>
      <c r="Q256" s="7"/>
      <c r="R256" s="7"/>
      <c r="S256" s="7"/>
      <c r="T256" s="7"/>
      <c r="U256" s="7"/>
      <c r="V256" s="7"/>
      <c r="W256" s="7"/>
      <c r="X256" s="7"/>
      <c r="Y256" s="7"/>
      <c r="Z256" s="7"/>
      <c r="AA256" s="7"/>
    </row>
    <row r="257" ht="22.5" customHeight="1">
      <c r="A257" s="7" t="s">
        <v>1117</v>
      </c>
      <c r="B257" s="7">
        <v>1.0</v>
      </c>
      <c r="C257" s="7" t="s">
        <v>113</v>
      </c>
      <c r="D257" s="61">
        <v>46056.0</v>
      </c>
      <c r="E257" s="7" t="s">
        <v>3060</v>
      </c>
      <c r="F257" s="7"/>
      <c r="G257" s="7"/>
      <c r="H257" s="7"/>
      <c r="I257" s="7"/>
      <c r="J257" s="7"/>
      <c r="K257" s="7"/>
      <c r="L257" s="7"/>
      <c r="M257" s="7"/>
      <c r="N257" s="7"/>
      <c r="O257" s="7" t="s">
        <v>997</v>
      </c>
      <c r="P257" s="7"/>
      <c r="Q257" s="7" t="s">
        <v>997</v>
      </c>
      <c r="R257" s="7" t="s">
        <v>997</v>
      </c>
      <c r="S257" s="7"/>
      <c r="T257" s="7"/>
      <c r="U257" s="7"/>
      <c r="V257" s="7"/>
      <c r="W257" s="7"/>
      <c r="X257" s="7"/>
      <c r="Y257" s="7"/>
      <c r="Z257" s="7"/>
      <c r="AA257" s="7"/>
    </row>
    <row r="258" ht="22.5" customHeight="1">
      <c r="A258" s="7" t="s">
        <v>1131</v>
      </c>
      <c r="B258" s="7">
        <v>1.0</v>
      </c>
      <c r="C258" s="7"/>
      <c r="D258" s="61">
        <v>46056.0</v>
      </c>
      <c r="E258" s="7"/>
      <c r="F258" s="7"/>
      <c r="G258" s="7"/>
      <c r="H258" s="7"/>
      <c r="I258" s="7"/>
      <c r="J258" s="7"/>
      <c r="K258" s="7"/>
      <c r="L258" s="7"/>
      <c r="M258" s="7"/>
      <c r="N258" s="7"/>
      <c r="O258" s="7"/>
      <c r="P258" s="7"/>
      <c r="Q258" s="7"/>
      <c r="R258" s="7"/>
      <c r="S258" s="7"/>
      <c r="T258" s="7"/>
      <c r="U258" s="7"/>
      <c r="V258" s="7"/>
      <c r="W258" s="7"/>
      <c r="X258" s="7"/>
      <c r="Y258" s="7"/>
      <c r="Z258" s="7"/>
      <c r="AA258" s="7"/>
    </row>
    <row r="259" ht="22.5" customHeight="1">
      <c r="A259" s="7" t="s">
        <v>1094</v>
      </c>
      <c r="B259" s="7">
        <v>1.0</v>
      </c>
      <c r="C259" s="7"/>
      <c r="D259" s="61">
        <v>46056.0</v>
      </c>
      <c r="E259" s="7"/>
      <c r="F259" s="7"/>
      <c r="G259" s="7"/>
      <c r="H259" s="7"/>
      <c r="I259" s="7"/>
      <c r="J259" s="7"/>
      <c r="K259" s="7"/>
      <c r="L259" s="7"/>
      <c r="M259" s="7"/>
      <c r="N259" s="7"/>
      <c r="O259" s="7"/>
      <c r="P259" s="7"/>
      <c r="Q259" s="7"/>
      <c r="R259" s="7"/>
      <c r="S259" s="7"/>
      <c r="T259" s="7"/>
      <c r="U259" s="7"/>
      <c r="V259" s="7"/>
      <c r="W259" s="7"/>
      <c r="X259" s="7"/>
      <c r="Y259" s="7"/>
      <c r="Z259" s="7"/>
      <c r="AA259" s="7"/>
    </row>
    <row r="260" ht="22.5" customHeight="1">
      <c r="A260" s="7" t="s">
        <v>1096</v>
      </c>
      <c r="B260" s="7">
        <v>1.0</v>
      </c>
      <c r="C260" s="7"/>
      <c r="D260" s="61">
        <v>46056.0</v>
      </c>
      <c r="E260" s="7"/>
      <c r="F260" s="7"/>
      <c r="G260" s="7"/>
      <c r="H260" s="7"/>
      <c r="I260" s="7"/>
      <c r="J260" s="7"/>
      <c r="K260" s="7"/>
      <c r="L260" s="7"/>
      <c r="M260" s="7"/>
      <c r="N260" s="7"/>
      <c r="O260" s="7"/>
      <c r="P260" s="7"/>
      <c r="Q260" s="7"/>
      <c r="R260" s="7"/>
      <c r="S260" s="7"/>
      <c r="T260" s="7"/>
      <c r="U260" s="7"/>
      <c r="V260" s="7"/>
      <c r="W260" s="7"/>
      <c r="X260" s="7"/>
      <c r="Y260" s="7"/>
      <c r="Z260" s="7"/>
      <c r="AA260" s="7"/>
    </row>
    <row r="261" ht="22.5" customHeight="1">
      <c r="A261" s="7" t="s">
        <v>1305</v>
      </c>
      <c r="B261" s="7">
        <v>1.0</v>
      </c>
      <c r="C261" s="7" t="s">
        <v>113</v>
      </c>
      <c r="D261" s="61">
        <v>46056.0</v>
      </c>
      <c r="E261" s="7" t="s">
        <v>3102</v>
      </c>
      <c r="F261" s="7"/>
      <c r="G261" s="7"/>
      <c r="H261" s="7"/>
      <c r="I261" s="7"/>
      <c r="J261" s="7"/>
      <c r="K261" s="7"/>
      <c r="L261" s="7"/>
      <c r="M261" s="7"/>
      <c r="N261" s="7"/>
      <c r="O261" s="7" t="s">
        <v>997</v>
      </c>
      <c r="P261" s="7"/>
      <c r="Q261" s="7"/>
      <c r="R261" s="7" t="s">
        <v>968</v>
      </c>
      <c r="S261" s="7" t="s">
        <v>997</v>
      </c>
      <c r="T261" s="7"/>
      <c r="U261" s="7"/>
      <c r="V261" s="7"/>
      <c r="W261" s="7"/>
      <c r="X261" s="7"/>
      <c r="Y261" s="7"/>
      <c r="Z261" s="7"/>
      <c r="AA261" s="7"/>
    </row>
    <row r="262" ht="22.5" customHeight="1">
      <c r="A262" s="7" t="s">
        <v>650</v>
      </c>
      <c r="B262" s="7">
        <v>1.0</v>
      </c>
      <c r="C262" s="7" t="s">
        <v>335</v>
      </c>
      <c r="D262" s="61">
        <v>46057.0</v>
      </c>
      <c r="E262" s="7" t="s">
        <v>3114</v>
      </c>
      <c r="F262" s="7"/>
      <c r="G262" s="7"/>
      <c r="H262" s="7"/>
      <c r="I262" s="7"/>
      <c r="J262" s="7"/>
      <c r="K262" s="7"/>
      <c r="L262" s="7"/>
      <c r="M262" s="7"/>
      <c r="N262" s="7"/>
      <c r="O262" s="7"/>
      <c r="P262" s="7" t="s">
        <v>968</v>
      </c>
      <c r="Q262" s="7"/>
      <c r="R262" s="7"/>
      <c r="S262" s="7"/>
      <c r="T262" s="7"/>
      <c r="U262" s="7"/>
      <c r="V262" s="7"/>
      <c r="W262" s="7"/>
      <c r="X262" s="7"/>
      <c r="Y262" s="7"/>
      <c r="Z262" s="7"/>
      <c r="AA262" s="7"/>
    </row>
    <row r="263" ht="22.5" customHeight="1">
      <c r="A263" s="7" t="s">
        <v>1088</v>
      </c>
      <c r="B263" s="7">
        <v>1.0</v>
      </c>
      <c r="C263" s="7" t="s">
        <v>335</v>
      </c>
      <c r="D263" s="61">
        <v>46057.0</v>
      </c>
      <c r="E263" s="7" t="s">
        <v>3123</v>
      </c>
      <c r="F263" s="7"/>
      <c r="G263" s="7"/>
      <c r="H263" s="7"/>
      <c r="I263" s="7"/>
      <c r="J263" s="7"/>
      <c r="K263" s="7"/>
      <c r="L263" s="7"/>
      <c r="M263" s="7"/>
      <c r="N263" s="7"/>
      <c r="O263" s="7"/>
      <c r="P263" s="7" t="s">
        <v>997</v>
      </c>
      <c r="Q263" s="7"/>
      <c r="R263" s="7"/>
      <c r="S263" s="7"/>
      <c r="T263" s="7"/>
      <c r="U263" s="7"/>
      <c r="V263" s="7"/>
      <c r="W263" s="7"/>
      <c r="X263" s="7"/>
      <c r="Y263" s="7"/>
      <c r="Z263" s="7"/>
      <c r="AA263" s="7"/>
    </row>
    <row r="264" ht="22.5" customHeight="1">
      <c r="A264" s="7" t="s">
        <v>563</v>
      </c>
      <c r="B264" s="7">
        <v>1.0</v>
      </c>
      <c r="C264" s="7" t="s">
        <v>335</v>
      </c>
      <c r="D264" s="61">
        <v>46057.0</v>
      </c>
      <c r="E264" s="7" t="s">
        <v>3132</v>
      </c>
      <c r="F264" s="7"/>
      <c r="G264" s="7"/>
      <c r="H264" s="7"/>
      <c r="I264" s="7"/>
      <c r="J264" s="7" t="s">
        <v>997</v>
      </c>
      <c r="K264" s="7"/>
      <c r="L264" s="7"/>
      <c r="M264" s="7"/>
      <c r="N264" s="7"/>
      <c r="O264" s="7"/>
      <c r="P264" s="7" t="s">
        <v>997</v>
      </c>
      <c r="Q264" s="7"/>
      <c r="R264" s="7"/>
      <c r="S264" s="7"/>
      <c r="T264" s="7"/>
      <c r="U264" s="7"/>
      <c r="V264" s="7"/>
      <c r="W264" s="7"/>
      <c r="X264" s="7"/>
      <c r="Y264" s="7"/>
      <c r="Z264" s="7"/>
      <c r="AA264" s="7"/>
    </row>
    <row r="265" ht="22.5" customHeight="1">
      <c r="A265" s="7" t="s">
        <v>1059</v>
      </c>
      <c r="B265" s="7">
        <v>1.0</v>
      </c>
      <c r="C265" s="7" t="s">
        <v>335</v>
      </c>
      <c r="D265" s="61">
        <v>46057.0</v>
      </c>
      <c r="E265" s="7" t="s">
        <v>3142</v>
      </c>
      <c r="F265" s="7"/>
      <c r="G265" s="7"/>
      <c r="H265" s="7"/>
      <c r="I265" s="7"/>
      <c r="J265" s="7"/>
      <c r="K265" s="7"/>
      <c r="L265" s="7"/>
      <c r="M265" s="7" t="s">
        <v>997</v>
      </c>
      <c r="N265" s="7"/>
      <c r="O265" s="7" t="s">
        <v>1038</v>
      </c>
      <c r="P265" s="7" t="s">
        <v>1038</v>
      </c>
      <c r="Q265" s="7"/>
      <c r="R265" s="7" t="s">
        <v>968</v>
      </c>
      <c r="S265" s="7" t="s">
        <v>997</v>
      </c>
      <c r="T265" s="7"/>
      <c r="U265" s="7"/>
      <c r="V265" s="7"/>
      <c r="W265" s="7"/>
      <c r="X265" s="7"/>
      <c r="Y265" s="7"/>
      <c r="Z265" s="7"/>
      <c r="AA265" s="7"/>
    </row>
    <row r="266" ht="22.5" customHeight="1">
      <c r="A266" s="7" t="s">
        <v>1181</v>
      </c>
      <c r="B266" s="7">
        <v>1.0</v>
      </c>
      <c r="C266" s="7" t="s">
        <v>335</v>
      </c>
      <c r="D266" s="61">
        <v>46057.0</v>
      </c>
      <c r="E266" s="7" t="s">
        <v>3149</v>
      </c>
      <c r="F266" s="7"/>
      <c r="G266" s="7"/>
      <c r="H266" s="7"/>
      <c r="I266" s="7"/>
      <c r="J266" s="7"/>
      <c r="K266" s="7"/>
      <c r="L266" s="7"/>
      <c r="M266" s="7" t="s">
        <v>997</v>
      </c>
      <c r="N266" s="7"/>
      <c r="O266" s="7"/>
      <c r="P266" s="7" t="s">
        <v>997</v>
      </c>
      <c r="Q266" s="7"/>
      <c r="R266" s="7"/>
      <c r="S266" s="7"/>
      <c r="T266" s="7"/>
      <c r="U266" s="7"/>
      <c r="V266" s="7"/>
      <c r="W266" s="7"/>
      <c r="X266" s="7"/>
      <c r="Y266" s="7"/>
      <c r="Z266" s="7"/>
      <c r="AA266" s="7"/>
    </row>
    <row r="267" ht="22.5" customHeight="1">
      <c r="A267" s="7" t="s">
        <v>1173</v>
      </c>
      <c r="B267" s="7">
        <v>1.0</v>
      </c>
      <c r="C267" s="7"/>
      <c r="D267" s="61">
        <v>46057.0</v>
      </c>
      <c r="E267" s="7"/>
      <c r="F267" s="7"/>
      <c r="G267" s="7"/>
      <c r="H267" s="7"/>
      <c r="I267" s="7"/>
      <c r="J267" s="7"/>
      <c r="K267" s="7"/>
      <c r="L267" s="7"/>
      <c r="M267" s="7"/>
      <c r="N267" s="7"/>
      <c r="O267" s="7"/>
      <c r="P267" s="7"/>
      <c r="Q267" s="7"/>
      <c r="R267" s="7"/>
      <c r="S267" s="7"/>
      <c r="T267" s="7"/>
      <c r="U267" s="7"/>
      <c r="V267" s="7"/>
      <c r="W267" s="7"/>
      <c r="X267" s="7"/>
      <c r="Y267" s="7"/>
      <c r="Z267" s="7"/>
      <c r="AA267" s="7"/>
    </row>
    <row r="268" ht="22.5" customHeight="1">
      <c r="A268" s="7" t="s">
        <v>1116</v>
      </c>
      <c r="B268" s="7">
        <v>1.0</v>
      </c>
      <c r="C268" s="7"/>
      <c r="D268" s="61">
        <v>46057.0</v>
      </c>
      <c r="E268" s="7"/>
      <c r="F268" s="7"/>
      <c r="G268" s="7"/>
      <c r="H268" s="7"/>
      <c r="I268" s="7"/>
      <c r="J268" s="7"/>
      <c r="K268" s="7"/>
      <c r="L268" s="7"/>
      <c r="M268" s="7"/>
      <c r="N268" s="7"/>
      <c r="O268" s="7"/>
      <c r="P268" s="7"/>
      <c r="Q268" s="7"/>
      <c r="R268" s="7"/>
      <c r="S268" s="7"/>
      <c r="T268" s="7"/>
      <c r="U268" s="7"/>
      <c r="V268" s="7"/>
      <c r="W268" s="7"/>
      <c r="X268" s="7"/>
      <c r="Y268" s="7"/>
      <c r="Z268" s="7"/>
      <c r="AA268" s="7"/>
    </row>
    <row r="269" ht="22.5" customHeight="1">
      <c r="A269" s="7" t="s">
        <v>851</v>
      </c>
      <c r="B269" s="7">
        <v>1.0</v>
      </c>
      <c r="C269" s="7"/>
      <c r="D269" s="61">
        <v>46057.0</v>
      </c>
      <c r="E269" s="7"/>
      <c r="F269" s="7"/>
      <c r="G269" s="7"/>
      <c r="H269" s="7"/>
      <c r="I269" s="7"/>
      <c r="J269" s="7"/>
      <c r="K269" s="7"/>
      <c r="L269" s="7"/>
      <c r="M269" s="7"/>
      <c r="N269" s="7"/>
      <c r="O269" s="7"/>
      <c r="P269" s="7"/>
      <c r="Q269" s="7"/>
      <c r="R269" s="7"/>
      <c r="S269" s="7"/>
      <c r="T269" s="7"/>
      <c r="U269" s="7"/>
      <c r="V269" s="7"/>
      <c r="W269" s="7"/>
      <c r="X269" s="7"/>
      <c r="Y269" s="7"/>
      <c r="Z269" s="7"/>
      <c r="AA269" s="7"/>
    </row>
    <row r="270" ht="22.5" customHeight="1">
      <c r="A270" s="7" t="s">
        <v>1208</v>
      </c>
      <c r="B270" s="7">
        <v>1.0</v>
      </c>
      <c r="C270" s="7" t="s">
        <v>335</v>
      </c>
      <c r="D270" s="61">
        <v>46057.0</v>
      </c>
      <c r="E270" s="7" t="s">
        <v>3178</v>
      </c>
      <c r="F270" s="7"/>
      <c r="G270" s="7"/>
      <c r="H270" s="7"/>
      <c r="I270" s="7"/>
      <c r="J270" s="7"/>
      <c r="K270" s="7"/>
      <c r="L270" s="7"/>
      <c r="M270" s="7"/>
      <c r="N270" s="7"/>
      <c r="O270" s="7"/>
      <c r="P270" s="7" t="s">
        <v>997</v>
      </c>
      <c r="Q270" s="7"/>
      <c r="R270" s="7" t="s">
        <v>968</v>
      </c>
      <c r="S270" s="7"/>
      <c r="T270" s="7"/>
      <c r="U270" s="7"/>
      <c r="V270" s="7"/>
      <c r="W270" s="7"/>
      <c r="X270" s="7"/>
      <c r="Y270" s="7"/>
      <c r="Z270" s="7"/>
      <c r="AA270" s="7"/>
    </row>
    <row r="271" ht="22.5" customHeight="1">
      <c r="A271" s="7" t="s">
        <v>707</v>
      </c>
      <c r="B271" s="7">
        <v>1.0</v>
      </c>
      <c r="C271" s="7" t="s">
        <v>335</v>
      </c>
      <c r="D271" s="61">
        <v>46057.0</v>
      </c>
      <c r="E271" s="7" t="s">
        <v>3188</v>
      </c>
      <c r="F271" s="7"/>
      <c r="G271" s="7"/>
      <c r="H271" s="7"/>
      <c r="I271" s="7"/>
      <c r="J271" s="7"/>
      <c r="K271" s="7"/>
      <c r="L271" s="7"/>
      <c r="M271" s="7"/>
      <c r="N271" s="7"/>
      <c r="O271" s="7"/>
      <c r="P271" s="7" t="s">
        <v>968</v>
      </c>
      <c r="Q271" s="7"/>
      <c r="R271" s="7"/>
      <c r="S271" s="7"/>
      <c r="T271" s="7"/>
      <c r="U271" s="7"/>
      <c r="V271" s="7"/>
      <c r="W271" s="7"/>
      <c r="X271" s="7"/>
      <c r="Y271" s="7"/>
      <c r="Z271" s="7"/>
      <c r="AA271" s="7"/>
    </row>
    <row r="272" ht="22.5" customHeight="1">
      <c r="A272" s="7" t="s">
        <v>1325</v>
      </c>
      <c r="B272" s="7">
        <v>1.0</v>
      </c>
      <c r="C272" s="7"/>
      <c r="D272" s="61">
        <v>46057.0</v>
      </c>
      <c r="E272" s="7"/>
      <c r="F272" s="7"/>
      <c r="G272" s="7"/>
      <c r="H272" s="7"/>
      <c r="I272" s="7"/>
      <c r="J272" s="7"/>
      <c r="K272" s="7"/>
      <c r="L272" s="7"/>
      <c r="M272" s="7"/>
      <c r="N272" s="7"/>
      <c r="O272" s="7"/>
      <c r="P272" s="7"/>
      <c r="Q272" s="7"/>
      <c r="R272" s="7"/>
      <c r="S272" s="7"/>
      <c r="T272" s="7"/>
      <c r="U272" s="7"/>
      <c r="V272" s="7"/>
      <c r="W272" s="7"/>
      <c r="X272" s="7"/>
      <c r="Y272" s="7"/>
      <c r="Z272" s="7"/>
      <c r="AA272" s="7"/>
    </row>
    <row r="273" ht="22.5" customHeight="1">
      <c r="A273" s="7" t="s">
        <v>245</v>
      </c>
      <c r="B273" s="7">
        <v>1.0</v>
      </c>
      <c r="C273" s="7" t="s">
        <v>45</v>
      </c>
      <c r="D273" s="61">
        <v>46058.0</v>
      </c>
      <c r="E273" s="7" t="s">
        <v>3204</v>
      </c>
      <c r="F273" s="7"/>
      <c r="G273" s="7" t="s">
        <v>997</v>
      </c>
      <c r="H273" s="7"/>
      <c r="I273" s="7"/>
      <c r="J273" s="7" t="s">
        <v>968</v>
      </c>
      <c r="K273" s="7"/>
      <c r="L273" s="7"/>
      <c r="M273" s="7"/>
      <c r="N273" s="7"/>
      <c r="O273" s="7" t="s">
        <v>1038</v>
      </c>
      <c r="P273" s="7"/>
      <c r="Q273" s="7"/>
      <c r="R273" s="7"/>
      <c r="S273" s="7"/>
      <c r="T273" s="7"/>
      <c r="U273" s="7"/>
      <c r="V273" s="7"/>
      <c r="W273" s="7"/>
      <c r="X273" s="7"/>
      <c r="Y273" s="7"/>
      <c r="Z273" s="7"/>
      <c r="AA273" s="7"/>
    </row>
    <row r="274" ht="22.5" customHeight="1">
      <c r="A274" s="7" t="s">
        <v>386</v>
      </c>
      <c r="B274" s="7">
        <v>1.0</v>
      </c>
      <c r="C274" s="7" t="s">
        <v>45</v>
      </c>
      <c r="D274" s="61">
        <v>46058.0</v>
      </c>
      <c r="E274" s="7" t="s">
        <v>3212</v>
      </c>
      <c r="F274" s="7"/>
      <c r="G274" s="7"/>
      <c r="H274" s="7"/>
      <c r="I274" s="7"/>
      <c r="J274" s="7" t="s">
        <v>997</v>
      </c>
      <c r="K274" s="7"/>
      <c r="L274" s="7"/>
      <c r="M274" s="7"/>
      <c r="N274" s="7"/>
      <c r="O274" s="7"/>
      <c r="P274" s="7"/>
      <c r="Q274" s="7"/>
      <c r="R274" s="7"/>
      <c r="S274" s="7"/>
      <c r="T274" s="7"/>
      <c r="U274" s="7"/>
      <c r="V274" s="7"/>
      <c r="W274" s="7"/>
      <c r="X274" s="7"/>
      <c r="Y274" s="7"/>
      <c r="Z274" s="7"/>
      <c r="AA274" s="7"/>
    </row>
    <row r="275" ht="22.5" customHeight="1">
      <c r="A275" s="7" t="s">
        <v>481</v>
      </c>
      <c r="B275" s="7">
        <v>1.0</v>
      </c>
      <c r="C275" s="7"/>
      <c r="D275" s="61">
        <v>46058.0</v>
      </c>
      <c r="E275" s="7"/>
      <c r="F275" s="7"/>
      <c r="G275" s="7"/>
      <c r="H275" s="7"/>
      <c r="I275" s="7"/>
      <c r="J275" s="7"/>
      <c r="K275" s="7"/>
      <c r="L275" s="7"/>
      <c r="M275" s="7"/>
      <c r="N275" s="7"/>
      <c r="O275" s="7"/>
      <c r="P275" s="7"/>
      <c r="Q275" s="7"/>
      <c r="R275" s="7"/>
      <c r="S275" s="7"/>
      <c r="T275" s="7"/>
      <c r="U275" s="7"/>
      <c r="V275" s="7"/>
      <c r="W275" s="7"/>
      <c r="X275" s="7"/>
      <c r="Y275" s="7"/>
      <c r="Z275" s="7"/>
      <c r="AA275" s="7"/>
    </row>
    <row r="276" ht="22.5" customHeight="1">
      <c r="A276" s="7" t="s">
        <v>628</v>
      </c>
      <c r="B276" s="7">
        <v>1.0</v>
      </c>
      <c r="C276" s="7"/>
      <c r="D276" s="61">
        <v>46058.0</v>
      </c>
      <c r="E276" s="7"/>
      <c r="F276" s="7"/>
      <c r="G276" s="7"/>
      <c r="H276" s="7"/>
      <c r="I276" s="7"/>
      <c r="J276" s="7"/>
      <c r="K276" s="7"/>
      <c r="L276" s="7"/>
      <c r="M276" s="7"/>
      <c r="N276" s="7"/>
      <c r="O276" s="7"/>
      <c r="P276" s="7"/>
      <c r="Q276" s="7"/>
      <c r="R276" s="7"/>
      <c r="S276" s="7"/>
      <c r="T276" s="7"/>
      <c r="U276" s="7"/>
      <c r="V276" s="7"/>
      <c r="W276" s="7"/>
      <c r="X276" s="7"/>
      <c r="Y276" s="7"/>
      <c r="Z276" s="7"/>
      <c r="AA276" s="7"/>
    </row>
    <row r="277" ht="22.5" customHeight="1">
      <c r="A277" s="7" t="s">
        <v>407</v>
      </c>
      <c r="B277" s="7">
        <v>1.0</v>
      </c>
      <c r="C277" s="7"/>
      <c r="D277" s="61">
        <v>46058.0</v>
      </c>
      <c r="E277" s="7"/>
      <c r="F277" s="7"/>
      <c r="G277" s="7"/>
      <c r="H277" s="7"/>
      <c r="I277" s="7"/>
      <c r="J277" s="7"/>
      <c r="K277" s="7"/>
      <c r="L277" s="7"/>
      <c r="M277" s="7"/>
      <c r="N277" s="7"/>
      <c r="O277" s="7"/>
      <c r="P277" s="7"/>
      <c r="Q277" s="7"/>
      <c r="R277" s="7"/>
      <c r="S277" s="7"/>
      <c r="T277" s="7"/>
      <c r="U277" s="7"/>
      <c r="V277" s="7"/>
      <c r="W277" s="7"/>
      <c r="X277" s="7"/>
      <c r="Y277" s="7"/>
      <c r="Z277" s="7"/>
      <c r="AA277" s="7"/>
    </row>
    <row r="278" ht="22.5" customHeight="1">
      <c r="A278" s="7" t="s">
        <v>678</v>
      </c>
      <c r="B278" s="7">
        <v>1.0</v>
      </c>
      <c r="C278" s="7"/>
      <c r="D278" s="61">
        <v>46058.0</v>
      </c>
      <c r="E278" s="7"/>
      <c r="F278" s="7"/>
      <c r="G278" s="7"/>
      <c r="H278" s="7"/>
      <c r="I278" s="7"/>
      <c r="J278" s="7"/>
      <c r="K278" s="7"/>
      <c r="L278" s="7"/>
      <c r="M278" s="7"/>
      <c r="N278" s="7"/>
      <c r="O278" s="7"/>
      <c r="P278" s="7"/>
      <c r="Q278" s="7"/>
      <c r="R278" s="7"/>
      <c r="S278" s="7"/>
      <c r="T278" s="7"/>
      <c r="U278" s="7"/>
      <c r="V278" s="7"/>
      <c r="W278" s="7"/>
      <c r="X278" s="7"/>
      <c r="Y278" s="7"/>
      <c r="Z278" s="7"/>
      <c r="AA278" s="7"/>
    </row>
    <row r="279" ht="22.5" customHeight="1">
      <c r="A279" s="7" t="s">
        <v>772</v>
      </c>
      <c r="B279" s="7">
        <v>1.0</v>
      </c>
      <c r="C279" s="7" t="s">
        <v>45</v>
      </c>
      <c r="D279" s="61">
        <v>46058.0</v>
      </c>
      <c r="E279" s="7" t="s">
        <v>3251</v>
      </c>
      <c r="F279" s="7"/>
      <c r="G279" s="7"/>
      <c r="H279" s="7"/>
      <c r="I279" s="7"/>
      <c r="J279" s="7"/>
      <c r="K279" s="7"/>
      <c r="L279" s="7"/>
      <c r="M279" s="7"/>
      <c r="N279" s="7"/>
      <c r="O279" s="7" t="s">
        <v>997</v>
      </c>
      <c r="P279" s="7"/>
      <c r="Q279" s="7"/>
      <c r="R279" s="7"/>
      <c r="S279" s="7"/>
      <c r="T279" s="7"/>
      <c r="U279" s="7"/>
      <c r="V279" s="7"/>
      <c r="W279" s="7"/>
      <c r="X279" s="7"/>
      <c r="Y279" s="7"/>
      <c r="Z279" s="7"/>
      <c r="AA279" s="7"/>
    </row>
    <row r="280" ht="22.5" customHeight="1">
      <c r="A280" s="7" t="s">
        <v>1081</v>
      </c>
      <c r="B280" s="7">
        <v>1.0</v>
      </c>
      <c r="C280" s="7" t="s">
        <v>45</v>
      </c>
      <c r="D280" s="61">
        <v>46058.0</v>
      </c>
      <c r="E280" s="7" t="s">
        <v>3260</v>
      </c>
      <c r="F280" s="7"/>
      <c r="G280" s="7"/>
      <c r="H280" s="7"/>
      <c r="I280" s="7"/>
      <c r="J280" s="7" t="s">
        <v>997</v>
      </c>
      <c r="K280" s="7"/>
      <c r="L280" s="7"/>
      <c r="M280" s="7"/>
      <c r="N280" s="7"/>
      <c r="O280" s="7"/>
      <c r="P280" s="7"/>
      <c r="Q280" s="7"/>
      <c r="R280" s="7"/>
      <c r="S280" s="7"/>
      <c r="T280" s="7"/>
      <c r="U280" s="7"/>
      <c r="V280" s="7"/>
      <c r="W280" s="7"/>
      <c r="X280" s="7"/>
      <c r="Y280" s="7"/>
      <c r="Z280" s="7"/>
      <c r="AA280" s="7"/>
    </row>
    <row r="281" ht="22.5" customHeight="1">
      <c r="A281" s="7" t="s">
        <v>908</v>
      </c>
      <c r="B281" s="7">
        <v>1.0</v>
      </c>
      <c r="C281" s="7"/>
      <c r="D281" s="61">
        <v>46058.0</v>
      </c>
      <c r="E281" s="7"/>
      <c r="F281" s="7"/>
      <c r="G281" s="7"/>
      <c r="H281" s="7"/>
      <c r="I281" s="7"/>
      <c r="J281" s="7"/>
      <c r="K281" s="7"/>
      <c r="L281" s="7"/>
      <c r="M281" s="7"/>
      <c r="N281" s="7"/>
      <c r="O281" s="7"/>
      <c r="P281" s="7"/>
      <c r="Q281" s="7"/>
      <c r="R281" s="7"/>
      <c r="S281" s="7"/>
      <c r="T281" s="7"/>
      <c r="U281" s="7"/>
      <c r="V281" s="7"/>
      <c r="W281" s="7"/>
      <c r="X281" s="7"/>
      <c r="Y281" s="7"/>
      <c r="Z281" s="7"/>
      <c r="AA281" s="7"/>
    </row>
    <row r="282" ht="22.5" customHeight="1">
      <c r="A282" s="7" t="s">
        <v>1163</v>
      </c>
      <c r="B282" s="7">
        <v>1.0</v>
      </c>
      <c r="C282" s="7"/>
      <c r="D282" s="61">
        <v>46058.0</v>
      </c>
      <c r="E282" s="7"/>
      <c r="F282" s="7"/>
      <c r="G282" s="7"/>
      <c r="H282" s="7"/>
      <c r="I282" s="7"/>
      <c r="J282" s="7"/>
      <c r="K282" s="7"/>
      <c r="L282" s="7"/>
      <c r="M282" s="7"/>
      <c r="N282" s="7"/>
      <c r="O282" s="7"/>
      <c r="P282" s="7"/>
      <c r="Q282" s="7"/>
      <c r="R282" s="7"/>
      <c r="S282" s="7"/>
      <c r="T282" s="7"/>
      <c r="U282" s="7"/>
      <c r="V282" s="7"/>
      <c r="W282" s="7"/>
      <c r="X282" s="7"/>
      <c r="Y282" s="7"/>
      <c r="Z282" s="7"/>
      <c r="AA282" s="7"/>
    </row>
    <row r="283" ht="22.5" customHeight="1">
      <c r="A283" s="7" t="s">
        <v>422</v>
      </c>
      <c r="B283" s="7">
        <v>1.0</v>
      </c>
      <c r="C283" s="7" t="s">
        <v>45</v>
      </c>
      <c r="D283" s="61">
        <v>46058.0</v>
      </c>
      <c r="E283" s="7" t="s">
        <v>3284</v>
      </c>
      <c r="F283" s="7"/>
      <c r="G283" s="7"/>
      <c r="H283" s="7"/>
      <c r="I283" s="7"/>
      <c r="J283" s="7"/>
      <c r="K283" s="7"/>
      <c r="L283" s="7"/>
      <c r="M283" s="7"/>
      <c r="N283" s="7"/>
      <c r="O283" s="7"/>
      <c r="P283" s="7"/>
      <c r="Q283" s="7"/>
      <c r="R283" s="7" t="s">
        <v>997</v>
      </c>
      <c r="S283" s="7"/>
      <c r="T283" s="7"/>
      <c r="U283" s="7"/>
      <c r="V283" s="7"/>
      <c r="W283" s="7"/>
      <c r="X283" s="7"/>
      <c r="Y283" s="7"/>
      <c r="Z283" s="7"/>
      <c r="AA283" s="7"/>
    </row>
    <row r="284" ht="22.5" customHeight="1">
      <c r="A284" s="7" t="s">
        <v>698</v>
      </c>
      <c r="B284" s="7">
        <v>1.0</v>
      </c>
      <c r="C284" s="7"/>
      <c r="D284" s="61">
        <v>46058.0</v>
      </c>
      <c r="E284" s="7"/>
      <c r="F284" s="7"/>
      <c r="G284" s="7"/>
      <c r="H284" s="7"/>
      <c r="I284" s="7"/>
      <c r="J284" s="7"/>
      <c r="K284" s="7"/>
      <c r="L284" s="7"/>
      <c r="M284" s="7"/>
      <c r="N284" s="7"/>
      <c r="O284" s="7"/>
      <c r="P284" s="7"/>
      <c r="Q284" s="7"/>
      <c r="R284" s="7"/>
      <c r="S284" s="7"/>
      <c r="T284" s="7"/>
      <c r="U284" s="7"/>
      <c r="V284" s="7"/>
      <c r="W284" s="7"/>
      <c r="X284" s="7"/>
      <c r="Y284" s="7"/>
      <c r="Z284" s="7"/>
      <c r="AA284" s="7"/>
    </row>
    <row r="285" ht="22.5" customHeight="1">
      <c r="A285" s="7" t="s">
        <v>1191</v>
      </c>
      <c r="B285" s="7">
        <v>1.0</v>
      </c>
      <c r="C285" s="7"/>
      <c r="D285" s="61">
        <v>46058.0</v>
      </c>
      <c r="E285" s="7"/>
      <c r="F285" s="7"/>
      <c r="G285" s="7"/>
      <c r="H285" s="7"/>
      <c r="I285" s="7"/>
      <c r="J285" s="7"/>
      <c r="K285" s="7"/>
      <c r="L285" s="7"/>
      <c r="M285" s="7"/>
      <c r="N285" s="7"/>
      <c r="O285" s="7"/>
      <c r="P285" s="7"/>
      <c r="Q285" s="7"/>
      <c r="R285" s="7"/>
      <c r="S285" s="7"/>
      <c r="T285" s="7"/>
      <c r="U285" s="7"/>
      <c r="V285" s="7"/>
      <c r="W285" s="7"/>
      <c r="X285" s="7"/>
      <c r="Y285" s="7"/>
      <c r="Z285" s="7"/>
      <c r="AA285" s="7"/>
    </row>
    <row r="286" ht="22.5" customHeight="1">
      <c r="A286" s="7" t="s">
        <v>788</v>
      </c>
      <c r="B286" s="7">
        <v>1.0</v>
      </c>
      <c r="C286" s="7"/>
      <c r="D286" s="61">
        <v>46058.0</v>
      </c>
      <c r="E286" s="7"/>
      <c r="F286" s="7"/>
      <c r="G286" s="7"/>
      <c r="H286" s="7"/>
      <c r="I286" s="7"/>
      <c r="J286" s="7"/>
      <c r="K286" s="7"/>
      <c r="L286" s="7"/>
      <c r="M286" s="7"/>
      <c r="N286" s="7"/>
      <c r="O286" s="7"/>
      <c r="P286" s="7"/>
      <c r="Q286" s="7"/>
      <c r="R286" s="7"/>
      <c r="S286" s="7"/>
      <c r="T286" s="7"/>
      <c r="U286" s="7"/>
      <c r="V286" s="7"/>
      <c r="W286" s="7"/>
      <c r="X286" s="7"/>
      <c r="Y286" s="7"/>
      <c r="Z286" s="7"/>
      <c r="AA286" s="7"/>
    </row>
    <row r="287" ht="22.5" customHeight="1">
      <c r="A287" s="7" t="s">
        <v>955</v>
      </c>
      <c r="B287" s="7">
        <v>1.0</v>
      </c>
      <c r="C287" s="7"/>
      <c r="D287" s="61">
        <v>46058.0</v>
      </c>
      <c r="E287" s="7"/>
      <c r="F287" s="7"/>
      <c r="G287" s="7"/>
      <c r="H287" s="7"/>
      <c r="I287" s="7"/>
      <c r="J287" s="7"/>
      <c r="K287" s="7"/>
      <c r="L287" s="7"/>
      <c r="M287" s="7"/>
      <c r="N287" s="7"/>
      <c r="O287" s="7"/>
      <c r="P287" s="7"/>
      <c r="Q287" s="7"/>
      <c r="R287" s="7"/>
      <c r="S287" s="7"/>
      <c r="T287" s="7"/>
      <c r="U287" s="7"/>
      <c r="V287" s="7"/>
      <c r="W287" s="7"/>
      <c r="X287" s="7"/>
      <c r="Y287" s="7"/>
      <c r="Z287" s="7"/>
      <c r="AA287" s="7"/>
    </row>
    <row r="288" ht="22.5" customHeight="1">
      <c r="A288" s="7" t="s">
        <v>774</v>
      </c>
      <c r="B288" s="7">
        <v>1.0</v>
      </c>
      <c r="C288" s="7"/>
      <c r="D288" s="61">
        <v>46058.0</v>
      </c>
      <c r="E288" s="7"/>
      <c r="F288" s="7"/>
      <c r="G288" s="7"/>
      <c r="H288" s="7"/>
      <c r="I288" s="7"/>
      <c r="J288" s="7"/>
      <c r="K288" s="7"/>
      <c r="L288" s="7"/>
      <c r="M288" s="7"/>
      <c r="N288" s="7"/>
      <c r="O288" s="7"/>
      <c r="P288" s="7"/>
      <c r="Q288" s="7"/>
      <c r="R288" s="7"/>
      <c r="S288" s="7"/>
      <c r="T288" s="7"/>
      <c r="U288" s="7"/>
      <c r="V288" s="7"/>
      <c r="W288" s="7"/>
      <c r="X288" s="7"/>
      <c r="Y288" s="7"/>
      <c r="Z288" s="7"/>
      <c r="AA288" s="7"/>
    </row>
    <row r="289" ht="22.5" customHeight="1">
      <c r="A289" s="7" t="s">
        <v>1242</v>
      </c>
      <c r="B289" s="7">
        <v>1.0</v>
      </c>
      <c r="C289" s="7"/>
      <c r="D289" s="61">
        <v>46058.0</v>
      </c>
      <c r="E289" s="7"/>
      <c r="F289" s="7"/>
      <c r="G289" s="7"/>
      <c r="H289" s="7"/>
      <c r="I289" s="7"/>
      <c r="J289" s="7"/>
      <c r="K289" s="7"/>
      <c r="L289" s="7"/>
      <c r="M289" s="7"/>
      <c r="N289" s="7"/>
      <c r="O289" s="7"/>
      <c r="P289" s="7"/>
      <c r="Q289" s="7"/>
      <c r="R289" s="7"/>
      <c r="S289" s="7"/>
      <c r="T289" s="7"/>
      <c r="U289" s="7"/>
      <c r="V289" s="7"/>
      <c r="W289" s="7"/>
      <c r="X289" s="7"/>
      <c r="Y289" s="7"/>
      <c r="Z289" s="7"/>
      <c r="AA289" s="7"/>
    </row>
    <row r="290" ht="22.5" customHeight="1">
      <c r="A290" s="7" t="s">
        <v>1067</v>
      </c>
      <c r="B290" s="7">
        <v>1.0</v>
      </c>
      <c r="C290" s="7" t="s">
        <v>45</v>
      </c>
      <c r="D290" s="61">
        <v>46058.0</v>
      </c>
      <c r="E290" s="7" t="s">
        <v>3337</v>
      </c>
      <c r="F290" s="7"/>
      <c r="G290" s="7" t="s">
        <v>997</v>
      </c>
      <c r="H290" s="7"/>
      <c r="I290" s="7"/>
      <c r="J290" s="7" t="s">
        <v>997</v>
      </c>
      <c r="K290" s="7"/>
      <c r="L290" s="7"/>
      <c r="M290" s="7"/>
      <c r="N290" s="7"/>
      <c r="O290" s="7"/>
      <c r="P290" s="7"/>
      <c r="Q290" s="7"/>
      <c r="R290" s="7"/>
      <c r="S290" s="7"/>
      <c r="T290" s="7"/>
      <c r="U290" s="7"/>
      <c r="V290" s="7"/>
      <c r="W290" s="7"/>
      <c r="X290" s="7"/>
      <c r="Y290" s="7"/>
      <c r="Z290" s="7"/>
      <c r="AA290" s="7"/>
    </row>
    <row r="291" ht="22.5" customHeight="1">
      <c r="A291" s="7" t="s">
        <v>1114</v>
      </c>
      <c r="B291" s="7">
        <v>1.0</v>
      </c>
      <c r="C291" s="7"/>
      <c r="D291" s="61">
        <v>46058.0</v>
      </c>
      <c r="E291" s="7"/>
      <c r="F291" s="7"/>
      <c r="G291" s="7"/>
      <c r="H291" s="7"/>
      <c r="I291" s="7"/>
      <c r="J291" s="7"/>
      <c r="K291" s="7"/>
      <c r="L291" s="7"/>
      <c r="M291" s="7"/>
      <c r="N291" s="7"/>
      <c r="O291" s="7"/>
      <c r="P291" s="7"/>
      <c r="Q291" s="7"/>
      <c r="R291" s="7"/>
      <c r="S291" s="7"/>
      <c r="T291" s="7"/>
      <c r="U291" s="7"/>
      <c r="V291" s="7"/>
      <c r="W291" s="7"/>
      <c r="X291" s="7"/>
      <c r="Y291" s="7"/>
      <c r="Z291" s="7"/>
      <c r="AA291" s="7"/>
    </row>
    <row r="292" ht="22.5" customHeight="1">
      <c r="A292" s="7" t="s">
        <v>1060</v>
      </c>
      <c r="B292" s="7">
        <v>1.0</v>
      </c>
      <c r="C292" s="7"/>
      <c r="D292" s="61">
        <v>46058.0</v>
      </c>
      <c r="E292" s="7"/>
      <c r="F292" s="7"/>
      <c r="G292" s="7"/>
      <c r="H292" s="7"/>
      <c r="I292" s="7"/>
      <c r="J292" s="7"/>
      <c r="K292" s="7"/>
      <c r="L292" s="7"/>
      <c r="M292" s="7"/>
      <c r="N292" s="7"/>
      <c r="O292" s="7"/>
      <c r="P292" s="7"/>
      <c r="Q292" s="7"/>
      <c r="R292" s="7"/>
      <c r="S292" s="7"/>
      <c r="T292" s="7"/>
      <c r="U292" s="7"/>
      <c r="V292" s="7"/>
      <c r="W292" s="7"/>
      <c r="X292" s="7"/>
      <c r="Y292" s="7"/>
      <c r="Z292" s="7"/>
      <c r="AA292" s="7"/>
    </row>
    <row r="293" ht="22.5" customHeight="1">
      <c r="A293" s="7" t="s">
        <v>1289</v>
      </c>
      <c r="B293" s="7">
        <v>1.0</v>
      </c>
      <c r="C293" s="7"/>
      <c r="D293" s="61">
        <v>46058.0</v>
      </c>
      <c r="E293" s="7"/>
      <c r="F293" s="7"/>
      <c r="G293" s="7"/>
      <c r="H293" s="7"/>
      <c r="I293" s="7"/>
      <c r="J293" s="7"/>
      <c r="K293" s="7"/>
      <c r="L293" s="7"/>
      <c r="M293" s="7"/>
      <c r="N293" s="7"/>
      <c r="O293" s="7"/>
      <c r="P293" s="7"/>
      <c r="Q293" s="7"/>
      <c r="R293" s="7"/>
      <c r="S293" s="7"/>
      <c r="T293" s="7"/>
      <c r="U293" s="7"/>
      <c r="V293" s="7"/>
      <c r="W293" s="7"/>
      <c r="X293" s="7"/>
      <c r="Y293" s="7"/>
      <c r="Z293" s="7"/>
      <c r="AA293" s="7"/>
    </row>
    <row r="294" ht="22.5" customHeight="1">
      <c r="A294" s="7" t="s">
        <v>732</v>
      </c>
      <c r="B294" s="7">
        <v>1.0</v>
      </c>
      <c r="C294" s="7"/>
      <c r="D294" s="61">
        <v>46058.0</v>
      </c>
      <c r="E294" s="7"/>
      <c r="F294" s="7"/>
      <c r="G294" s="7"/>
      <c r="H294" s="7"/>
      <c r="I294" s="7"/>
      <c r="J294" s="7"/>
      <c r="K294" s="7"/>
      <c r="L294" s="7"/>
      <c r="M294" s="7"/>
      <c r="N294" s="7"/>
      <c r="O294" s="7"/>
      <c r="P294" s="7"/>
      <c r="Q294" s="7"/>
      <c r="R294" s="7"/>
      <c r="S294" s="7"/>
      <c r="T294" s="7"/>
      <c r="U294" s="7"/>
      <c r="V294" s="7"/>
      <c r="W294" s="7"/>
      <c r="X294" s="7"/>
      <c r="Y294" s="7"/>
      <c r="Z294" s="7"/>
      <c r="AA294" s="7"/>
    </row>
    <row r="295" ht="22.5" customHeight="1">
      <c r="A295" s="7" t="s">
        <v>743</v>
      </c>
      <c r="B295" s="7">
        <v>1.0</v>
      </c>
      <c r="C295" s="7"/>
      <c r="D295" s="61">
        <v>46058.0</v>
      </c>
      <c r="E295" s="7"/>
      <c r="F295" s="7"/>
      <c r="G295" s="7"/>
      <c r="H295" s="7"/>
      <c r="I295" s="7"/>
      <c r="J295" s="7"/>
      <c r="K295" s="7"/>
      <c r="L295" s="7"/>
      <c r="M295" s="7"/>
      <c r="N295" s="7"/>
      <c r="O295" s="7"/>
      <c r="P295" s="7"/>
      <c r="Q295" s="7"/>
      <c r="R295" s="7"/>
      <c r="S295" s="7"/>
      <c r="T295" s="7"/>
      <c r="U295" s="7"/>
      <c r="V295" s="7"/>
      <c r="W295" s="7"/>
      <c r="X295" s="7"/>
      <c r="Y295" s="7"/>
      <c r="Z295" s="7"/>
      <c r="AA295" s="7"/>
    </row>
    <row r="296" ht="22.5" customHeight="1">
      <c r="A296" s="7" t="s">
        <v>957</v>
      </c>
      <c r="B296" s="7">
        <v>1.0</v>
      </c>
      <c r="C296" s="7"/>
      <c r="D296" s="61">
        <v>46058.0</v>
      </c>
      <c r="E296" s="7"/>
      <c r="F296" s="7"/>
      <c r="G296" s="7"/>
      <c r="H296" s="7"/>
      <c r="I296" s="7"/>
      <c r="J296" s="7"/>
      <c r="K296" s="7"/>
      <c r="L296" s="7"/>
      <c r="M296" s="7"/>
      <c r="N296" s="7"/>
      <c r="O296" s="7"/>
      <c r="P296" s="7"/>
      <c r="Q296" s="7"/>
      <c r="R296" s="7"/>
      <c r="S296" s="7"/>
      <c r="T296" s="7"/>
      <c r="U296" s="7"/>
      <c r="V296" s="7"/>
      <c r="W296" s="7"/>
      <c r="X296" s="7"/>
      <c r="Y296" s="7"/>
      <c r="Z296" s="7"/>
      <c r="AA296" s="7"/>
    </row>
    <row r="297" ht="22.5" customHeight="1">
      <c r="A297" s="7" t="s">
        <v>1118</v>
      </c>
      <c r="B297" s="7">
        <v>1.0</v>
      </c>
      <c r="C297" s="7" t="s">
        <v>45</v>
      </c>
      <c r="D297" s="61">
        <v>46058.0</v>
      </c>
      <c r="E297" s="7" t="s">
        <v>3381</v>
      </c>
      <c r="F297" s="7"/>
      <c r="G297" s="7"/>
      <c r="H297" s="7"/>
      <c r="I297" s="7"/>
      <c r="J297" s="7" t="s">
        <v>997</v>
      </c>
      <c r="K297" s="7"/>
      <c r="L297" s="7"/>
      <c r="M297" s="7"/>
      <c r="N297" s="7"/>
      <c r="O297" s="7"/>
      <c r="P297" s="7"/>
      <c r="Q297" s="7"/>
      <c r="R297" s="7"/>
      <c r="S297" s="7"/>
      <c r="T297" s="7"/>
      <c r="U297" s="7"/>
      <c r="V297" s="7"/>
      <c r="W297" s="7"/>
      <c r="X297" s="7"/>
      <c r="Y297" s="7"/>
      <c r="Z297" s="7"/>
      <c r="AA297" s="7"/>
    </row>
    <row r="298" ht="22.5" customHeight="1">
      <c r="A298" s="7" t="s">
        <v>1120</v>
      </c>
      <c r="B298" s="7">
        <v>1.0</v>
      </c>
      <c r="C298" s="7" t="s">
        <v>45</v>
      </c>
      <c r="D298" s="61">
        <v>46058.0</v>
      </c>
      <c r="E298" s="7" t="s">
        <v>3389</v>
      </c>
      <c r="F298" s="7"/>
      <c r="G298" s="7" t="s">
        <v>997</v>
      </c>
      <c r="H298" s="7"/>
      <c r="I298" s="7"/>
      <c r="J298" s="7"/>
      <c r="K298" s="7"/>
      <c r="L298" s="7"/>
      <c r="M298" s="7"/>
      <c r="N298" s="7"/>
      <c r="O298" s="7" t="s">
        <v>968</v>
      </c>
      <c r="P298" s="7"/>
      <c r="Q298" s="7"/>
      <c r="R298" s="7"/>
      <c r="S298" s="7"/>
      <c r="T298" s="7"/>
      <c r="U298" s="7"/>
      <c r="V298" s="7"/>
      <c r="W298" s="7"/>
      <c r="X298" s="7"/>
      <c r="Y298" s="7"/>
      <c r="Z298" s="7"/>
      <c r="AA298" s="7"/>
    </row>
    <row r="299" ht="22.5" customHeight="1">
      <c r="A299" s="7" t="s">
        <v>1244</v>
      </c>
      <c r="B299" s="7">
        <v>1.0</v>
      </c>
      <c r="C299" s="7"/>
      <c r="D299" s="61">
        <v>46058.0</v>
      </c>
      <c r="E299" s="7"/>
      <c r="F299" s="7"/>
      <c r="G299" s="7"/>
      <c r="H299" s="7"/>
      <c r="I299" s="7"/>
      <c r="J299" s="7"/>
      <c r="K299" s="7"/>
      <c r="L299" s="7"/>
      <c r="M299" s="7"/>
      <c r="N299" s="7"/>
      <c r="O299" s="7"/>
      <c r="P299" s="7"/>
      <c r="Q299" s="7"/>
      <c r="R299" s="7"/>
      <c r="S299" s="7"/>
      <c r="T299" s="7"/>
      <c r="U299" s="7"/>
      <c r="V299" s="7"/>
      <c r="W299" s="7"/>
      <c r="X299" s="7"/>
      <c r="Y299" s="7"/>
      <c r="Z299" s="7"/>
      <c r="AA299" s="7"/>
    </row>
    <row r="300" ht="22.5" customHeight="1">
      <c r="A300" s="7" t="s">
        <v>1041</v>
      </c>
      <c r="B300" s="7">
        <v>1.0</v>
      </c>
      <c r="C300" s="7"/>
      <c r="D300" s="61">
        <v>46058.0</v>
      </c>
      <c r="E300" s="7"/>
      <c r="F300" s="7"/>
      <c r="G300" s="7"/>
      <c r="H300" s="7"/>
      <c r="I300" s="7"/>
      <c r="J300" s="7"/>
      <c r="K300" s="7"/>
      <c r="L300" s="7"/>
      <c r="M300" s="7"/>
      <c r="N300" s="7"/>
      <c r="O300" s="7"/>
      <c r="P300" s="7"/>
      <c r="Q300" s="7"/>
      <c r="R300" s="7"/>
      <c r="S300" s="7"/>
      <c r="T300" s="7"/>
      <c r="U300" s="7"/>
      <c r="V300" s="7"/>
      <c r="W300" s="7"/>
      <c r="X300" s="7"/>
      <c r="Y300" s="7"/>
      <c r="Z300" s="7"/>
      <c r="AA300" s="7"/>
    </row>
    <row r="301" ht="22.5" customHeight="1">
      <c r="A301" s="7" t="s">
        <v>1123</v>
      </c>
      <c r="B301" s="7">
        <v>1.0</v>
      </c>
      <c r="C301" s="7"/>
      <c r="D301" s="61">
        <v>46058.0</v>
      </c>
      <c r="E301" s="7"/>
      <c r="F301" s="7"/>
      <c r="G301" s="7"/>
      <c r="H301" s="7"/>
      <c r="I301" s="7"/>
      <c r="J301" s="7"/>
      <c r="K301" s="7"/>
      <c r="L301" s="7"/>
      <c r="M301" s="7"/>
      <c r="N301" s="7"/>
      <c r="O301" s="7"/>
      <c r="P301" s="7"/>
      <c r="Q301" s="7"/>
      <c r="R301" s="7"/>
      <c r="S301" s="7"/>
      <c r="T301" s="7"/>
      <c r="U301" s="7"/>
      <c r="V301" s="7"/>
      <c r="W301" s="7"/>
      <c r="X301" s="7"/>
      <c r="Y301" s="7"/>
      <c r="Z301" s="7"/>
      <c r="AA301" s="7"/>
    </row>
    <row r="302" ht="22.5" customHeight="1">
      <c r="A302" s="7" t="s">
        <v>1153</v>
      </c>
      <c r="B302" s="7">
        <v>1.0</v>
      </c>
      <c r="C302" s="7"/>
      <c r="D302" s="61">
        <v>46058.0</v>
      </c>
      <c r="E302" s="7"/>
      <c r="F302" s="7"/>
      <c r="G302" s="7"/>
      <c r="H302" s="7"/>
      <c r="I302" s="7"/>
      <c r="J302" s="7"/>
      <c r="K302" s="7"/>
      <c r="L302" s="7"/>
      <c r="M302" s="7"/>
      <c r="N302" s="7"/>
      <c r="O302" s="7"/>
      <c r="P302" s="7"/>
      <c r="Q302" s="7"/>
      <c r="R302" s="7"/>
      <c r="S302" s="7"/>
      <c r="T302" s="7"/>
      <c r="U302" s="7"/>
      <c r="V302" s="7"/>
      <c r="W302" s="7"/>
      <c r="X302" s="7"/>
      <c r="Y302" s="7"/>
      <c r="Z302" s="7"/>
      <c r="AA302" s="7"/>
    </row>
    <row r="303" ht="22.5" customHeight="1">
      <c r="A303" s="7" t="s">
        <v>846</v>
      </c>
      <c r="B303" s="7">
        <v>1.0</v>
      </c>
      <c r="C303" s="7" t="s">
        <v>587</v>
      </c>
      <c r="D303" s="61">
        <v>46059.0</v>
      </c>
      <c r="E303" s="7" t="s">
        <v>3415</v>
      </c>
      <c r="F303" s="7"/>
      <c r="G303" s="7"/>
      <c r="H303" s="7"/>
      <c r="I303" s="7"/>
      <c r="J303" s="7"/>
      <c r="K303" s="7"/>
      <c r="L303" s="7"/>
      <c r="M303" s="7"/>
      <c r="N303" s="7"/>
      <c r="O303" s="7"/>
      <c r="P303" s="7" t="s">
        <v>997</v>
      </c>
      <c r="Q303" s="7"/>
      <c r="R303" s="7"/>
      <c r="S303" s="7"/>
      <c r="T303" s="7"/>
      <c r="U303" s="7"/>
      <c r="V303" s="7"/>
      <c r="W303" s="7"/>
      <c r="X303" s="7"/>
      <c r="Y303" s="7"/>
      <c r="Z303" s="7"/>
      <c r="AA303" s="7"/>
    </row>
    <row r="304" ht="22.5" customHeight="1">
      <c r="A304" s="7" t="s">
        <v>855</v>
      </c>
      <c r="B304" s="7">
        <v>1.0</v>
      </c>
      <c r="C304" s="7" t="s">
        <v>587</v>
      </c>
      <c r="D304" s="61">
        <v>46059.0</v>
      </c>
      <c r="E304" s="7" t="s">
        <v>3421</v>
      </c>
      <c r="F304" s="7"/>
      <c r="G304" s="7"/>
      <c r="H304" s="7"/>
      <c r="I304" s="7"/>
      <c r="J304" s="7"/>
      <c r="K304" s="7"/>
      <c r="L304" s="7"/>
      <c r="M304" s="7"/>
      <c r="N304" s="7"/>
      <c r="O304" s="7" t="s">
        <v>997</v>
      </c>
      <c r="P304" s="7"/>
      <c r="Q304" s="7"/>
      <c r="R304" s="7"/>
      <c r="S304" s="7"/>
      <c r="T304" s="7"/>
      <c r="U304" s="7"/>
      <c r="V304" s="7"/>
      <c r="W304" s="7"/>
      <c r="X304" s="7"/>
      <c r="Y304" s="7"/>
      <c r="Z304" s="7"/>
      <c r="AA304" s="7"/>
    </row>
    <row r="305" ht="22.5" customHeight="1">
      <c r="A305" s="7" t="s">
        <v>898</v>
      </c>
      <c r="B305" s="7">
        <v>1.0</v>
      </c>
      <c r="C305" s="7"/>
      <c r="D305" s="61">
        <v>46059.0</v>
      </c>
      <c r="E305" s="7"/>
      <c r="F305" s="7"/>
      <c r="G305" s="7"/>
      <c r="H305" s="7"/>
      <c r="I305" s="7"/>
      <c r="J305" s="7"/>
      <c r="K305" s="7"/>
      <c r="L305" s="7"/>
      <c r="M305" s="7"/>
      <c r="N305" s="7"/>
      <c r="O305" s="7"/>
      <c r="P305" s="7"/>
      <c r="Q305" s="7"/>
      <c r="R305" s="7"/>
      <c r="S305" s="7"/>
      <c r="T305" s="7"/>
      <c r="U305" s="7"/>
      <c r="V305" s="7"/>
      <c r="W305" s="7"/>
      <c r="X305" s="7"/>
      <c r="Y305" s="7"/>
      <c r="Z305" s="7"/>
      <c r="AA305" s="7"/>
    </row>
    <row r="306" ht="22.5" customHeight="1">
      <c r="A306" s="7" t="s">
        <v>465</v>
      </c>
      <c r="B306" s="7">
        <v>1.0</v>
      </c>
      <c r="C306" s="7"/>
      <c r="D306" s="61">
        <v>46059.0</v>
      </c>
      <c r="E306" s="7"/>
      <c r="F306" s="7"/>
      <c r="G306" s="7"/>
      <c r="H306" s="7"/>
      <c r="I306" s="7"/>
      <c r="J306" s="7"/>
      <c r="K306" s="7"/>
      <c r="L306" s="7"/>
      <c r="M306" s="7"/>
      <c r="N306" s="7"/>
      <c r="O306" s="7"/>
      <c r="P306" s="7"/>
      <c r="Q306" s="7"/>
      <c r="R306" s="7"/>
      <c r="S306" s="7"/>
      <c r="T306" s="7"/>
      <c r="U306" s="7"/>
      <c r="V306" s="7"/>
      <c r="W306" s="7"/>
      <c r="X306" s="7"/>
      <c r="Y306" s="7"/>
      <c r="Z306" s="7"/>
      <c r="AA306" s="7"/>
    </row>
    <row r="307" ht="22.5" customHeight="1">
      <c r="A307" s="7" t="s">
        <v>681</v>
      </c>
      <c r="B307" s="7">
        <v>1.0</v>
      </c>
      <c r="C307" s="7"/>
      <c r="D307" s="61">
        <v>46059.0</v>
      </c>
      <c r="E307" s="7"/>
      <c r="F307" s="7"/>
      <c r="G307" s="7"/>
      <c r="H307" s="7"/>
      <c r="I307" s="7"/>
      <c r="J307" s="7"/>
      <c r="K307" s="7"/>
      <c r="L307" s="7"/>
      <c r="M307" s="7"/>
      <c r="N307" s="7"/>
      <c r="O307" s="7"/>
      <c r="P307" s="7"/>
      <c r="Q307" s="7"/>
      <c r="R307" s="7"/>
      <c r="S307" s="7"/>
      <c r="T307" s="7"/>
      <c r="U307" s="7"/>
      <c r="V307" s="7"/>
      <c r="W307" s="7"/>
      <c r="X307" s="7"/>
      <c r="Y307" s="7"/>
      <c r="Z307" s="7"/>
      <c r="AA307" s="7"/>
    </row>
    <row r="308" ht="22.5" customHeight="1">
      <c r="A308" s="7" t="s">
        <v>874</v>
      </c>
      <c r="B308" s="7">
        <v>1.0</v>
      </c>
      <c r="C308" s="7"/>
      <c r="D308" s="61">
        <v>46059.0</v>
      </c>
      <c r="E308" s="7"/>
      <c r="F308" s="7"/>
      <c r="G308" s="7"/>
      <c r="H308" s="7"/>
      <c r="I308" s="7"/>
      <c r="J308" s="7"/>
      <c r="K308" s="7"/>
      <c r="L308" s="7"/>
      <c r="M308" s="7"/>
      <c r="N308" s="7"/>
      <c r="O308" s="7"/>
      <c r="P308" s="7"/>
      <c r="Q308" s="7"/>
      <c r="R308" s="7"/>
      <c r="S308" s="7"/>
      <c r="T308" s="7"/>
      <c r="U308" s="7"/>
      <c r="V308" s="7"/>
      <c r="W308" s="7"/>
      <c r="X308" s="7"/>
      <c r="Y308" s="7"/>
      <c r="Z308" s="7"/>
      <c r="AA308" s="7"/>
    </row>
    <row r="309" ht="22.5" customHeight="1">
      <c r="A309" s="7" t="s">
        <v>1322</v>
      </c>
      <c r="B309" s="7">
        <v>1.0</v>
      </c>
      <c r="C309" s="7" t="s">
        <v>587</v>
      </c>
      <c r="D309" s="61">
        <v>46059.0</v>
      </c>
      <c r="E309" s="7" t="s">
        <v>3457</v>
      </c>
      <c r="F309" s="7"/>
      <c r="G309" s="7"/>
      <c r="H309" s="7"/>
      <c r="I309" s="7"/>
      <c r="J309" s="7"/>
      <c r="K309" s="7"/>
      <c r="L309" s="7"/>
      <c r="M309" s="7"/>
      <c r="N309" s="7"/>
      <c r="O309" s="7" t="s">
        <v>968</v>
      </c>
      <c r="P309" s="7" t="s">
        <v>997</v>
      </c>
      <c r="Q309" s="7"/>
      <c r="R309" s="7"/>
      <c r="S309" s="7"/>
      <c r="T309" s="7"/>
      <c r="U309" s="7"/>
      <c r="V309" s="7"/>
      <c r="W309" s="7"/>
      <c r="X309" s="7"/>
      <c r="Y309" s="7"/>
      <c r="Z309" s="7"/>
      <c r="AA309" s="7"/>
    </row>
    <row r="310" ht="22.5" customHeight="1">
      <c r="A310" s="7" t="s">
        <v>1252</v>
      </c>
      <c r="B310" s="7">
        <v>1.0</v>
      </c>
      <c r="C310" s="7" t="s">
        <v>587</v>
      </c>
      <c r="D310" s="61">
        <v>46059.0</v>
      </c>
      <c r="E310" s="7" t="s">
        <v>3463</v>
      </c>
      <c r="F310" s="7"/>
      <c r="G310" s="7"/>
      <c r="H310" s="7"/>
      <c r="I310" s="7"/>
      <c r="J310" s="7"/>
      <c r="K310" s="7"/>
      <c r="L310" s="7"/>
      <c r="M310" s="7"/>
      <c r="N310" s="7"/>
      <c r="O310" s="7"/>
      <c r="P310" s="7" t="s">
        <v>997</v>
      </c>
      <c r="Q310" s="7"/>
      <c r="R310" s="7"/>
      <c r="S310" s="7"/>
      <c r="T310" s="7"/>
      <c r="U310" s="7"/>
      <c r="V310" s="7"/>
      <c r="W310" s="7"/>
      <c r="X310" s="7"/>
      <c r="Y310" s="7"/>
      <c r="Z310" s="7"/>
      <c r="AA310" s="7"/>
    </row>
    <row r="311" ht="22.5" customHeight="1">
      <c r="A311" s="7" t="s">
        <v>845</v>
      </c>
      <c r="B311" s="7">
        <v>1.0</v>
      </c>
      <c r="C311" s="7" t="s">
        <v>587</v>
      </c>
      <c r="D311" s="61">
        <v>46059.0</v>
      </c>
      <c r="E311" s="7" t="s">
        <v>3471</v>
      </c>
      <c r="F311" s="7"/>
      <c r="G311" s="7"/>
      <c r="H311" s="7"/>
      <c r="I311" s="7"/>
      <c r="J311" s="7"/>
      <c r="K311" s="7"/>
      <c r="L311" s="7"/>
      <c r="M311" s="7"/>
      <c r="N311" s="7" t="s">
        <v>997</v>
      </c>
      <c r="O311" s="7"/>
      <c r="P311" s="7" t="s">
        <v>997</v>
      </c>
      <c r="Q311" s="7"/>
      <c r="R311" s="7"/>
      <c r="S311" s="7"/>
      <c r="T311" s="7"/>
      <c r="U311" s="7"/>
      <c r="V311" s="7"/>
      <c r="W311" s="7"/>
      <c r="X311" s="7"/>
      <c r="Y311" s="7"/>
      <c r="Z311" s="7"/>
      <c r="AA311" s="7"/>
    </row>
    <row r="312" ht="22.5" customHeight="1">
      <c r="A312" s="7" t="s">
        <v>703</v>
      </c>
      <c r="B312" s="7">
        <v>1.0</v>
      </c>
      <c r="C312" s="7"/>
      <c r="D312" s="61">
        <v>46059.0</v>
      </c>
      <c r="E312" s="7"/>
      <c r="F312" s="7"/>
      <c r="G312" s="7"/>
      <c r="H312" s="7"/>
      <c r="I312" s="7"/>
      <c r="J312" s="7"/>
      <c r="K312" s="7"/>
      <c r="L312" s="7"/>
      <c r="M312" s="7"/>
      <c r="N312" s="7"/>
      <c r="O312" s="7"/>
      <c r="P312" s="7"/>
      <c r="Q312" s="7"/>
      <c r="R312" s="7"/>
      <c r="S312" s="7"/>
      <c r="T312" s="7"/>
      <c r="U312" s="7"/>
      <c r="V312" s="7"/>
      <c r="W312" s="7"/>
      <c r="X312" s="7"/>
      <c r="Y312" s="7"/>
      <c r="Z312" s="7"/>
      <c r="AA312" s="7"/>
    </row>
    <row r="313" ht="22.5" customHeight="1">
      <c r="A313" s="7" t="s">
        <v>878</v>
      </c>
      <c r="B313" s="7">
        <v>1.0</v>
      </c>
      <c r="C313" s="7"/>
      <c r="D313" s="61">
        <v>46059.0</v>
      </c>
      <c r="E313" s="7"/>
      <c r="F313" s="7"/>
      <c r="G313" s="7"/>
      <c r="H313" s="7"/>
      <c r="I313" s="7"/>
      <c r="J313" s="7"/>
      <c r="K313" s="7"/>
      <c r="L313" s="7"/>
      <c r="M313" s="7"/>
      <c r="N313" s="7"/>
      <c r="O313" s="7"/>
      <c r="P313" s="7"/>
      <c r="Q313" s="7"/>
      <c r="R313" s="7"/>
      <c r="S313" s="7"/>
      <c r="T313" s="7"/>
      <c r="U313" s="7"/>
      <c r="V313" s="7"/>
      <c r="W313" s="7"/>
      <c r="X313" s="7"/>
      <c r="Y313" s="7"/>
      <c r="Z313" s="7"/>
      <c r="AA313" s="7"/>
    </row>
    <row r="314" ht="22.5" customHeight="1">
      <c r="A314" s="7" t="s">
        <v>950</v>
      </c>
      <c r="B314" s="7">
        <v>1.0</v>
      </c>
      <c r="C314" s="7"/>
      <c r="D314" s="61">
        <v>46059.0</v>
      </c>
      <c r="E314" s="7"/>
      <c r="F314" s="7"/>
      <c r="G314" s="7"/>
      <c r="H314" s="7"/>
      <c r="I314" s="7"/>
      <c r="J314" s="7"/>
      <c r="K314" s="7"/>
      <c r="L314" s="7"/>
      <c r="M314" s="7"/>
      <c r="N314" s="7"/>
      <c r="O314" s="7"/>
      <c r="P314" s="7"/>
      <c r="Q314" s="7"/>
      <c r="R314" s="7"/>
      <c r="S314" s="7"/>
      <c r="T314" s="7"/>
      <c r="U314" s="7"/>
      <c r="V314" s="7"/>
      <c r="W314" s="7"/>
      <c r="X314" s="7"/>
      <c r="Y314" s="7"/>
      <c r="Z314" s="7"/>
      <c r="AA314" s="7"/>
    </row>
    <row r="315" ht="22.5" customHeight="1">
      <c r="A315" s="7" t="s">
        <v>1168</v>
      </c>
      <c r="B315" s="7">
        <v>1.0</v>
      </c>
      <c r="C315" s="7" t="s">
        <v>587</v>
      </c>
      <c r="D315" s="61">
        <v>46059.0</v>
      </c>
      <c r="E315" s="7" t="s">
        <v>3495</v>
      </c>
      <c r="F315" s="7"/>
      <c r="G315" s="7"/>
      <c r="H315" s="7"/>
      <c r="I315" s="7"/>
      <c r="J315" s="7"/>
      <c r="K315" s="7"/>
      <c r="L315" s="7"/>
      <c r="M315" s="7"/>
      <c r="N315" s="7" t="s">
        <v>1038</v>
      </c>
      <c r="O315" s="7" t="s">
        <v>1038</v>
      </c>
      <c r="P315" s="7" t="s">
        <v>997</v>
      </c>
      <c r="Q315" s="7"/>
      <c r="R315" s="7" t="s">
        <v>968</v>
      </c>
      <c r="S315" s="7"/>
      <c r="T315" s="7"/>
      <c r="U315" s="7"/>
      <c r="V315" s="7"/>
      <c r="W315" s="7"/>
      <c r="X315" s="7"/>
      <c r="Y315" s="7"/>
      <c r="Z315" s="7"/>
      <c r="AA315" s="7"/>
    </row>
    <row r="316" ht="22.5" customHeight="1">
      <c r="A316" s="7" t="s">
        <v>1275</v>
      </c>
      <c r="B316" s="7">
        <v>1.0</v>
      </c>
      <c r="C316" s="7"/>
      <c r="D316" s="61">
        <v>46059.0</v>
      </c>
      <c r="E316" s="7"/>
      <c r="F316" s="7"/>
      <c r="G316" s="7"/>
      <c r="H316" s="7"/>
      <c r="I316" s="7"/>
      <c r="J316" s="7"/>
      <c r="K316" s="7"/>
      <c r="L316" s="7"/>
      <c r="M316" s="7"/>
      <c r="N316" s="7"/>
      <c r="O316" s="7"/>
      <c r="P316" s="7"/>
      <c r="Q316" s="7"/>
      <c r="R316" s="7"/>
      <c r="S316" s="7"/>
      <c r="T316" s="7"/>
      <c r="U316" s="7"/>
      <c r="V316" s="7"/>
      <c r="W316" s="7"/>
      <c r="X316" s="7"/>
      <c r="Y316" s="7"/>
      <c r="Z316" s="7"/>
      <c r="AA316" s="7"/>
    </row>
    <row r="317" ht="22.5" customHeight="1">
      <c r="A317" s="7" t="s">
        <v>1270</v>
      </c>
      <c r="B317" s="7">
        <v>1.0</v>
      </c>
      <c r="C317" s="7"/>
      <c r="D317" s="61">
        <v>46059.0</v>
      </c>
      <c r="E317" s="7"/>
      <c r="F317" s="7"/>
      <c r="G317" s="7"/>
      <c r="H317" s="7"/>
      <c r="I317" s="7"/>
      <c r="J317" s="7"/>
      <c r="K317" s="7"/>
      <c r="L317" s="7"/>
      <c r="M317" s="7"/>
      <c r="N317" s="7"/>
      <c r="O317" s="7"/>
      <c r="P317" s="7"/>
      <c r="Q317" s="7"/>
      <c r="R317" s="7"/>
      <c r="S317" s="7"/>
      <c r="T317" s="7"/>
      <c r="U317" s="7"/>
      <c r="V317" s="7"/>
      <c r="W317" s="7"/>
      <c r="X317" s="7"/>
      <c r="Y317" s="7"/>
      <c r="Z317" s="7"/>
      <c r="AA317" s="7"/>
    </row>
    <row r="318" ht="22.5" customHeight="1">
      <c r="A318" s="7" t="s">
        <v>483</v>
      </c>
      <c r="B318" s="7">
        <v>1.0</v>
      </c>
      <c r="C318" s="7"/>
      <c r="D318" s="61">
        <v>46059.0</v>
      </c>
      <c r="E318" s="7"/>
      <c r="F318" s="7"/>
      <c r="G318" s="7"/>
      <c r="H318" s="7"/>
      <c r="I318" s="7"/>
      <c r="J318" s="7"/>
      <c r="K318" s="7"/>
      <c r="L318" s="7"/>
      <c r="M318" s="7"/>
      <c r="N318" s="7"/>
      <c r="O318" s="7"/>
      <c r="P318" s="7"/>
      <c r="Q318" s="7"/>
      <c r="R318" s="7"/>
      <c r="S318" s="7"/>
      <c r="T318" s="7"/>
      <c r="U318" s="7"/>
      <c r="V318" s="7"/>
      <c r="W318" s="7"/>
      <c r="X318" s="7"/>
      <c r="Y318" s="7"/>
      <c r="Z318" s="7"/>
      <c r="AA318" s="7"/>
    </row>
    <row r="319" ht="22.5" customHeight="1">
      <c r="A319" s="7" t="s">
        <v>554</v>
      </c>
      <c r="B319" s="7">
        <v>1.0</v>
      </c>
      <c r="C319" s="7" t="s">
        <v>587</v>
      </c>
      <c r="D319" s="61">
        <v>46059.0</v>
      </c>
      <c r="E319" s="7" t="s">
        <v>3518</v>
      </c>
      <c r="F319" s="7"/>
      <c r="G319" s="7"/>
      <c r="H319" s="7"/>
      <c r="I319" s="7"/>
      <c r="J319" s="7"/>
      <c r="K319" s="7"/>
      <c r="L319" s="7"/>
      <c r="M319" s="7"/>
      <c r="N319" s="7"/>
      <c r="O319" s="7"/>
      <c r="P319" s="7" t="s">
        <v>997</v>
      </c>
      <c r="Q319" s="7"/>
      <c r="R319" s="7"/>
      <c r="S319" s="7"/>
      <c r="T319" s="7"/>
      <c r="U319" s="7"/>
      <c r="V319" s="7"/>
      <c r="W319" s="7"/>
      <c r="X319" s="7"/>
      <c r="Y319" s="7"/>
      <c r="Z319" s="7"/>
      <c r="AA319" s="7"/>
    </row>
    <row r="320" ht="22.5" customHeight="1">
      <c r="A320" s="7" t="s">
        <v>757</v>
      </c>
      <c r="B320" s="7">
        <v>1.0</v>
      </c>
      <c r="C320" s="7"/>
      <c r="D320" s="61">
        <v>46059.0</v>
      </c>
      <c r="E320" s="7"/>
      <c r="F320" s="7"/>
      <c r="G320" s="7"/>
      <c r="H320" s="7"/>
      <c r="I320" s="7"/>
      <c r="J320" s="7"/>
      <c r="K320" s="7"/>
      <c r="L320" s="7"/>
      <c r="M320" s="7"/>
      <c r="N320" s="7"/>
      <c r="O320" s="7"/>
      <c r="P320" s="7"/>
      <c r="Q320" s="7"/>
      <c r="R320" s="7"/>
      <c r="S320" s="7"/>
      <c r="T320" s="7"/>
      <c r="U320" s="7"/>
      <c r="V320" s="7"/>
      <c r="W320" s="7"/>
      <c r="X320" s="7"/>
      <c r="Y320" s="7"/>
      <c r="Z320" s="7"/>
      <c r="AA320" s="7"/>
    </row>
    <row r="321" ht="22.5" customHeight="1">
      <c r="A321" s="7" t="s">
        <v>1171</v>
      </c>
      <c r="B321" s="7">
        <v>1.0</v>
      </c>
      <c r="C321" s="7"/>
      <c r="D321" s="61">
        <v>46059.0</v>
      </c>
      <c r="E321" s="7"/>
      <c r="F321" s="7"/>
      <c r="G321" s="7"/>
      <c r="H321" s="7"/>
      <c r="I321" s="7"/>
      <c r="J321" s="7"/>
      <c r="K321" s="7"/>
      <c r="L321" s="7"/>
      <c r="M321" s="7"/>
      <c r="N321" s="7"/>
      <c r="O321" s="7"/>
      <c r="P321" s="7"/>
      <c r="Q321" s="7"/>
      <c r="R321" s="7"/>
      <c r="S321" s="7"/>
      <c r="T321" s="7"/>
      <c r="U321" s="7"/>
      <c r="V321" s="7"/>
      <c r="W321" s="7"/>
      <c r="X321" s="7"/>
      <c r="Y321" s="7"/>
      <c r="Z321" s="7"/>
      <c r="AA321" s="7"/>
    </row>
    <row r="322" ht="22.5" customHeight="1">
      <c r="A322" s="7" t="s">
        <v>1100</v>
      </c>
      <c r="B322" s="7">
        <v>1.0</v>
      </c>
      <c r="C322" s="7"/>
      <c r="D322" s="61">
        <v>46059.0</v>
      </c>
      <c r="E322" s="7"/>
      <c r="F322" s="7"/>
      <c r="G322" s="7"/>
      <c r="H322" s="7"/>
      <c r="I322" s="7"/>
      <c r="J322" s="7"/>
      <c r="K322" s="7"/>
      <c r="L322" s="7"/>
      <c r="M322" s="7"/>
      <c r="N322" s="7"/>
      <c r="O322" s="7"/>
      <c r="P322" s="7"/>
      <c r="Q322" s="7"/>
      <c r="R322" s="7"/>
      <c r="S322" s="7"/>
      <c r="T322" s="7"/>
      <c r="U322" s="7"/>
      <c r="V322" s="7"/>
      <c r="W322" s="7"/>
      <c r="X322" s="7"/>
      <c r="Y322" s="7"/>
      <c r="Z322" s="7"/>
      <c r="AA322" s="7"/>
    </row>
    <row r="323" ht="22.5" customHeight="1">
      <c r="A323" s="7" t="s">
        <v>932</v>
      </c>
      <c r="B323" s="7">
        <v>1.0</v>
      </c>
      <c r="C323" s="7" t="s">
        <v>587</v>
      </c>
      <c r="D323" s="61">
        <v>46059.0</v>
      </c>
      <c r="E323" s="7" t="s">
        <v>3546</v>
      </c>
      <c r="F323" s="7"/>
      <c r="G323" s="7" t="s">
        <v>997</v>
      </c>
      <c r="H323" s="7"/>
      <c r="I323" s="7"/>
      <c r="J323" s="7"/>
      <c r="K323" s="7"/>
      <c r="L323" s="7"/>
      <c r="M323" s="7"/>
      <c r="N323" s="7" t="s">
        <v>997</v>
      </c>
      <c r="O323" s="7"/>
      <c r="P323" s="7" t="s">
        <v>997</v>
      </c>
      <c r="Q323" s="7"/>
      <c r="R323" s="7"/>
      <c r="S323" s="7"/>
      <c r="T323" s="7"/>
      <c r="U323" s="7"/>
      <c r="V323" s="7"/>
      <c r="W323" s="7"/>
      <c r="X323" s="7"/>
      <c r="Y323" s="7"/>
      <c r="Z323" s="7"/>
      <c r="AA323" s="7"/>
    </row>
    <row r="324" ht="22.5" customHeight="1">
      <c r="A324" s="7" t="s">
        <v>826</v>
      </c>
      <c r="B324" s="7">
        <v>1.0</v>
      </c>
      <c r="C324" s="7" t="s">
        <v>215</v>
      </c>
      <c r="D324" s="61">
        <v>46055.0</v>
      </c>
      <c r="E324" s="7" t="s">
        <v>3553</v>
      </c>
      <c r="F324" s="7"/>
      <c r="G324" s="7"/>
      <c r="H324" s="7"/>
      <c r="I324" s="7"/>
      <c r="J324" s="7"/>
      <c r="K324" s="7"/>
      <c r="L324" s="7"/>
      <c r="M324" s="7"/>
      <c r="N324" s="7"/>
      <c r="O324" s="7" t="s">
        <v>997</v>
      </c>
      <c r="P324" s="7"/>
      <c r="Q324" s="7"/>
      <c r="R324" s="7"/>
      <c r="S324" s="7"/>
      <c r="T324" s="7"/>
      <c r="U324" s="7"/>
      <c r="V324" s="7"/>
      <c r="W324" s="7"/>
      <c r="X324" s="7"/>
      <c r="Y324" s="7"/>
      <c r="Z324" s="7"/>
      <c r="AA324" s="7"/>
    </row>
    <row r="325" ht="22.5" customHeight="1">
      <c r="A325" s="7" t="s">
        <v>800</v>
      </c>
      <c r="B325" s="7">
        <v>1.0</v>
      </c>
      <c r="C325" s="7"/>
      <c r="D325" s="61">
        <v>46055.0</v>
      </c>
      <c r="E325" s="7"/>
      <c r="F325" s="7"/>
      <c r="G325" s="7"/>
      <c r="H325" s="7"/>
      <c r="I325" s="7"/>
      <c r="J325" s="7"/>
      <c r="K325" s="7"/>
      <c r="L325" s="7"/>
      <c r="M325" s="7"/>
      <c r="N325" s="7"/>
      <c r="O325" s="7"/>
      <c r="P325" s="7"/>
      <c r="Q325" s="7"/>
      <c r="R325" s="7"/>
      <c r="S325" s="7"/>
      <c r="T325" s="7"/>
      <c r="U325" s="7"/>
      <c r="V325" s="7"/>
      <c r="W325" s="7"/>
      <c r="X325" s="7"/>
      <c r="Y325" s="7"/>
      <c r="Z325" s="7"/>
      <c r="AA325" s="7"/>
    </row>
    <row r="326" ht="22.5" customHeight="1">
      <c r="A326" s="7" t="s">
        <v>1078</v>
      </c>
      <c r="B326" s="7">
        <v>1.0</v>
      </c>
      <c r="C326" s="7"/>
      <c r="D326" s="61">
        <v>46055.0</v>
      </c>
      <c r="E326" s="7"/>
      <c r="F326" s="7"/>
      <c r="G326" s="7"/>
      <c r="H326" s="7"/>
      <c r="I326" s="7"/>
      <c r="J326" s="7"/>
      <c r="K326" s="7"/>
      <c r="L326" s="7"/>
      <c r="M326" s="7"/>
      <c r="N326" s="7"/>
      <c r="O326" s="7"/>
      <c r="P326" s="7"/>
      <c r="Q326" s="7"/>
      <c r="R326" s="7"/>
      <c r="S326" s="7"/>
      <c r="T326" s="7"/>
      <c r="U326" s="7"/>
      <c r="V326" s="7"/>
      <c r="W326" s="7"/>
      <c r="X326" s="7"/>
      <c r="Y326" s="7"/>
      <c r="Z326" s="7"/>
      <c r="AA326" s="7"/>
    </row>
    <row r="327" ht="22.5" customHeight="1">
      <c r="A327" s="7" t="s">
        <v>497</v>
      </c>
      <c r="B327" s="7">
        <v>1.0</v>
      </c>
      <c r="C327" s="7" t="s">
        <v>215</v>
      </c>
      <c r="D327" s="61">
        <v>46055.0</v>
      </c>
      <c r="E327" s="7" t="s">
        <v>3573</v>
      </c>
      <c r="F327" s="7"/>
      <c r="G327" s="7"/>
      <c r="H327" s="7"/>
      <c r="I327" s="7"/>
      <c r="J327" s="7"/>
      <c r="K327" s="7"/>
      <c r="L327" s="7"/>
      <c r="M327" s="7"/>
      <c r="N327" s="7"/>
      <c r="O327" s="7"/>
      <c r="P327" s="7"/>
      <c r="Q327" s="7"/>
      <c r="R327" s="7" t="s">
        <v>997</v>
      </c>
      <c r="S327" s="7"/>
      <c r="T327" s="7"/>
      <c r="U327" s="7"/>
      <c r="V327" s="7"/>
      <c r="W327" s="7"/>
      <c r="X327" s="7"/>
      <c r="Y327" s="7"/>
      <c r="Z327" s="7"/>
      <c r="AA327" s="7"/>
    </row>
    <row r="328" ht="22.5" customHeight="1">
      <c r="A328" s="7" t="s">
        <v>1002</v>
      </c>
      <c r="B328" s="7">
        <v>1.0</v>
      </c>
      <c r="C328" s="7"/>
      <c r="D328" s="61">
        <v>46055.0</v>
      </c>
      <c r="E328" s="7"/>
      <c r="F328" s="7"/>
      <c r="G328" s="7"/>
      <c r="H328" s="7"/>
      <c r="I328" s="7"/>
      <c r="J328" s="7"/>
      <c r="K328" s="7"/>
      <c r="L328" s="7"/>
      <c r="M328" s="7"/>
      <c r="N328" s="7"/>
      <c r="O328" s="7"/>
      <c r="P328" s="7"/>
      <c r="Q328" s="7"/>
      <c r="R328" s="7"/>
      <c r="S328" s="7"/>
      <c r="T328" s="7"/>
      <c r="U328" s="7"/>
      <c r="V328" s="7"/>
      <c r="W328" s="7"/>
      <c r="X328" s="7"/>
      <c r="Y328" s="7"/>
      <c r="Z328" s="7"/>
      <c r="AA328" s="7"/>
    </row>
    <row r="329" ht="22.5" customHeight="1">
      <c r="A329" s="7" t="s">
        <v>1224</v>
      </c>
      <c r="B329" s="7">
        <v>1.0</v>
      </c>
      <c r="C329" s="7" t="s">
        <v>215</v>
      </c>
      <c r="D329" s="61">
        <v>46055.0</v>
      </c>
      <c r="E329" s="7" t="s">
        <v>3587</v>
      </c>
      <c r="F329" s="7"/>
      <c r="G329" s="7"/>
      <c r="H329" s="7"/>
      <c r="I329" s="7"/>
      <c r="J329" s="7"/>
      <c r="K329" s="7"/>
      <c r="L329" s="7"/>
      <c r="M329" s="7"/>
      <c r="N329" s="7"/>
      <c r="O329" s="7" t="s">
        <v>997</v>
      </c>
      <c r="P329" s="7"/>
      <c r="Q329" s="7"/>
      <c r="R329" s="7"/>
      <c r="S329" s="7"/>
      <c r="T329" s="7"/>
      <c r="U329" s="7"/>
      <c r="V329" s="7"/>
      <c r="W329" s="7"/>
      <c r="X329" s="7"/>
      <c r="Y329" s="7"/>
      <c r="Z329" s="7"/>
      <c r="AA329" s="7"/>
    </row>
    <row r="330" ht="22.5" customHeight="1">
      <c r="A330" s="7" t="s">
        <v>553</v>
      </c>
      <c r="B330" s="7">
        <v>1.0</v>
      </c>
      <c r="C330" s="7"/>
      <c r="D330" s="61">
        <v>46055.0</v>
      </c>
      <c r="E330" s="7"/>
      <c r="F330" s="7"/>
      <c r="G330" s="7"/>
      <c r="H330" s="7"/>
      <c r="I330" s="7"/>
      <c r="J330" s="7"/>
      <c r="K330" s="7"/>
      <c r="L330" s="7"/>
      <c r="M330" s="7"/>
      <c r="N330" s="7"/>
      <c r="O330" s="7"/>
      <c r="P330" s="7"/>
      <c r="Q330" s="7"/>
      <c r="R330" s="7"/>
      <c r="S330" s="7"/>
      <c r="T330" s="7"/>
      <c r="U330" s="7"/>
      <c r="V330" s="7"/>
      <c r="W330" s="7"/>
      <c r="X330" s="7"/>
      <c r="Y330" s="7"/>
      <c r="Z330" s="7"/>
      <c r="AA330" s="7"/>
    </row>
    <row r="331" ht="22.5" customHeight="1">
      <c r="A331" s="7" t="s">
        <v>973</v>
      </c>
      <c r="B331" s="7">
        <v>1.0</v>
      </c>
      <c r="C331" s="7" t="s">
        <v>215</v>
      </c>
      <c r="D331" s="61">
        <v>46055.0</v>
      </c>
      <c r="E331" s="7" t="s">
        <v>3601</v>
      </c>
      <c r="F331" s="7"/>
      <c r="G331" s="7"/>
      <c r="H331" s="7"/>
      <c r="I331" s="7"/>
      <c r="J331" s="7"/>
      <c r="K331" s="7"/>
      <c r="L331" s="7"/>
      <c r="M331" s="7" t="s">
        <v>997</v>
      </c>
      <c r="N331" s="7" t="s">
        <v>997</v>
      </c>
      <c r="O331" s="7"/>
      <c r="P331" s="7"/>
      <c r="Q331" s="7"/>
      <c r="R331" s="7"/>
      <c r="S331" s="7"/>
      <c r="T331" s="7"/>
      <c r="U331" s="7"/>
      <c r="V331" s="7"/>
      <c r="W331" s="7"/>
      <c r="X331" s="7"/>
      <c r="Y331" s="7"/>
      <c r="Z331" s="7"/>
      <c r="AA331" s="7"/>
    </row>
    <row r="332" ht="22.5" customHeight="1">
      <c r="A332" s="7" t="s">
        <v>780</v>
      </c>
      <c r="B332" s="7">
        <v>1.0</v>
      </c>
      <c r="C332" s="7"/>
      <c r="D332" s="61">
        <v>46055.0</v>
      </c>
      <c r="E332" s="7"/>
      <c r="F332" s="7"/>
      <c r="G332" s="7"/>
      <c r="H332" s="7"/>
      <c r="I332" s="7"/>
      <c r="J332" s="7"/>
      <c r="K332" s="7"/>
      <c r="L332" s="7"/>
      <c r="M332" s="7"/>
      <c r="N332" s="7"/>
      <c r="O332" s="7"/>
      <c r="P332" s="7"/>
      <c r="Q332" s="7"/>
      <c r="R332" s="7"/>
      <c r="S332" s="7"/>
      <c r="T332" s="7"/>
      <c r="U332" s="7"/>
      <c r="V332" s="7"/>
      <c r="W332" s="7"/>
      <c r="X332" s="7"/>
      <c r="Y332" s="7"/>
      <c r="Z332" s="7"/>
      <c r="AA332" s="7"/>
    </row>
    <row r="333" ht="22.5" customHeight="1">
      <c r="A333" s="7" t="s">
        <v>783</v>
      </c>
      <c r="B333" s="7">
        <v>1.0</v>
      </c>
      <c r="C333" s="7"/>
      <c r="D333" s="61">
        <v>46055.0</v>
      </c>
      <c r="E333" s="7"/>
      <c r="F333" s="7"/>
      <c r="G333" s="7"/>
      <c r="H333" s="7"/>
      <c r="I333" s="7"/>
      <c r="J333" s="7"/>
      <c r="K333" s="7"/>
      <c r="L333" s="7"/>
      <c r="M333" s="7"/>
      <c r="N333" s="7"/>
      <c r="O333" s="7"/>
      <c r="P333" s="7"/>
      <c r="Q333" s="7"/>
      <c r="R333" s="7"/>
      <c r="S333" s="7"/>
      <c r="T333" s="7"/>
      <c r="U333" s="7"/>
      <c r="V333" s="7"/>
      <c r="W333" s="7"/>
      <c r="X333" s="7"/>
      <c r="Y333" s="7"/>
      <c r="Z333" s="7"/>
      <c r="AA333" s="7"/>
    </row>
    <row r="334" ht="22.5" customHeight="1">
      <c r="A334" s="7" t="s">
        <v>677</v>
      </c>
      <c r="B334" s="7">
        <v>1.0</v>
      </c>
      <c r="C334" s="7" t="s">
        <v>215</v>
      </c>
      <c r="D334" s="61">
        <v>46055.0</v>
      </c>
      <c r="E334" s="7" t="s">
        <v>3624</v>
      </c>
      <c r="F334" s="7"/>
      <c r="G334" s="7"/>
      <c r="H334" s="7"/>
      <c r="I334" s="7"/>
      <c r="J334" s="7"/>
      <c r="K334" s="7"/>
      <c r="L334" s="7"/>
      <c r="M334" s="7" t="s">
        <v>968</v>
      </c>
      <c r="N334" s="7" t="s">
        <v>1038</v>
      </c>
      <c r="O334" s="7" t="s">
        <v>968</v>
      </c>
      <c r="P334" s="7" t="s">
        <v>968</v>
      </c>
      <c r="Q334" s="7"/>
      <c r="R334" s="7" t="s">
        <v>997</v>
      </c>
      <c r="S334" s="7"/>
      <c r="T334" s="7"/>
      <c r="U334" s="7"/>
      <c r="V334" s="7"/>
      <c r="W334" s="7"/>
      <c r="X334" s="7"/>
      <c r="Y334" s="7"/>
      <c r="Z334" s="7"/>
      <c r="AA334" s="7"/>
    </row>
    <row r="335" ht="22.5" customHeight="1">
      <c r="A335" s="7" t="s">
        <v>1295</v>
      </c>
      <c r="B335" s="7">
        <v>1.0</v>
      </c>
      <c r="C335" s="7" t="s">
        <v>215</v>
      </c>
      <c r="D335" s="61">
        <v>46055.0</v>
      </c>
      <c r="E335" s="7" t="s">
        <v>3634</v>
      </c>
      <c r="F335" s="7"/>
      <c r="G335" s="7"/>
      <c r="H335" s="7"/>
      <c r="I335" s="7"/>
      <c r="J335" s="7" t="s">
        <v>968</v>
      </c>
      <c r="K335" s="7"/>
      <c r="L335" s="7"/>
      <c r="M335" s="7" t="s">
        <v>968</v>
      </c>
      <c r="N335" s="7" t="s">
        <v>1038</v>
      </c>
      <c r="O335" s="7" t="s">
        <v>997</v>
      </c>
      <c r="P335" s="7" t="s">
        <v>997</v>
      </c>
      <c r="Q335" s="7"/>
      <c r="R335" s="7" t="s">
        <v>997</v>
      </c>
      <c r="S335" s="7"/>
      <c r="T335" s="7"/>
      <c r="U335" s="7"/>
      <c r="V335" s="7"/>
      <c r="W335" s="7"/>
      <c r="X335" s="7"/>
      <c r="Y335" s="7"/>
      <c r="Z335" s="7"/>
      <c r="AA335" s="7"/>
    </row>
    <row r="336" ht="22.5" customHeight="1">
      <c r="A336" s="7" t="s">
        <v>904</v>
      </c>
      <c r="B336" s="7">
        <v>1.0</v>
      </c>
      <c r="C336" s="7" t="s">
        <v>215</v>
      </c>
      <c r="D336" s="61">
        <v>46055.0</v>
      </c>
      <c r="E336" s="7" t="s">
        <v>3643</v>
      </c>
      <c r="F336" s="7" t="s">
        <v>1302</v>
      </c>
      <c r="G336" s="7"/>
      <c r="H336" s="7"/>
      <c r="I336" s="7"/>
      <c r="J336" s="7"/>
      <c r="K336" s="7"/>
      <c r="L336" s="7"/>
      <c r="M336" s="7" t="s">
        <v>997</v>
      </c>
      <c r="N336" s="7" t="s">
        <v>1038</v>
      </c>
      <c r="O336" s="7" t="s">
        <v>997</v>
      </c>
      <c r="P336" s="7" t="s">
        <v>997</v>
      </c>
      <c r="Q336" s="7"/>
      <c r="R336" s="7"/>
      <c r="S336" s="7"/>
      <c r="T336" s="7"/>
      <c r="U336" s="7"/>
      <c r="V336" s="7"/>
      <c r="W336" s="7"/>
      <c r="X336" s="7"/>
      <c r="Y336" s="7"/>
      <c r="Z336" s="7"/>
      <c r="AA336" s="7" t="s">
        <v>3652</v>
      </c>
    </row>
    <row r="337" ht="22.5" customHeight="1">
      <c r="A337" s="7" t="s">
        <v>1072</v>
      </c>
      <c r="B337" s="7">
        <v>1.0</v>
      </c>
      <c r="C337" s="7"/>
      <c r="D337" s="61">
        <v>46055.0</v>
      </c>
      <c r="E337" s="7"/>
      <c r="F337" s="7"/>
      <c r="G337" s="7"/>
      <c r="H337" s="7"/>
      <c r="I337" s="7"/>
      <c r="J337" s="7"/>
      <c r="K337" s="7"/>
      <c r="L337" s="7"/>
      <c r="M337" s="7"/>
      <c r="N337" s="7"/>
      <c r="O337" s="7"/>
      <c r="P337" s="7"/>
      <c r="Q337" s="7"/>
      <c r="R337" s="7"/>
      <c r="S337" s="7"/>
      <c r="T337" s="7"/>
      <c r="U337" s="7"/>
      <c r="V337" s="7"/>
      <c r="W337" s="7"/>
      <c r="X337" s="7"/>
      <c r="Y337" s="7"/>
      <c r="Z337" s="7"/>
      <c r="AA337" s="7"/>
    </row>
    <row r="338" ht="22.5" customHeight="1">
      <c r="A338" s="7" t="s">
        <v>819</v>
      </c>
      <c r="B338" s="7">
        <v>1.0</v>
      </c>
      <c r="C338" s="7"/>
      <c r="D338" s="61">
        <v>46055.0</v>
      </c>
      <c r="E338" s="7"/>
      <c r="F338" s="7"/>
      <c r="G338" s="7"/>
      <c r="H338" s="7"/>
      <c r="I338" s="7"/>
      <c r="J338" s="7"/>
      <c r="K338" s="7"/>
      <c r="L338" s="7"/>
      <c r="M338" s="7"/>
      <c r="N338" s="7"/>
      <c r="O338" s="7"/>
      <c r="P338" s="7"/>
      <c r="Q338" s="7"/>
      <c r="R338" s="7"/>
      <c r="S338" s="7"/>
      <c r="T338" s="7"/>
      <c r="U338" s="7"/>
      <c r="V338" s="7"/>
      <c r="W338" s="7"/>
      <c r="X338" s="7"/>
      <c r="Y338" s="7"/>
      <c r="Z338" s="7"/>
      <c r="AA338" s="7"/>
    </row>
    <row r="339" ht="22.5" customHeight="1">
      <c r="A339" s="7" t="s">
        <v>768</v>
      </c>
      <c r="B339" s="7">
        <v>1.0</v>
      </c>
      <c r="C339" s="7"/>
      <c r="D339" s="61">
        <v>46056.0</v>
      </c>
      <c r="E339" s="7"/>
      <c r="F339" s="7"/>
      <c r="G339" s="7"/>
      <c r="H339" s="7"/>
      <c r="I339" s="7"/>
      <c r="J339" s="7"/>
      <c r="K339" s="7"/>
      <c r="L339" s="7"/>
      <c r="M339" s="7"/>
      <c r="N339" s="7"/>
      <c r="O339" s="7"/>
      <c r="P339" s="7"/>
      <c r="Q339" s="7"/>
      <c r="R339" s="7"/>
      <c r="S339" s="7"/>
      <c r="T339" s="7"/>
      <c r="U339" s="7"/>
      <c r="V339" s="7"/>
      <c r="W339" s="7"/>
      <c r="X339" s="7"/>
      <c r="Y339" s="7"/>
      <c r="Z339" s="7"/>
      <c r="AA339" s="7"/>
    </row>
    <row r="340" ht="22.5" customHeight="1">
      <c r="A340" s="7" t="s">
        <v>1062</v>
      </c>
      <c r="B340" s="7">
        <v>1.0</v>
      </c>
      <c r="C340" s="7" t="s">
        <v>94</v>
      </c>
      <c r="D340" s="61">
        <v>46056.0</v>
      </c>
      <c r="E340" s="7" t="s">
        <v>3671</v>
      </c>
      <c r="F340" s="7" t="s">
        <v>2374</v>
      </c>
      <c r="G340" s="7" t="s">
        <v>997</v>
      </c>
      <c r="H340" s="7"/>
      <c r="I340" s="7"/>
      <c r="J340" s="7"/>
      <c r="K340" s="7"/>
      <c r="L340" s="7"/>
      <c r="M340" s="7" t="s">
        <v>1038</v>
      </c>
      <c r="N340" s="7"/>
      <c r="O340" s="7"/>
      <c r="P340" s="7"/>
      <c r="Q340" s="7"/>
      <c r="R340" s="7"/>
      <c r="S340" s="7"/>
      <c r="T340" s="7"/>
      <c r="U340" s="7"/>
      <c r="V340" s="7"/>
      <c r="W340" s="7"/>
      <c r="X340" s="7"/>
      <c r="Y340" s="7"/>
      <c r="Z340" s="7"/>
      <c r="AA340" s="7"/>
    </row>
    <row r="341" ht="22.5" customHeight="1">
      <c r="A341" s="7" t="s">
        <v>1186</v>
      </c>
      <c r="B341" s="7">
        <v>1.0</v>
      </c>
      <c r="C341" s="7" t="s">
        <v>94</v>
      </c>
      <c r="D341" s="61">
        <v>46056.0</v>
      </c>
      <c r="E341" s="7" t="s">
        <v>3681</v>
      </c>
      <c r="F341" s="7"/>
      <c r="G341" s="7" t="s">
        <v>997</v>
      </c>
      <c r="H341" s="7"/>
      <c r="I341" s="7"/>
      <c r="J341" s="7"/>
      <c r="K341" s="7"/>
      <c r="L341" s="7"/>
      <c r="M341" s="7" t="s">
        <v>968</v>
      </c>
      <c r="N341" s="7"/>
      <c r="O341" s="7"/>
      <c r="P341" s="7"/>
      <c r="Q341" s="7" t="s">
        <v>968</v>
      </c>
      <c r="R341" s="7" t="s">
        <v>997</v>
      </c>
      <c r="S341" s="7"/>
      <c r="T341" s="7"/>
      <c r="U341" s="7"/>
      <c r="V341" s="7"/>
      <c r="W341" s="7"/>
      <c r="X341" s="7"/>
      <c r="Y341" s="7"/>
      <c r="Z341" s="7"/>
      <c r="AA341" s="7"/>
    </row>
    <row r="342" ht="22.5" customHeight="1">
      <c r="A342" s="7" t="s">
        <v>933</v>
      </c>
      <c r="B342" s="7">
        <v>1.0</v>
      </c>
      <c r="C342" s="7" t="s">
        <v>94</v>
      </c>
      <c r="D342" s="61">
        <v>46056.0</v>
      </c>
      <c r="E342" s="7" t="s">
        <v>3690</v>
      </c>
      <c r="F342" s="7"/>
      <c r="G342" s="7" t="s">
        <v>968</v>
      </c>
      <c r="H342" s="7"/>
      <c r="I342" s="7"/>
      <c r="J342" s="7"/>
      <c r="K342" s="7"/>
      <c r="L342" s="7"/>
      <c r="M342" s="7" t="s">
        <v>968</v>
      </c>
      <c r="N342" s="7" t="s">
        <v>1038</v>
      </c>
      <c r="O342" s="7" t="s">
        <v>968</v>
      </c>
      <c r="P342" s="7"/>
      <c r="Q342" s="7"/>
      <c r="R342" s="7" t="s">
        <v>997</v>
      </c>
      <c r="S342" s="7"/>
      <c r="T342" s="7"/>
      <c r="U342" s="7"/>
      <c r="V342" s="7"/>
      <c r="W342" s="7"/>
      <c r="X342" s="7"/>
      <c r="Y342" s="7"/>
      <c r="Z342" s="7"/>
      <c r="AA342" s="7"/>
    </row>
    <row r="343" ht="22.5" customHeight="1">
      <c r="A343" s="7" t="s">
        <v>859</v>
      </c>
      <c r="B343" s="7">
        <v>1.0</v>
      </c>
      <c r="C343" s="7"/>
      <c r="D343" s="61">
        <v>46056.0</v>
      </c>
      <c r="E343" s="7"/>
      <c r="F343" s="7"/>
      <c r="G343" s="7"/>
      <c r="H343" s="7"/>
      <c r="I343" s="7"/>
      <c r="J343" s="7"/>
      <c r="K343" s="7"/>
      <c r="L343" s="7"/>
      <c r="M343" s="7"/>
      <c r="N343" s="7"/>
      <c r="O343" s="7"/>
      <c r="P343" s="7"/>
      <c r="Q343" s="7"/>
      <c r="R343" s="7"/>
      <c r="S343" s="7"/>
      <c r="T343" s="7"/>
      <c r="U343" s="7"/>
      <c r="V343" s="7"/>
      <c r="W343" s="7"/>
      <c r="X343" s="7"/>
      <c r="Y343" s="7"/>
      <c r="Z343" s="7"/>
      <c r="AA343" s="7"/>
    </row>
    <row r="344" ht="22.5" customHeight="1">
      <c r="A344" s="7" t="s">
        <v>1066</v>
      </c>
      <c r="B344" s="7">
        <v>1.0</v>
      </c>
      <c r="C344" s="7"/>
      <c r="D344" s="61">
        <v>46056.0</v>
      </c>
      <c r="E344" s="7"/>
      <c r="F344" s="7"/>
      <c r="G344" s="7"/>
      <c r="H344" s="7"/>
      <c r="I344" s="7"/>
      <c r="J344" s="7"/>
      <c r="K344" s="7"/>
      <c r="L344" s="7"/>
      <c r="M344" s="7"/>
      <c r="N344" s="7"/>
      <c r="O344" s="7"/>
      <c r="P344" s="7"/>
      <c r="Q344" s="7"/>
      <c r="R344" s="7"/>
      <c r="S344" s="7"/>
      <c r="T344" s="7"/>
      <c r="U344" s="7"/>
      <c r="V344" s="7"/>
      <c r="W344" s="7"/>
      <c r="X344" s="7"/>
      <c r="Y344" s="7"/>
      <c r="Z344" s="7"/>
      <c r="AA344" s="7"/>
    </row>
    <row r="345" ht="22.5" customHeight="1">
      <c r="A345" s="7" t="s">
        <v>504</v>
      </c>
      <c r="B345" s="7">
        <v>1.0</v>
      </c>
      <c r="C345" s="7"/>
      <c r="D345" s="61">
        <v>46056.0</v>
      </c>
      <c r="E345" s="7"/>
      <c r="F345" s="7"/>
      <c r="G345" s="7"/>
      <c r="H345" s="7"/>
      <c r="I345" s="7"/>
      <c r="J345" s="7"/>
      <c r="K345" s="7"/>
      <c r="L345" s="7"/>
      <c r="M345" s="7"/>
      <c r="N345" s="7"/>
      <c r="O345" s="7"/>
      <c r="P345" s="7"/>
      <c r="Q345" s="7"/>
      <c r="R345" s="7"/>
      <c r="S345" s="7"/>
      <c r="T345" s="7"/>
      <c r="U345" s="7"/>
      <c r="V345" s="7"/>
      <c r="W345" s="7"/>
      <c r="X345" s="7"/>
      <c r="Y345" s="7"/>
      <c r="Z345" s="7"/>
      <c r="AA345" s="7"/>
    </row>
    <row r="346" ht="22.5" customHeight="1">
      <c r="A346" s="7" t="s">
        <v>595</v>
      </c>
      <c r="B346" s="7">
        <v>1.0</v>
      </c>
      <c r="C346" s="7" t="s">
        <v>94</v>
      </c>
      <c r="D346" s="61">
        <v>46056.0</v>
      </c>
      <c r="E346" s="7" t="s">
        <v>3709</v>
      </c>
      <c r="F346" s="7" t="s">
        <v>1302</v>
      </c>
      <c r="G346" s="7"/>
      <c r="H346" s="7"/>
      <c r="I346" s="7"/>
      <c r="J346" s="7"/>
      <c r="K346" s="7"/>
      <c r="L346" s="7"/>
      <c r="M346" s="7"/>
      <c r="N346" s="7"/>
      <c r="O346" s="7"/>
      <c r="P346" s="7"/>
      <c r="Q346" s="7"/>
      <c r="R346" s="7"/>
      <c r="S346" s="7"/>
      <c r="T346" s="7"/>
      <c r="U346" s="7"/>
      <c r="V346" s="7"/>
      <c r="W346" s="7"/>
      <c r="X346" s="7"/>
      <c r="Y346" s="7"/>
      <c r="Z346" s="7"/>
      <c r="AA346" s="7"/>
    </row>
    <row r="347" ht="22.5" customHeight="1">
      <c r="A347" s="7" t="s">
        <v>648</v>
      </c>
      <c r="B347" s="7">
        <v>1.0</v>
      </c>
      <c r="C347" s="7"/>
      <c r="D347" s="61">
        <v>46056.0</v>
      </c>
      <c r="E347" s="7"/>
      <c r="F347" s="7"/>
      <c r="G347" s="7"/>
      <c r="H347" s="7"/>
      <c r="I347" s="7"/>
      <c r="J347" s="7"/>
      <c r="K347" s="7"/>
      <c r="L347" s="7"/>
      <c r="M347" s="7"/>
      <c r="N347" s="7"/>
      <c r="O347" s="7"/>
      <c r="P347" s="7"/>
      <c r="Q347" s="7"/>
      <c r="R347" s="7"/>
      <c r="S347" s="7"/>
      <c r="T347" s="7"/>
      <c r="U347" s="7"/>
      <c r="V347" s="7"/>
      <c r="W347" s="7"/>
      <c r="X347" s="7"/>
      <c r="Y347" s="7"/>
      <c r="Z347" s="7"/>
      <c r="AA347" s="7"/>
    </row>
    <row r="348" ht="22.5" customHeight="1">
      <c r="A348" s="7" t="s">
        <v>761</v>
      </c>
      <c r="B348" s="7">
        <v>1.0</v>
      </c>
      <c r="C348" s="7" t="s">
        <v>94</v>
      </c>
      <c r="D348" s="61">
        <v>46056.0</v>
      </c>
      <c r="E348" s="7" t="s">
        <v>3716</v>
      </c>
      <c r="F348" s="7" t="s">
        <v>1302</v>
      </c>
      <c r="G348" s="7"/>
      <c r="H348" s="7"/>
      <c r="I348" s="7"/>
      <c r="J348" s="7"/>
      <c r="K348" s="7"/>
      <c r="L348" s="7"/>
      <c r="M348" s="7"/>
      <c r="N348" s="7"/>
      <c r="O348" s="7"/>
      <c r="P348" s="7"/>
      <c r="Q348" s="7"/>
      <c r="R348" s="7"/>
      <c r="S348" s="7"/>
      <c r="T348" s="7"/>
      <c r="U348" s="7"/>
      <c r="V348" s="7"/>
      <c r="W348" s="7"/>
      <c r="X348" s="7"/>
      <c r="Y348" s="7"/>
      <c r="Z348" s="7"/>
      <c r="AA348" s="7"/>
    </row>
    <row r="349" ht="22.5" customHeight="1">
      <c r="A349" s="7" t="s">
        <v>1090</v>
      </c>
      <c r="B349" s="7">
        <v>1.0</v>
      </c>
      <c r="C349" s="7" t="s">
        <v>94</v>
      </c>
      <c r="D349" s="61">
        <v>46056.0</v>
      </c>
      <c r="E349" s="7" t="s">
        <v>3721</v>
      </c>
      <c r="F349" s="7"/>
      <c r="G349" s="7"/>
      <c r="H349" s="7"/>
      <c r="I349" s="7"/>
      <c r="J349" s="7"/>
      <c r="K349" s="7"/>
      <c r="L349" s="7"/>
      <c r="M349" s="7"/>
      <c r="N349" s="7"/>
      <c r="O349" s="7"/>
      <c r="P349" s="7"/>
      <c r="Q349" s="7" t="s">
        <v>997</v>
      </c>
      <c r="R349" s="7"/>
      <c r="S349" s="7"/>
      <c r="T349" s="7"/>
      <c r="U349" s="7"/>
      <c r="V349" s="7"/>
      <c r="W349" s="7"/>
      <c r="X349" s="7"/>
      <c r="Y349" s="7"/>
      <c r="Z349" s="7"/>
      <c r="AA349" s="7"/>
    </row>
    <row r="350" ht="22.5" customHeight="1">
      <c r="A350" s="7" t="s">
        <v>880</v>
      </c>
      <c r="B350" s="7">
        <v>1.0</v>
      </c>
      <c r="C350" s="7"/>
      <c r="D350" s="61">
        <v>46056.0</v>
      </c>
      <c r="E350" s="7"/>
      <c r="F350" s="7"/>
      <c r="G350" s="7"/>
      <c r="H350" s="7"/>
      <c r="I350" s="7"/>
      <c r="J350" s="7"/>
      <c r="K350" s="7"/>
      <c r="L350" s="7"/>
      <c r="M350" s="7"/>
      <c r="N350" s="7"/>
      <c r="O350" s="7"/>
      <c r="P350" s="7"/>
      <c r="Q350" s="7"/>
      <c r="R350" s="7"/>
      <c r="S350" s="7"/>
      <c r="T350" s="7"/>
      <c r="U350" s="7"/>
      <c r="V350" s="7"/>
      <c r="W350" s="7"/>
      <c r="X350" s="7"/>
      <c r="Y350" s="7"/>
      <c r="Z350" s="7"/>
      <c r="AA350" s="7"/>
    </row>
    <row r="351" ht="22.5" customHeight="1">
      <c r="A351" s="7" t="s">
        <v>645</v>
      </c>
      <c r="B351" s="7">
        <v>1.0</v>
      </c>
      <c r="C351" s="7" t="s">
        <v>94</v>
      </c>
      <c r="D351" s="61">
        <v>46056.0</v>
      </c>
      <c r="E351" s="7" t="s">
        <v>3737</v>
      </c>
      <c r="F351" s="7" t="s">
        <v>2374</v>
      </c>
      <c r="G351" s="7"/>
      <c r="H351" s="7"/>
      <c r="I351" s="7"/>
      <c r="J351" s="7"/>
      <c r="K351" s="7"/>
      <c r="L351" s="7"/>
      <c r="M351" s="7" t="s">
        <v>1038</v>
      </c>
      <c r="N351" s="7"/>
      <c r="O351" s="7"/>
      <c r="P351" s="7"/>
      <c r="Q351" s="7"/>
      <c r="R351" s="7" t="s">
        <v>1038</v>
      </c>
      <c r="S351" s="7"/>
      <c r="T351" s="7"/>
      <c r="U351" s="7"/>
      <c r="V351" s="7"/>
      <c r="W351" s="7"/>
      <c r="X351" s="7"/>
      <c r="Y351" s="7"/>
      <c r="Z351" s="7"/>
      <c r="AA351" s="7"/>
    </row>
    <row r="352" ht="22.5" customHeight="1">
      <c r="A352" s="7" t="s">
        <v>989</v>
      </c>
      <c r="B352" s="7">
        <v>1.0</v>
      </c>
      <c r="C352" s="7"/>
      <c r="D352" s="61">
        <v>46056.0</v>
      </c>
      <c r="E352" s="7"/>
      <c r="F352" s="7"/>
      <c r="G352" s="7"/>
      <c r="H352" s="7"/>
      <c r="I352" s="7"/>
      <c r="J352" s="7"/>
      <c r="K352" s="7"/>
      <c r="L352" s="7"/>
      <c r="M352" s="7"/>
      <c r="N352" s="7"/>
      <c r="O352" s="7"/>
      <c r="P352" s="7"/>
      <c r="Q352" s="7"/>
      <c r="R352" s="7"/>
      <c r="S352" s="7"/>
      <c r="T352" s="7"/>
      <c r="U352" s="7"/>
      <c r="V352" s="7"/>
      <c r="W352" s="7"/>
      <c r="X352" s="7"/>
      <c r="Y352" s="7"/>
      <c r="Z352" s="7"/>
      <c r="AA352" s="7"/>
    </row>
    <row r="353" ht="22.5" customHeight="1">
      <c r="A353" s="7" t="s">
        <v>763</v>
      </c>
      <c r="B353" s="7">
        <v>1.0</v>
      </c>
      <c r="C353" s="7"/>
      <c r="D353" s="61">
        <v>46056.0</v>
      </c>
      <c r="E353" s="7"/>
      <c r="F353" s="7"/>
      <c r="G353" s="7"/>
      <c r="H353" s="7"/>
      <c r="I353" s="7"/>
      <c r="J353" s="7"/>
      <c r="K353" s="7"/>
      <c r="L353" s="7"/>
      <c r="M353" s="7"/>
      <c r="N353" s="7"/>
      <c r="O353" s="7"/>
      <c r="P353" s="7"/>
      <c r="Q353" s="7"/>
      <c r="R353" s="7"/>
      <c r="S353" s="7"/>
      <c r="T353" s="7"/>
      <c r="U353" s="7"/>
      <c r="V353" s="7"/>
      <c r="W353" s="7"/>
      <c r="X353" s="7"/>
      <c r="Y353" s="7"/>
      <c r="Z353" s="7"/>
      <c r="AA353" s="7"/>
    </row>
    <row r="354" ht="22.5" customHeight="1">
      <c r="A354" s="7" t="s">
        <v>1136</v>
      </c>
      <c r="B354" s="7">
        <v>1.0</v>
      </c>
      <c r="C354" s="7" t="s">
        <v>94</v>
      </c>
      <c r="D354" s="61">
        <v>46056.0</v>
      </c>
      <c r="E354" s="7" t="s">
        <v>3758</v>
      </c>
      <c r="F354" s="7"/>
      <c r="G354" s="7"/>
      <c r="H354" s="7"/>
      <c r="I354" s="7"/>
      <c r="J354" s="7"/>
      <c r="K354" s="7"/>
      <c r="L354" s="7"/>
      <c r="M354" s="7"/>
      <c r="N354" s="7"/>
      <c r="O354" s="7"/>
      <c r="P354" s="7"/>
      <c r="Q354" s="7" t="s">
        <v>968</v>
      </c>
      <c r="R354" s="7"/>
      <c r="S354" s="7"/>
      <c r="T354" s="7"/>
      <c r="U354" s="7"/>
      <c r="V354" s="7"/>
      <c r="W354" s="7"/>
      <c r="X354" s="7"/>
      <c r="Y354" s="7"/>
      <c r="Z354" s="7"/>
      <c r="AA354" s="7"/>
    </row>
    <row r="355" ht="22.5" customHeight="1">
      <c r="A355" s="7" t="s">
        <v>440</v>
      </c>
      <c r="B355" s="7">
        <v>1.0</v>
      </c>
      <c r="C355" s="7"/>
      <c r="D355" s="61">
        <v>46056.0</v>
      </c>
      <c r="E355" s="7"/>
      <c r="F355" s="7"/>
      <c r="G355" s="7"/>
      <c r="H355" s="7"/>
      <c r="I355" s="7"/>
      <c r="J355" s="7"/>
      <c r="K355" s="7"/>
      <c r="L355" s="7"/>
      <c r="M355" s="7"/>
      <c r="N355" s="7"/>
      <c r="O355" s="7"/>
      <c r="P355" s="7"/>
      <c r="Q355" s="7"/>
      <c r="R355" s="7"/>
      <c r="S355" s="7"/>
      <c r="T355" s="7"/>
      <c r="U355" s="7"/>
      <c r="V355" s="7"/>
      <c r="W355" s="7"/>
      <c r="X355" s="7"/>
      <c r="Y355" s="7"/>
      <c r="Z355" s="7"/>
      <c r="AA355" s="7"/>
    </row>
    <row r="356" ht="22.5" customHeight="1">
      <c r="A356" s="7" t="s">
        <v>688</v>
      </c>
      <c r="B356" s="7">
        <v>1.0</v>
      </c>
      <c r="C356" s="7" t="s">
        <v>94</v>
      </c>
      <c r="D356" s="61">
        <v>46056.0</v>
      </c>
      <c r="E356" s="7" t="s">
        <v>3770</v>
      </c>
      <c r="F356" s="7"/>
      <c r="G356" s="7"/>
      <c r="H356" s="7"/>
      <c r="I356" s="7"/>
      <c r="J356" s="7"/>
      <c r="K356" s="7"/>
      <c r="L356" s="7"/>
      <c r="M356" s="7" t="s">
        <v>1038</v>
      </c>
      <c r="N356" s="7"/>
      <c r="O356" s="7"/>
      <c r="P356" s="7"/>
      <c r="Q356" s="7"/>
      <c r="R356" s="7"/>
      <c r="S356" s="7"/>
      <c r="T356" s="7"/>
      <c r="U356" s="7"/>
      <c r="V356" s="7"/>
      <c r="W356" s="7"/>
      <c r="X356" s="7"/>
      <c r="Y356" s="7"/>
      <c r="Z356" s="7"/>
      <c r="AA356" s="7"/>
    </row>
    <row r="357" ht="22.5" customHeight="1">
      <c r="A357" s="7" t="s">
        <v>1271</v>
      </c>
      <c r="B357" s="7">
        <v>1.0</v>
      </c>
      <c r="C357" s="7" t="s">
        <v>94</v>
      </c>
      <c r="D357" s="61">
        <v>46056.0</v>
      </c>
      <c r="E357" s="7" t="s">
        <v>3776</v>
      </c>
      <c r="F357" s="7"/>
      <c r="G357" s="7"/>
      <c r="H357" s="7"/>
      <c r="I357" s="7"/>
      <c r="J357" s="7"/>
      <c r="K357" s="7"/>
      <c r="L357" s="7"/>
      <c r="M357" s="7"/>
      <c r="N357" s="7"/>
      <c r="O357" s="7"/>
      <c r="P357" s="7"/>
      <c r="Q357" s="7" t="s">
        <v>968</v>
      </c>
      <c r="R357" s="7"/>
      <c r="S357" s="7"/>
      <c r="T357" s="7"/>
      <c r="U357" s="7"/>
      <c r="V357" s="7"/>
      <c r="W357" s="7"/>
      <c r="X357" s="7"/>
      <c r="Y357" s="7"/>
      <c r="Z357" s="7"/>
      <c r="AA357" s="7"/>
    </row>
    <row r="358" ht="22.5" customHeight="1">
      <c r="A358" s="7" t="s">
        <v>351</v>
      </c>
      <c r="B358" s="7">
        <v>1.0</v>
      </c>
      <c r="C358" s="7" t="s">
        <v>183</v>
      </c>
      <c r="D358" s="61">
        <v>46057.0</v>
      </c>
      <c r="E358" s="7" t="s">
        <v>3780</v>
      </c>
      <c r="F358" s="7"/>
      <c r="G358" s="7" t="s">
        <v>997</v>
      </c>
      <c r="H358" s="7"/>
      <c r="I358" s="7"/>
      <c r="J358" s="7"/>
      <c r="K358" s="7"/>
      <c r="L358" s="7"/>
      <c r="M358" s="7"/>
      <c r="N358" s="7"/>
      <c r="O358" s="7"/>
      <c r="P358" s="7"/>
      <c r="Q358" s="7"/>
      <c r="R358" s="7"/>
      <c r="S358" s="7"/>
      <c r="T358" s="7"/>
      <c r="U358" s="7"/>
      <c r="V358" s="7"/>
      <c r="W358" s="7"/>
      <c r="X358" s="7"/>
      <c r="Y358" s="7"/>
      <c r="Z358" s="7"/>
      <c r="AA358" s="7"/>
    </row>
    <row r="359" ht="22.5" customHeight="1">
      <c r="A359" s="7" t="s">
        <v>358</v>
      </c>
      <c r="B359" s="7">
        <v>1.0</v>
      </c>
      <c r="C359" s="7" t="s">
        <v>183</v>
      </c>
      <c r="D359" s="61">
        <v>46057.0</v>
      </c>
      <c r="E359" s="7" t="s">
        <v>3783</v>
      </c>
      <c r="F359" s="7" t="s">
        <v>1302</v>
      </c>
      <c r="G359" s="7"/>
      <c r="H359" s="7"/>
      <c r="I359" s="7"/>
      <c r="J359" s="7"/>
      <c r="K359" s="7"/>
      <c r="L359" s="7"/>
      <c r="M359" s="7"/>
      <c r="N359" s="7"/>
      <c r="O359" s="7" t="s">
        <v>1038</v>
      </c>
      <c r="P359" s="7"/>
      <c r="Q359" s="7"/>
      <c r="R359" s="7"/>
      <c r="S359" s="7"/>
      <c r="T359" s="7"/>
      <c r="U359" s="7"/>
      <c r="V359" s="7"/>
      <c r="W359" s="7"/>
      <c r="X359" s="7"/>
      <c r="Y359" s="7"/>
      <c r="Z359" s="7"/>
      <c r="AA359" s="7"/>
    </row>
    <row r="360" ht="22.5" customHeight="1">
      <c r="A360" s="7" t="s">
        <v>538</v>
      </c>
      <c r="B360" s="7">
        <v>1.0</v>
      </c>
      <c r="C360" s="7"/>
      <c r="D360" s="61">
        <v>46057.0</v>
      </c>
      <c r="E360" s="7"/>
      <c r="F360" s="7"/>
      <c r="G360" s="7"/>
      <c r="H360" s="7"/>
      <c r="I360" s="7"/>
      <c r="J360" s="7"/>
      <c r="K360" s="7"/>
      <c r="L360" s="7"/>
      <c r="M360" s="7"/>
      <c r="N360" s="7"/>
      <c r="O360" s="7"/>
      <c r="P360" s="7"/>
      <c r="Q360" s="7"/>
      <c r="R360" s="7"/>
      <c r="S360" s="7"/>
      <c r="T360" s="7"/>
      <c r="U360" s="7"/>
      <c r="V360" s="7"/>
      <c r="W360" s="7"/>
      <c r="X360" s="7"/>
      <c r="Y360" s="7"/>
      <c r="Z360" s="7"/>
      <c r="AA360" s="7"/>
    </row>
    <row r="361" ht="22.5" customHeight="1">
      <c r="A361" s="7" t="s">
        <v>765</v>
      </c>
      <c r="B361" s="7">
        <v>1.0</v>
      </c>
      <c r="C361" s="7"/>
      <c r="D361" s="61">
        <v>46057.0</v>
      </c>
      <c r="E361" s="7"/>
      <c r="F361" s="7"/>
      <c r="G361" s="7"/>
      <c r="H361" s="7"/>
      <c r="I361" s="7"/>
      <c r="J361" s="7"/>
      <c r="K361" s="7"/>
      <c r="L361" s="7"/>
      <c r="M361" s="7"/>
      <c r="N361" s="7"/>
      <c r="O361" s="7"/>
      <c r="P361" s="7"/>
      <c r="Q361" s="7"/>
      <c r="R361" s="7"/>
      <c r="S361" s="7"/>
      <c r="T361" s="7"/>
      <c r="U361" s="7"/>
      <c r="V361" s="7"/>
      <c r="W361" s="7"/>
      <c r="X361" s="7"/>
      <c r="Y361" s="7"/>
      <c r="Z361" s="7"/>
      <c r="AA361" s="7"/>
    </row>
    <row r="362" ht="22.5" customHeight="1">
      <c r="A362" s="7" t="s">
        <v>603</v>
      </c>
      <c r="B362" s="7">
        <v>1.0</v>
      </c>
      <c r="C362" s="7" t="s">
        <v>183</v>
      </c>
      <c r="D362" s="61">
        <v>46057.0</v>
      </c>
      <c r="E362" s="7" t="s">
        <v>3794</v>
      </c>
      <c r="F362" s="7"/>
      <c r="G362" s="7"/>
      <c r="H362" s="7"/>
      <c r="I362" s="7"/>
      <c r="J362" s="7"/>
      <c r="K362" s="7"/>
      <c r="L362" s="7"/>
      <c r="M362" s="7"/>
      <c r="N362" s="7" t="s">
        <v>997</v>
      </c>
      <c r="O362" s="7" t="s">
        <v>997</v>
      </c>
      <c r="P362" s="7" t="s">
        <v>968</v>
      </c>
      <c r="Q362" s="7"/>
      <c r="R362" s="7"/>
      <c r="S362" s="7"/>
      <c r="T362" s="7"/>
      <c r="U362" s="7"/>
      <c r="V362" s="7"/>
      <c r="W362" s="7"/>
      <c r="X362" s="7"/>
      <c r="Y362" s="7"/>
      <c r="Z362" s="7"/>
      <c r="AA362" s="7"/>
    </row>
    <row r="363" ht="22.5" customHeight="1">
      <c r="A363" s="7" t="s">
        <v>796</v>
      </c>
      <c r="B363" s="7">
        <v>1.0</v>
      </c>
      <c r="C363" s="7"/>
      <c r="D363" s="61">
        <v>46057.0</v>
      </c>
      <c r="E363" s="7"/>
      <c r="F363" s="7"/>
      <c r="G363" s="7"/>
      <c r="H363" s="7"/>
      <c r="I363" s="7"/>
      <c r="J363" s="7"/>
      <c r="K363" s="7"/>
      <c r="L363" s="7"/>
      <c r="M363" s="7"/>
      <c r="N363" s="7"/>
      <c r="O363" s="7"/>
      <c r="P363" s="7"/>
      <c r="Q363" s="7"/>
      <c r="R363" s="7"/>
      <c r="S363" s="7"/>
      <c r="T363" s="7"/>
      <c r="U363" s="7"/>
      <c r="V363" s="7"/>
      <c r="W363" s="7"/>
      <c r="X363" s="7"/>
      <c r="Y363" s="7"/>
      <c r="Z363" s="7"/>
      <c r="AA363" s="7"/>
    </row>
    <row r="364" ht="22.5" customHeight="1">
      <c r="A364" s="7" t="s">
        <v>865</v>
      </c>
      <c r="B364" s="7">
        <v>1.0</v>
      </c>
      <c r="C364" s="7"/>
      <c r="D364" s="61">
        <v>46057.0</v>
      </c>
      <c r="E364" s="7"/>
      <c r="F364" s="7"/>
      <c r="G364" s="7"/>
      <c r="H364" s="7"/>
      <c r="I364" s="7"/>
      <c r="J364" s="7"/>
      <c r="K364" s="7"/>
      <c r="L364" s="7"/>
      <c r="M364" s="7"/>
      <c r="N364" s="7"/>
      <c r="O364" s="7"/>
      <c r="P364" s="7"/>
      <c r="Q364" s="7"/>
      <c r="R364" s="7"/>
      <c r="S364" s="7"/>
      <c r="T364" s="7"/>
      <c r="U364" s="7"/>
      <c r="V364" s="7"/>
      <c r="W364" s="7"/>
      <c r="X364" s="7"/>
      <c r="Y364" s="7"/>
      <c r="Z364" s="7"/>
      <c r="AA364" s="7"/>
    </row>
    <row r="365" ht="22.5" customHeight="1">
      <c r="A365" s="7" t="s">
        <v>822</v>
      </c>
      <c r="B365" s="7">
        <v>1.0</v>
      </c>
      <c r="C365" s="7" t="s">
        <v>183</v>
      </c>
      <c r="D365" s="61">
        <v>46057.0</v>
      </c>
      <c r="E365" s="7" t="s">
        <v>3828</v>
      </c>
      <c r="F365" s="7"/>
      <c r="G365" s="7" t="s">
        <v>997</v>
      </c>
      <c r="H365" s="7"/>
      <c r="I365" s="7"/>
      <c r="J365" s="7"/>
      <c r="K365" s="7"/>
      <c r="L365" s="7"/>
      <c r="M365" s="7" t="s">
        <v>968</v>
      </c>
      <c r="N365" s="7" t="s">
        <v>968</v>
      </c>
      <c r="O365" s="7"/>
      <c r="P365" s="7" t="s">
        <v>997</v>
      </c>
      <c r="Q365" s="7"/>
      <c r="R365" s="7"/>
      <c r="S365" s="7"/>
      <c r="T365" s="7"/>
      <c r="U365" s="7"/>
      <c r="V365" s="7"/>
      <c r="W365" s="7"/>
      <c r="X365" s="7"/>
      <c r="Y365" s="7"/>
      <c r="Z365" s="7"/>
      <c r="AA365" s="7" t="s">
        <v>3843</v>
      </c>
    </row>
    <row r="366" ht="22.5" customHeight="1">
      <c r="A366" s="7" t="s">
        <v>1192</v>
      </c>
      <c r="B366" s="7">
        <v>1.0</v>
      </c>
      <c r="C366" s="7" t="s">
        <v>183</v>
      </c>
      <c r="D366" s="61">
        <v>46057.0</v>
      </c>
      <c r="E366" s="7" t="s">
        <v>3848</v>
      </c>
      <c r="F366" s="7" t="s">
        <v>1302</v>
      </c>
      <c r="G366" s="7"/>
      <c r="H366" s="7"/>
      <c r="I366" s="7"/>
      <c r="J366" s="7"/>
      <c r="K366" s="7"/>
      <c r="L366" s="7"/>
      <c r="M366" s="7"/>
      <c r="N366" s="7" t="s">
        <v>997</v>
      </c>
      <c r="O366" s="7"/>
      <c r="P366" s="7"/>
      <c r="Q366" s="7"/>
      <c r="R366" s="7"/>
      <c r="S366" s="7"/>
      <c r="T366" s="7"/>
      <c r="U366" s="7"/>
      <c r="V366" s="7"/>
      <c r="W366" s="7"/>
      <c r="X366" s="7"/>
      <c r="Y366" s="7"/>
      <c r="Z366" s="7"/>
      <c r="AA366" s="7"/>
    </row>
    <row r="367" ht="22.5" customHeight="1">
      <c r="A367" s="7" t="s">
        <v>776</v>
      </c>
      <c r="B367" s="7">
        <v>1.0</v>
      </c>
      <c r="C367" s="7" t="s">
        <v>183</v>
      </c>
      <c r="D367" s="61">
        <v>46057.0</v>
      </c>
      <c r="E367" s="7" t="s">
        <v>3858</v>
      </c>
      <c r="F367" s="7" t="s">
        <v>1302</v>
      </c>
      <c r="G367" s="7" t="s">
        <v>997</v>
      </c>
      <c r="H367" s="7"/>
      <c r="I367" s="7"/>
      <c r="J367" s="7"/>
      <c r="K367" s="7"/>
      <c r="L367" s="7"/>
      <c r="M367" s="7"/>
      <c r="N367" s="7" t="s">
        <v>997</v>
      </c>
      <c r="O367" s="7"/>
      <c r="P367" s="7"/>
      <c r="Q367" s="7"/>
      <c r="R367" s="7"/>
      <c r="S367" s="7"/>
      <c r="T367" s="7"/>
      <c r="U367" s="7"/>
      <c r="V367" s="7"/>
      <c r="W367" s="7"/>
      <c r="X367" s="7"/>
      <c r="Y367" s="7"/>
      <c r="Z367" s="7"/>
      <c r="AA367" s="7"/>
    </row>
    <row r="368" ht="22.5" customHeight="1">
      <c r="A368" s="7" t="s">
        <v>1232</v>
      </c>
      <c r="B368" s="7">
        <v>1.0</v>
      </c>
      <c r="C368" s="7"/>
      <c r="D368" s="61">
        <v>46057.0</v>
      </c>
      <c r="E368" s="7"/>
      <c r="F368" s="7"/>
      <c r="G368" s="7"/>
      <c r="H368" s="7"/>
      <c r="I368" s="7"/>
      <c r="J368" s="7"/>
      <c r="K368" s="7"/>
      <c r="L368" s="7"/>
      <c r="M368" s="7"/>
      <c r="N368" s="7"/>
      <c r="O368" s="7"/>
      <c r="P368" s="7"/>
      <c r="Q368" s="7"/>
      <c r="R368" s="7"/>
      <c r="S368" s="7"/>
      <c r="T368" s="7"/>
      <c r="U368" s="7"/>
      <c r="V368" s="7"/>
      <c r="W368" s="7"/>
      <c r="X368" s="7"/>
      <c r="Y368" s="7"/>
      <c r="Z368" s="7"/>
      <c r="AA368" s="7"/>
    </row>
    <row r="369" ht="22.5" customHeight="1">
      <c r="A369" s="7" t="s">
        <v>1223</v>
      </c>
      <c r="B369" s="7">
        <v>1.0</v>
      </c>
      <c r="C369" s="7"/>
      <c r="D369" s="61">
        <v>46057.0</v>
      </c>
      <c r="E369" s="7"/>
      <c r="F369" s="7"/>
      <c r="G369" s="7"/>
      <c r="H369" s="7"/>
      <c r="I369" s="7"/>
      <c r="J369" s="7"/>
      <c r="K369" s="7"/>
      <c r="L369" s="7"/>
      <c r="M369" s="7"/>
      <c r="N369" s="7"/>
      <c r="O369" s="7"/>
      <c r="P369" s="7"/>
      <c r="Q369" s="7"/>
      <c r="R369" s="7"/>
      <c r="S369" s="7"/>
      <c r="T369" s="7"/>
      <c r="U369" s="7"/>
      <c r="V369" s="7"/>
      <c r="W369" s="7"/>
      <c r="X369" s="7"/>
      <c r="Y369" s="7"/>
      <c r="Z369" s="7"/>
      <c r="AA369" s="7"/>
    </row>
    <row r="370" ht="22.5" customHeight="1">
      <c r="A370" s="7" t="s">
        <v>1323</v>
      </c>
      <c r="B370" s="7">
        <v>1.0</v>
      </c>
      <c r="C370" s="7" t="s">
        <v>183</v>
      </c>
      <c r="D370" s="61">
        <v>46057.0</v>
      </c>
      <c r="E370" s="7" t="s">
        <v>3888</v>
      </c>
      <c r="F370" s="7"/>
      <c r="G370" s="7" t="s">
        <v>997</v>
      </c>
      <c r="H370" s="7"/>
      <c r="I370" s="7"/>
      <c r="J370" s="7"/>
      <c r="K370" s="7"/>
      <c r="L370" s="7"/>
      <c r="M370" s="7"/>
      <c r="N370" s="7" t="s">
        <v>968</v>
      </c>
      <c r="O370" s="7" t="s">
        <v>968</v>
      </c>
      <c r="P370" s="7"/>
      <c r="Q370" s="7"/>
      <c r="R370" s="7"/>
      <c r="S370" s="7"/>
      <c r="T370" s="7"/>
      <c r="U370" s="7"/>
      <c r="V370" s="7"/>
      <c r="W370" s="7"/>
      <c r="X370" s="7"/>
      <c r="Y370" s="7"/>
      <c r="Z370" s="7"/>
      <c r="AA370" s="7"/>
    </row>
    <row r="371" ht="22.5" customHeight="1">
      <c r="A371" s="7" t="s">
        <v>479</v>
      </c>
      <c r="B371" s="7">
        <v>1.0</v>
      </c>
      <c r="C371" s="7"/>
      <c r="D371" s="61">
        <v>46057.0</v>
      </c>
      <c r="E371" s="7"/>
      <c r="F371" s="7"/>
      <c r="G371" s="7"/>
      <c r="H371" s="7"/>
      <c r="I371" s="7"/>
      <c r="J371" s="7"/>
      <c r="K371" s="7"/>
      <c r="L371" s="7"/>
      <c r="M371" s="7"/>
      <c r="N371" s="7"/>
      <c r="O371" s="7"/>
      <c r="P371" s="7"/>
      <c r="Q371" s="7"/>
      <c r="R371" s="7"/>
      <c r="S371" s="7"/>
      <c r="T371" s="7"/>
      <c r="U371" s="7"/>
      <c r="V371" s="7"/>
      <c r="W371" s="7"/>
      <c r="X371" s="7"/>
      <c r="Y371" s="7"/>
      <c r="Z371" s="7"/>
      <c r="AA371" s="7"/>
    </row>
    <row r="372" ht="22.5" customHeight="1">
      <c r="A372" s="7" t="s">
        <v>1196</v>
      </c>
      <c r="B372" s="7">
        <v>1.0</v>
      </c>
      <c r="C372" s="7"/>
      <c r="D372" s="61">
        <v>46057.0</v>
      </c>
      <c r="E372" s="7"/>
      <c r="F372" s="7"/>
      <c r="G372" s="7"/>
      <c r="H372" s="7"/>
      <c r="I372" s="7"/>
      <c r="J372" s="7"/>
      <c r="K372" s="7"/>
      <c r="L372" s="7"/>
      <c r="M372" s="7"/>
      <c r="N372" s="7"/>
      <c r="O372" s="7"/>
      <c r="P372" s="7"/>
      <c r="Q372" s="7"/>
      <c r="R372" s="7"/>
      <c r="S372" s="7"/>
      <c r="T372" s="7"/>
      <c r="U372" s="7"/>
      <c r="V372" s="7"/>
      <c r="W372" s="7"/>
      <c r="X372" s="7"/>
      <c r="Y372" s="7"/>
      <c r="Z372" s="7"/>
      <c r="AA372" s="7"/>
    </row>
    <row r="373" ht="22.5" customHeight="1">
      <c r="A373" s="7" t="s">
        <v>693</v>
      </c>
      <c r="B373" s="7">
        <v>1.0</v>
      </c>
      <c r="C373" s="7" t="s">
        <v>183</v>
      </c>
      <c r="D373" s="61">
        <v>46057.0</v>
      </c>
      <c r="E373" s="7" t="s">
        <v>3933</v>
      </c>
      <c r="F373" s="7" t="s">
        <v>2374</v>
      </c>
      <c r="G373" s="7" t="s">
        <v>997</v>
      </c>
      <c r="H373" s="7"/>
      <c r="I373" s="7"/>
      <c r="J373" s="7"/>
      <c r="K373" s="7"/>
      <c r="L373" s="7"/>
      <c r="M373" s="7"/>
      <c r="N373" s="7"/>
      <c r="O373" s="7"/>
      <c r="P373" s="7"/>
      <c r="Q373" s="7"/>
      <c r="R373" s="7"/>
      <c r="S373" s="7"/>
      <c r="T373" s="7"/>
      <c r="U373" s="7"/>
      <c r="V373" s="7"/>
      <c r="W373" s="7"/>
      <c r="X373" s="7"/>
      <c r="Y373" s="7"/>
      <c r="Z373" s="7"/>
      <c r="AA373" s="7"/>
    </row>
    <row r="374" ht="22.5" customHeight="1">
      <c r="A374" s="7" t="s">
        <v>444</v>
      </c>
      <c r="B374" s="7">
        <v>1.0</v>
      </c>
      <c r="C374" s="7" t="s">
        <v>183</v>
      </c>
      <c r="D374" s="61">
        <v>46057.0</v>
      </c>
      <c r="E374" s="7" t="s">
        <v>3953</v>
      </c>
      <c r="F374" s="7"/>
      <c r="G374" s="7" t="s">
        <v>997</v>
      </c>
      <c r="H374" s="7"/>
      <c r="I374" s="7"/>
      <c r="J374" s="7"/>
      <c r="K374" s="7"/>
      <c r="L374" s="7"/>
      <c r="M374" s="7"/>
      <c r="N374" s="7"/>
      <c r="O374" s="7" t="s">
        <v>997</v>
      </c>
      <c r="P374" s="7"/>
      <c r="Q374" s="7"/>
      <c r="R374" s="7"/>
      <c r="S374" s="7"/>
      <c r="T374" s="7"/>
      <c r="U374" s="7"/>
      <c r="V374" s="7"/>
      <c r="W374" s="7"/>
      <c r="X374" s="7"/>
      <c r="Y374" s="7"/>
      <c r="Z374" s="7"/>
      <c r="AA374" s="7"/>
    </row>
    <row r="375" ht="22.5" customHeight="1">
      <c r="A375" s="7" t="s">
        <v>811</v>
      </c>
      <c r="B375" s="7">
        <v>1.0</v>
      </c>
      <c r="C375" s="7" t="s">
        <v>183</v>
      </c>
      <c r="D375" s="61">
        <v>46057.0</v>
      </c>
      <c r="E375" s="7" t="s">
        <v>3967</v>
      </c>
      <c r="F375" s="7"/>
      <c r="G375" s="7"/>
      <c r="H375" s="7"/>
      <c r="I375" s="7"/>
      <c r="J375" s="7"/>
      <c r="K375" s="7"/>
      <c r="L375" s="7"/>
      <c r="M375" s="7"/>
      <c r="N375" s="7"/>
      <c r="O375" s="7" t="s">
        <v>1038</v>
      </c>
      <c r="P375" s="7"/>
      <c r="Q375" s="7"/>
      <c r="R375" s="7"/>
      <c r="S375" s="7"/>
      <c r="T375" s="7"/>
      <c r="U375" s="7"/>
      <c r="V375" s="7"/>
      <c r="W375" s="7"/>
      <c r="X375" s="7"/>
      <c r="Y375" s="7"/>
      <c r="Z375" s="7"/>
      <c r="AA375" s="7"/>
    </row>
    <row r="376" ht="22.5" customHeight="1">
      <c r="A376" s="7" t="s">
        <v>1297</v>
      </c>
      <c r="B376" s="7">
        <v>1.0</v>
      </c>
      <c r="C376" s="7" t="s">
        <v>183</v>
      </c>
      <c r="D376" s="61">
        <v>46057.0</v>
      </c>
      <c r="E376" s="7" t="s">
        <v>3978</v>
      </c>
      <c r="F376" s="7"/>
      <c r="G376" s="7" t="s">
        <v>997</v>
      </c>
      <c r="H376" s="7"/>
      <c r="I376" s="7"/>
      <c r="J376" s="7"/>
      <c r="K376" s="7"/>
      <c r="L376" s="7"/>
      <c r="M376" s="7"/>
      <c r="N376" s="7" t="s">
        <v>997</v>
      </c>
      <c r="O376" s="7"/>
      <c r="P376" s="7"/>
      <c r="Q376" s="7"/>
      <c r="R376" s="7"/>
      <c r="S376" s="7"/>
      <c r="T376" s="7"/>
      <c r="U376" s="7"/>
      <c r="V376" s="7"/>
      <c r="W376" s="7"/>
      <c r="X376" s="7"/>
      <c r="Y376" s="7"/>
      <c r="Z376" s="7"/>
      <c r="AA376" s="7"/>
    </row>
    <row r="377" ht="22.5" customHeight="1">
      <c r="A377" s="7" t="s">
        <v>922</v>
      </c>
      <c r="B377" s="7">
        <v>1.0</v>
      </c>
      <c r="C377" s="7" t="s">
        <v>183</v>
      </c>
      <c r="D377" s="61">
        <v>46057.0</v>
      </c>
      <c r="E377" s="7" t="s">
        <v>3989</v>
      </c>
      <c r="F377" s="7" t="s">
        <v>1302</v>
      </c>
      <c r="G377" s="7"/>
      <c r="H377" s="7"/>
      <c r="I377" s="7"/>
      <c r="J377" s="7"/>
      <c r="K377" s="7"/>
      <c r="L377" s="7"/>
      <c r="M377" s="7"/>
      <c r="N377" s="7"/>
      <c r="O377" s="7"/>
      <c r="P377" s="7"/>
      <c r="Q377" s="7"/>
      <c r="R377" s="7"/>
      <c r="S377" s="7"/>
      <c r="T377" s="7"/>
      <c r="U377" s="7"/>
      <c r="V377" s="7"/>
      <c r="W377" s="7"/>
      <c r="X377" s="7"/>
      <c r="Y377" s="7"/>
      <c r="Z377" s="7"/>
      <c r="AA377" s="7"/>
    </row>
    <row r="378" ht="22.5" customHeight="1">
      <c r="A378" s="7" t="s">
        <v>787</v>
      </c>
      <c r="B378" s="7">
        <v>1.0</v>
      </c>
      <c r="C378" s="7"/>
      <c r="D378" s="61">
        <v>46057.0</v>
      </c>
      <c r="E378" s="7"/>
      <c r="F378" s="7"/>
      <c r="G378" s="7"/>
      <c r="H378" s="7"/>
      <c r="I378" s="7"/>
      <c r="J378" s="7"/>
      <c r="K378" s="7"/>
      <c r="L378" s="7"/>
      <c r="M378" s="7"/>
      <c r="N378" s="7"/>
      <c r="O378" s="7"/>
      <c r="P378" s="7"/>
      <c r="Q378" s="7"/>
      <c r="R378" s="7"/>
      <c r="S378" s="7"/>
      <c r="T378" s="7"/>
      <c r="U378" s="7"/>
      <c r="V378" s="7"/>
      <c r="W378" s="7"/>
      <c r="X378" s="7"/>
      <c r="Y378" s="7"/>
      <c r="Z378" s="7"/>
      <c r="AA378" s="7"/>
    </row>
    <row r="379" ht="22.5" customHeight="1">
      <c r="A379" s="7" t="s">
        <v>823</v>
      </c>
      <c r="B379" s="7">
        <v>1.0</v>
      </c>
      <c r="C379" s="7" t="s">
        <v>183</v>
      </c>
      <c r="D379" s="61">
        <v>46057.0</v>
      </c>
      <c r="E379" s="7" t="s">
        <v>4013</v>
      </c>
      <c r="F379" s="7" t="s">
        <v>1302</v>
      </c>
      <c r="G379" s="7"/>
      <c r="H379" s="7"/>
      <c r="I379" s="7"/>
      <c r="J379" s="7"/>
      <c r="K379" s="7"/>
      <c r="L379" s="7"/>
      <c r="M379" s="7"/>
      <c r="N379" s="7"/>
      <c r="O379" s="7"/>
      <c r="P379" s="7"/>
      <c r="Q379" s="7"/>
      <c r="R379" s="7"/>
      <c r="S379" s="7"/>
      <c r="T379" s="7"/>
      <c r="U379" s="7"/>
      <c r="V379" s="7"/>
      <c r="W379" s="7"/>
      <c r="X379" s="7"/>
      <c r="Y379" s="7"/>
      <c r="Z379" s="7"/>
      <c r="AA379" s="7"/>
    </row>
    <row r="380" ht="22.5" customHeight="1">
      <c r="A380" s="7" t="s">
        <v>369</v>
      </c>
      <c r="B380" s="7">
        <v>1.0</v>
      </c>
      <c r="C380" s="7"/>
      <c r="D380" s="61">
        <v>46058.0</v>
      </c>
      <c r="E380" s="7"/>
      <c r="F380" s="7"/>
      <c r="G380" s="7"/>
      <c r="H380" s="7"/>
      <c r="I380" s="7"/>
      <c r="J380" s="7"/>
      <c r="K380" s="7"/>
      <c r="L380" s="7"/>
      <c r="M380" s="7"/>
      <c r="N380" s="7"/>
      <c r="O380" s="7"/>
      <c r="P380" s="7"/>
      <c r="Q380" s="7"/>
      <c r="R380" s="7"/>
      <c r="S380" s="7"/>
      <c r="T380" s="7"/>
      <c r="U380" s="7"/>
      <c r="V380" s="7"/>
      <c r="W380" s="7"/>
      <c r="X380" s="7"/>
      <c r="Y380" s="7"/>
      <c r="Z380" s="7"/>
      <c r="AA380" s="7"/>
    </row>
    <row r="381" ht="22.5" customHeight="1">
      <c r="A381" s="7" t="s">
        <v>421</v>
      </c>
      <c r="B381" s="7">
        <v>1.0</v>
      </c>
      <c r="C381" s="7" t="s">
        <v>61</v>
      </c>
      <c r="D381" s="61">
        <v>46058.0</v>
      </c>
      <c r="E381" s="7" t="s">
        <v>4038</v>
      </c>
      <c r="F381" s="7"/>
      <c r="G381" s="7"/>
      <c r="H381" s="7"/>
      <c r="I381" s="7"/>
      <c r="J381" s="7"/>
      <c r="K381" s="7"/>
      <c r="L381" s="7"/>
      <c r="M381" s="7"/>
      <c r="N381" s="7"/>
      <c r="O381" s="7"/>
      <c r="P381" s="7" t="s">
        <v>968</v>
      </c>
      <c r="Q381" s="7"/>
      <c r="R381" s="7"/>
      <c r="S381" s="7"/>
      <c r="T381" s="7"/>
      <c r="U381" s="7"/>
      <c r="V381" s="7"/>
      <c r="W381" s="7"/>
      <c r="X381" s="7"/>
      <c r="Y381" s="7"/>
      <c r="Z381" s="7"/>
      <c r="AA381" s="7"/>
    </row>
    <row r="382" ht="22.5" customHeight="1">
      <c r="A382" s="7" t="s">
        <v>574</v>
      </c>
      <c r="B382" s="7">
        <v>1.0</v>
      </c>
      <c r="C382" s="7" t="s">
        <v>61</v>
      </c>
      <c r="D382" s="61">
        <v>46058.0</v>
      </c>
      <c r="E382" s="7" t="s">
        <v>4051</v>
      </c>
      <c r="F382" s="7"/>
      <c r="G382" s="7"/>
      <c r="H382" s="7"/>
      <c r="I382" s="7"/>
      <c r="J382" s="7" t="s">
        <v>997</v>
      </c>
      <c r="K382" s="7"/>
      <c r="L382" s="7"/>
      <c r="M382" s="7"/>
      <c r="N382" s="7"/>
      <c r="O382" s="7" t="s">
        <v>997</v>
      </c>
      <c r="P382" s="7" t="s">
        <v>1038</v>
      </c>
      <c r="Q382" s="7"/>
      <c r="R382" s="7" t="s">
        <v>968</v>
      </c>
      <c r="S382" s="7"/>
      <c r="T382" s="7"/>
      <c r="U382" s="7"/>
      <c r="V382" s="7"/>
      <c r="W382" s="7"/>
      <c r="X382" s="7"/>
      <c r="Y382" s="7"/>
      <c r="Z382" s="7"/>
      <c r="AA382" s="7"/>
    </row>
    <row r="383" ht="22.5" customHeight="1">
      <c r="A383" s="7" t="s">
        <v>691</v>
      </c>
      <c r="B383" s="7">
        <v>1.0</v>
      </c>
      <c r="C383" s="7"/>
      <c r="D383" s="61">
        <v>46058.0</v>
      </c>
      <c r="E383" s="7"/>
      <c r="F383" s="7"/>
      <c r="G383" s="7"/>
      <c r="H383" s="7"/>
      <c r="I383" s="7"/>
      <c r="J383" s="7"/>
      <c r="K383" s="7"/>
      <c r="L383" s="7"/>
      <c r="M383" s="7"/>
      <c r="N383" s="7"/>
      <c r="O383" s="7"/>
      <c r="P383" s="7"/>
      <c r="Q383" s="7"/>
      <c r="R383" s="7"/>
      <c r="S383" s="7"/>
      <c r="T383" s="7"/>
      <c r="U383" s="7"/>
      <c r="V383" s="7"/>
      <c r="W383" s="7"/>
      <c r="X383" s="7"/>
      <c r="Y383" s="7"/>
      <c r="Z383" s="7"/>
      <c r="AA383" s="7"/>
    </row>
    <row r="384" ht="22.5" customHeight="1">
      <c r="A384" s="7" t="s">
        <v>525</v>
      </c>
      <c r="B384" s="7">
        <v>1.0</v>
      </c>
      <c r="C384" s="7"/>
      <c r="D384" s="61">
        <v>46058.0</v>
      </c>
      <c r="E384" s="7"/>
      <c r="F384" s="7"/>
      <c r="G384" s="7"/>
      <c r="H384" s="7"/>
      <c r="I384" s="7"/>
      <c r="J384" s="7"/>
      <c r="K384" s="7"/>
      <c r="L384" s="7"/>
      <c r="M384" s="7"/>
      <c r="N384" s="7"/>
      <c r="O384" s="7"/>
      <c r="P384" s="7"/>
      <c r="Q384" s="7"/>
      <c r="R384" s="7"/>
      <c r="S384" s="7"/>
      <c r="T384" s="7"/>
      <c r="U384" s="7"/>
      <c r="V384" s="7"/>
      <c r="W384" s="7"/>
      <c r="X384" s="7"/>
      <c r="Y384" s="7"/>
      <c r="Z384" s="7"/>
      <c r="AA384" s="7"/>
    </row>
    <row r="385" ht="22.5" customHeight="1">
      <c r="A385" s="7" t="s">
        <v>842</v>
      </c>
      <c r="B385" s="7">
        <v>1.0</v>
      </c>
      <c r="C385" s="7" t="s">
        <v>61</v>
      </c>
      <c r="D385" s="61">
        <v>46058.0</v>
      </c>
      <c r="E385" s="7" t="s">
        <v>4096</v>
      </c>
      <c r="F385" s="7"/>
      <c r="G385" s="7"/>
      <c r="H385" s="7"/>
      <c r="I385" s="7"/>
      <c r="J385" s="7"/>
      <c r="K385" s="7"/>
      <c r="L385" s="7"/>
      <c r="M385" s="7"/>
      <c r="N385" s="7"/>
      <c r="O385" s="7"/>
      <c r="P385" s="7"/>
      <c r="Q385" s="7"/>
      <c r="R385" s="7" t="s">
        <v>968</v>
      </c>
      <c r="S385" s="7"/>
      <c r="T385" s="7"/>
      <c r="U385" s="7"/>
      <c r="V385" s="7"/>
      <c r="W385" s="7"/>
      <c r="X385" s="7"/>
      <c r="Y385" s="7"/>
      <c r="Z385" s="7"/>
      <c r="AA385" s="7"/>
    </row>
    <row r="386" ht="22.5" customHeight="1">
      <c r="A386" s="7" t="s">
        <v>1151</v>
      </c>
      <c r="B386" s="7">
        <v>1.0</v>
      </c>
      <c r="C386" s="7"/>
      <c r="D386" s="61">
        <v>46058.0</v>
      </c>
      <c r="E386" s="7"/>
      <c r="F386" s="7"/>
      <c r="G386" s="7"/>
      <c r="H386" s="7"/>
      <c r="I386" s="7"/>
      <c r="J386" s="7"/>
      <c r="K386" s="7"/>
      <c r="L386" s="7"/>
      <c r="M386" s="7"/>
      <c r="N386" s="7"/>
      <c r="O386" s="7"/>
      <c r="P386" s="7"/>
      <c r="Q386" s="7"/>
      <c r="R386" s="7"/>
      <c r="S386" s="7"/>
      <c r="T386" s="7"/>
      <c r="U386" s="7"/>
      <c r="V386" s="7"/>
      <c r="W386" s="7"/>
      <c r="X386" s="7"/>
      <c r="Y386" s="7"/>
      <c r="Z386" s="7"/>
      <c r="AA386" s="7"/>
    </row>
    <row r="387" ht="22.5" customHeight="1">
      <c r="A387" s="7" t="s">
        <v>1084</v>
      </c>
      <c r="B387" s="7">
        <v>1.0</v>
      </c>
      <c r="C387" s="7"/>
      <c r="D387" s="61">
        <v>46058.0</v>
      </c>
      <c r="E387" s="7"/>
      <c r="F387" s="7"/>
      <c r="G387" s="7"/>
      <c r="H387" s="7"/>
      <c r="I387" s="7"/>
      <c r="J387" s="7"/>
      <c r="K387" s="7"/>
      <c r="L387" s="7"/>
      <c r="M387" s="7"/>
      <c r="N387" s="7"/>
      <c r="O387" s="7"/>
      <c r="P387" s="7"/>
      <c r="Q387" s="7"/>
      <c r="R387" s="7"/>
      <c r="S387" s="7"/>
      <c r="T387" s="7"/>
      <c r="U387" s="7"/>
      <c r="V387" s="7"/>
      <c r="W387" s="7"/>
      <c r="X387" s="7"/>
      <c r="Y387" s="7"/>
      <c r="Z387" s="7"/>
      <c r="AA387" s="7"/>
    </row>
    <row r="388" ht="22.5" customHeight="1">
      <c r="A388" s="7" t="s">
        <v>1089</v>
      </c>
      <c r="B388" s="7">
        <v>1.0</v>
      </c>
      <c r="C388" s="7" t="s">
        <v>61</v>
      </c>
      <c r="D388" s="61">
        <v>46058.0</v>
      </c>
      <c r="E388" s="7" t="s">
        <v>4133</v>
      </c>
      <c r="F388" s="7"/>
      <c r="G388" s="7"/>
      <c r="H388" s="7"/>
      <c r="I388" s="7"/>
      <c r="J388" s="7" t="s">
        <v>997</v>
      </c>
      <c r="K388" s="7"/>
      <c r="L388" s="7"/>
      <c r="M388" s="7"/>
      <c r="N388" s="7"/>
      <c r="O388" s="7"/>
      <c r="P388" s="7"/>
      <c r="Q388" s="7"/>
      <c r="R388" s="7"/>
      <c r="S388" s="7"/>
      <c r="T388" s="7"/>
      <c r="U388" s="7"/>
      <c r="V388" s="7"/>
      <c r="W388" s="7"/>
      <c r="X388" s="7"/>
      <c r="Y388" s="7"/>
      <c r="Z388" s="7"/>
      <c r="AA388" s="7"/>
    </row>
    <row r="389" ht="22.5" customHeight="1">
      <c r="A389" s="7" t="s">
        <v>1142</v>
      </c>
      <c r="B389" s="7">
        <v>1.0</v>
      </c>
      <c r="C389" s="7" t="s">
        <v>61</v>
      </c>
      <c r="D389" s="61">
        <v>46058.0</v>
      </c>
      <c r="E389" s="7" t="s">
        <v>4147</v>
      </c>
      <c r="F389" s="7"/>
      <c r="G389" s="7"/>
      <c r="H389" s="7"/>
      <c r="I389" s="7"/>
      <c r="J389" s="7"/>
      <c r="K389" s="7"/>
      <c r="L389" s="7"/>
      <c r="M389" s="7"/>
      <c r="N389" s="7"/>
      <c r="O389" s="7"/>
      <c r="P389" s="7"/>
      <c r="Q389" s="7"/>
      <c r="R389" s="7" t="s">
        <v>997</v>
      </c>
      <c r="S389" s="7"/>
      <c r="T389" s="7"/>
      <c r="U389" s="7"/>
      <c r="V389" s="7"/>
      <c r="W389" s="7"/>
      <c r="X389" s="7"/>
      <c r="Y389" s="7"/>
      <c r="Z389" s="7"/>
      <c r="AA389" s="7"/>
    </row>
    <row r="390" ht="22.5" customHeight="1">
      <c r="A390" s="7" t="s">
        <v>1143</v>
      </c>
      <c r="B390" s="7">
        <v>1.0</v>
      </c>
      <c r="C390" s="7"/>
      <c r="D390" s="61">
        <v>46058.0</v>
      </c>
      <c r="E390" s="7"/>
      <c r="F390" s="7"/>
      <c r="G390" s="7"/>
      <c r="H390" s="7"/>
      <c r="I390" s="7"/>
      <c r="J390" s="7"/>
      <c r="K390" s="7"/>
      <c r="L390" s="7"/>
      <c r="M390" s="7"/>
      <c r="N390" s="7"/>
      <c r="O390" s="7"/>
      <c r="P390" s="7"/>
      <c r="Q390" s="7"/>
      <c r="R390" s="7"/>
      <c r="S390" s="7"/>
      <c r="T390" s="7"/>
      <c r="U390" s="7"/>
      <c r="V390" s="7"/>
      <c r="W390" s="7"/>
      <c r="X390" s="7"/>
      <c r="Y390" s="7"/>
      <c r="Z390" s="7"/>
      <c r="AA390" s="7"/>
    </row>
    <row r="391" ht="22.5" customHeight="1">
      <c r="A391" s="7" t="s">
        <v>956</v>
      </c>
      <c r="B391" s="7">
        <v>1.0</v>
      </c>
      <c r="C391" s="7" t="s">
        <v>61</v>
      </c>
      <c r="D391" s="61">
        <v>46058.0</v>
      </c>
      <c r="E391" s="7" t="s">
        <v>4175</v>
      </c>
      <c r="F391" s="7"/>
      <c r="G391" s="7"/>
      <c r="H391" s="7"/>
      <c r="I391" s="7"/>
      <c r="J391" s="7"/>
      <c r="K391" s="7"/>
      <c r="L391" s="7"/>
      <c r="M391" s="7"/>
      <c r="N391" s="7"/>
      <c r="O391" s="7" t="s">
        <v>968</v>
      </c>
      <c r="P391" s="7" t="s">
        <v>968</v>
      </c>
      <c r="Q391" s="7"/>
      <c r="R391" s="7"/>
      <c r="S391" s="7"/>
      <c r="T391" s="7"/>
      <c r="U391" s="7"/>
      <c r="V391" s="7"/>
      <c r="W391" s="7"/>
      <c r="X391" s="7"/>
      <c r="Y391" s="7"/>
      <c r="Z391" s="7"/>
      <c r="AA391" s="7"/>
    </row>
    <row r="392" ht="22.5" customHeight="1">
      <c r="A392" s="7" t="s">
        <v>1019</v>
      </c>
      <c r="B392" s="7">
        <v>1.0</v>
      </c>
      <c r="C392" s="7" t="s">
        <v>61</v>
      </c>
      <c r="D392" s="61">
        <v>46058.0</v>
      </c>
      <c r="E392" s="7" t="s">
        <v>4188</v>
      </c>
      <c r="F392" s="7"/>
      <c r="G392" s="7"/>
      <c r="H392" s="7"/>
      <c r="I392" s="7"/>
      <c r="J392" s="7" t="s">
        <v>997</v>
      </c>
      <c r="K392" s="7"/>
      <c r="L392" s="7"/>
      <c r="M392" s="7"/>
      <c r="N392" s="7"/>
      <c r="O392" s="7"/>
      <c r="P392" s="7" t="s">
        <v>968</v>
      </c>
      <c r="Q392" s="7"/>
      <c r="R392" s="7"/>
      <c r="S392" s="7"/>
      <c r="T392" s="7"/>
      <c r="U392" s="7"/>
      <c r="V392" s="7"/>
      <c r="W392" s="7"/>
      <c r="X392" s="7"/>
      <c r="Y392" s="7"/>
      <c r="Z392" s="7"/>
      <c r="AA392" s="7"/>
    </row>
    <row r="393" ht="22.5" customHeight="1">
      <c r="A393" s="7" t="s">
        <v>785</v>
      </c>
      <c r="B393" s="7">
        <v>1.0</v>
      </c>
      <c r="C393" s="7" t="s">
        <v>61</v>
      </c>
      <c r="D393" s="61">
        <v>46058.0</v>
      </c>
      <c r="E393" s="7" t="s">
        <v>4202</v>
      </c>
      <c r="F393" s="7"/>
      <c r="G393" s="7"/>
      <c r="H393" s="7"/>
      <c r="I393" s="7"/>
      <c r="J393" s="7" t="s">
        <v>968</v>
      </c>
      <c r="K393" s="7"/>
      <c r="L393" s="7"/>
      <c r="M393" s="7"/>
      <c r="N393" s="7"/>
      <c r="O393" s="7" t="s">
        <v>1038</v>
      </c>
      <c r="P393" s="7" t="s">
        <v>1038</v>
      </c>
      <c r="Q393" s="7"/>
      <c r="R393" s="7" t="s">
        <v>1038</v>
      </c>
      <c r="S393" s="7"/>
      <c r="T393" s="7"/>
      <c r="U393" s="7"/>
      <c r="V393" s="7"/>
      <c r="W393" s="7"/>
      <c r="X393" s="7"/>
      <c r="Y393" s="7"/>
      <c r="Z393" s="7"/>
      <c r="AA393" s="7"/>
    </row>
    <row r="394" ht="22.5" customHeight="1">
      <c r="A394" s="7" t="s">
        <v>896</v>
      </c>
      <c r="B394" s="7">
        <v>1.0</v>
      </c>
      <c r="C394" s="7" t="s">
        <v>61</v>
      </c>
      <c r="D394" s="61">
        <v>46058.0</v>
      </c>
      <c r="E394" s="7" t="s">
        <v>4218</v>
      </c>
      <c r="F394" s="7"/>
      <c r="G394" s="7"/>
      <c r="H394" s="7"/>
      <c r="I394" s="7"/>
      <c r="J394" s="7"/>
      <c r="K394" s="7"/>
      <c r="L394" s="7"/>
      <c r="M394" s="7"/>
      <c r="N394" s="7"/>
      <c r="O394" s="7" t="s">
        <v>997</v>
      </c>
      <c r="P394" s="7" t="s">
        <v>1038</v>
      </c>
      <c r="Q394" s="7"/>
      <c r="R394" s="7"/>
      <c r="S394" s="7"/>
      <c r="T394" s="7"/>
      <c r="U394" s="7"/>
      <c r="V394" s="7"/>
      <c r="W394" s="7"/>
      <c r="X394" s="7"/>
      <c r="Y394" s="7"/>
      <c r="Z394" s="7"/>
      <c r="AA394" s="7"/>
    </row>
    <row r="395" ht="22.5" customHeight="1">
      <c r="A395" s="7" t="s">
        <v>1225</v>
      </c>
      <c r="B395" s="7">
        <v>1.0</v>
      </c>
      <c r="C395" s="7"/>
      <c r="D395" s="61">
        <v>46058.0</v>
      </c>
      <c r="E395" s="7"/>
      <c r="F395" s="7"/>
      <c r="G395" s="7"/>
      <c r="H395" s="7"/>
      <c r="I395" s="7"/>
      <c r="J395" s="7"/>
      <c r="K395" s="7"/>
      <c r="L395" s="7"/>
      <c r="M395" s="7"/>
      <c r="N395" s="7"/>
      <c r="O395" s="7"/>
      <c r="P395" s="7"/>
      <c r="Q395" s="7"/>
      <c r="R395" s="7"/>
      <c r="S395" s="7"/>
      <c r="T395" s="7"/>
      <c r="U395" s="7"/>
      <c r="V395" s="7"/>
      <c r="W395" s="7"/>
      <c r="X395" s="7"/>
      <c r="Y395" s="7"/>
      <c r="Z395" s="7"/>
      <c r="AA395" s="7"/>
    </row>
    <row r="396" ht="22.5" customHeight="1">
      <c r="A396" s="7" t="s">
        <v>1274</v>
      </c>
      <c r="B396" s="7">
        <v>1.0</v>
      </c>
      <c r="C396" s="7"/>
      <c r="D396" s="61">
        <v>46058.0</v>
      </c>
      <c r="E396" s="7"/>
      <c r="F396" s="7"/>
      <c r="G396" s="7"/>
      <c r="H396" s="7"/>
      <c r="I396" s="7"/>
      <c r="J396" s="7"/>
      <c r="K396" s="7"/>
      <c r="L396" s="7"/>
      <c r="M396" s="7"/>
      <c r="N396" s="7"/>
      <c r="O396" s="7"/>
      <c r="P396" s="7"/>
      <c r="Q396" s="7"/>
      <c r="R396" s="7"/>
      <c r="S396" s="7"/>
      <c r="T396" s="7"/>
      <c r="U396" s="7"/>
      <c r="V396" s="7"/>
      <c r="W396" s="7"/>
      <c r="X396" s="7"/>
      <c r="Y396" s="7"/>
      <c r="Z396" s="7"/>
      <c r="AA396" s="7"/>
    </row>
    <row r="397" ht="22.5" customHeight="1">
      <c r="A397" s="7" t="s">
        <v>1282</v>
      </c>
      <c r="B397" s="7">
        <v>1.0</v>
      </c>
      <c r="C397" s="7"/>
      <c r="D397" s="61">
        <v>46058.0</v>
      </c>
      <c r="E397" s="7"/>
      <c r="F397" s="7"/>
      <c r="G397" s="7"/>
      <c r="H397" s="7"/>
      <c r="I397" s="7"/>
      <c r="J397" s="7"/>
      <c r="K397" s="7"/>
      <c r="L397" s="7"/>
      <c r="M397" s="7"/>
      <c r="N397" s="7"/>
      <c r="O397" s="7"/>
      <c r="P397" s="7"/>
      <c r="Q397" s="7"/>
      <c r="R397" s="7"/>
      <c r="S397" s="7"/>
      <c r="T397" s="7"/>
      <c r="U397" s="7"/>
      <c r="V397" s="7"/>
      <c r="W397" s="7"/>
      <c r="X397" s="7"/>
      <c r="Y397" s="7"/>
      <c r="Z397" s="7"/>
      <c r="AA397" s="7"/>
    </row>
    <row r="398" ht="22.5" customHeight="1">
      <c r="A398" s="7" t="s">
        <v>1256</v>
      </c>
      <c r="B398" s="7">
        <v>1.0</v>
      </c>
      <c r="C398" s="7" t="s">
        <v>61</v>
      </c>
      <c r="D398" s="61">
        <v>46058.0</v>
      </c>
      <c r="E398" s="7" t="s">
        <v>4279</v>
      </c>
      <c r="F398" s="7"/>
      <c r="G398" s="7"/>
      <c r="H398" s="7"/>
      <c r="I398" s="7"/>
      <c r="J398" s="7" t="s">
        <v>997</v>
      </c>
      <c r="K398" s="7"/>
      <c r="L398" s="7"/>
      <c r="M398" s="7"/>
      <c r="N398" s="7"/>
      <c r="O398" s="7"/>
      <c r="P398" s="7"/>
      <c r="Q398" s="7"/>
      <c r="R398" s="7"/>
      <c r="S398" s="7"/>
      <c r="T398" s="7"/>
      <c r="U398" s="7"/>
      <c r="V398" s="7"/>
      <c r="W398" s="7"/>
      <c r="X398" s="7"/>
      <c r="Y398" s="7"/>
      <c r="Z398" s="7"/>
      <c r="AA398" s="7"/>
    </row>
    <row r="399" ht="22.5" customHeight="1">
      <c r="A399" s="7" t="s">
        <v>663</v>
      </c>
      <c r="B399" s="7">
        <v>1.0</v>
      </c>
      <c r="C399" s="7" t="s">
        <v>61</v>
      </c>
      <c r="D399" s="61">
        <v>46058.0</v>
      </c>
      <c r="E399" s="7" t="s">
        <v>4293</v>
      </c>
      <c r="F399" s="7"/>
      <c r="G399" s="7"/>
      <c r="H399" s="7"/>
      <c r="I399" s="7"/>
      <c r="J399" s="7"/>
      <c r="K399" s="7"/>
      <c r="L399" s="7"/>
      <c r="M399" s="7"/>
      <c r="N399" s="7"/>
      <c r="O399" s="7"/>
      <c r="P399" s="7"/>
      <c r="Q399" s="7"/>
      <c r="R399" s="7" t="s">
        <v>997</v>
      </c>
      <c r="S399" s="7"/>
      <c r="T399" s="7"/>
      <c r="U399" s="7"/>
      <c r="V399" s="7"/>
      <c r="W399" s="7"/>
      <c r="X399" s="7"/>
      <c r="Y399" s="7"/>
      <c r="Z399" s="7"/>
      <c r="AA399" s="7"/>
    </row>
    <row r="400" ht="22.5" customHeight="1">
      <c r="A400" s="7" t="s">
        <v>1298</v>
      </c>
      <c r="B400" s="7">
        <v>1.0</v>
      </c>
      <c r="C400" s="7" t="s">
        <v>61</v>
      </c>
      <c r="D400" s="61">
        <v>46058.0</v>
      </c>
      <c r="E400" s="7" t="s">
        <v>4307</v>
      </c>
      <c r="F400" s="7"/>
      <c r="G400" s="7"/>
      <c r="H400" s="7"/>
      <c r="I400" s="7"/>
      <c r="J400" s="7" t="s">
        <v>968</v>
      </c>
      <c r="K400" s="7"/>
      <c r="L400" s="7"/>
      <c r="M400" s="7"/>
      <c r="N400" s="7"/>
      <c r="O400" s="7"/>
      <c r="P400" s="7"/>
      <c r="Q400" s="7"/>
      <c r="R400" s="7" t="s">
        <v>968</v>
      </c>
      <c r="S400" s="7"/>
      <c r="T400" s="7"/>
      <c r="U400" s="7"/>
      <c r="V400" s="7"/>
      <c r="W400" s="7"/>
      <c r="X400" s="7"/>
      <c r="Y400" s="7"/>
      <c r="Z400" s="7"/>
      <c r="AA400" s="7"/>
    </row>
    <row r="401" ht="22.5" customHeight="1">
      <c r="A401" s="7" t="s">
        <v>847</v>
      </c>
      <c r="B401" s="7">
        <v>1.0</v>
      </c>
      <c r="C401" s="7" t="s">
        <v>61</v>
      </c>
      <c r="D401" s="61">
        <v>46058.0</v>
      </c>
      <c r="E401" s="7" t="s">
        <v>4319</v>
      </c>
      <c r="F401" s="7"/>
      <c r="G401" s="7"/>
      <c r="H401" s="7"/>
      <c r="I401" s="7"/>
      <c r="J401" s="7"/>
      <c r="K401" s="7"/>
      <c r="L401" s="7"/>
      <c r="M401" s="7"/>
      <c r="N401" s="7"/>
      <c r="O401" s="7" t="s">
        <v>997</v>
      </c>
      <c r="P401" s="7"/>
      <c r="Q401" s="7"/>
      <c r="R401" s="7"/>
      <c r="S401" s="7"/>
      <c r="T401" s="7"/>
      <c r="U401" s="7"/>
      <c r="V401" s="7"/>
      <c r="W401" s="7"/>
      <c r="X401" s="7"/>
      <c r="Y401" s="7"/>
      <c r="Z401" s="7"/>
      <c r="AA401" s="7"/>
    </row>
    <row r="402" ht="22.5" customHeight="1">
      <c r="A402" s="7" t="s">
        <v>1150</v>
      </c>
      <c r="B402" s="7">
        <v>1.0</v>
      </c>
      <c r="C402" s="7" t="s">
        <v>61</v>
      </c>
      <c r="D402" s="61">
        <v>46058.0</v>
      </c>
      <c r="E402" s="7" t="s">
        <v>4329</v>
      </c>
      <c r="F402" s="7"/>
      <c r="G402" s="7"/>
      <c r="H402" s="7"/>
      <c r="I402" s="7"/>
      <c r="J402" s="7"/>
      <c r="K402" s="7"/>
      <c r="L402" s="7"/>
      <c r="M402" s="7"/>
      <c r="N402" s="7"/>
      <c r="O402" s="7"/>
      <c r="P402" s="7"/>
      <c r="Q402" s="7"/>
      <c r="R402" s="7" t="s">
        <v>997</v>
      </c>
      <c r="S402" s="7"/>
      <c r="T402" s="7"/>
      <c r="U402" s="7"/>
      <c r="V402" s="7"/>
      <c r="W402" s="7"/>
      <c r="X402" s="7"/>
      <c r="Y402" s="7"/>
      <c r="Z402" s="7"/>
      <c r="AA402" s="7"/>
    </row>
    <row r="403" ht="22.5" customHeight="1">
      <c r="A403" s="7" t="s">
        <v>388</v>
      </c>
      <c r="B403" s="7">
        <v>1.0</v>
      </c>
      <c r="C403" s="7" t="s">
        <v>61</v>
      </c>
      <c r="D403" s="61">
        <v>46058.0</v>
      </c>
      <c r="E403" s="7" t="s">
        <v>4339</v>
      </c>
      <c r="F403" s="7"/>
      <c r="G403" s="7"/>
      <c r="H403" s="7"/>
      <c r="I403" s="7"/>
      <c r="J403" s="7" t="s">
        <v>968</v>
      </c>
      <c r="K403" s="7"/>
      <c r="L403" s="7"/>
      <c r="M403" s="7"/>
      <c r="N403" s="7"/>
      <c r="O403" s="7" t="s">
        <v>997</v>
      </c>
      <c r="P403" s="7"/>
      <c r="Q403" s="7"/>
      <c r="R403" s="7"/>
      <c r="S403" s="7"/>
      <c r="T403" s="7"/>
      <c r="U403" s="7"/>
      <c r="V403" s="7"/>
      <c r="W403" s="7"/>
      <c r="X403" s="7"/>
      <c r="Y403" s="7"/>
      <c r="Z403" s="7"/>
      <c r="AA403" s="7"/>
    </row>
    <row r="404" ht="22.5" customHeight="1">
      <c r="A404" s="7" t="s">
        <v>253</v>
      </c>
      <c r="B404" s="7">
        <v>1.0</v>
      </c>
      <c r="C404" s="7"/>
      <c r="D404" s="61">
        <v>46059.0</v>
      </c>
      <c r="E404" s="7"/>
      <c r="F404" s="7"/>
      <c r="G404" s="7"/>
      <c r="H404" s="7"/>
      <c r="I404" s="7"/>
      <c r="J404" s="7"/>
      <c r="K404" s="7"/>
      <c r="L404" s="7"/>
      <c r="M404" s="7"/>
      <c r="N404" s="7"/>
      <c r="O404" s="7"/>
      <c r="P404" s="7"/>
      <c r="Q404" s="7"/>
      <c r="R404" s="7"/>
      <c r="S404" s="7"/>
      <c r="T404" s="7"/>
      <c r="U404" s="7"/>
      <c r="V404" s="7"/>
      <c r="W404" s="7"/>
      <c r="X404" s="7"/>
      <c r="Y404" s="7"/>
      <c r="Z404" s="7"/>
      <c r="AA404" s="7"/>
    </row>
    <row r="405" ht="22.5" customHeight="1">
      <c r="A405" s="7" t="s">
        <v>263</v>
      </c>
      <c r="B405" s="7">
        <v>1.0</v>
      </c>
      <c r="C405" s="7"/>
      <c r="D405" s="61">
        <v>46059.0</v>
      </c>
      <c r="E405" s="7"/>
      <c r="F405" s="7"/>
      <c r="G405" s="7"/>
      <c r="H405" s="7"/>
      <c r="I405" s="7"/>
      <c r="J405" s="7"/>
      <c r="K405" s="7"/>
      <c r="L405" s="7"/>
      <c r="M405" s="7"/>
      <c r="N405" s="7"/>
      <c r="O405" s="7"/>
      <c r="P405" s="7"/>
      <c r="Q405" s="7"/>
      <c r="R405" s="7"/>
      <c r="S405" s="7"/>
      <c r="T405" s="7"/>
      <c r="U405" s="7"/>
      <c r="V405" s="7"/>
      <c r="W405" s="7"/>
      <c r="X405" s="7"/>
      <c r="Y405" s="7"/>
      <c r="Z405" s="7"/>
      <c r="AA405" s="7"/>
    </row>
    <row r="406" ht="22.5" customHeight="1">
      <c r="A406" s="7" t="s">
        <v>410</v>
      </c>
      <c r="B406" s="7">
        <v>1.0</v>
      </c>
      <c r="C406" s="7"/>
      <c r="D406" s="61">
        <v>46059.0</v>
      </c>
      <c r="E406" s="7"/>
      <c r="F406" s="7"/>
      <c r="G406" s="7"/>
      <c r="H406" s="7"/>
      <c r="I406" s="7"/>
      <c r="J406" s="7"/>
      <c r="K406" s="7"/>
      <c r="L406" s="7"/>
      <c r="M406" s="7"/>
      <c r="N406" s="7"/>
      <c r="O406" s="7"/>
      <c r="P406" s="7"/>
      <c r="Q406" s="7"/>
      <c r="R406" s="7"/>
      <c r="S406" s="7"/>
      <c r="T406" s="7"/>
      <c r="U406" s="7"/>
      <c r="V406" s="7"/>
      <c r="W406" s="7"/>
      <c r="X406" s="7"/>
      <c r="Y406" s="7"/>
      <c r="Z406" s="7"/>
      <c r="AA406" s="7"/>
    </row>
    <row r="407" ht="22.5" customHeight="1">
      <c r="A407" s="7" t="s">
        <v>793</v>
      </c>
      <c r="B407" s="7">
        <v>1.0</v>
      </c>
      <c r="C407" s="7"/>
      <c r="D407" s="61">
        <v>46059.0</v>
      </c>
      <c r="E407" s="7"/>
      <c r="F407" s="7"/>
      <c r="G407" s="7"/>
      <c r="H407" s="7"/>
      <c r="I407" s="7"/>
      <c r="J407" s="7"/>
      <c r="K407" s="7"/>
      <c r="L407" s="7"/>
      <c r="M407" s="7"/>
      <c r="N407" s="7"/>
      <c r="O407" s="7"/>
      <c r="P407" s="7"/>
      <c r="Q407" s="7"/>
      <c r="R407" s="7"/>
      <c r="S407" s="7"/>
      <c r="T407" s="7"/>
      <c r="U407" s="7"/>
      <c r="V407" s="7"/>
      <c r="W407" s="7"/>
      <c r="X407" s="7"/>
      <c r="Y407" s="7"/>
      <c r="Z407" s="7"/>
      <c r="AA407" s="7"/>
    </row>
    <row r="408" ht="22.5" customHeight="1">
      <c r="A408" s="7" t="s">
        <v>864</v>
      </c>
      <c r="B408" s="7">
        <v>1.0</v>
      </c>
      <c r="C408" s="7" t="s">
        <v>251</v>
      </c>
      <c r="D408" s="61">
        <v>46059.0</v>
      </c>
      <c r="E408" s="7" t="s">
        <v>4389</v>
      </c>
      <c r="F408" s="7"/>
      <c r="G408" s="7"/>
      <c r="H408" s="7"/>
      <c r="I408" s="7"/>
      <c r="J408" s="7"/>
      <c r="K408" s="7"/>
      <c r="L408" s="7"/>
      <c r="M408" s="7"/>
      <c r="N408" s="7"/>
      <c r="O408" s="7" t="s">
        <v>997</v>
      </c>
      <c r="P408" s="7"/>
      <c r="Q408" s="7"/>
      <c r="R408" s="7"/>
      <c r="S408" s="7"/>
      <c r="T408" s="7"/>
      <c r="U408" s="7"/>
      <c r="V408" s="7"/>
      <c r="W408" s="7"/>
      <c r="X408" s="7"/>
      <c r="Y408" s="7"/>
      <c r="Z408" s="7"/>
      <c r="AA408" s="7"/>
    </row>
    <row r="409" ht="22.5" customHeight="1">
      <c r="A409" s="7" t="s">
        <v>1230</v>
      </c>
      <c r="B409" s="7">
        <v>1.0</v>
      </c>
      <c r="C409" s="7"/>
      <c r="D409" s="61">
        <v>46059.0</v>
      </c>
      <c r="E409" s="7"/>
      <c r="F409" s="7"/>
      <c r="G409" s="7"/>
      <c r="H409" s="7"/>
      <c r="I409" s="7"/>
      <c r="J409" s="7"/>
      <c r="K409" s="7"/>
      <c r="L409" s="7"/>
      <c r="M409" s="7"/>
      <c r="N409" s="7"/>
      <c r="O409" s="7"/>
      <c r="P409" s="7"/>
      <c r="Q409" s="7"/>
      <c r="R409" s="7"/>
      <c r="S409" s="7"/>
      <c r="T409" s="7"/>
      <c r="U409" s="7"/>
      <c r="V409" s="7"/>
      <c r="W409" s="7"/>
      <c r="X409" s="7"/>
      <c r="Y409" s="7"/>
      <c r="Z409" s="7"/>
      <c r="AA409" s="7"/>
    </row>
    <row r="410" ht="22.5" customHeight="1">
      <c r="A410" s="7" t="s">
        <v>531</v>
      </c>
      <c r="B410" s="7">
        <v>1.0</v>
      </c>
      <c r="C410" s="7" t="s">
        <v>251</v>
      </c>
      <c r="D410" s="61">
        <v>46059.0</v>
      </c>
      <c r="E410" s="7" t="s">
        <v>4415</v>
      </c>
      <c r="F410" s="7"/>
      <c r="G410" s="7"/>
      <c r="H410" s="7"/>
      <c r="I410" s="7"/>
      <c r="J410" s="7" t="s">
        <v>997</v>
      </c>
      <c r="K410" s="7"/>
      <c r="L410" s="7"/>
      <c r="M410" s="7"/>
      <c r="N410" s="7"/>
      <c r="O410" s="7"/>
      <c r="P410" s="7"/>
      <c r="Q410" s="7"/>
      <c r="R410" s="7"/>
      <c r="S410" s="7"/>
      <c r="T410" s="7"/>
      <c r="U410" s="7"/>
      <c r="V410" s="7"/>
      <c r="W410" s="7"/>
      <c r="X410" s="7"/>
      <c r="Y410" s="7"/>
      <c r="Z410" s="7"/>
      <c r="AA410" s="7"/>
    </row>
    <row r="411" ht="22.5" customHeight="1">
      <c r="A411" s="7" t="s">
        <v>1080</v>
      </c>
      <c r="B411" s="7">
        <v>1.0</v>
      </c>
      <c r="C411" s="7"/>
      <c r="D411" s="61">
        <v>46059.0</v>
      </c>
      <c r="E411" s="7"/>
      <c r="F411" s="7"/>
      <c r="G411" s="7"/>
      <c r="H411" s="7"/>
      <c r="I411" s="7"/>
      <c r="J411" s="7"/>
      <c r="K411" s="7"/>
      <c r="L411" s="7"/>
      <c r="M411" s="7"/>
      <c r="N411" s="7"/>
      <c r="O411" s="7"/>
      <c r="P411" s="7"/>
      <c r="Q411" s="7"/>
      <c r="R411" s="7"/>
      <c r="S411" s="7"/>
      <c r="T411" s="7"/>
      <c r="U411" s="7"/>
      <c r="V411" s="7"/>
      <c r="W411" s="7"/>
      <c r="X411" s="7"/>
      <c r="Y411" s="7"/>
      <c r="Z411" s="7"/>
      <c r="AA411" s="7"/>
    </row>
    <row r="412" ht="22.5" customHeight="1">
      <c r="A412" s="7" t="s">
        <v>418</v>
      </c>
      <c r="B412" s="7">
        <v>1.0</v>
      </c>
      <c r="C412" s="7"/>
      <c r="D412" s="61">
        <v>46059.0</v>
      </c>
      <c r="E412" s="7"/>
      <c r="F412" s="7"/>
      <c r="G412" s="7"/>
      <c r="H412" s="7"/>
      <c r="I412" s="7"/>
      <c r="J412" s="7"/>
      <c r="K412" s="7"/>
      <c r="L412" s="7"/>
      <c r="M412" s="7"/>
      <c r="N412" s="7"/>
      <c r="O412" s="7"/>
      <c r="P412" s="7"/>
      <c r="Q412" s="7"/>
      <c r="R412" s="7"/>
      <c r="S412" s="7"/>
      <c r="T412" s="7"/>
      <c r="U412" s="7"/>
      <c r="V412" s="7"/>
      <c r="W412" s="7"/>
      <c r="X412" s="7"/>
      <c r="Y412" s="7"/>
      <c r="Z412" s="7"/>
      <c r="AA412" s="7"/>
    </row>
    <row r="413" ht="22.5" customHeight="1">
      <c r="A413" s="7" t="s">
        <v>806</v>
      </c>
      <c r="B413" s="7">
        <v>1.0</v>
      </c>
      <c r="C413" s="7"/>
      <c r="D413" s="61">
        <v>46059.0</v>
      </c>
      <c r="E413" s="7"/>
      <c r="F413" s="7"/>
      <c r="G413" s="7"/>
      <c r="H413" s="7"/>
      <c r="I413" s="7"/>
      <c r="J413" s="7"/>
      <c r="K413" s="7"/>
      <c r="L413" s="7"/>
      <c r="M413" s="7"/>
      <c r="N413" s="7"/>
      <c r="O413" s="7"/>
      <c r="P413" s="7"/>
      <c r="Q413" s="7"/>
      <c r="R413" s="7"/>
      <c r="S413" s="7"/>
      <c r="T413" s="7"/>
      <c r="U413" s="7"/>
      <c r="V413" s="7"/>
      <c r="W413" s="7"/>
      <c r="X413" s="7"/>
      <c r="Y413" s="7"/>
      <c r="Z413" s="7"/>
      <c r="AA413" s="7"/>
    </row>
    <row r="414" ht="22.5" customHeight="1">
      <c r="A414" s="7" t="s">
        <v>752</v>
      </c>
      <c r="B414" s="7">
        <v>1.0</v>
      </c>
      <c r="C414" s="7"/>
      <c r="D414" s="61">
        <v>46059.0</v>
      </c>
      <c r="E414" s="7"/>
      <c r="F414" s="7"/>
      <c r="G414" s="7"/>
      <c r="H414" s="7"/>
      <c r="I414" s="7"/>
      <c r="J414" s="7"/>
      <c r="K414" s="7"/>
      <c r="L414" s="7"/>
      <c r="M414" s="7"/>
      <c r="N414" s="7"/>
      <c r="O414" s="7"/>
      <c r="P414" s="7"/>
      <c r="Q414" s="7"/>
      <c r="R414" s="7"/>
      <c r="S414" s="7"/>
      <c r="T414" s="7"/>
      <c r="U414" s="7"/>
      <c r="V414" s="7"/>
      <c r="W414" s="7"/>
      <c r="X414" s="7"/>
      <c r="Y414" s="7"/>
      <c r="Z414" s="7"/>
      <c r="AA414" s="7"/>
    </row>
    <row r="415" ht="22.5" customHeight="1">
      <c r="A415" s="7" t="s">
        <v>909</v>
      </c>
      <c r="B415" s="7">
        <v>1.0</v>
      </c>
      <c r="C415" s="7"/>
      <c r="D415" s="61">
        <v>46059.0</v>
      </c>
      <c r="E415" s="7"/>
      <c r="F415" s="7"/>
      <c r="G415" s="7"/>
      <c r="H415" s="7"/>
      <c r="I415" s="7"/>
      <c r="J415" s="7"/>
      <c r="K415" s="7"/>
      <c r="L415" s="7"/>
      <c r="M415" s="7"/>
      <c r="N415" s="7"/>
      <c r="O415" s="7"/>
      <c r="P415" s="7"/>
      <c r="Q415" s="7"/>
      <c r="R415" s="7"/>
      <c r="S415" s="7"/>
      <c r="T415" s="7"/>
      <c r="U415" s="7"/>
      <c r="V415" s="7"/>
      <c r="W415" s="7"/>
      <c r="X415" s="7"/>
      <c r="Y415" s="7"/>
      <c r="Z415" s="7"/>
      <c r="AA415" s="7"/>
    </row>
    <row r="416" ht="22.5" customHeight="1">
      <c r="A416" s="7" t="s">
        <v>671</v>
      </c>
      <c r="B416" s="7">
        <v>1.0</v>
      </c>
      <c r="C416" s="7" t="s">
        <v>251</v>
      </c>
      <c r="D416" s="61">
        <v>46059.0</v>
      </c>
      <c r="E416" s="7" t="s">
        <v>4486</v>
      </c>
      <c r="F416" s="7"/>
      <c r="G416" s="7"/>
      <c r="H416" s="7"/>
      <c r="I416" s="7"/>
      <c r="J416" s="7" t="s">
        <v>997</v>
      </c>
      <c r="K416" s="7"/>
      <c r="L416" s="7"/>
      <c r="M416" s="7"/>
      <c r="N416" s="7"/>
      <c r="O416" s="7"/>
      <c r="P416" s="7"/>
      <c r="Q416" s="7"/>
      <c r="R416" s="7"/>
      <c r="S416" s="7"/>
      <c r="T416" s="7"/>
      <c r="U416" s="7"/>
      <c r="V416" s="7"/>
      <c r="W416" s="7"/>
      <c r="X416" s="7"/>
      <c r="Y416" s="7"/>
      <c r="Z416" s="7"/>
      <c r="AA416" s="7"/>
    </row>
    <row r="417" ht="22.5" customHeight="1">
      <c r="A417" s="7" t="s">
        <v>917</v>
      </c>
      <c r="B417" s="7">
        <v>1.0</v>
      </c>
      <c r="C417" s="7"/>
      <c r="D417" s="61">
        <v>46059.0</v>
      </c>
      <c r="E417" s="7"/>
      <c r="F417" s="7"/>
      <c r="G417" s="7"/>
      <c r="H417" s="7"/>
      <c r="I417" s="7"/>
      <c r="J417" s="7"/>
      <c r="K417" s="7"/>
      <c r="L417" s="7"/>
      <c r="M417" s="7"/>
      <c r="N417" s="7"/>
      <c r="O417" s="7"/>
      <c r="P417" s="7"/>
      <c r="Q417" s="7"/>
      <c r="R417" s="7"/>
      <c r="S417" s="7"/>
      <c r="T417" s="7"/>
      <c r="U417" s="7"/>
      <c r="V417" s="7"/>
      <c r="W417" s="7"/>
      <c r="X417" s="7"/>
      <c r="Y417" s="7"/>
      <c r="Z417" s="7"/>
      <c r="AA417" s="7"/>
    </row>
    <row r="418" ht="22.5" customHeight="1">
      <c r="A418" s="7" t="s">
        <v>782</v>
      </c>
      <c r="B418" s="7">
        <v>1.0</v>
      </c>
      <c r="C418" s="7"/>
      <c r="D418" s="61">
        <v>46059.0</v>
      </c>
      <c r="E418" s="7"/>
      <c r="F418" s="7"/>
      <c r="G418" s="7"/>
      <c r="H418" s="7"/>
      <c r="I418" s="7"/>
      <c r="J418" s="7"/>
      <c r="K418" s="7"/>
      <c r="L418" s="7"/>
      <c r="M418" s="7"/>
      <c r="N418" s="7"/>
      <c r="O418" s="7"/>
      <c r="P418" s="7"/>
      <c r="Q418" s="7"/>
      <c r="R418" s="7"/>
      <c r="S418" s="7"/>
      <c r="T418" s="7"/>
      <c r="U418" s="7"/>
      <c r="V418" s="7"/>
      <c r="W418" s="7"/>
      <c r="X418" s="7"/>
      <c r="Y418" s="7"/>
      <c r="Z418" s="7"/>
      <c r="AA418" s="7"/>
    </row>
    <row r="419" ht="22.5" customHeight="1">
      <c r="A419" s="7" t="s">
        <v>510</v>
      </c>
      <c r="B419" s="7">
        <v>1.0</v>
      </c>
      <c r="C419" s="7"/>
      <c r="D419" s="61">
        <v>46059.0</v>
      </c>
      <c r="E419" s="7"/>
      <c r="F419" s="7"/>
      <c r="G419" s="7"/>
      <c r="H419" s="7"/>
      <c r="I419" s="7"/>
      <c r="J419" s="7"/>
      <c r="K419" s="7"/>
      <c r="L419" s="7"/>
      <c r="M419" s="7"/>
      <c r="N419" s="7"/>
      <c r="O419" s="7"/>
      <c r="P419" s="7"/>
      <c r="Q419" s="7"/>
      <c r="R419" s="7"/>
      <c r="S419" s="7"/>
      <c r="T419" s="7"/>
      <c r="U419" s="7"/>
      <c r="V419" s="7"/>
      <c r="W419" s="7"/>
      <c r="X419" s="7"/>
      <c r="Y419" s="7"/>
      <c r="Z419" s="7"/>
      <c r="AA419" s="7"/>
    </row>
    <row r="420" ht="22.5" customHeight="1">
      <c r="A420" s="7" t="s">
        <v>983</v>
      </c>
      <c r="B420" s="7">
        <v>1.0</v>
      </c>
      <c r="C420" s="7"/>
      <c r="D420" s="61">
        <v>46059.0</v>
      </c>
      <c r="E420" s="7"/>
      <c r="F420" s="7"/>
      <c r="G420" s="7"/>
      <c r="H420" s="7"/>
      <c r="I420" s="7"/>
      <c r="J420" s="7"/>
      <c r="K420" s="7"/>
      <c r="L420" s="7"/>
      <c r="M420" s="7"/>
      <c r="N420" s="7"/>
      <c r="O420" s="7"/>
      <c r="P420" s="7"/>
      <c r="Q420" s="7"/>
      <c r="R420" s="7"/>
      <c r="S420" s="7"/>
      <c r="T420" s="7"/>
      <c r="U420" s="7"/>
      <c r="V420" s="7"/>
      <c r="W420" s="7"/>
      <c r="X420" s="7"/>
      <c r="Y420" s="7"/>
      <c r="Z420" s="7"/>
      <c r="AA420" s="7"/>
    </row>
    <row r="421" ht="22.5" customHeight="1">
      <c r="A421" s="7" t="s">
        <v>876</v>
      </c>
      <c r="B421" s="7">
        <v>1.0</v>
      </c>
      <c r="C421" s="7"/>
      <c r="D421" s="61">
        <v>46059.0</v>
      </c>
      <c r="E421" s="7"/>
      <c r="F421" s="7"/>
      <c r="G421" s="7"/>
      <c r="H421" s="7"/>
      <c r="I421" s="7"/>
      <c r="J421" s="7"/>
      <c r="K421" s="7"/>
      <c r="L421" s="7"/>
      <c r="M421" s="7"/>
      <c r="N421" s="7"/>
      <c r="O421" s="7"/>
      <c r="P421" s="7"/>
      <c r="Q421" s="7"/>
      <c r="R421" s="7"/>
      <c r="S421" s="7"/>
      <c r="T421" s="7"/>
      <c r="U421" s="7"/>
      <c r="V421" s="7"/>
      <c r="W421" s="7"/>
      <c r="X421" s="7"/>
      <c r="Y421" s="7"/>
      <c r="Z421" s="7"/>
      <c r="AA421" s="7"/>
    </row>
    <row r="422" ht="22.5" customHeight="1">
      <c r="A422" s="7" t="s">
        <v>829</v>
      </c>
      <c r="B422" s="7">
        <v>1.0</v>
      </c>
      <c r="C422" s="7"/>
      <c r="D422" s="61">
        <v>46059.0</v>
      </c>
      <c r="E422" s="7"/>
      <c r="F422" s="7"/>
      <c r="G422" s="7"/>
      <c r="H422" s="7"/>
      <c r="I422" s="7"/>
      <c r="J422" s="7"/>
      <c r="K422" s="7"/>
      <c r="L422" s="7"/>
      <c r="M422" s="7"/>
      <c r="N422" s="7"/>
      <c r="O422" s="7"/>
      <c r="P422" s="7"/>
      <c r="Q422" s="7"/>
      <c r="R422" s="7"/>
      <c r="S422" s="7"/>
      <c r="T422" s="7"/>
      <c r="U422" s="7"/>
      <c r="V422" s="7"/>
      <c r="W422" s="7"/>
      <c r="X422" s="7"/>
      <c r="Y422" s="7"/>
      <c r="Z422" s="7"/>
      <c r="AA422" s="7"/>
    </row>
    <row r="423" ht="22.5" customHeight="1">
      <c r="A423" s="7" t="s">
        <v>943</v>
      </c>
      <c r="B423" s="7">
        <v>1.0</v>
      </c>
      <c r="C423" s="7"/>
      <c r="D423" s="61">
        <v>46059.0</v>
      </c>
      <c r="E423" s="7"/>
      <c r="F423" s="7"/>
      <c r="G423" s="7"/>
      <c r="H423" s="7"/>
      <c r="I423" s="7"/>
      <c r="J423" s="7"/>
      <c r="K423" s="7"/>
      <c r="L423" s="7"/>
      <c r="M423" s="7"/>
      <c r="N423" s="7"/>
      <c r="O423" s="7"/>
      <c r="P423" s="7"/>
      <c r="Q423" s="7"/>
      <c r="R423" s="7"/>
      <c r="S423" s="7"/>
      <c r="T423" s="7"/>
      <c r="U423" s="7"/>
      <c r="V423" s="7"/>
      <c r="W423" s="7"/>
      <c r="X423" s="7"/>
      <c r="Y423" s="7"/>
      <c r="Z423" s="7"/>
      <c r="AA423" s="7"/>
    </row>
    <row r="424" ht="22.5" customHeight="1">
      <c r="A424" s="7" t="s">
        <v>830</v>
      </c>
      <c r="B424" s="7">
        <v>1.0</v>
      </c>
      <c r="C424" s="7"/>
      <c r="D424" s="61">
        <v>46059.0</v>
      </c>
      <c r="E424" s="7"/>
      <c r="F424" s="7"/>
      <c r="G424" s="7"/>
      <c r="H424" s="7"/>
      <c r="I424" s="7"/>
      <c r="J424" s="7"/>
      <c r="K424" s="7"/>
      <c r="L424" s="7"/>
      <c r="M424" s="7"/>
      <c r="N424" s="7"/>
      <c r="O424" s="7"/>
      <c r="P424" s="7"/>
      <c r="Q424" s="7"/>
      <c r="R424" s="7"/>
      <c r="S424" s="7"/>
      <c r="T424" s="7"/>
      <c r="U424" s="7"/>
      <c r="V424" s="7"/>
      <c r="W424" s="7"/>
      <c r="X424" s="7"/>
      <c r="Y424" s="7"/>
      <c r="Z424" s="7"/>
      <c r="AA424" s="7"/>
    </row>
    <row r="425" ht="22.5" customHeight="1">
      <c r="A425" s="7" t="s">
        <v>1237</v>
      </c>
      <c r="B425" s="7">
        <v>1.0</v>
      </c>
      <c r="C425" s="7"/>
      <c r="D425" s="61">
        <v>46059.0</v>
      </c>
      <c r="E425" s="7"/>
      <c r="F425" s="7"/>
      <c r="G425" s="7"/>
      <c r="H425" s="7"/>
      <c r="I425" s="7"/>
      <c r="J425" s="7"/>
      <c r="K425" s="7"/>
      <c r="L425" s="7"/>
      <c r="M425" s="7"/>
      <c r="N425" s="7"/>
      <c r="O425" s="7"/>
      <c r="P425" s="7"/>
      <c r="Q425" s="7"/>
      <c r="R425" s="7"/>
      <c r="S425" s="7"/>
      <c r="T425" s="7"/>
      <c r="U425" s="7"/>
      <c r="V425" s="7"/>
      <c r="W425" s="7"/>
      <c r="X425" s="7"/>
      <c r="Y425" s="7"/>
      <c r="Z425" s="7"/>
      <c r="AA425" s="7"/>
    </row>
    <row r="426" ht="22.5" customHeight="1">
      <c r="A426" s="7" t="s">
        <v>519</v>
      </c>
      <c r="B426" s="7">
        <v>1.0</v>
      </c>
      <c r="C426" s="7"/>
      <c r="D426" s="61">
        <v>46059.0</v>
      </c>
      <c r="E426" s="7"/>
      <c r="F426" s="7"/>
      <c r="G426" s="7"/>
      <c r="H426" s="7"/>
      <c r="I426" s="7"/>
      <c r="J426" s="7"/>
      <c r="K426" s="7"/>
      <c r="L426" s="7"/>
      <c r="M426" s="7"/>
      <c r="N426" s="7"/>
      <c r="O426" s="7"/>
      <c r="P426" s="7"/>
      <c r="Q426" s="7"/>
      <c r="R426" s="7"/>
      <c r="S426" s="7"/>
      <c r="T426" s="7"/>
      <c r="U426" s="7"/>
      <c r="V426" s="7"/>
      <c r="W426" s="7"/>
      <c r="X426" s="7"/>
      <c r="Y426" s="7"/>
      <c r="Z426" s="7"/>
      <c r="AA426" s="7"/>
    </row>
    <row r="427" ht="22.5" customHeight="1">
      <c r="A427" s="7" t="s">
        <v>118</v>
      </c>
      <c r="B427" s="7">
        <v>1.0</v>
      </c>
      <c r="C427" s="7" t="s">
        <v>112</v>
      </c>
      <c r="D427" s="61">
        <v>46062.0</v>
      </c>
      <c r="E427" s="7"/>
      <c r="F427" s="7"/>
      <c r="G427" s="7"/>
      <c r="H427" s="7"/>
      <c r="I427" s="7"/>
      <c r="J427" s="7"/>
      <c r="K427" s="7"/>
      <c r="L427" s="7"/>
      <c r="M427" s="7"/>
      <c r="N427" s="7"/>
      <c r="O427" s="7"/>
      <c r="P427" s="7"/>
      <c r="Q427" s="7"/>
      <c r="R427" s="7"/>
      <c r="S427" s="7"/>
      <c r="T427" s="7"/>
      <c r="U427" s="7"/>
      <c r="V427" s="7"/>
      <c r="W427" s="7"/>
      <c r="X427" s="7"/>
      <c r="Y427" s="7"/>
      <c r="Z427" s="7"/>
      <c r="AA427" s="7"/>
    </row>
    <row r="428" ht="22.5" customHeight="1">
      <c r="A428" s="7" t="s">
        <v>836</v>
      </c>
      <c r="B428" s="7">
        <v>1.0</v>
      </c>
      <c r="C428" s="7" t="s">
        <v>112</v>
      </c>
      <c r="D428" s="61">
        <v>46062.0</v>
      </c>
      <c r="E428" s="7"/>
      <c r="F428" s="7"/>
      <c r="G428" s="7"/>
      <c r="H428" s="7"/>
      <c r="I428" s="7"/>
      <c r="J428" s="7"/>
      <c r="K428" s="7"/>
      <c r="L428" s="7"/>
      <c r="M428" s="7"/>
      <c r="N428" s="7"/>
      <c r="O428" s="7"/>
      <c r="P428" s="7"/>
      <c r="Q428" s="7"/>
      <c r="R428" s="7"/>
      <c r="S428" s="7"/>
      <c r="T428" s="7"/>
      <c r="U428" s="7"/>
      <c r="V428" s="7"/>
      <c r="W428" s="7"/>
      <c r="X428" s="7"/>
      <c r="Y428" s="7"/>
      <c r="Z428" s="7"/>
      <c r="AA428" s="7"/>
    </row>
    <row r="429" ht="22.5" customHeight="1">
      <c r="A429" s="7" t="s">
        <v>1022</v>
      </c>
      <c r="B429" s="7">
        <v>1.0</v>
      </c>
      <c r="C429" s="7" t="s">
        <v>112</v>
      </c>
      <c r="D429" s="61">
        <v>46062.0</v>
      </c>
      <c r="E429" s="7"/>
      <c r="F429" s="7"/>
      <c r="G429" s="7"/>
      <c r="H429" s="7"/>
      <c r="I429" s="7"/>
      <c r="J429" s="7"/>
      <c r="K429" s="7"/>
      <c r="L429" s="7"/>
      <c r="M429" s="7"/>
      <c r="N429" s="7"/>
      <c r="O429" s="7"/>
      <c r="P429" s="7"/>
      <c r="Q429" s="7"/>
      <c r="R429" s="7"/>
      <c r="S429" s="7"/>
      <c r="T429" s="7"/>
      <c r="U429" s="7"/>
      <c r="V429" s="7"/>
      <c r="W429" s="7"/>
      <c r="X429" s="7"/>
      <c r="Y429" s="7"/>
      <c r="Z429" s="7"/>
      <c r="AA429" s="7"/>
    </row>
    <row r="430" ht="22.5" customHeight="1">
      <c r="A430" s="7" t="s">
        <v>1347</v>
      </c>
      <c r="B430" s="7">
        <v>1.0</v>
      </c>
      <c r="C430" s="7" t="s">
        <v>112</v>
      </c>
      <c r="D430" s="61">
        <v>46062.0</v>
      </c>
      <c r="E430" s="7"/>
      <c r="F430" s="7"/>
      <c r="G430" s="7"/>
      <c r="H430" s="7"/>
      <c r="I430" s="7"/>
      <c r="J430" s="7"/>
      <c r="K430" s="7"/>
      <c r="L430" s="7"/>
      <c r="M430" s="7"/>
      <c r="N430" s="7"/>
      <c r="O430" s="7"/>
      <c r="P430" s="7"/>
      <c r="Q430" s="7"/>
      <c r="R430" s="7"/>
      <c r="S430" s="7"/>
      <c r="T430" s="7"/>
      <c r="U430" s="7"/>
      <c r="V430" s="7"/>
      <c r="W430" s="7"/>
      <c r="X430" s="7"/>
      <c r="Y430" s="7"/>
      <c r="Z430" s="7"/>
      <c r="AA430" s="7"/>
    </row>
    <row r="431" ht="22.5" customHeight="1">
      <c r="A431" s="7" t="s">
        <v>1384</v>
      </c>
      <c r="B431" s="7">
        <v>1.0</v>
      </c>
      <c r="C431" s="7" t="s">
        <v>112</v>
      </c>
      <c r="D431" s="61">
        <v>46062.0</v>
      </c>
      <c r="E431" s="7"/>
      <c r="F431" s="7"/>
      <c r="G431" s="7"/>
      <c r="H431" s="7"/>
      <c r="I431" s="7"/>
      <c r="J431" s="7"/>
      <c r="K431" s="7"/>
      <c r="L431" s="7"/>
      <c r="M431" s="7"/>
      <c r="N431" s="7"/>
      <c r="O431" s="7"/>
      <c r="P431" s="7"/>
      <c r="Q431" s="7"/>
      <c r="R431" s="7"/>
      <c r="S431" s="7"/>
      <c r="T431" s="7"/>
      <c r="U431" s="7"/>
      <c r="V431" s="7"/>
      <c r="W431" s="7"/>
      <c r="X431" s="7"/>
      <c r="Y431" s="7"/>
      <c r="Z431" s="7"/>
      <c r="AA431" s="7"/>
    </row>
    <row r="432" ht="22.5" customHeight="1">
      <c r="A432" s="7" t="s">
        <v>1523</v>
      </c>
      <c r="B432" s="7">
        <v>1.0</v>
      </c>
      <c r="C432" s="7" t="s">
        <v>112</v>
      </c>
      <c r="D432" s="61">
        <v>46062.0</v>
      </c>
      <c r="E432" s="7" t="s">
        <v>4678</v>
      </c>
      <c r="F432" s="7"/>
      <c r="G432" s="7" t="s">
        <v>968</v>
      </c>
      <c r="H432" s="7" t="s">
        <v>997</v>
      </c>
      <c r="I432" s="7" t="s">
        <v>1038</v>
      </c>
      <c r="J432" s="7" t="s">
        <v>968</v>
      </c>
      <c r="K432" s="7"/>
      <c r="L432" s="7"/>
      <c r="M432" s="7"/>
      <c r="N432" s="7"/>
      <c r="O432" s="7" t="s">
        <v>997</v>
      </c>
      <c r="P432" s="7"/>
      <c r="Q432" s="7"/>
      <c r="R432" s="7"/>
      <c r="S432" s="7"/>
      <c r="T432" s="7"/>
      <c r="U432" s="7"/>
      <c r="V432" s="7"/>
      <c r="W432" s="7"/>
      <c r="X432" s="7"/>
      <c r="Y432" s="7"/>
      <c r="Z432" s="7"/>
      <c r="AA432" s="7"/>
    </row>
    <row r="433" ht="22.5" customHeight="1">
      <c r="A433" s="7" t="s">
        <v>1540</v>
      </c>
      <c r="B433" s="7">
        <v>1.0</v>
      </c>
      <c r="C433" s="7" t="s">
        <v>112</v>
      </c>
      <c r="D433" s="61">
        <v>46062.0</v>
      </c>
      <c r="E433" s="7"/>
      <c r="F433" s="7"/>
      <c r="G433" s="7"/>
      <c r="H433" s="7"/>
      <c r="I433" s="7"/>
      <c r="J433" s="7"/>
      <c r="K433" s="7"/>
      <c r="L433" s="7"/>
      <c r="M433" s="7"/>
      <c r="N433" s="7"/>
      <c r="O433" s="7"/>
      <c r="P433" s="7"/>
      <c r="Q433" s="7"/>
      <c r="R433" s="7"/>
      <c r="S433" s="7"/>
      <c r="T433" s="7"/>
      <c r="U433" s="7"/>
      <c r="V433" s="7"/>
      <c r="W433" s="7"/>
      <c r="X433" s="7"/>
      <c r="Y433" s="7"/>
      <c r="Z433" s="7"/>
      <c r="AA433" s="7"/>
    </row>
    <row r="434" ht="22.5" customHeight="1">
      <c r="A434" s="7" t="s">
        <v>1673</v>
      </c>
      <c r="B434" s="7">
        <v>1.0</v>
      </c>
      <c r="C434" s="7" t="s">
        <v>112</v>
      </c>
      <c r="D434" s="61">
        <v>46062.0</v>
      </c>
      <c r="E434" s="7" t="s">
        <v>4704</v>
      </c>
      <c r="F434" s="7"/>
      <c r="G434" s="7"/>
      <c r="H434" s="7"/>
      <c r="I434" s="7" t="s">
        <v>968</v>
      </c>
      <c r="J434" s="7"/>
      <c r="K434" s="7"/>
      <c r="L434" s="7"/>
      <c r="M434" s="7"/>
      <c r="N434" s="7"/>
      <c r="O434" s="7"/>
      <c r="P434" s="7"/>
      <c r="Q434" s="7"/>
      <c r="R434" s="7"/>
      <c r="S434" s="7"/>
      <c r="T434" s="7"/>
      <c r="U434" s="7"/>
      <c r="V434" s="7"/>
      <c r="W434" s="7"/>
      <c r="X434" s="7"/>
      <c r="Y434" s="7"/>
      <c r="Z434" s="7"/>
      <c r="AA434" s="7"/>
    </row>
    <row r="435" ht="22.5" customHeight="1">
      <c r="A435" s="7" t="s">
        <v>1878</v>
      </c>
      <c r="B435" s="7">
        <v>1.0</v>
      </c>
      <c r="C435" s="7" t="s">
        <v>112</v>
      </c>
      <c r="D435" s="61">
        <v>46062.0</v>
      </c>
      <c r="E435" s="7"/>
      <c r="F435" s="7"/>
      <c r="G435" s="7"/>
      <c r="H435" s="7"/>
      <c r="I435" s="7"/>
      <c r="J435" s="7"/>
      <c r="K435" s="7"/>
      <c r="L435" s="7"/>
      <c r="M435" s="7"/>
      <c r="N435" s="7"/>
      <c r="O435" s="7"/>
      <c r="P435" s="7"/>
      <c r="Q435" s="7"/>
      <c r="R435" s="7"/>
      <c r="S435" s="7"/>
      <c r="T435" s="7"/>
      <c r="U435" s="7"/>
      <c r="V435" s="7"/>
      <c r="W435" s="7"/>
      <c r="X435" s="7"/>
      <c r="Y435" s="7"/>
      <c r="Z435" s="7"/>
      <c r="AA435" s="7"/>
    </row>
    <row r="436" ht="22.5" customHeight="1">
      <c r="A436" s="7" t="s">
        <v>2307</v>
      </c>
      <c r="B436" s="7">
        <v>1.0</v>
      </c>
      <c r="C436" s="7" t="s">
        <v>112</v>
      </c>
      <c r="D436" s="61">
        <v>46062.0</v>
      </c>
      <c r="E436" s="7"/>
      <c r="F436" s="7"/>
      <c r="G436" s="7"/>
      <c r="H436" s="7"/>
      <c r="I436" s="7"/>
      <c r="J436" s="7"/>
      <c r="K436" s="7"/>
      <c r="L436" s="7"/>
      <c r="M436" s="7"/>
      <c r="N436" s="7"/>
      <c r="O436" s="7"/>
      <c r="P436" s="7"/>
      <c r="Q436" s="7"/>
      <c r="R436" s="7"/>
      <c r="S436" s="7"/>
      <c r="T436" s="7"/>
      <c r="U436" s="7"/>
      <c r="V436" s="7"/>
      <c r="W436" s="7"/>
      <c r="X436" s="7"/>
      <c r="Y436" s="7"/>
      <c r="Z436" s="7"/>
      <c r="AA436" s="7"/>
    </row>
    <row r="437" ht="22.5" customHeight="1">
      <c r="A437" s="7" t="s">
        <v>3001</v>
      </c>
      <c r="B437" s="7">
        <v>1.0</v>
      </c>
      <c r="C437" s="7" t="s">
        <v>112</v>
      </c>
      <c r="D437" s="61">
        <v>46062.0</v>
      </c>
      <c r="E437" s="7"/>
      <c r="F437" s="7"/>
      <c r="G437" s="7"/>
      <c r="H437" s="7"/>
      <c r="I437" s="7"/>
      <c r="J437" s="7"/>
      <c r="K437" s="7"/>
      <c r="L437" s="7"/>
      <c r="M437" s="7"/>
      <c r="N437" s="7"/>
      <c r="O437" s="7"/>
      <c r="P437" s="7"/>
      <c r="Q437" s="7"/>
      <c r="R437" s="7"/>
      <c r="S437" s="7"/>
      <c r="T437" s="7"/>
      <c r="U437" s="7"/>
      <c r="V437" s="7"/>
      <c r="W437" s="7"/>
      <c r="X437" s="7"/>
      <c r="Y437" s="7"/>
      <c r="Z437" s="7"/>
      <c r="AA437" s="7"/>
    </row>
    <row r="438" ht="22.5" customHeight="1">
      <c r="A438" s="7" t="s">
        <v>3302</v>
      </c>
      <c r="B438" s="7">
        <v>1.0</v>
      </c>
      <c r="C438" s="7" t="s">
        <v>112</v>
      </c>
      <c r="D438" s="61">
        <v>46062.0</v>
      </c>
      <c r="E438" s="7"/>
      <c r="F438" s="7"/>
      <c r="G438" s="7"/>
      <c r="H438" s="7"/>
      <c r="I438" s="7"/>
      <c r="J438" s="7"/>
      <c r="K438" s="7"/>
      <c r="L438" s="7"/>
      <c r="M438" s="7"/>
      <c r="N438" s="7"/>
      <c r="O438" s="7"/>
      <c r="P438" s="7"/>
      <c r="Q438" s="7"/>
      <c r="R438" s="7"/>
      <c r="S438" s="7"/>
      <c r="T438" s="7"/>
      <c r="U438" s="7"/>
      <c r="V438" s="7"/>
      <c r="W438" s="7"/>
      <c r="X438" s="7"/>
      <c r="Y438" s="7"/>
      <c r="Z438" s="7"/>
      <c r="AA438" s="7"/>
    </row>
    <row r="439" ht="22.5" customHeight="1">
      <c r="A439" s="7" t="s">
        <v>3467</v>
      </c>
      <c r="B439" s="7">
        <v>1.0</v>
      </c>
      <c r="C439" s="7" t="s">
        <v>112</v>
      </c>
      <c r="D439" s="61">
        <v>46062.0</v>
      </c>
      <c r="E439" s="7"/>
      <c r="F439" s="7"/>
      <c r="G439" s="7"/>
      <c r="H439" s="7"/>
      <c r="I439" s="7"/>
      <c r="J439" s="7"/>
      <c r="K439" s="7"/>
      <c r="L439" s="7"/>
      <c r="M439" s="7"/>
      <c r="N439" s="7"/>
      <c r="O439" s="7"/>
      <c r="P439" s="7"/>
      <c r="Q439" s="7"/>
      <c r="R439" s="7"/>
      <c r="S439" s="7"/>
      <c r="T439" s="7"/>
      <c r="U439" s="7"/>
      <c r="V439" s="7"/>
      <c r="W439" s="7"/>
      <c r="X439" s="7"/>
      <c r="Y439" s="7"/>
      <c r="Z439" s="7"/>
      <c r="AA439" s="7"/>
    </row>
    <row r="440" ht="22.5" customHeight="1">
      <c r="A440" s="7" t="s">
        <v>3628</v>
      </c>
      <c r="B440" s="7">
        <v>1.0</v>
      </c>
      <c r="C440" s="7" t="s">
        <v>112</v>
      </c>
      <c r="D440" s="61">
        <v>46062.0</v>
      </c>
      <c r="E440" s="7" t="s">
        <v>4773</v>
      </c>
      <c r="F440" s="7"/>
      <c r="G440" s="7"/>
      <c r="H440" s="7" t="s">
        <v>997</v>
      </c>
      <c r="I440" s="7"/>
      <c r="J440" s="7"/>
      <c r="K440" s="7"/>
      <c r="L440" s="7"/>
      <c r="M440" s="7"/>
      <c r="N440" s="7"/>
      <c r="O440" s="7"/>
      <c r="P440" s="7"/>
      <c r="Q440" s="7"/>
      <c r="R440" s="7"/>
      <c r="S440" s="7"/>
      <c r="T440" s="7"/>
      <c r="U440" s="7"/>
      <c r="V440" s="7"/>
      <c r="W440" s="7"/>
      <c r="X440" s="7"/>
      <c r="Y440" s="7"/>
      <c r="Z440" s="7"/>
      <c r="AA440" s="7"/>
    </row>
    <row r="441" ht="22.5" customHeight="1">
      <c r="A441" s="7" t="s">
        <v>3672</v>
      </c>
      <c r="B441" s="7">
        <v>1.0</v>
      </c>
      <c r="C441" s="7" t="s">
        <v>112</v>
      </c>
      <c r="D441" s="61">
        <v>46062.0</v>
      </c>
      <c r="E441" s="7"/>
      <c r="F441" s="7"/>
      <c r="G441" s="7"/>
      <c r="H441" s="7"/>
      <c r="I441" s="7"/>
      <c r="J441" s="7"/>
      <c r="K441" s="7"/>
      <c r="L441" s="7"/>
      <c r="M441" s="7"/>
      <c r="N441" s="7"/>
      <c r="O441" s="7"/>
      <c r="P441" s="7"/>
      <c r="Q441" s="7"/>
      <c r="R441" s="7"/>
      <c r="S441" s="7"/>
      <c r="T441" s="7"/>
      <c r="U441" s="7"/>
      <c r="V441" s="7"/>
      <c r="W441" s="7"/>
      <c r="X441" s="7"/>
      <c r="Y441" s="7"/>
      <c r="Z441" s="7"/>
      <c r="AA441" s="7"/>
    </row>
    <row r="442" ht="22.5" customHeight="1">
      <c r="A442" s="7" t="s">
        <v>4100</v>
      </c>
      <c r="B442" s="7">
        <v>1.0</v>
      </c>
      <c r="C442" s="7" t="s">
        <v>112</v>
      </c>
      <c r="D442" s="61">
        <v>46062.0</v>
      </c>
      <c r="E442" s="7"/>
      <c r="F442" s="7"/>
      <c r="G442" s="7"/>
      <c r="H442" s="7"/>
      <c r="I442" s="7"/>
      <c r="J442" s="7"/>
      <c r="K442" s="7"/>
      <c r="L442" s="7"/>
      <c r="M442" s="7"/>
      <c r="N442" s="7"/>
      <c r="O442" s="7"/>
      <c r="P442" s="7"/>
      <c r="Q442" s="7"/>
      <c r="R442" s="7"/>
      <c r="S442" s="7"/>
      <c r="T442" s="7"/>
      <c r="U442" s="7"/>
      <c r="V442" s="7"/>
      <c r="W442" s="7"/>
      <c r="X442" s="7"/>
      <c r="Y442" s="7"/>
      <c r="Z442" s="7"/>
      <c r="AA442" s="7"/>
    </row>
    <row r="443" ht="22.5" customHeight="1">
      <c r="A443" s="7" t="s">
        <v>4273</v>
      </c>
      <c r="B443" s="7">
        <v>1.0</v>
      </c>
      <c r="C443" s="7" t="s">
        <v>112</v>
      </c>
      <c r="D443" s="61">
        <v>46062.0</v>
      </c>
      <c r="E443" s="7"/>
      <c r="F443" s="7"/>
      <c r="G443" s="7"/>
      <c r="H443" s="7"/>
      <c r="I443" s="7"/>
      <c r="J443" s="7"/>
      <c r="K443" s="7"/>
      <c r="L443" s="7"/>
      <c r="M443" s="7"/>
      <c r="N443" s="7"/>
      <c r="O443" s="7"/>
      <c r="P443" s="7"/>
      <c r="Q443" s="7"/>
      <c r="R443" s="7"/>
      <c r="S443" s="7"/>
      <c r="T443" s="7"/>
      <c r="U443" s="7"/>
      <c r="V443" s="7"/>
      <c r="W443" s="7"/>
      <c r="X443" s="7"/>
      <c r="Y443" s="7"/>
      <c r="Z443" s="7"/>
      <c r="AA443" s="7"/>
    </row>
    <row r="444" ht="22.5" customHeight="1">
      <c r="A444" s="7" t="s">
        <v>4717</v>
      </c>
      <c r="B444" s="7">
        <v>1.0</v>
      </c>
      <c r="C444" s="7" t="s">
        <v>112</v>
      </c>
      <c r="D444" s="61">
        <v>46062.0</v>
      </c>
      <c r="E444" s="7"/>
      <c r="F444" s="7"/>
      <c r="G444" s="7"/>
      <c r="H444" s="7"/>
      <c r="I444" s="7"/>
      <c r="J444" s="7"/>
      <c r="K444" s="7"/>
      <c r="L444" s="7"/>
      <c r="M444" s="7"/>
      <c r="N444" s="7"/>
      <c r="O444" s="7"/>
      <c r="P444" s="7"/>
      <c r="Q444" s="7"/>
      <c r="R444" s="7"/>
      <c r="S444" s="7"/>
      <c r="T444" s="7"/>
      <c r="U444" s="7"/>
      <c r="V444" s="7"/>
      <c r="W444" s="7"/>
      <c r="X444" s="7"/>
      <c r="Y444" s="7"/>
      <c r="Z444" s="7"/>
      <c r="AA444" s="7"/>
    </row>
    <row r="445" ht="22.5" customHeight="1">
      <c r="A445" s="7" t="s">
        <v>4728</v>
      </c>
      <c r="B445" s="7">
        <v>1.0</v>
      </c>
      <c r="C445" s="7" t="s">
        <v>112</v>
      </c>
      <c r="D445" s="61">
        <v>46062.0</v>
      </c>
      <c r="E445" s="7"/>
      <c r="F445" s="7"/>
      <c r="G445" s="7"/>
      <c r="H445" s="7"/>
      <c r="I445" s="7"/>
      <c r="J445" s="7"/>
      <c r="K445" s="7"/>
      <c r="L445" s="7"/>
      <c r="M445" s="7"/>
      <c r="N445" s="7"/>
      <c r="O445" s="7"/>
      <c r="P445" s="7"/>
      <c r="Q445" s="7"/>
      <c r="R445" s="7"/>
      <c r="S445" s="7"/>
      <c r="T445" s="7"/>
      <c r="U445" s="7"/>
      <c r="V445" s="7"/>
      <c r="W445" s="7"/>
      <c r="X445" s="7"/>
      <c r="Y445" s="7"/>
      <c r="Z445" s="7"/>
      <c r="AA445" s="7"/>
    </row>
    <row r="446" ht="22.5" customHeight="1">
      <c r="A446" s="7" t="s">
        <v>4849</v>
      </c>
      <c r="B446" s="7">
        <v>1.0</v>
      </c>
      <c r="C446" s="7" t="s">
        <v>112</v>
      </c>
      <c r="D446" s="61">
        <v>46062.0</v>
      </c>
      <c r="E446" s="7"/>
      <c r="F446" s="7"/>
      <c r="G446" s="7"/>
      <c r="H446" s="7"/>
      <c r="I446" s="7"/>
      <c r="J446" s="7"/>
      <c r="K446" s="7"/>
      <c r="L446" s="7"/>
      <c r="M446" s="7"/>
      <c r="N446" s="7"/>
      <c r="O446" s="7"/>
      <c r="P446" s="7"/>
      <c r="Q446" s="7"/>
      <c r="R446" s="7"/>
      <c r="S446" s="7"/>
      <c r="T446" s="7"/>
      <c r="U446" s="7"/>
      <c r="V446" s="7"/>
      <c r="W446" s="7"/>
      <c r="X446" s="7"/>
      <c r="Y446" s="7"/>
      <c r="Z446" s="7"/>
      <c r="AA446" s="7"/>
    </row>
    <row r="447" ht="22.5" customHeight="1">
      <c r="A447" s="7" t="s">
        <v>4860</v>
      </c>
      <c r="B447" s="7">
        <v>1.0</v>
      </c>
      <c r="C447" s="7" t="s">
        <v>112</v>
      </c>
      <c r="D447" s="61">
        <v>46062.0</v>
      </c>
      <c r="E447" s="7"/>
      <c r="F447" s="7"/>
      <c r="G447" s="7"/>
      <c r="H447" s="7"/>
      <c r="I447" s="7"/>
      <c r="J447" s="7"/>
      <c r="K447" s="7"/>
      <c r="L447" s="7"/>
      <c r="M447" s="7"/>
      <c r="N447" s="7"/>
      <c r="O447" s="7"/>
      <c r="P447" s="7"/>
      <c r="Q447" s="7"/>
      <c r="R447" s="7"/>
      <c r="S447" s="7"/>
      <c r="T447" s="7"/>
      <c r="U447" s="7"/>
      <c r="V447" s="7"/>
      <c r="W447" s="7"/>
      <c r="X447" s="7"/>
      <c r="Y447" s="7"/>
      <c r="Z447" s="7"/>
      <c r="AA447" s="7"/>
    </row>
    <row r="448" ht="22.5" customHeight="1">
      <c r="A448" s="7" t="s">
        <v>4872</v>
      </c>
      <c r="B448" s="7">
        <v>1.0</v>
      </c>
      <c r="C448" s="7" t="s">
        <v>112</v>
      </c>
      <c r="D448" s="61">
        <v>46062.0</v>
      </c>
      <c r="E448" s="7"/>
      <c r="F448" s="7"/>
      <c r="G448" s="7"/>
      <c r="H448" s="7"/>
      <c r="I448" s="7"/>
      <c r="J448" s="7"/>
      <c r="K448" s="7"/>
      <c r="L448" s="7"/>
      <c r="M448" s="7"/>
      <c r="N448" s="7"/>
      <c r="O448" s="7"/>
      <c r="P448" s="7"/>
      <c r="Q448" s="7"/>
      <c r="R448" s="7"/>
      <c r="S448" s="7"/>
      <c r="T448" s="7"/>
      <c r="U448" s="7"/>
      <c r="V448" s="7"/>
      <c r="W448" s="7"/>
      <c r="X448" s="7"/>
      <c r="Y448" s="7"/>
      <c r="Z448" s="7"/>
      <c r="AA448" s="7"/>
    </row>
    <row r="449" ht="22.5" customHeight="1">
      <c r="A449" s="7" t="s">
        <v>4882</v>
      </c>
      <c r="B449" s="7">
        <v>1.0</v>
      </c>
      <c r="C449" s="7" t="s">
        <v>112</v>
      </c>
      <c r="D449" s="61">
        <v>46062.0</v>
      </c>
      <c r="E449" s="7"/>
      <c r="F449" s="7"/>
      <c r="G449" s="7"/>
      <c r="H449" s="7"/>
      <c r="I449" s="7"/>
      <c r="J449" s="7"/>
      <c r="K449" s="7"/>
      <c r="L449" s="7"/>
      <c r="M449" s="7"/>
      <c r="N449" s="7"/>
      <c r="O449" s="7"/>
      <c r="P449" s="7"/>
      <c r="Q449" s="7"/>
      <c r="R449" s="7"/>
      <c r="S449" s="7"/>
      <c r="T449" s="7"/>
      <c r="U449" s="7"/>
      <c r="V449" s="7"/>
      <c r="W449" s="7"/>
      <c r="X449" s="7"/>
      <c r="Y449" s="7"/>
      <c r="Z449" s="7"/>
      <c r="AA449" s="7"/>
    </row>
    <row r="450" ht="22.5" customHeight="1">
      <c r="A450" s="7" t="s">
        <v>225</v>
      </c>
      <c r="B450" s="7">
        <v>1.0</v>
      </c>
      <c r="C450" s="7" t="s">
        <v>152</v>
      </c>
      <c r="D450" s="61">
        <v>46064.0</v>
      </c>
      <c r="E450" s="7"/>
      <c r="F450" s="7"/>
      <c r="G450" s="7"/>
      <c r="H450" s="7"/>
      <c r="I450" s="7"/>
      <c r="J450" s="7"/>
      <c r="K450" s="7"/>
      <c r="L450" s="7"/>
      <c r="M450" s="7"/>
      <c r="N450" s="7"/>
      <c r="O450" s="7"/>
      <c r="P450" s="7"/>
      <c r="Q450" s="7"/>
      <c r="R450" s="7"/>
      <c r="S450" s="7"/>
      <c r="T450" s="7"/>
      <c r="U450" s="7"/>
      <c r="V450" s="7"/>
      <c r="W450" s="7"/>
      <c r="X450" s="7"/>
      <c r="Y450" s="7"/>
      <c r="Z450" s="7"/>
      <c r="AA450" s="7"/>
    </row>
    <row r="451" ht="22.5" customHeight="1">
      <c r="A451" s="7" t="s">
        <v>1267</v>
      </c>
      <c r="B451" s="7">
        <v>1.0</v>
      </c>
      <c r="C451" s="7" t="s">
        <v>152</v>
      </c>
      <c r="D451" s="61">
        <v>46064.0</v>
      </c>
      <c r="E451" s="7"/>
      <c r="F451" s="7"/>
      <c r="G451" s="7"/>
      <c r="H451" s="7"/>
      <c r="I451" s="7"/>
      <c r="J451" s="7"/>
      <c r="K451" s="7"/>
      <c r="L451" s="7"/>
      <c r="M451" s="7"/>
      <c r="N451" s="7"/>
      <c r="O451" s="7"/>
      <c r="P451" s="7"/>
      <c r="Q451" s="7"/>
      <c r="R451" s="7"/>
      <c r="S451" s="7"/>
      <c r="T451" s="7"/>
      <c r="U451" s="7"/>
      <c r="V451" s="7"/>
      <c r="W451" s="7"/>
      <c r="X451" s="7"/>
      <c r="Y451" s="7"/>
      <c r="Z451" s="7"/>
      <c r="AA451" s="7"/>
    </row>
    <row r="452" ht="22.5" customHeight="1">
      <c r="A452" s="7" t="s">
        <v>1435</v>
      </c>
      <c r="B452" s="7">
        <v>1.0</v>
      </c>
      <c r="C452" s="7" t="s">
        <v>152</v>
      </c>
      <c r="D452" s="61">
        <v>46064.0</v>
      </c>
      <c r="E452" s="7"/>
      <c r="F452" s="7"/>
      <c r="G452" s="7"/>
      <c r="H452" s="7"/>
      <c r="I452" s="7"/>
      <c r="J452" s="7"/>
      <c r="K452" s="7"/>
      <c r="L452" s="7"/>
      <c r="M452" s="7"/>
      <c r="N452" s="7"/>
      <c r="O452" s="7"/>
      <c r="P452" s="7"/>
      <c r="Q452" s="7"/>
      <c r="R452" s="7"/>
      <c r="S452" s="7"/>
      <c r="T452" s="7"/>
      <c r="U452" s="7"/>
      <c r="V452" s="7"/>
      <c r="W452" s="7"/>
      <c r="X452" s="7"/>
      <c r="Y452" s="7"/>
      <c r="Z452" s="7"/>
      <c r="AA452" s="7"/>
    </row>
    <row r="453" ht="22.5" customHeight="1">
      <c r="A453" s="7" t="s">
        <v>1450</v>
      </c>
      <c r="B453" s="7">
        <v>1.0</v>
      </c>
      <c r="C453" s="7" t="s">
        <v>152</v>
      </c>
      <c r="D453" s="61">
        <v>46064.0</v>
      </c>
      <c r="E453" s="7"/>
      <c r="F453" s="7"/>
      <c r="G453" s="7"/>
      <c r="H453" s="7"/>
      <c r="I453" s="7"/>
      <c r="J453" s="7"/>
      <c r="K453" s="7"/>
      <c r="L453" s="7"/>
      <c r="M453" s="7"/>
      <c r="N453" s="7"/>
      <c r="O453" s="7"/>
      <c r="P453" s="7"/>
      <c r="Q453" s="7"/>
      <c r="R453" s="7"/>
      <c r="S453" s="7"/>
      <c r="T453" s="7"/>
      <c r="U453" s="7"/>
      <c r="V453" s="7"/>
      <c r="W453" s="7"/>
      <c r="X453" s="7"/>
      <c r="Y453" s="7"/>
      <c r="Z453" s="7"/>
      <c r="AA453" s="7"/>
    </row>
    <row r="454" ht="22.5" customHeight="1">
      <c r="A454" s="7" t="s">
        <v>1626</v>
      </c>
      <c r="B454" s="7">
        <v>1.0</v>
      </c>
      <c r="C454" s="7" t="s">
        <v>152</v>
      </c>
      <c r="D454" s="61">
        <v>46064.0</v>
      </c>
      <c r="E454" s="7"/>
      <c r="F454" s="7"/>
      <c r="G454" s="7"/>
      <c r="H454" s="7"/>
      <c r="I454" s="7"/>
      <c r="J454" s="7"/>
      <c r="K454" s="7"/>
      <c r="L454" s="7"/>
      <c r="M454" s="7"/>
      <c r="N454" s="7"/>
      <c r="O454" s="7"/>
      <c r="P454" s="7"/>
      <c r="Q454" s="7"/>
      <c r="R454" s="7"/>
      <c r="S454" s="7"/>
      <c r="T454" s="7"/>
      <c r="U454" s="7"/>
      <c r="V454" s="7"/>
      <c r="W454" s="7"/>
      <c r="X454" s="7"/>
      <c r="Y454" s="7"/>
      <c r="Z454" s="7"/>
      <c r="AA454" s="7"/>
    </row>
    <row r="455" ht="22.5" customHeight="1">
      <c r="A455" s="7" t="s">
        <v>1685</v>
      </c>
      <c r="B455" s="7">
        <v>1.0</v>
      </c>
      <c r="C455" s="7" t="s">
        <v>152</v>
      </c>
      <c r="D455" s="61">
        <v>46064.0</v>
      </c>
      <c r="E455" s="7"/>
      <c r="F455" s="7"/>
      <c r="G455" s="7"/>
      <c r="H455" s="7"/>
      <c r="I455" s="7"/>
      <c r="J455" s="7"/>
      <c r="K455" s="7"/>
      <c r="L455" s="7"/>
      <c r="M455" s="7"/>
      <c r="N455" s="7"/>
      <c r="O455" s="7"/>
      <c r="P455" s="7"/>
      <c r="Q455" s="7"/>
      <c r="R455" s="7"/>
      <c r="S455" s="7"/>
      <c r="T455" s="7"/>
      <c r="U455" s="7"/>
      <c r="V455" s="7"/>
      <c r="W455" s="7"/>
      <c r="X455" s="7"/>
      <c r="Y455" s="7"/>
      <c r="Z455" s="7"/>
      <c r="AA455" s="7"/>
    </row>
    <row r="456" ht="22.5" customHeight="1">
      <c r="A456" s="7" t="s">
        <v>1809</v>
      </c>
      <c r="B456" s="7">
        <v>1.0</v>
      </c>
      <c r="C456" s="7" t="s">
        <v>152</v>
      </c>
      <c r="D456" s="61">
        <v>46064.0</v>
      </c>
      <c r="E456" s="7" t="s">
        <v>4960</v>
      </c>
      <c r="F456" s="7"/>
      <c r="G456" s="7"/>
      <c r="H456" s="7" t="s">
        <v>968</v>
      </c>
      <c r="I456" s="7"/>
      <c r="J456" s="7"/>
      <c r="K456" s="7"/>
      <c r="L456" s="7"/>
      <c r="M456" s="7"/>
      <c r="N456" s="7"/>
      <c r="O456" s="7" t="s">
        <v>968</v>
      </c>
      <c r="P456" s="7" t="s">
        <v>968</v>
      </c>
      <c r="Q456" s="7"/>
      <c r="R456" s="7"/>
      <c r="S456" s="7"/>
      <c r="T456" s="7"/>
      <c r="U456" s="7"/>
      <c r="V456" s="7"/>
      <c r="W456" s="7"/>
      <c r="X456" s="7"/>
      <c r="Y456" s="7"/>
      <c r="Z456" s="7"/>
      <c r="AA456" s="7"/>
    </row>
    <row r="457" ht="22.5" customHeight="1">
      <c r="A457" s="7" t="s">
        <v>1920</v>
      </c>
      <c r="B457" s="7">
        <v>1.0</v>
      </c>
      <c r="C457" s="7" t="s">
        <v>152</v>
      </c>
      <c r="D457" s="61">
        <v>46064.0</v>
      </c>
      <c r="E457" s="7" t="s">
        <v>4974</v>
      </c>
      <c r="F457" s="7"/>
      <c r="G457" s="7"/>
      <c r="H457" s="7"/>
      <c r="I457" s="7"/>
      <c r="J457" s="7" t="s">
        <v>968</v>
      </c>
      <c r="K457" s="7"/>
      <c r="L457" s="7"/>
      <c r="M457" s="7"/>
      <c r="N457" s="7"/>
      <c r="O457" s="7"/>
      <c r="P457" s="7"/>
      <c r="Q457" s="7"/>
      <c r="R457" s="7"/>
      <c r="S457" s="7"/>
      <c r="T457" s="7"/>
      <c r="U457" s="7"/>
      <c r="V457" s="7"/>
      <c r="W457" s="7"/>
      <c r="X457" s="7"/>
      <c r="Y457" s="7"/>
      <c r="Z457" s="7"/>
      <c r="AA457" s="7"/>
    </row>
    <row r="458" ht="22.5" customHeight="1">
      <c r="A458" s="7" t="s">
        <v>1945</v>
      </c>
      <c r="B458" s="7">
        <v>1.0</v>
      </c>
      <c r="C458" s="7" t="s">
        <v>152</v>
      </c>
      <c r="D458" s="61">
        <v>46064.0</v>
      </c>
      <c r="E458" s="7"/>
      <c r="F458" s="7"/>
      <c r="G458" s="7"/>
      <c r="H458" s="7"/>
      <c r="I458" s="7"/>
      <c r="J458" s="7"/>
      <c r="K458" s="7"/>
      <c r="L458" s="7"/>
      <c r="M458" s="7"/>
      <c r="N458" s="7"/>
      <c r="O458" s="7"/>
      <c r="P458" s="7"/>
      <c r="Q458" s="7"/>
      <c r="R458" s="7"/>
      <c r="S458" s="7"/>
      <c r="T458" s="7"/>
      <c r="U458" s="7"/>
      <c r="V458" s="7"/>
      <c r="W458" s="7"/>
      <c r="X458" s="7"/>
      <c r="Y458" s="7"/>
      <c r="Z458" s="7"/>
      <c r="AA458" s="7"/>
    </row>
    <row r="459" ht="22.5" customHeight="1">
      <c r="A459" s="7" t="s">
        <v>2133</v>
      </c>
      <c r="B459" s="7">
        <v>1.0</v>
      </c>
      <c r="C459" s="7" t="s">
        <v>152</v>
      </c>
      <c r="D459" s="61">
        <v>46064.0</v>
      </c>
      <c r="E459" s="7"/>
      <c r="F459" s="7"/>
      <c r="G459" s="7"/>
      <c r="H459" s="7"/>
      <c r="I459" s="7"/>
      <c r="J459" s="7"/>
      <c r="K459" s="7"/>
      <c r="L459" s="7"/>
      <c r="M459" s="7"/>
      <c r="N459" s="7"/>
      <c r="O459" s="7"/>
      <c r="P459" s="7"/>
      <c r="Q459" s="7"/>
      <c r="R459" s="7"/>
      <c r="S459" s="7"/>
      <c r="T459" s="7"/>
      <c r="U459" s="7"/>
      <c r="V459" s="7"/>
      <c r="W459" s="7"/>
      <c r="X459" s="7"/>
      <c r="Y459" s="7"/>
      <c r="Z459" s="7"/>
      <c r="AA459" s="7"/>
    </row>
    <row r="460" ht="22.5" customHeight="1">
      <c r="A460" s="7" t="s">
        <v>2140</v>
      </c>
      <c r="B460" s="7">
        <v>1.0</v>
      </c>
      <c r="C460" s="7" t="s">
        <v>152</v>
      </c>
      <c r="D460" s="61">
        <v>46064.0</v>
      </c>
      <c r="E460" s="7" t="s">
        <v>5015</v>
      </c>
      <c r="F460" s="7"/>
      <c r="G460" s="7" t="s">
        <v>968</v>
      </c>
      <c r="H460" s="7" t="s">
        <v>1038</v>
      </c>
      <c r="I460" s="7"/>
      <c r="J460" s="7" t="s">
        <v>1038</v>
      </c>
      <c r="K460" s="7"/>
      <c r="L460" s="7"/>
      <c r="M460" s="7"/>
      <c r="N460" s="7"/>
      <c r="O460" s="7" t="s">
        <v>1038</v>
      </c>
      <c r="P460" s="7" t="s">
        <v>997</v>
      </c>
      <c r="Q460" s="7"/>
      <c r="R460" s="7" t="s">
        <v>968</v>
      </c>
      <c r="S460" s="7"/>
      <c r="T460" s="7"/>
      <c r="U460" s="7"/>
      <c r="V460" s="7"/>
      <c r="W460" s="7"/>
      <c r="X460" s="7"/>
      <c r="Y460" s="7"/>
      <c r="Z460" s="7"/>
      <c r="AA460" s="7"/>
    </row>
    <row r="461" ht="22.5" customHeight="1">
      <c r="A461" s="7" t="s">
        <v>2199</v>
      </c>
      <c r="B461" s="7">
        <v>1.0</v>
      </c>
      <c r="C461" s="7" t="s">
        <v>152</v>
      </c>
      <c r="D461" s="61">
        <v>46064.0</v>
      </c>
      <c r="E461" s="7"/>
      <c r="F461" s="7"/>
      <c r="G461" s="7"/>
      <c r="H461" s="7"/>
      <c r="I461" s="7"/>
      <c r="J461" s="7"/>
      <c r="K461" s="7"/>
      <c r="L461" s="7"/>
      <c r="M461" s="7"/>
      <c r="N461" s="7"/>
      <c r="O461" s="7"/>
      <c r="P461" s="7"/>
      <c r="Q461" s="7"/>
      <c r="R461" s="7"/>
      <c r="S461" s="7"/>
      <c r="T461" s="7"/>
      <c r="U461" s="7"/>
      <c r="V461" s="7"/>
      <c r="W461" s="7"/>
      <c r="X461" s="7"/>
      <c r="Y461" s="7"/>
      <c r="Z461" s="7"/>
      <c r="AA461" s="7"/>
    </row>
    <row r="462" ht="22.5" customHeight="1">
      <c r="A462" s="7" t="s">
        <v>2341</v>
      </c>
      <c r="B462" s="7">
        <v>1.0</v>
      </c>
      <c r="C462" s="7" t="s">
        <v>152</v>
      </c>
      <c r="D462" s="61">
        <v>46064.0</v>
      </c>
      <c r="E462" s="7"/>
      <c r="F462" s="7"/>
      <c r="G462" s="7"/>
      <c r="H462" s="7"/>
      <c r="I462" s="7"/>
      <c r="J462" s="7"/>
      <c r="K462" s="7"/>
      <c r="L462" s="7"/>
      <c r="M462" s="7"/>
      <c r="N462" s="7"/>
      <c r="O462" s="7"/>
      <c r="P462" s="7"/>
      <c r="Q462" s="7"/>
      <c r="R462" s="7"/>
      <c r="S462" s="7"/>
      <c r="T462" s="7"/>
      <c r="U462" s="7"/>
      <c r="V462" s="7"/>
      <c r="W462" s="7"/>
      <c r="X462" s="7"/>
      <c r="Y462" s="7"/>
      <c r="Z462" s="7"/>
      <c r="AA462" s="7"/>
    </row>
    <row r="463" ht="22.5" customHeight="1">
      <c r="A463" s="7" t="s">
        <v>2652</v>
      </c>
      <c r="B463" s="7">
        <v>1.0</v>
      </c>
      <c r="C463" s="7" t="s">
        <v>152</v>
      </c>
      <c r="D463" s="61">
        <v>46064.0</v>
      </c>
      <c r="E463" s="7" t="s">
        <v>5048</v>
      </c>
      <c r="F463" s="7"/>
      <c r="G463" s="7"/>
      <c r="H463" s="7" t="s">
        <v>968</v>
      </c>
      <c r="I463" s="7"/>
      <c r="J463" s="7" t="s">
        <v>968</v>
      </c>
      <c r="K463" s="7"/>
      <c r="L463" s="7"/>
      <c r="M463" s="7"/>
      <c r="N463" s="7"/>
      <c r="O463" s="7" t="s">
        <v>1038</v>
      </c>
      <c r="P463" s="7" t="s">
        <v>968</v>
      </c>
      <c r="Q463" s="7"/>
      <c r="R463" s="7" t="s">
        <v>968</v>
      </c>
      <c r="S463" s="7"/>
      <c r="T463" s="7"/>
      <c r="U463" s="7"/>
      <c r="V463" s="7"/>
      <c r="W463" s="7"/>
      <c r="X463" s="7"/>
      <c r="Y463" s="7"/>
      <c r="Z463" s="7"/>
      <c r="AA463" s="7"/>
    </row>
    <row r="464" ht="22.5" customHeight="1">
      <c r="A464" s="7" t="s">
        <v>2812</v>
      </c>
      <c r="B464" s="7">
        <v>1.0</v>
      </c>
      <c r="C464" s="7" t="s">
        <v>152</v>
      </c>
      <c r="D464" s="61">
        <v>46064.0</v>
      </c>
      <c r="E464" s="7"/>
      <c r="F464" s="7"/>
      <c r="G464" s="7"/>
      <c r="H464" s="7"/>
      <c r="I464" s="7"/>
      <c r="J464" s="7"/>
      <c r="K464" s="7"/>
      <c r="L464" s="7"/>
      <c r="M464" s="7"/>
      <c r="N464" s="7"/>
      <c r="O464" s="7"/>
      <c r="P464" s="7"/>
      <c r="Q464" s="7"/>
      <c r="R464" s="7"/>
      <c r="S464" s="7"/>
      <c r="T464" s="7"/>
      <c r="U464" s="7"/>
      <c r="V464" s="7"/>
      <c r="W464" s="7"/>
      <c r="X464" s="7"/>
      <c r="Y464" s="7"/>
      <c r="Z464" s="7"/>
      <c r="AA464" s="7"/>
    </row>
    <row r="465" ht="22.5" customHeight="1">
      <c r="A465" s="7" t="s">
        <v>2839</v>
      </c>
      <c r="B465" s="7">
        <v>1.0</v>
      </c>
      <c r="C465" s="7" t="s">
        <v>152</v>
      </c>
      <c r="D465" s="61">
        <v>46064.0</v>
      </c>
      <c r="E465" s="7"/>
      <c r="F465" s="7"/>
      <c r="G465" s="7"/>
      <c r="H465" s="7"/>
      <c r="I465" s="7"/>
      <c r="J465" s="7"/>
      <c r="K465" s="7"/>
      <c r="L465" s="7"/>
      <c r="M465" s="7"/>
      <c r="N465" s="7"/>
      <c r="O465" s="7"/>
      <c r="P465" s="7"/>
      <c r="Q465" s="7"/>
      <c r="R465" s="7"/>
      <c r="S465" s="7"/>
      <c r="T465" s="7"/>
      <c r="U465" s="7"/>
      <c r="V465" s="7"/>
      <c r="W465" s="7"/>
      <c r="X465" s="7"/>
      <c r="Y465" s="7"/>
      <c r="Z465" s="7"/>
      <c r="AA465" s="7"/>
    </row>
    <row r="466" ht="22.5" customHeight="1">
      <c r="A466" s="7" t="s">
        <v>2911</v>
      </c>
      <c r="B466" s="7">
        <v>1.0</v>
      </c>
      <c r="C466" s="7" t="s">
        <v>152</v>
      </c>
      <c r="D466" s="61">
        <v>46064.0</v>
      </c>
      <c r="E466" s="7"/>
      <c r="F466" s="7"/>
      <c r="G466" s="7"/>
      <c r="H466" s="7"/>
      <c r="I466" s="7"/>
      <c r="J466" s="7"/>
      <c r="K466" s="7"/>
      <c r="L466" s="7"/>
      <c r="M466" s="7"/>
      <c r="N466" s="7"/>
      <c r="O466" s="7"/>
      <c r="P466" s="7"/>
      <c r="Q466" s="7"/>
      <c r="R466" s="7"/>
      <c r="S466" s="7"/>
      <c r="T466" s="7"/>
      <c r="U466" s="7"/>
      <c r="V466" s="7"/>
      <c r="W466" s="7"/>
      <c r="X466" s="7"/>
      <c r="Y466" s="7"/>
      <c r="Z466" s="7"/>
      <c r="AA466" s="7"/>
    </row>
    <row r="467" ht="22.5" customHeight="1">
      <c r="A467" s="7" t="s">
        <v>3048</v>
      </c>
      <c r="B467" s="7">
        <v>1.0</v>
      </c>
      <c r="C467" s="7" t="s">
        <v>152</v>
      </c>
      <c r="D467" s="61">
        <v>46064.0</v>
      </c>
      <c r="E467" s="7"/>
      <c r="F467" s="7"/>
      <c r="G467" s="7"/>
      <c r="H467" s="7"/>
      <c r="I467" s="7"/>
      <c r="J467" s="7"/>
      <c r="K467" s="7"/>
      <c r="L467" s="7"/>
      <c r="M467" s="7"/>
      <c r="N467" s="7"/>
      <c r="O467" s="7"/>
      <c r="P467" s="7"/>
      <c r="Q467" s="7"/>
      <c r="R467" s="7"/>
      <c r="S467" s="7"/>
      <c r="T467" s="7"/>
      <c r="U467" s="7"/>
      <c r="V467" s="7"/>
      <c r="W467" s="7"/>
      <c r="X467" s="7"/>
      <c r="Y467" s="7"/>
      <c r="Z467" s="7"/>
      <c r="AA467" s="7"/>
    </row>
    <row r="468" ht="22.5" customHeight="1">
      <c r="A468" s="7" t="s">
        <v>3098</v>
      </c>
      <c r="B468" s="7">
        <v>1.0</v>
      </c>
      <c r="C468" s="7" t="s">
        <v>152</v>
      </c>
      <c r="D468" s="61">
        <v>46064.0</v>
      </c>
      <c r="E468" s="7"/>
      <c r="F468" s="7"/>
      <c r="G468" s="7"/>
      <c r="H468" s="7"/>
      <c r="I468" s="7"/>
      <c r="J468" s="7"/>
      <c r="K468" s="7"/>
      <c r="L468" s="7"/>
      <c r="M468" s="7"/>
      <c r="N468" s="7"/>
      <c r="O468" s="7"/>
      <c r="P468" s="7"/>
      <c r="Q468" s="7"/>
      <c r="R468" s="7"/>
      <c r="S468" s="7"/>
      <c r="T468" s="7"/>
      <c r="U468" s="7"/>
      <c r="V468" s="7"/>
      <c r="W468" s="7"/>
      <c r="X468" s="7"/>
      <c r="Y468" s="7"/>
      <c r="Z468" s="7"/>
      <c r="AA468" s="7"/>
    </row>
    <row r="469" ht="22.5" customHeight="1">
      <c r="A469" s="7" t="s">
        <v>3136</v>
      </c>
      <c r="B469" s="7">
        <v>1.0</v>
      </c>
      <c r="C469" s="7" t="s">
        <v>152</v>
      </c>
      <c r="D469" s="61">
        <v>46064.0</v>
      </c>
      <c r="E469" s="7" t="s">
        <v>5115</v>
      </c>
      <c r="F469" s="7"/>
      <c r="G469" s="7" t="s">
        <v>968</v>
      </c>
      <c r="H469" s="7"/>
      <c r="I469" s="7"/>
      <c r="J469" s="7"/>
      <c r="K469" s="7"/>
      <c r="L469" s="7"/>
      <c r="M469" s="7"/>
      <c r="N469" s="7"/>
      <c r="O469" s="7"/>
      <c r="P469" s="7"/>
      <c r="Q469" s="7"/>
      <c r="R469" s="7"/>
      <c r="S469" s="7"/>
      <c r="T469" s="7"/>
      <c r="U469" s="7"/>
      <c r="V469" s="7"/>
      <c r="W469" s="7"/>
      <c r="X469" s="7"/>
      <c r="Y469" s="7"/>
      <c r="Z469" s="7"/>
      <c r="AA469" s="7"/>
    </row>
    <row r="470" ht="22.5" customHeight="1">
      <c r="A470" s="7" t="s">
        <v>3436</v>
      </c>
      <c r="B470" s="7">
        <v>1.0</v>
      </c>
      <c r="C470" s="7" t="s">
        <v>152</v>
      </c>
      <c r="D470" s="61">
        <v>46064.0</v>
      </c>
      <c r="E470" s="7"/>
      <c r="F470" s="7"/>
      <c r="G470" s="7"/>
      <c r="H470" s="7"/>
      <c r="I470" s="7"/>
      <c r="J470" s="7"/>
      <c r="K470" s="7"/>
      <c r="L470" s="7"/>
      <c r="M470" s="7"/>
      <c r="N470" s="7"/>
      <c r="O470" s="7"/>
      <c r="P470" s="7"/>
      <c r="Q470" s="7"/>
      <c r="R470" s="7"/>
      <c r="S470" s="7"/>
      <c r="T470" s="7"/>
      <c r="U470" s="7"/>
      <c r="V470" s="7"/>
      <c r="W470" s="7"/>
      <c r="X470" s="7"/>
      <c r="Y470" s="7"/>
      <c r="Z470" s="7"/>
      <c r="AA470" s="7"/>
    </row>
    <row r="471" ht="22.5" customHeight="1">
      <c r="A471" s="7" t="s">
        <v>3493</v>
      </c>
      <c r="B471" s="7">
        <v>1.0</v>
      </c>
      <c r="C471" s="7" t="s">
        <v>152</v>
      </c>
      <c r="D471" s="61">
        <v>46064.0</v>
      </c>
      <c r="E471" s="7" t="s">
        <v>5134</v>
      </c>
      <c r="F471" s="7"/>
      <c r="G471" s="7" t="s">
        <v>968</v>
      </c>
      <c r="H471" s="7" t="s">
        <v>968</v>
      </c>
      <c r="I471" s="7"/>
      <c r="J471" s="7"/>
      <c r="K471" s="7"/>
      <c r="L471" s="7" t="s">
        <v>997</v>
      </c>
      <c r="M471" s="7"/>
      <c r="N471" s="7"/>
      <c r="O471" s="7" t="s">
        <v>1038</v>
      </c>
      <c r="P471" s="7" t="s">
        <v>1038</v>
      </c>
      <c r="Q471" s="7"/>
      <c r="R471" s="7" t="s">
        <v>968</v>
      </c>
      <c r="S471" s="7"/>
      <c r="T471" s="7"/>
      <c r="U471" s="7"/>
      <c r="V471" s="7"/>
      <c r="W471" s="7"/>
      <c r="X471" s="7"/>
      <c r="Y471" s="7"/>
      <c r="Z471" s="7"/>
      <c r="AA471" s="7"/>
    </row>
    <row r="472" ht="22.5" customHeight="1">
      <c r="A472" s="7" t="s">
        <v>4255</v>
      </c>
      <c r="B472" s="7">
        <v>1.0</v>
      </c>
      <c r="C472" s="7" t="s">
        <v>152</v>
      </c>
      <c r="D472" s="61">
        <v>46064.0</v>
      </c>
      <c r="E472" s="7"/>
      <c r="F472" s="7"/>
      <c r="G472" s="7"/>
      <c r="H472" s="7"/>
      <c r="I472" s="7"/>
      <c r="J472" s="7"/>
      <c r="K472" s="7"/>
      <c r="L472" s="7"/>
      <c r="M472" s="7"/>
      <c r="N472" s="7"/>
      <c r="O472" s="7"/>
      <c r="P472" s="7"/>
      <c r="Q472" s="7"/>
      <c r="R472" s="7"/>
      <c r="S472" s="7"/>
      <c r="T472" s="7"/>
      <c r="U472" s="7"/>
      <c r="V472" s="7"/>
      <c r="W472" s="7"/>
      <c r="X472" s="7"/>
      <c r="Y472" s="7"/>
      <c r="Z472" s="7"/>
      <c r="AA472" s="7"/>
    </row>
    <row r="473" ht="22.5" customHeight="1">
      <c r="A473" s="7" t="s">
        <v>4968</v>
      </c>
      <c r="B473" s="7">
        <v>1.0</v>
      </c>
      <c r="C473" s="7" t="s">
        <v>152</v>
      </c>
      <c r="D473" s="61">
        <v>46064.0</v>
      </c>
      <c r="E473" s="7" t="s">
        <v>5153</v>
      </c>
      <c r="F473" s="7"/>
      <c r="G473" s="7" t="s">
        <v>968</v>
      </c>
      <c r="H473" s="7"/>
      <c r="I473" s="7"/>
      <c r="J473" s="7"/>
      <c r="K473" s="7"/>
      <c r="L473" s="7"/>
      <c r="M473" s="7"/>
      <c r="N473" s="7"/>
      <c r="O473" s="7"/>
      <c r="P473" s="7"/>
      <c r="Q473" s="7"/>
      <c r="R473" s="7"/>
      <c r="S473" s="7"/>
      <c r="T473" s="7"/>
      <c r="U473" s="7"/>
      <c r="V473" s="7"/>
      <c r="W473" s="7"/>
      <c r="X473" s="7"/>
      <c r="Y473" s="7"/>
      <c r="Z473" s="7"/>
      <c r="AA473" s="7"/>
    </row>
    <row r="474" ht="22.5" customHeight="1">
      <c r="A474" s="7" t="s">
        <v>5162</v>
      </c>
      <c r="B474" s="7">
        <v>1.0</v>
      </c>
      <c r="C474" s="7" t="s">
        <v>152</v>
      </c>
      <c r="D474" s="61">
        <v>46064.0</v>
      </c>
      <c r="E474" s="7"/>
      <c r="F474" s="7"/>
      <c r="G474" s="7"/>
      <c r="H474" s="7"/>
      <c r="I474" s="7"/>
      <c r="J474" s="7"/>
      <c r="K474" s="7"/>
      <c r="L474" s="7"/>
      <c r="M474" s="7"/>
      <c r="N474" s="7"/>
      <c r="O474" s="7"/>
      <c r="P474" s="7"/>
      <c r="Q474" s="7"/>
      <c r="R474" s="7"/>
      <c r="S474" s="7"/>
      <c r="T474" s="7"/>
      <c r="U474" s="7"/>
      <c r="V474" s="7"/>
      <c r="W474" s="7"/>
      <c r="X474" s="7"/>
      <c r="Y474" s="7"/>
      <c r="Z474" s="7"/>
      <c r="AA474" s="7"/>
    </row>
    <row r="475" ht="22.5" customHeight="1">
      <c r="A475" s="7" t="s">
        <v>5175</v>
      </c>
      <c r="B475" s="7">
        <v>1.0</v>
      </c>
      <c r="C475" s="7" t="s">
        <v>152</v>
      </c>
      <c r="D475" s="61">
        <v>46064.0</v>
      </c>
      <c r="E475" s="7" t="s">
        <v>5178</v>
      </c>
      <c r="F475" s="7"/>
      <c r="G475" s="7" t="s">
        <v>968</v>
      </c>
      <c r="H475" s="7" t="s">
        <v>968</v>
      </c>
      <c r="I475" s="7"/>
      <c r="J475" s="7" t="s">
        <v>1038</v>
      </c>
      <c r="K475" s="7"/>
      <c r="L475" s="7"/>
      <c r="M475" s="7"/>
      <c r="N475" s="7"/>
      <c r="O475" s="7"/>
      <c r="P475" s="7"/>
      <c r="Q475" s="7"/>
      <c r="R475" s="7"/>
      <c r="S475" s="7"/>
      <c r="T475" s="7"/>
      <c r="U475" s="7"/>
      <c r="V475" s="7"/>
      <c r="W475" s="7"/>
      <c r="X475" s="7"/>
      <c r="Y475" s="7"/>
      <c r="Z475" s="7"/>
      <c r="AA475" s="7"/>
    </row>
    <row r="476" ht="22.5" customHeight="1">
      <c r="A476" s="7" t="s">
        <v>5186</v>
      </c>
      <c r="B476" s="7">
        <v>1.0</v>
      </c>
      <c r="C476" s="7" t="s">
        <v>152</v>
      </c>
      <c r="D476" s="61">
        <v>46064.0</v>
      </c>
      <c r="E476" s="7"/>
      <c r="F476" s="7"/>
      <c r="G476" s="7"/>
      <c r="H476" s="7"/>
      <c r="I476" s="7"/>
      <c r="J476" s="7"/>
      <c r="K476" s="7"/>
      <c r="L476" s="7"/>
      <c r="M476" s="7"/>
      <c r="N476" s="7"/>
      <c r="O476" s="7"/>
      <c r="P476" s="7"/>
      <c r="Q476" s="7"/>
      <c r="R476" s="7"/>
      <c r="S476" s="7"/>
      <c r="T476" s="7"/>
      <c r="U476" s="7"/>
      <c r="V476" s="7"/>
      <c r="W476" s="7"/>
      <c r="X476" s="7"/>
      <c r="Y476" s="7"/>
      <c r="Z476" s="7"/>
      <c r="AA476" s="7"/>
    </row>
    <row r="477" ht="22.5" customHeight="1">
      <c r="A477" s="7" t="s">
        <v>5195</v>
      </c>
      <c r="B477" s="7">
        <v>1.0</v>
      </c>
      <c r="C477" s="7" t="s">
        <v>152</v>
      </c>
      <c r="D477" s="61">
        <v>46064.0</v>
      </c>
      <c r="E477" s="7"/>
      <c r="F477" s="7"/>
      <c r="G477" s="7"/>
      <c r="H477" s="7"/>
      <c r="I477" s="7"/>
      <c r="J477" s="7"/>
      <c r="K477" s="7"/>
      <c r="L477" s="7"/>
      <c r="M477" s="7"/>
      <c r="N477" s="7"/>
      <c r="O477" s="7"/>
      <c r="P477" s="7"/>
      <c r="Q477" s="7"/>
      <c r="R477" s="7"/>
      <c r="S477" s="7"/>
      <c r="T477" s="7"/>
      <c r="U477" s="7"/>
      <c r="V477" s="7"/>
      <c r="W477" s="7"/>
      <c r="X477" s="7"/>
      <c r="Y477" s="7"/>
      <c r="Z477" s="7"/>
      <c r="AA477" s="7"/>
    </row>
    <row r="478" ht="22.5" customHeight="1">
      <c r="A478" s="7" t="s">
        <v>5208</v>
      </c>
      <c r="B478" s="7">
        <v>1.0</v>
      </c>
      <c r="C478" s="7" t="s">
        <v>152</v>
      </c>
      <c r="D478" s="61">
        <v>46064.0</v>
      </c>
      <c r="E478" s="7"/>
      <c r="F478" s="7"/>
      <c r="G478" s="7"/>
      <c r="H478" s="7"/>
      <c r="I478" s="7"/>
      <c r="J478" s="7"/>
      <c r="K478" s="7"/>
      <c r="L478" s="7"/>
      <c r="M478" s="7"/>
      <c r="N478" s="7"/>
      <c r="O478" s="7"/>
      <c r="P478" s="7"/>
      <c r="Q478" s="7"/>
      <c r="R478" s="7"/>
      <c r="S478" s="7"/>
      <c r="T478" s="7"/>
      <c r="U478" s="7"/>
      <c r="V478" s="7"/>
      <c r="W478" s="7"/>
      <c r="X478" s="7"/>
      <c r="Y478" s="7"/>
      <c r="Z478" s="7"/>
      <c r="AA478" s="7"/>
    </row>
    <row r="479" ht="22.5" customHeight="1">
      <c r="A479" s="7" t="s">
        <v>93</v>
      </c>
      <c r="B479" s="7">
        <v>1.0</v>
      </c>
      <c r="C479" s="7" t="s">
        <v>89</v>
      </c>
      <c r="D479" s="61">
        <v>46063.0</v>
      </c>
      <c r="E479" s="7" t="s">
        <v>5223</v>
      </c>
      <c r="F479" s="7"/>
      <c r="G479" s="7" t="s">
        <v>997</v>
      </c>
      <c r="H479" s="7" t="s">
        <v>1038</v>
      </c>
      <c r="I479" s="7" t="s">
        <v>997</v>
      </c>
      <c r="J479" s="7" t="s">
        <v>1038</v>
      </c>
      <c r="K479" s="7" t="s">
        <v>1038</v>
      </c>
      <c r="L479" s="7"/>
      <c r="M479" s="7"/>
      <c r="N479" s="7"/>
      <c r="O479" s="7"/>
      <c r="P479" s="7"/>
      <c r="Q479" s="7"/>
      <c r="R479" s="7"/>
      <c r="S479" s="7"/>
      <c r="T479" s="7"/>
      <c r="U479" s="7"/>
      <c r="V479" s="7"/>
      <c r="W479" s="7"/>
      <c r="X479" s="7"/>
      <c r="Y479" s="7"/>
      <c r="Z479" s="7"/>
      <c r="AA479" s="7"/>
    </row>
    <row r="480" ht="22.5" customHeight="1">
      <c r="A480" s="7" t="s">
        <v>713</v>
      </c>
      <c r="B480" s="7">
        <v>1.0</v>
      </c>
      <c r="C480" s="7" t="s">
        <v>89</v>
      </c>
      <c r="D480" s="61">
        <v>46063.0</v>
      </c>
      <c r="E480" s="7"/>
      <c r="F480" s="7"/>
      <c r="G480" s="7"/>
      <c r="H480" s="7"/>
      <c r="I480" s="7"/>
      <c r="J480" s="7"/>
      <c r="K480" s="7"/>
      <c r="L480" s="7"/>
      <c r="M480" s="7"/>
      <c r="N480" s="7"/>
      <c r="O480" s="7"/>
      <c r="P480" s="7"/>
      <c r="Q480" s="7"/>
      <c r="R480" s="7"/>
      <c r="S480" s="7"/>
      <c r="T480" s="7"/>
      <c r="U480" s="7"/>
      <c r="V480" s="7"/>
      <c r="W480" s="7"/>
      <c r="X480" s="7"/>
      <c r="Y480" s="7"/>
      <c r="Z480" s="7"/>
      <c r="AA480" s="7"/>
    </row>
    <row r="481" ht="22.5" customHeight="1">
      <c r="A481" s="7" t="s">
        <v>1421</v>
      </c>
      <c r="B481" s="7">
        <v>1.0</v>
      </c>
      <c r="C481" s="7" t="s">
        <v>89</v>
      </c>
      <c r="D481" s="61">
        <v>46063.0</v>
      </c>
      <c r="E481" s="7"/>
      <c r="F481" s="7"/>
      <c r="G481" s="7"/>
      <c r="H481" s="7"/>
      <c r="I481" s="7"/>
      <c r="J481" s="7"/>
      <c r="K481" s="7"/>
      <c r="L481" s="7"/>
      <c r="M481" s="7"/>
      <c r="N481" s="7"/>
      <c r="O481" s="7"/>
      <c r="P481" s="7"/>
      <c r="Q481" s="7"/>
      <c r="R481" s="7"/>
      <c r="S481" s="7"/>
      <c r="T481" s="7"/>
      <c r="U481" s="7"/>
      <c r="V481" s="7"/>
      <c r="W481" s="7"/>
      <c r="X481" s="7"/>
      <c r="Y481" s="7"/>
      <c r="Z481" s="7"/>
      <c r="AA481" s="7"/>
    </row>
    <row r="482" ht="22.5" customHeight="1">
      <c r="A482" s="7" t="s">
        <v>1545</v>
      </c>
      <c r="B482" s="7">
        <v>1.0</v>
      </c>
      <c r="C482" s="7" t="s">
        <v>89</v>
      </c>
      <c r="D482" s="61">
        <v>46063.0</v>
      </c>
      <c r="E482" s="7"/>
      <c r="F482" s="7"/>
      <c r="G482" s="7"/>
      <c r="H482" s="7"/>
      <c r="I482" s="7"/>
      <c r="J482" s="7"/>
      <c r="K482" s="7"/>
      <c r="L482" s="7"/>
      <c r="M482" s="7"/>
      <c r="N482" s="7"/>
      <c r="O482" s="7"/>
      <c r="P482" s="7"/>
      <c r="Q482" s="7"/>
      <c r="R482" s="7"/>
      <c r="S482" s="7"/>
      <c r="T482" s="7"/>
      <c r="U482" s="7"/>
      <c r="V482" s="7"/>
      <c r="W482" s="7"/>
      <c r="X482" s="7"/>
      <c r="Y482" s="7"/>
      <c r="Z482" s="7"/>
      <c r="AA482" s="7"/>
    </row>
    <row r="483" ht="22.5" customHeight="1">
      <c r="A483" s="7" t="s">
        <v>1576</v>
      </c>
      <c r="B483" s="7">
        <v>1.0</v>
      </c>
      <c r="C483" s="7" t="s">
        <v>89</v>
      </c>
      <c r="D483" s="61">
        <v>46063.0</v>
      </c>
      <c r="E483" s="7"/>
      <c r="F483" s="7"/>
      <c r="G483" s="7"/>
      <c r="H483" s="7"/>
      <c r="I483" s="7"/>
      <c r="J483" s="7"/>
      <c r="K483" s="7"/>
      <c r="L483" s="7"/>
      <c r="M483" s="7"/>
      <c r="N483" s="7"/>
      <c r="O483" s="7"/>
      <c r="P483" s="7"/>
      <c r="Q483" s="7"/>
      <c r="R483" s="7"/>
      <c r="S483" s="7"/>
      <c r="T483" s="7"/>
      <c r="U483" s="7"/>
      <c r="V483" s="7"/>
      <c r="W483" s="7"/>
      <c r="X483" s="7"/>
      <c r="Y483" s="7"/>
      <c r="Z483" s="7"/>
      <c r="AA483" s="7"/>
    </row>
    <row r="484" ht="22.5" customHeight="1">
      <c r="A484" s="7" t="s">
        <v>1665</v>
      </c>
      <c r="B484" s="7">
        <v>1.0</v>
      </c>
      <c r="C484" s="7" t="s">
        <v>89</v>
      </c>
      <c r="D484" s="61">
        <v>46063.0</v>
      </c>
      <c r="E484" s="7"/>
      <c r="F484" s="7"/>
      <c r="G484" s="7"/>
      <c r="H484" s="7"/>
      <c r="I484" s="7"/>
      <c r="J484" s="7"/>
      <c r="K484" s="7"/>
      <c r="L484" s="7"/>
      <c r="M484" s="7"/>
      <c r="N484" s="7"/>
      <c r="O484" s="7"/>
      <c r="P484" s="7"/>
      <c r="Q484" s="7"/>
      <c r="R484" s="7"/>
      <c r="S484" s="7"/>
      <c r="T484" s="7"/>
      <c r="U484" s="7"/>
      <c r="V484" s="7"/>
      <c r="W484" s="7"/>
      <c r="X484" s="7"/>
      <c r="Y484" s="7"/>
      <c r="Z484" s="7"/>
      <c r="AA484" s="7"/>
    </row>
    <row r="485" ht="22.5" customHeight="1">
      <c r="A485" s="7" t="s">
        <v>1874</v>
      </c>
      <c r="B485" s="7">
        <v>1.0</v>
      </c>
      <c r="C485" s="7" t="s">
        <v>89</v>
      </c>
      <c r="D485" s="61">
        <v>46063.0</v>
      </c>
      <c r="E485" s="7"/>
      <c r="F485" s="7"/>
      <c r="G485" s="7"/>
      <c r="H485" s="7"/>
      <c r="I485" s="7"/>
      <c r="J485" s="7"/>
      <c r="K485" s="7"/>
      <c r="L485" s="7"/>
      <c r="M485" s="7"/>
      <c r="N485" s="7"/>
      <c r="O485" s="7"/>
      <c r="P485" s="7"/>
      <c r="Q485" s="7"/>
      <c r="R485" s="7"/>
      <c r="S485" s="7"/>
      <c r="T485" s="7"/>
      <c r="U485" s="7"/>
      <c r="V485" s="7"/>
      <c r="W485" s="7"/>
      <c r="X485" s="7"/>
      <c r="Y485" s="7"/>
      <c r="Z485" s="7"/>
      <c r="AA485" s="7"/>
    </row>
    <row r="486" ht="22.5" customHeight="1">
      <c r="A486" s="7" t="s">
        <v>2285</v>
      </c>
      <c r="B486" s="7">
        <v>1.0</v>
      </c>
      <c r="C486" s="7" t="s">
        <v>89</v>
      </c>
      <c r="D486" s="61">
        <v>46063.0</v>
      </c>
      <c r="E486" s="7"/>
      <c r="F486" s="7"/>
      <c r="G486" s="7"/>
      <c r="H486" s="7"/>
      <c r="I486" s="7"/>
      <c r="J486" s="7"/>
      <c r="K486" s="7"/>
      <c r="L486" s="7"/>
      <c r="M486" s="7"/>
      <c r="N486" s="7"/>
      <c r="O486" s="7"/>
      <c r="P486" s="7"/>
      <c r="Q486" s="7"/>
      <c r="R486" s="7"/>
      <c r="S486" s="7"/>
      <c r="T486" s="7"/>
      <c r="U486" s="7"/>
      <c r="V486" s="7"/>
      <c r="W486" s="7"/>
      <c r="X486" s="7"/>
      <c r="Y486" s="7"/>
      <c r="Z486" s="7"/>
      <c r="AA486" s="7"/>
    </row>
    <row r="487" ht="22.5" customHeight="1">
      <c r="A487" s="7" t="s">
        <v>2461</v>
      </c>
      <c r="B487" s="7">
        <v>1.0</v>
      </c>
      <c r="C487" s="7" t="s">
        <v>89</v>
      </c>
      <c r="D487" s="61">
        <v>46063.0</v>
      </c>
      <c r="E487" s="7"/>
      <c r="F487" s="7"/>
      <c r="G487" s="7"/>
      <c r="H487" s="7"/>
      <c r="I487" s="7"/>
      <c r="J487" s="7"/>
      <c r="K487" s="7"/>
      <c r="L487" s="7"/>
      <c r="M487" s="7"/>
      <c r="N487" s="7"/>
      <c r="O487" s="7"/>
      <c r="P487" s="7"/>
      <c r="Q487" s="7"/>
      <c r="R487" s="7"/>
      <c r="S487" s="7"/>
      <c r="T487" s="7"/>
      <c r="U487" s="7"/>
      <c r="V487" s="7"/>
      <c r="W487" s="7"/>
      <c r="X487" s="7"/>
      <c r="Y487" s="7"/>
      <c r="Z487" s="7"/>
      <c r="AA487" s="7"/>
    </row>
    <row r="488" ht="22.5" customHeight="1">
      <c r="A488" s="7" t="s">
        <v>2637</v>
      </c>
      <c r="B488" s="7">
        <v>1.0</v>
      </c>
      <c r="C488" s="7" t="s">
        <v>89</v>
      </c>
      <c r="D488" s="61">
        <v>46063.0</v>
      </c>
      <c r="E488" s="7"/>
      <c r="F488" s="7"/>
      <c r="G488" s="7"/>
      <c r="H488" s="7"/>
      <c r="I488" s="7"/>
      <c r="J488" s="7"/>
      <c r="K488" s="7"/>
      <c r="L488" s="7"/>
      <c r="M488" s="7"/>
      <c r="N488" s="7"/>
      <c r="O488" s="7"/>
      <c r="P488" s="7"/>
      <c r="Q488" s="7"/>
      <c r="R488" s="7"/>
      <c r="S488" s="7"/>
      <c r="T488" s="7"/>
      <c r="U488" s="7"/>
      <c r="V488" s="7"/>
      <c r="W488" s="7"/>
      <c r="X488" s="7"/>
      <c r="Y488" s="7"/>
      <c r="Z488" s="7"/>
      <c r="AA488" s="7"/>
    </row>
    <row r="489" ht="22.5" customHeight="1">
      <c r="A489" s="7" t="s">
        <v>2658</v>
      </c>
      <c r="B489" s="7">
        <v>1.0</v>
      </c>
      <c r="C489" s="7" t="s">
        <v>89</v>
      </c>
      <c r="D489" s="61">
        <v>46063.0</v>
      </c>
      <c r="E489" s="7" t="s">
        <v>5330</v>
      </c>
      <c r="F489" s="7" t="s">
        <v>1302</v>
      </c>
      <c r="G489" s="7"/>
      <c r="H489" s="7" t="s">
        <v>1038</v>
      </c>
      <c r="I489" s="7"/>
      <c r="J489" s="7"/>
      <c r="K489" s="7" t="s">
        <v>968</v>
      </c>
      <c r="L489" s="7"/>
      <c r="M489" s="7"/>
      <c r="N489" s="7"/>
      <c r="O489" s="7" t="s">
        <v>1038</v>
      </c>
      <c r="P489" s="7"/>
      <c r="Q489" s="7"/>
      <c r="R489" s="7"/>
      <c r="S489" s="7"/>
      <c r="T489" s="7"/>
      <c r="U489" s="7"/>
      <c r="V489" s="7"/>
      <c r="W489" s="7"/>
      <c r="X489" s="7"/>
      <c r="Y489" s="7"/>
      <c r="Z489" s="7"/>
      <c r="AA489" s="7"/>
    </row>
    <row r="490" ht="22.5" customHeight="1">
      <c r="A490" s="7" t="s">
        <v>2964</v>
      </c>
      <c r="B490" s="7">
        <v>1.0</v>
      </c>
      <c r="C490" s="7" t="s">
        <v>89</v>
      </c>
      <c r="D490" s="61">
        <v>46063.0</v>
      </c>
      <c r="E490" s="7" t="s">
        <v>5343</v>
      </c>
      <c r="F490" s="7"/>
      <c r="G490" s="7"/>
      <c r="H490" s="7"/>
      <c r="I490" s="7"/>
      <c r="J490" s="7"/>
      <c r="K490" s="7" t="s">
        <v>1038</v>
      </c>
      <c r="L490" s="7"/>
      <c r="M490" s="7"/>
      <c r="N490" s="7"/>
      <c r="O490" s="7"/>
      <c r="P490" s="7"/>
      <c r="Q490" s="7"/>
      <c r="R490" s="7"/>
      <c r="S490" s="7"/>
      <c r="T490" s="7"/>
      <c r="U490" s="7"/>
      <c r="V490" s="7"/>
      <c r="W490" s="7"/>
      <c r="X490" s="7"/>
      <c r="Y490" s="7"/>
      <c r="Z490" s="7"/>
      <c r="AA490" s="7"/>
    </row>
    <row r="491" ht="22.5" customHeight="1">
      <c r="A491" s="7" t="s">
        <v>2980</v>
      </c>
      <c r="B491" s="7">
        <v>1.0</v>
      </c>
      <c r="C491" s="7" t="s">
        <v>89</v>
      </c>
      <c r="D491" s="61">
        <v>46063.0</v>
      </c>
      <c r="E491" s="7"/>
      <c r="F491" s="7"/>
      <c r="G491" s="7"/>
      <c r="H491" s="7"/>
      <c r="I491" s="7"/>
      <c r="J491" s="7"/>
      <c r="K491" s="7"/>
      <c r="L491" s="7"/>
      <c r="M491" s="7"/>
      <c r="N491" s="7"/>
      <c r="O491" s="7"/>
      <c r="P491" s="7"/>
      <c r="Q491" s="7"/>
      <c r="R491" s="7"/>
      <c r="S491" s="7"/>
      <c r="T491" s="7"/>
      <c r="U491" s="7"/>
      <c r="V491" s="7"/>
      <c r="W491" s="7"/>
      <c r="X491" s="7"/>
      <c r="Y491" s="7"/>
      <c r="Z491" s="7"/>
      <c r="AA491" s="7"/>
    </row>
    <row r="492" ht="22.5" customHeight="1">
      <c r="A492" s="7" t="s">
        <v>3019</v>
      </c>
      <c r="B492" s="7">
        <v>1.0</v>
      </c>
      <c r="C492" s="7" t="s">
        <v>89</v>
      </c>
      <c r="D492" s="61">
        <v>46063.0</v>
      </c>
      <c r="E492" s="7"/>
      <c r="F492" s="7"/>
      <c r="G492" s="7"/>
      <c r="H492" s="7"/>
      <c r="I492" s="7"/>
      <c r="J492" s="7"/>
      <c r="K492" s="7"/>
      <c r="L492" s="7"/>
      <c r="M492" s="7"/>
      <c r="N492" s="7"/>
      <c r="O492" s="7"/>
      <c r="P492" s="7"/>
      <c r="Q492" s="7"/>
      <c r="R492" s="7"/>
      <c r="S492" s="7"/>
      <c r="T492" s="7"/>
      <c r="U492" s="7"/>
      <c r="V492" s="7"/>
      <c r="W492" s="7"/>
      <c r="X492" s="7"/>
      <c r="Y492" s="7"/>
      <c r="Z492" s="7"/>
      <c r="AA492" s="7"/>
    </row>
    <row r="493" ht="22.5" customHeight="1">
      <c r="A493" s="7" t="s">
        <v>3057</v>
      </c>
      <c r="B493" s="7">
        <v>1.0</v>
      </c>
      <c r="C493" s="7" t="s">
        <v>89</v>
      </c>
      <c r="D493" s="61">
        <v>46063.0</v>
      </c>
      <c r="E493" s="7"/>
      <c r="F493" s="7"/>
      <c r="G493" s="7"/>
      <c r="H493" s="7"/>
      <c r="I493" s="7"/>
      <c r="J493" s="7"/>
      <c r="K493" s="7"/>
      <c r="L493" s="7"/>
      <c r="M493" s="7"/>
      <c r="N493" s="7"/>
      <c r="O493" s="7"/>
      <c r="P493" s="7"/>
      <c r="Q493" s="7"/>
      <c r="R493" s="7"/>
      <c r="S493" s="7"/>
      <c r="T493" s="7"/>
      <c r="U493" s="7"/>
      <c r="V493" s="7"/>
      <c r="W493" s="7"/>
      <c r="X493" s="7"/>
      <c r="Y493" s="7"/>
      <c r="Z493" s="7"/>
      <c r="AA493" s="7"/>
    </row>
    <row r="494" ht="22.5" customHeight="1">
      <c r="A494" s="7" t="s">
        <v>3173</v>
      </c>
      <c r="B494" s="7">
        <v>1.0</v>
      </c>
      <c r="C494" s="7" t="s">
        <v>89</v>
      </c>
      <c r="D494" s="61">
        <v>46063.0</v>
      </c>
      <c r="E494" s="7" t="s">
        <v>5382</v>
      </c>
      <c r="F494" s="7"/>
      <c r="G494" s="7" t="s">
        <v>997</v>
      </c>
      <c r="H494" s="7"/>
      <c r="I494" s="7"/>
      <c r="J494" s="7"/>
      <c r="K494" s="7" t="s">
        <v>997</v>
      </c>
      <c r="L494" s="7"/>
      <c r="M494" s="7"/>
      <c r="N494" s="7"/>
      <c r="O494" s="7"/>
      <c r="P494" s="7"/>
      <c r="Q494" s="7"/>
      <c r="R494" s="7"/>
      <c r="S494" s="7"/>
      <c r="T494" s="7"/>
      <c r="U494" s="7"/>
      <c r="V494" s="7"/>
      <c r="W494" s="7"/>
      <c r="X494" s="7"/>
      <c r="Y494" s="7"/>
      <c r="Z494" s="7"/>
      <c r="AA494" s="7"/>
    </row>
    <row r="495" ht="22.5" customHeight="1">
      <c r="A495" s="7" t="s">
        <v>3764</v>
      </c>
      <c r="B495" s="7">
        <v>1.0</v>
      </c>
      <c r="C495" s="7" t="s">
        <v>89</v>
      </c>
      <c r="D495" s="61">
        <v>46063.0</v>
      </c>
      <c r="E495" s="7"/>
      <c r="F495" s="7"/>
      <c r="G495" s="7"/>
      <c r="H495" s="7"/>
      <c r="I495" s="7"/>
      <c r="J495" s="7"/>
      <c r="K495" s="7"/>
      <c r="L495" s="7"/>
      <c r="M495" s="7"/>
      <c r="N495" s="7"/>
      <c r="O495" s="7"/>
      <c r="P495" s="7"/>
      <c r="Q495" s="7"/>
      <c r="R495" s="7"/>
      <c r="S495" s="7"/>
      <c r="T495" s="7"/>
      <c r="U495" s="7"/>
      <c r="V495" s="7"/>
      <c r="W495" s="7"/>
      <c r="X495" s="7"/>
      <c r="Y495" s="7"/>
      <c r="Z495" s="7"/>
      <c r="AA495" s="7"/>
    </row>
    <row r="496" ht="22.5" customHeight="1">
      <c r="A496" s="7" t="s">
        <v>4154</v>
      </c>
      <c r="B496" s="7">
        <v>1.0</v>
      </c>
      <c r="C496" s="7" t="s">
        <v>89</v>
      </c>
      <c r="D496" s="61">
        <v>46063.0</v>
      </c>
      <c r="E496" s="7" t="s">
        <v>5406</v>
      </c>
      <c r="F496" s="7"/>
      <c r="G496" s="7"/>
      <c r="H496" s="7"/>
      <c r="I496" s="7"/>
      <c r="J496" s="7"/>
      <c r="K496" s="7" t="s">
        <v>968</v>
      </c>
      <c r="L496" s="7"/>
      <c r="M496" s="7"/>
      <c r="N496" s="7"/>
      <c r="O496" s="7"/>
      <c r="P496" s="7"/>
      <c r="Q496" s="7"/>
      <c r="R496" s="7"/>
      <c r="S496" s="7"/>
      <c r="T496" s="7"/>
      <c r="U496" s="7"/>
      <c r="V496" s="7"/>
      <c r="W496" s="7"/>
      <c r="X496" s="7"/>
      <c r="Y496" s="7"/>
      <c r="Z496" s="7"/>
      <c r="AA496" s="7"/>
    </row>
    <row r="497" ht="22.5" customHeight="1">
      <c r="A497" s="7" t="s">
        <v>4301</v>
      </c>
      <c r="B497" s="7">
        <v>1.0</v>
      </c>
      <c r="C497" s="7" t="s">
        <v>89</v>
      </c>
      <c r="D497" s="61">
        <v>46063.0</v>
      </c>
      <c r="E497" s="7"/>
      <c r="F497" s="7"/>
      <c r="G497" s="7"/>
      <c r="H497" s="7"/>
      <c r="I497" s="7"/>
      <c r="J497" s="7"/>
      <c r="K497" s="7"/>
      <c r="L497" s="7"/>
      <c r="M497" s="7"/>
      <c r="N497" s="7"/>
      <c r="O497" s="7"/>
      <c r="P497" s="7"/>
      <c r="Q497" s="7"/>
      <c r="R497" s="7"/>
      <c r="S497" s="7"/>
      <c r="T497" s="7"/>
      <c r="U497" s="7"/>
      <c r="V497" s="7"/>
      <c r="W497" s="7"/>
      <c r="X497" s="7"/>
      <c r="Y497" s="7"/>
      <c r="Z497" s="7"/>
      <c r="AA497" s="7"/>
    </row>
    <row r="498" ht="22.5" customHeight="1">
      <c r="A498" s="7" t="s">
        <v>5426</v>
      </c>
      <c r="B498" s="7">
        <v>1.0</v>
      </c>
      <c r="C498" s="7" t="s">
        <v>89</v>
      </c>
      <c r="D498" s="61">
        <v>46063.0</v>
      </c>
      <c r="E498" s="7" t="s">
        <v>5428</v>
      </c>
      <c r="F498" s="7"/>
      <c r="G498" s="7" t="s">
        <v>968</v>
      </c>
      <c r="H498" s="7" t="s">
        <v>968</v>
      </c>
      <c r="I498" s="7"/>
      <c r="J498" s="7"/>
      <c r="K498" s="7"/>
      <c r="L498" s="7"/>
      <c r="M498" s="7"/>
      <c r="N498" s="7"/>
      <c r="O498" s="7"/>
      <c r="P498" s="7"/>
      <c r="Q498" s="7"/>
      <c r="R498" s="7"/>
      <c r="S498" s="7"/>
      <c r="T498" s="7"/>
      <c r="U498" s="7"/>
      <c r="V498" s="7"/>
      <c r="W498" s="7"/>
      <c r="X498" s="7"/>
      <c r="Y498" s="7"/>
      <c r="Z498" s="7"/>
      <c r="AA498" s="7"/>
    </row>
    <row r="499" ht="22.5" customHeight="1">
      <c r="A499" s="7" t="s">
        <v>5437</v>
      </c>
      <c r="B499" s="7">
        <v>1.0</v>
      </c>
      <c r="C499" s="7" t="s">
        <v>89</v>
      </c>
      <c r="D499" s="61">
        <v>46063.0</v>
      </c>
      <c r="E499" s="7"/>
      <c r="F499" s="7"/>
      <c r="G499" s="7"/>
      <c r="H499" s="7"/>
      <c r="I499" s="7"/>
      <c r="J499" s="7"/>
      <c r="K499" s="7"/>
      <c r="L499" s="7"/>
      <c r="M499" s="7"/>
      <c r="N499" s="7"/>
      <c r="O499" s="7"/>
      <c r="P499" s="7"/>
      <c r="Q499" s="7"/>
      <c r="R499" s="7"/>
      <c r="S499" s="7"/>
      <c r="T499" s="7"/>
      <c r="U499" s="7"/>
      <c r="V499" s="7"/>
      <c r="W499" s="7"/>
      <c r="X499" s="7"/>
      <c r="Y499" s="7"/>
      <c r="Z499" s="7"/>
      <c r="AA499" s="7"/>
    </row>
    <row r="500" ht="22.5" customHeight="1">
      <c r="A500" s="7" t="s">
        <v>5450</v>
      </c>
      <c r="B500" s="7">
        <v>1.0</v>
      </c>
      <c r="C500" s="7" t="s">
        <v>89</v>
      </c>
      <c r="D500" s="61">
        <v>46063.0</v>
      </c>
      <c r="E500" s="7" t="s">
        <v>5452</v>
      </c>
      <c r="F500" s="7" t="s">
        <v>1302</v>
      </c>
      <c r="G500" s="7"/>
      <c r="H500" s="7"/>
      <c r="I500" s="7"/>
      <c r="J500" s="7"/>
      <c r="K500" s="7" t="s">
        <v>968</v>
      </c>
      <c r="L500" s="7"/>
      <c r="M500" s="7"/>
      <c r="N500" s="7"/>
      <c r="O500" s="7"/>
      <c r="P500" s="7"/>
      <c r="Q500" s="7"/>
      <c r="R500" s="7"/>
      <c r="S500" s="7"/>
      <c r="T500" s="7"/>
      <c r="U500" s="7"/>
      <c r="V500" s="7"/>
      <c r="W500" s="7"/>
      <c r="X500" s="7"/>
      <c r="Y500" s="7"/>
      <c r="Z500" s="7"/>
      <c r="AA500" s="7"/>
    </row>
    <row r="501" ht="22.5" customHeight="1">
      <c r="A501" s="7" t="s">
        <v>5460</v>
      </c>
      <c r="B501" s="7">
        <v>1.0</v>
      </c>
      <c r="C501" s="7" t="s">
        <v>89</v>
      </c>
      <c r="D501" s="61">
        <v>46063.0</v>
      </c>
      <c r="E501" s="7"/>
      <c r="F501" s="7"/>
      <c r="G501" s="7"/>
      <c r="H501" s="7"/>
      <c r="I501" s="7"/>
      <c r="J501" s="7"/>
      <c r="K501" s="7"/>
      <c r="L501" s="7"/>
      <c r="M501" s="7"/>
      <c r="N501" s="7"/>
      <c r="O501" s="7"/>
      <c r="P501" s="7"/>
      <c r="Q501" s="7"/>
      <c r="R501" s="7"/>
      <c r="S501" s="7"/>
      <c r="T501" s="7"/>
      <c r="U501" s="7"/>
      <c r="V501" s="7"/>
      <c r="W501" s="7"/>
      <c r="X501" s="7"/>
      <c r="Y501" s="7"/>
      <c r="Z501" s="7"/>
      <c r="AA501" s="7"/>
    </row>
    <row r="502" ht="22.5" customHeight="1">
      <c r="A502" s="7" t="s">
        <v>5468</v>
      </c>
      <c r="B502" s="7">
        <v>1.0</v>
      </c>
      <c r="C502" s="7" t="s">
        <v>89</v>
      </c>
      <c r="D502" s="61">
        <v>46063.0</v>
      </c>
      <c r="E502" s="7" t="s">
        <v>5469</v>
      </c>
      <c r="F502" s="7"/>
      <c r="G502" s="7" t="s">
        <v>997</v>
      </c>
      <c r="H502" s="7"/>
      <c r="I502" s="7"/>
      <c r="J502" s="7" t="s">
        <v>1038</v>
      </c>
      <c r="K502" s="7" t="s">
        <v>968</v>
      </c>
      <c r="L502" s="7"/>
      <c r="M502" s="7"/>
      <c r="N502" s="7"/>
      <c r="O502" s="7" t="s">
        <v>968</v>
      </c>
      <c r="P502" s="7"/>
      <c r="Q502" s="7"/>
      <c r="R502" s="7"/>
      <c r="S502" s="7"/>
      <c r="T502" s="7"/>
      <c r="U502" s="7"/>
      <c r="V502" s="7"/>
      <c r="W502" s="7"/>
      <c r="X502" s="7"/>
      <c r="Y502" s="7"/>
      <c r="Z502" s="7"/>
      <c r="AA502" s="7"/>
    </row>
    <row r="503" ht="22.5" customHeight="1">
      <c r="A503" s="7" t="s">
        <v>257</v>
      </c>
      <c r="B503" s="7">
        <v>1.0</v>
      </c>
      <c r="C503" s="7" t="s">
        <v>99</v>
      </c>
      <c r="D503" s="61">
        <v>46065.0</v>
      </c>
      <c r="E503" s="7"/>
      <c r="F503" s="7"/>
      <c r="G503" s="7"/>
      <c r="H503" s="7"/>
      <c r="I503" s="7"/>
      <c r="J503" s="7"/>
      <c r="K503" s="7"/>
      <c r="L503" s="7"/>
      <c r="M503" s="7"/>
      <c r="N503" s="7"/>
      <c r="O503" s="7"/>
      <c r="P503" s="7"/>
      <c r="Q503" s="7"/>
      <c r="R503" s="7"/>
      <c r="S503" s="7"/>
      <c r="T503" s="7"/>
      <c r="U503" s="7"/>
      <c r="V503" s="7"/>
      <c r="W503" s="7"/>
      <c r="X503" s="7"/>
      <c r="Y503" s="7"/>
      <c r="Z503" s="7"/>
      <c r="AA503" s="7"/>
    </row>
    <row r="504" ht="22.5" customHeight="1">
      <c r="A504" s="7" t="s">
        <v>548</v>
      </c>
      <c r="B504" s="7">
        <v>1.0</v>
      </c>
      <c r="C504" s="7" t="s">
        <v>99</v>
      </c>
      <c r="D504" s="61">
        <v>46065.0</v>
      </c>
      <c r="E504" s="7" t="s">
        <v>5492</v>
      </c>
      <c r="F504" s="7"/>
      <c r="G504" s="7"/>
      <c r="H504" s="7" t="s">
        <v>968</v>
      </c>
      <c r="I504" s="7"/>
      <c r="J504" s="7" t="s">
        <v>997</v>
      </c>
      <c r="K504" s="7"/>
      <c r="L504" s="7"/>
      <c r="M504" s="7"/>
      <c r="N504" s="7"/>
      <c r="O504" s="7"/>
      <c r="P504" s="7"/>
      <c r="Q504" s="7"/>
      <c r="R504" s="7"/>
      <c r="S504" s="7"/>
      <c r="T504" s="7"/>
      <c r="U504" s="7"/>
      <c r="V504" s="7"/>
      <c r="W504" s="7"/>
      <c r="X504" s="7"/>
      <c r="Y504" s="7"/>
      <c r="Z504" s="7"/>
      <c r="AA504" s="7"/>
    </row>
    <row r="505" ht="22.5" customHeight="1">
      <c r="A505" s="7" t="s">
        <v>583</v>
      </c>
      <c r="B505" s="7">
        <v>1.0</v>
      </c>
      <c r="C505" s="7" t="s">
        <v>99</v>
      </c>
      <c r="D505" s="61">
        <v>46065.0</v>
      </c>
      <c r="E505" s="7"/>
      <c r="F505" s="7"/>
      <c r="G505" s="7"/>
      <c r="H505" s="7"/>
      <c r="I505" s="7"/>
      <c r="J505" s="7"/>
      <c r="K505" s="7"/>
      <c r="L505" s="7"/>
      <c r="M505" s="7"/>
      <c r="N505" s="7"/>
      <c r="O505" s="7"/>
      <c r="P505" s="7"/>
      <c r="Q505" s="7"/>
      <c r="R505" s="7"/>
      <c r="S505" s="7"/>
      <c r="T505" s="7"/>
      <c r="U505" s="7"/>
      <c r="V505" s="7"/>
      <c r="W505" s="7"/>
      <c r="X505" s="7"/>
      <c r="Y505" s="7"/>
      <c r="Z505" s="7"/>
      <c r="AA505" s="7"/>
    </row>
    <row r="506" ht="22.5" customHeight="1">
      <c r="A506" s="7" t="s">
        <v>1139</v>
      </c>
      <c r="B506" s="7">
        <v>1.0</v>
      </c>
      <c r="C506" s="7" t="s">
        <v>99</v>
      </c>
      <c r="D506" s="61">
        <v>46065.0</v>
      </c>
      <c r="E506" s="7"/>
      <c r="F506" s="7"/>
      <c r="G506" s="7"/>
      <c r="H506" s="7"/>
      <c r="I506" s="7"/>
      <c r="J506" s="7"/>
      <c r="K506" s="7"/>
      <c r="L506" s="7"/>
      <c r="M506" s="7"/>
      <c r="N506" s="7"/>
      <c r="O506" s="7"/>
      <c r="P506" s="7"/>
      <c r="Q506" s="7"/>
      <c r="R506" s="7"/>
      <c r="S506" s="7"/>
      <c r="T506" s="7"/>
      <c r="U506" s="7"/>
      <c r="V506" s="7"/>
      <c r="W506" s="7"/>
      <c r="X506" s="7"/>
      <c r="Y506" s="7"/>
      <c r="Z506" s="7"/>
      <c r="AA506" s="7"/>
    </row>
    <row r="507" ht="22.5" customHeight="1">
      <c r="A507" s="7" t="s">
        <v>1365</v>
      </c>
      <c r="B507" s="7">
        <v>1.0</v>
      </c>
      <c r="C507" s="7" t="s">
        <v>99</v>
      </c>
      <c r="D507" s="61">
        <v>46065.0</v>
      </c>
      <c r="E507" s="7"/>
      <c r="F507" s="7"/>
      <c r="G507" s="7"/>
      <c r="H507" s="7"/>
      <c r="I507" s="7"/>
      <c r="J507" s="7"/>
      <c r="K507" s="7"/>
      <c r="L507" s="7"/>
      <c r="M507" s="7"/>
      <c r="N507" s="7"/>
      <c r="O507" s="7"/>
      <c r="P507" s="7"/>
      <c r="Q507" s="7"/>
      <c r="R507" s="7"/>
      <c r="S507" s="7"/>
      <c r="T507" s="7"/>
      <c r="U507" s="7"/>
      <c r="V507" s="7"/>
      <c r="W507" s="7"/>
      <c r="X507" s="7"/>
      <c r="Y507" s="7"/>
      <c r="Z507" s="7"/>
      <c r="AA507" s="7"/>
    </row>
    <row r="508" ht="22.5" customHeight="1">
      <c r="A508" s="7" t="s">
        <v>1399</v>
      </c>
      <c r="B508" s="7">
        <v>1.0</v>
      </c>
      <c r="C508" s="7" t="s">
        <v>99</v>
      </c>
      <c r="D508" s="61">
        <v>46065.0</v>
      </c>
      <c r="E508" s="7"/>
      <c r="F508" s="7"/>
      <c r="G508" s="7"/>
      <c r="H508" s="7"/>
      <c r="I508" s="7"/>
      <c r="J508" s="7"/>
      <c r="K508" s="7"/>
      <c r="L508" s="7"/>
      <c r="M508" s="7"/>
      <c r="N508" s="7"/>
      <c r="O508" s="7"/>
      <c r="P508" s="7"/>
      <c r="Q508" s="7"/>
      <c r="R508" s="7"/>
      <c r="S508" s="7"/>
      <c r="T508" s="7"/>
      <c r="U508" s="7"/>
      <c r="V508" s="7"/>
      <c r="W508" s="7"/>
      <c r="X508" s="7"/>
      <c r="Y508" s="7"/>
      <c r="Z508" s="7"/>
      <c r="AA508" s="7"/>
    </row>
    <row r="509" ht="22.5" customHeight="1">
      <c r="A509" s="7" t="s">
        <v>1458</v>
      </c>
      <c r="B509" s="7">
        <v>1.0</v>
      </c>
      <c r="C509" s="7" t="s">
        <v>99</v>
      </c>
      <c r="D509" s="61">
        <v>46065.0</v>
      </c>
      <c r="E509" s="7" t="s">
        <v>5550</v>
      </c>
      <c r="F509" s="7"/>
      <c r="G509" s="7" t="s">
        <v>968</v>
      </c>
      <c r="H509" s="7" t="s">
        <v>968</v>
      </c>
      <c r="I509" s="7"/>
      <c r="J509" s="7"/>
      <c r="K509" s="7"/>
      <c r="L509" s="7"/>
      <c r="M509" s="7"/>
      <c r="N509" s="7"/>
      <c r="O509" s="7"/>
      <c r="P509" s="7" t="s">
        <v>1038</v>
      </c>
      <c r="Q509" s="7"/>
      <c r="R509" s="7"/>
      <c r="S509" s="7"/>
      <c r="T509" s="7"/>
      <c r="U509" s="7"/>
      <c r="V509" s="7"/>
      <c r="W509" s="7"/>
      <c r="X509" s="7"/>
      <c r="Y509" s="7"/>
      <c r="Z509" s="7"/>
      <c r="AA509" s="7"/>
    </row>
    <row r="510" ht="22.5" customHeight="1">
      <c r="A510" s="7" t="s">
        <v>1471</v>
      </c>
      <c r="B510" s="7">
        <v>1.0</v>
      </c>
      <c r="C510" s="7" t="s">
        <v>99</v>
      </c>
      <c r="D510" s="61">
        <v>46065.0</v>
      </c>
      <c r="E510" s="7" t="s">
        <v>5561</v>
      </c>
      <c r="F510" s="7"/>
      <c r="G510" s="7"/>
      <c r="H510" s="7" t="s">
        <v>968</v>
      </c>
      <c r="I510" s="7"/>
      <c r="J510" s="7" t="s">
        <v>968</v>
      </c>
      <c r="K510" s="7"/>
      <c r="L510" s="7"/>
      <c r="M510" s="7"/>
      <c r="N510" s="7"/>
      <c r="O510" s="7"/>
      <c r="P510" s="7" t="s">
        <v>968</v>
      </c>
      <c r="Q510" s="7"/>
      <c r="R510" s="7"/>
      <c r="S510" s="7"/>
      <c r="T510" s="7"/>
      <c r="U510" s="7"/>
      <c r="V510" s="7"/>
      <c r="W510" s="7"/>
      <c r="X510" s="7"/>
      <c r="Y510" s="7"/>
      <c r="Z510" s="7"/>
      <c r="AA510" s="7"/>
    </row>
    <row r="511" ht="22.5" customHeight="1">
      <c r="A511" s="7" t="s">
        <v>1555</v>
      </c>
      <c r="B511" s="7">
        <v>1.0</v>
      </c>
      <c r="C511" s="7" t="s">
        <v>99</v>
      </c>
      <c r="D511" s="61">
        <v>46065.0</v>
      </c>
      <c r="E511" s="7"/>
      <c r="F511" s="7"/>
      <c r="G511" s="7"/>
      <c r="H511" s="7"/>
      <c r="I511" s="7"/>
      <c r="J511" s="7"/>
      <c r="K511" s="7"/>
      <c r="L511" s="7"/>
      <c r="M511" s="7"/>
      <c r="N511" s="7"/>
      <c r="O511" s="7"/>
      <c r="P511" s="7"/>
      <c r="Q511" s="7"/>
      <c r="R511" s="7"/>
      <c r="S511" s="7"/>
      <c r="T511" s="7"/>
      <c r="U511" s="7"/>
      <c r="V511" s="7"/>
      <c r="W511" s="7"/>
      <c r="X511" s="7"/>
      <c r="Y511" s="7"/>
      <c r="Z511" s="7"/>
      <c r="AA511" s="7"/>
    </row>
    <row r="512" ht="22.5" customHeight="1">
      <c r="A512" s="7" t="s">
        <v>2029</v>
      </c>
      <c r="B512" s="7">
        <v>1.0</v>
      </c>
      <c r="C512" s="7" t="s">
        <v>99</v>
      </c>
      <c r="D512" s="61">
        <v>46065.0</v>
      </c>
      <c r="E512" s="7"/>
      <c r="F512" s="7"/>
      <c r="G512" s="7"/>
      <c r="H512" s="7"/>
      <c r="I512" s="7"/>
      <c r="J512" s="7"/>
      <c r="K512" s="7"/>
      <c r="L512" s="7"/>
      <c r="M512" s="7"/>
      <c r="N512" s="7"/>
      <c r="O512" s="7"/>
      <c r="P512" s="7"/>
      <c r="Q512" s="7"/>
      <c r="R512" s="7"/>
      <c r="S512" s="7"/>
      <c r="T512" s="7"/>
      <c r="U512" s="7"/>
      <c r="V512" s="7"/>
      <c r="W512" s="7"/>
      <c r="X512" s="7"/>
      <c r="Y512" s="7"/>
      <c r="Z512" s="7"/>
      <c r="AA512" s="7"/>
    </row>
    <row r="513" ht="22.5" customHeight="1">
      <c r="A513" s="7" t="s">
        <v>2137</v>
      </c>
      <c r="B513" s="7">
        <v>1.0</v>
      </c>
      <c r="C513" s="7" t="s">
        <v>99</v>
      </c>
      <c r="D513" s="61">
        <v>46065.0</v>
      </c>
      <c r="E513" s="7"/>
      <c r="F513" s="7"/>
      <c r="G513" s="7"/>
      <c r="H513" s="7"/>
      <c r="I513" s="7"/>
      <c r="J513" s="7"/>
      <c r="K513" s="7"/>
      <c r="L513" s="7"/>
      <c r="M513" s="7"/>
      <c r="N513" s="7"/>
      <c r="O513" s="7"/>
      <c r="P513" s="7"/>
      <c r="Q513" s="7"/>
      <c r="R513" s="7"/>
      <c r="S513" s="7"/>
      <c r="T513" s="7"/>
      <c r="U513" s="7"/>
      <c r="V513" s="7"/>
      <c r="W513" s="7"/>
      <c r="X513" s="7"/>
      <c r="Y513" s="7"/>
      <c r="Z513" s="7"/>
      <c r="AA513" s="7"/>
    </row>
    <row r="514" ht="22.5" customHeight="1">
      <c r="A514" s="7" t="s">
        <v>2161</v>
      </c>
      <c r="B514" s="7">
        <v>1.0</v>
      </c>
      <c r="C514" s="7" t="s">
        <v>99</v>
      </c>
      <c r="D514" s="61">
        <v>46065.0</v>
      </c>
      <c r="E514" s="7" t="s">
        <v>5599</v>
      </c>
      <c r="F514" s="7"/>
      <c r="G514" s="7"/>
      <c r="H514" s="7"/>
      <c r="I514" s="7"/>
      <c r="J514" s="7"/>
      <c r="K514" s="7"/>
      <c r="L514" s="7"/>
      <c r="M514" s="7"/>
      <c r="N514" s="7"/>
      <c r="O514" s="7"/>
      <c r="P514" s="7" t="s">
        <v>997</v>
      </c>
      <c r="Q514" s="7"/>
      <c r="R514" s="7"/>
      <c r="S514" s="7"/>
      <c r="T514" s="7"/>
      <c r="U514" s="7"/>
      <c r="V514" s="7"/>
      <c r="W514" s="7"/>
      <c r="X514" s="7"/>
      <c r="Y514" s="7"/>
      <c r="Z514" s="7"/>
      <c r="AA514" s="7"/>
    </row>
    <row r="515" ht="22.5" customHeight="1">
      <c r="A515" s="7" t="s">
        <v>2419</v>
      </c>
      <c r="B515" s="7">
        <v>1.0</v>
      </c>
      <c r="C515" s="7" t="s">
        <v>99</v>
      </c>
      <c r="D515" s="61">
        <v>46065.0</v>
      </c>
      <c r="E515" s="7"/>
      <c r="F515" s="7"/>
      <c r="G515" s="7"/>
      <c r="H515" s="7"/>
      <c r="I515" s="7"/>
      <c r="J515" s="7"/>
      <c r="K515" s="7"/>
      <c r="L515" s="7"/>
      <c r="M515" s="7"/>
      <c r="N515" s="7"/>
      <c r="O515" s="7"/>
      <c r="P515" s="7"/>
      <c r="Q515" s="7"/>
      <c r="R515" s="7"/>
      <c r="S515" s="7"/>
      <c r="T515" s="7"/>
      <c r="U515" s="7"/>
      <c r="V515" s="7"/>
      <c r="W515" s="7"/>
      <c r="X515" s="7"/>
      <c r="Y515" s="7"/>
      <c r="Z515" s="7"/>
      <c r="AA515" s="7"/>
    </row>
    <row r="516" ht="22.5" customHeight="1">
      <c r="A516" s="7" t="s">
        <v>2825</v>
      </c>
      <c r="B516" s="7">
        <v>1.0</v>
      </c>
      <c r="C516" s="7" t="s">
        <v>99</v>
      </c>
      <c r="D516" s="61">
        <v>46065.0</v>
      </c>
      <c r="E516" s="7" t="s">
        <v>5622</v>
      </c>
      <c r="F516" s="7"/>
      <c r="G516" s="7"/>
      <c r="H516" s="7" t="s">
        <v>1038</v>
      </c>
      <c r="I516" s="7"/>
      <c r="J516" s="7" t="s">
        <v>968</v>
      </c>
      <c r="K516" s="7"/>
      <c r="L516" s="7"/>
      <c r="M516" s="7"/>
      <c r="N516" s="7"/>
      <c r="O516" s="7"/>
      <c r="P516" s="7"/>
      <c r="Q516" s="7"/>
      <c r="R516" s="7"/>
      <c r="S516" s="7"/>
      <c r="T516" s="7"/>
      <c r="U516" s="7"/>
      <c r="V516" s="7"/>
      <c r="W516" s="7"/>
      <c r="X516" s="7"/>
      <c r="Y516" s="7"/>
      <c r="Z516" s="7"/>
      <c r="AA516" s="7"/>
    </row>
    <row r="517" ht="22.5" customHeight="1">
      <c r="A517" s="7" t="s">
        <v>3591</v>
      </c>
      <c r="B517" s="7">
        <v>1.0</v>
      </c>
      <c r="C517" s="7" t="s">
        <v>99</v>
      </c>
      <c r="D517" s="61">
        <v>46065.0</v>
      </c>
      <c r="E517" s="7"/>
      <c r="F517" s="7"/>
      <c r="G517" s="7"/>
      <c r="H517" s="7"/>
      <c r="I517" s="7"/>
      <c r="J517" s="7"/>
      <c r="K517" s="7"/>
      <c r="L517" s="7"/>
      <c r="M517" s="7"/>
      <c r="N517" s="7"/>
      <c r="O517" s="7"/>
      <c r="P517" s="7"/>
      <c r="Q517" s="7"/>
      <c r="R517" s="7"/>
      <c r="S517" s="7"/>
      <c r="T517" s="7"/>
      <c r="U517" s="7"/>
      <c r="V517" s="7"/>
      <c r="W517" s="7"/>
      <c r="X517" s="7"/>
      <c r="Y517" s="7"/>
      <c r="Z517" s="7"/>
      <c r="AA517" s="7"/>
    </row>
    <row r="518" ht="22.5" customHeight="1">
      <c r="A518" s="7" t="s">
        <v>3646</v>
      </c>
      <c r="B518" s="7">
        <v>1.0</v>
      </c>
      <c r="C518" s="7" t="s">
        <v>99</v>
      </c>
      <c r="D518" s="61">
        <v>46065.0</v>
      </c>
      <c r="E518" s="7"/>
      <c r="F518" s="7"/>
      <c r="G518" s="7"/>
      <c r="H518" s="7"/>
      <c r="I518" s="7"/>
      <c r="J518" s="7"/>
      <c r="K518" s="7"/>
      <c r="L518" s="7"/>
      <c r="M518" s="7"/>
      <c r="N518" s="7"/>
      <c r="O518" s="7"/>
      <c r="P518" s="7"/>
      <c r="Q518" s="7"/>
      <c r="R518" s="7"/>
      <c r="S518" s="7"/>
      <c r="T518" s="7"/>
      <c r="U518" s="7"/>
      <c r="V518" s="7"/>
      <c r="W518" s="7"/>
      <c r="X518" s="7"/>
      <c r="Y518" s="7"/>
      <c r="Z518" s="7"/>
      <c r="AA518" s="7"/>
    </row>
    <row r="519" ht="22.5" customHeight="1">
      <c r="A519" s="7" t="s">
        <v>4120</v>
      </c>
      <c r="B519" s="7">
        <v>1.0</v>
      </c>
      <c r="C519" s="7" t="s">
        <v>99</v>
      </c>
      <c r="D519" s="61">
        <v>46065.0</v>
      </c>
      <c r="E519" s="7"/>
      <c r="F519" s="7"/>
      <c r="G519" s="7"/>
      <c r="H519" s="7"/>
      <c r="I519" s="7"/>
      <c r="J519" s="7"/>
      <c r="K519" s="7"/>
      <c r="L519" s="7"/>
      <c r="M519" s="7"/>
      <c r="N519" s="7"/>
      <c r="O519" s="7"/>
      <c r="P519" s="7"/>
      <c r="Q519" s="7"/>
      <c r="R519" s="7"/>
      <c r="S519" s="7"/>
      <c r="T519" s="7"/>
      <c r="U519" s="7"/>
      <c r="V519" s="7"/>
      <c r="W519" s="7"/>
      <c r="X519" s="7"/>
      <c r="Y519" s="7"/>
      <c r="Z519" s="7"/>
      <c r="AA519" s="7"/>
    </row>
    <row r="520" ht="22.5" customHeight="1">
      <c r="A520" s="7" t="s">
        <v>4229</v>
      </c>
      <c r="B520" s="7">
        <v>1.0</v>
      </c>
      <c r="C520" s="7" t="s">
        <v>99</v>
      </c>
      <c r="D520" s="61">
        <v>46065.0</v>
      </c>
      <c r="E520" s="7"/>
      <c r="F520" s="7"/>
      <c r="G520" s="7"/>
      <c r="H520" s="7"/>
      <c r="I520" s="7"/>
      <c r="J520" s="7"/>
      <c r="K520" s="7"/>
      <c r="L520" s="7"/>
      <c r="M520" s="7"/>
      <c r="N520" s="7"/>
      <c r="O520" s="7"/>
      <c r="P520" s="7"/>
      <c r="Q520" s="7"/>
      <c r="R520" s="7"/>
      <c r="S520" s="7"/>
      <c r="T520" s="7"/>
      <c r="U520" s="7"/>
      <c r="V520" s="7"/>
      <c r="W520" s="7"/>
      <c r="X520" s="7"/>
      <c r="Y520" s="7"/>
      <c r="Z520" s="7"/>
      <c r="AA520" s="7"/>
    </row>
    <row r="521" ht="22.5" customHeight="1">
      <c r="A521" s="7" t="s">
        <v>4441</v>
      </c>
      <c r="B521" s="7">
        <v>1.0</v>
      </c>
      <c r="C521" s="7" t="s">
        <v>99</v>
      </c>
      <c r="D521" s="61">
        <v>46065.0</v>
      </c>
      <c r="E521" s="7"/>
      <c r="F521" s="7"/>
      <c r="G521" s="7"/>
      <c r="H521" s="7"/>
      <c r="I521" s="7"/>
      <c r="J521" s="7"/>
      <c r="K521" s="7"/>
      <c r="L521" s="7"/>
      <c r="M521" s="7"/>
      <c r="N521" s="7"/>
      <c r="O521" s="7"/>
      <c r="P521" s="7"/>
      <c r="Q521" s="7"/>
      <c r="R521" s="7"/>
      <c r="S521" s="7"/>
      <c r="T521" s="7"/>
      <c r="U521" s="7"/>
      <c r="V521" s="7"/>
      <c r="W521" s="7"/>
      <c r="X521" s="7"/>
      <c r="Y521" s="7"/>
      <c r="Z521" s="7"/>
      <c r="AA521" s="7"/>
    </row>
    <row r="522" ht="22.5" customHeight="1">
      <c r="A522" s="7" t="s">
        <v>4667</v>
      </c>
      <c r="B522" s="7">
        <v>1.0</v>
      </c>
      <c r="C522" s="7" t="s">
        <v>99</v>
      </c>
      <c r="D522" s="61">
        <v>46065.0</v>
      </c>
      <c r="E522" s="7" t="s">
        <v>5679</v>
      </c>
      <c r="F522" s="7"/>
      <c r="G522" s="7" t="s">
        <v>1038</v>
      </c>
      <c r="H522" s="7" t="s">
        <v>1038</v>
      </c>
      <c r="I522" s="7"/>
      <c r="J522" s="7"/>
      <c r="K522" s="7"/>
      <c r="L522" s="7" t="s">
        <v>1038</v>
      </c>
      <c r="M522" s="7"/>
      <c r="N522" s="7"/>
      <c r="O522" s="7" t="s">
        <v>1038</v>
      </c>
      <c r="P522" s="7" t="s">
        <v>1038</v>
      </c>
      <c r="Q522" s="7"/>
      <c r="R522" s="7" t="s">
        <v>968</v>
      </c>
      <c r="S522" s="7"/>
      <c r="T522" s="7"/>
      <c r="U522" s="7"/>
      <c r="V522" s="7"/>
      <c r="W522" s="7"/>
      <c r="X522" s="7"/>
      <c r="Y522" s="7"/>
      <c r="Z522" s="7"/>
      <c r="AA522" s="7"/>
    </row>
    <row r="523" ht="22.5" customHeight="1">
      <c r="A523" s="7" t="s">
        <v>4990</v>
      </c>
      <c r="B523" s="7">
        <v>1.0</v>
      </c>
      <c r="C523" s="7" t="s">
        <v>99</v>
      </c>
      <c r="D523" s="61">
        <v>46065.0</v>
      </c>
      <c r="E523" s="7"/>
      <c r="F523" s="7"/>
      <c r="G523" s="7"/>
      <c r="H523" s="7"/>
      <c r="I523" s="7"/>
      <c r="J523" s="7"/>
      <c r="K523" s="7"/>
      <c r="L523" s="7"/>
      <c r="M523" s="7"/>
      <c r="N523" s="7"/>
      <c r="O523" s="7"/>
      <c r="P523" s="7"/>
      <c r="Q523" s="7"/>
      <c r="R523" s="7"/>
      <c r="S523" s="7"/>
      <c r="T523" s="7"/>
      <c r="U523" s="7"/>
      <c r="V523" s="7"/>
      <c r="W523" s="7"/>
      <c r="X523" s="7"/>
      <c r="Y523" s="7"/>
      <c r="Z523" s="7"/>
      <c r="AA523" s="7"/>
    </row>
    <row r="524" ht="22.5" customHeight="1">
      <c r="A524" s="7" t="s">
        <v>5007</v>
      </c>
      <c r="B524" s="7">
        <v>1.0</v>
      </c>
      <c r="C524" s="7" t="s">
        <v>99</v>
      </c>
      <c r="D524" s="61">
        <v>46065.0</v>
      </c>
      <c r="E524" s="7"/>
      <c r="F524" s="7"/>
      <c r="G524" s="7"/>
      <c r="H524" s="7"/>
      <c r="I524" s="7"/>
      <c r="J524" s="7"/>
      <c r="K524" s="7"/>
      <c r="L524" s="7"/>
      <c r="M524" s="7"/>
      <c r="N524" s="7"/>
      <c r="O524" s="7"/>
      <c r="P524" s="7"/>
      <c r="Q524" s="7"/>
      <c r="R524" s="7"/>
      <c r="S524" s="7"/>
      <c r="T524" s="7"/>
      <c r="U524" s="7"/>
      <c r="V524" s="7"/>
      <c r="W524" s="7"/>
      <c r="X524" s="7"/>
      <c r="Y524" s="7"/>
      <c r="Z524" s="7"/>
      <c r="AA524" s="7"/>
    </row>
    <row r="525" ht="22.5" customHeight="1">
      <c r="A525" s="7" t="s">
        <v>5218</v>
      </c>
      <c r="B525" s="7">
        <v>1.0</v>
      </c>
      <c r="C525" s="7" t="s">
        <v>99</v>
      </c>
      <c r="D525" s="61">
        <v>46065.0</v>
      </c>
      <c r="E525" s="7"/>
      <c r="F525" s="7"/>
      <c r="G525" s="7"/>
      <c r="H525" s="7"/>
      <c r="I525" s="7"/>
      <c r="J525" s="7"/>
      <c r="K525" s="7"/>
      <c r="L525" s="7"/>
      <c r="M525" s="7"/>
      <c r="N525" s="7"/>
      <c r="O525" s="7"/>
      <c r="P525" s="7"/>
      <c r="Q525" s="7"/>
      <c r="R525" s="7"/>
      <c r="S525" s="7"/>
      <c r="T525" s="7"/>
      <c r="U525" s="7"/>
      <c r="V525" s="7"/>
      <c r="W525" s="7"/>
      <c r="X525" s="7"/>
      <c r="Y525" s="7"/>
      <c r="Z525" s="7"/>
      <c r="AA525" s="7"/>
    </row>
    <row r="526" ht="22.5" customHeight="1">
      <c r="A526" s="7" t="s">
        <v>5397</v>
      </c>
      <c r="B526" s="7">
        <v>1.0</v>
      </c>
      <c r="C526" s="7" t="s">
        <v>99</v>
      </c>
      <c r="D526" s="61">
        <v>46065.0</v>
      </c>
      <c r="E526" s="7"/>
      <c r="F526" s="7"/>
      <c r="G526" s="7"/>
      <c r="H526" s="7"/>
      <c r="I526" s="7"/>
      <c r="J526" s="7"/>
      <c r="K526" s="7"/>
      <c r="L526" s="7"/>
      <c r="M526" s="7"/>
      <c r="N526" s="7"/>
      <c r="O526" s="7"/>
      <c r="P526" s="7"/>
      <c r="Q526" s="7"/>
      <c r="R526" s="7"/>
      <c r="S526" s="7"/>
      <c r="T526" s="7"/>
      <c r="U526" s="7"/>
      <c r="V526" s="7"/>
      <c r="W526" s="7"/>
      <c r="X526" s="7"/>
      <c r="Y526" s="7"/>
      <c r="Z526" s="7"/>
      <c r="AA526" s="7"/>
    </row>
    <row r="527" ht="22.5" customHeight="1">
      <c r="A527" s="7" t="s">
        <v>5613</v>
      </c>
      <c r="B527" s="7">
        <v>1.0</v>
      </c>
      <c r="C527" s="7" t="s">
        <v>99</v>
      </c>
      <c r="D527" s="61">
        <v>46065.0</v>
      </c>
      <c r="E527" s="7"/>
      <c r="F527" s="7"/>
      <c r="G527" s="7"/>
      <c r="H527" s="7"/>
      <c r="I527" s="7"/>
      <c r="J527" s="7"/>
      <c r="K527" s="7"/>
      <c r="L527" s="7"/>
      <c r="M527" s="7"/>
      <c r="N527" s="7"/>
      <c r="O527" s="7"/>
      <c r="P527" s="7"/>
      <c r="Q527" s="7"/>
      <c r="R527" s="7"/>
      <c r="S527" s="7"/>
      <c r="T527" s="7"/>
      <c r="U527" s="7"/>
      <c r="V527" s="7"/>
      <c r="W527" s="7"/>
      <c r="X527" s="7"/>
      <c r="Y527" s="7"/>
      <c r="Z527" s="7"/>
      <c r="AA527" s="7"/>
    </row>
    <row r="528" ht="22.5" customHeight="1">
      <c r="A528" s="7" t="s">
        <v>5741</v>
      </c>
      <c r="B528" s="7">
        <v>1.0</v>
      </c>
      <c r="C528" s="7" t="s">
        <v>99</v>
      </c>
      <c r="D528" s="61">
        <v>46065.0</v>
      </c>
      <c r="E528" s="7"/>
      <c r="F528" s="7"/>
      <c r="G528" s="7"/>
      <c r="H528" s="7"/>
      <c r="I528" s="7"/>
      <c r="J528" s="7"/>
      <c r="K528" s="7"/>
      <c r="L528" s="7"/>
      <c r="M528" s="7"/>
      <c r="N528" s="7"/>
      <c r="O528" s="7"/>
      <c r="P528" s="7"/>
      <c r="Q528" s="7"/>
      <c r="R528" s="7"/>
      <c r="S528" s="7"/>
      <c r="T528" s="7"/>
      <c r="U528" s="7"/>
      <c r="V528" s="7"/>
      <c r="W528" s="7"/>
      <c r="X528" s="7"/>
      <c r="Y528" s="7"/>
      <c r="Z528" s="7"/>
      <c r="AA528" s="7"/>
    </row>
    <row r="529" ht="22.5" customHeight="1">
      <c r="A529" s="7" t="s">
        <v>5753</v>
      </c>
      <c r="B529" s="7">
        <v>1.0</v>
      </c>
      <c r="C529" s="7" t="s">
        <v>99</v>
      </c>
      <c r="D529" s="61">
        <v>46065.0</v>
      </c>
      <c r="E529" s="7" t="s">
        <v>5756</v>
      </c>
      <c r="F529" s="7"/>
      <c r="G529" s="7"/>
      <c r="H529" s="7"/>
      <c r="I529" s="7"/>
      <c r="J529" s="7" t="s">
        <v>968</v>
      </c>
      <c r="K529" s="7"/>
      <c r="L529" s="7"/>
      <c r="M529" s="7"/>
      <c r="N529" s="7"/>
      <c r="O529" s="7"/>
      <c r="P529" s="7"/>
      <c r="Q529" s="7"/>
      <c r="R529" s="7"/>
      <c r="S529" s="7"/>
      <c r="T529" s="7"/>
      <c r="U529" s="7"/>
      <c r="V529" s="7"/>
      <c r="W529" s="7"/>
      <c r="X529" s="7"/>
      <c r="Y529" s="7"/>
      <c r="Z529" s="7"/>
      <c r="AA529" s="7"/>
    </row>
    <row r="530" ht="22.5" customHeight="1">
      <c r="A530" s="7" t="s">
        <v>5767</v>
      </c>
      <c r="B530" s="7">
        <v>1.0</v>
      </c>
      <c r="C530" s="7" t="s">
        <v>99</v>
      </c>
      <c r="D530" s="61">
        <v>46065.0</v>
      </c>
      <c r="E530" s="7"/>
      <c r="F530" s="7"/>
      <c r="G530" s="7"/>
      <c r="H530" s="7"/>
      <c r="I530" s="7"/>
      <c r="J530" s="7"/>
      <c r="K530" s="7"/>
      <c r="L530" s="7"/>
      <c r="M530" s="7"/>
      <c r="N530" s="7"/>
      <c r="O530" s="7"/>
      <c r="P530" s="7"/>
      <c r="Q530" s="7"/>
      <c r="R530" s="7"/>
      <c r="S530" s="7"/>
      <c r="T530" s="7"/>
      <c r="U530" s="7"/>
      <c r="V530" s="7"/>
      <c r="W530" s="7"/>
      <c r="X530" s="7"/>
      <c r="Y530" s="7"/>
      <c r="Z530" s="7"/>
      <c r="AA530" s="7"/>
    </row>
    <row r="531" ht="22.5" customHeight="1">
      <c r="A531" s="7" t="s">
        <v>102</v>
      </c>
      <c r="B531" s="7">
        <v>1.0</v>
      </c>
      <c r="C531" s="7" t="s">
        <v>99</v>
      </c>
      <c r="D531" s="61">
        <v>46065.0</v>
      </c>
      <c r="E531" s="7"/>
      <c r="F531" s="7"/>
      <c r="G531" s="7"/>
      <c r="H531" s="7"/>
      <c r="I531" s="7"/>
      <c r="J531" s="7"/>
      <c r="K531" s="7"/>
      <c r="L531" s="7"/>
      <c r="M531" s="7"/>
      <c r="N531" s="7"/>
      <c r="O531" s="7"/>
      <c r="P531" s="7"/>
      <c r="Q531" s="7"/>
      <c r="R531" s="7"/>
      <c r="S531" s="7"/>
      <c r="T531" s="7"/>
      <c r="U531" s="7"/>
      <c r="V531" s="7"/>
      <c r="W531" s="7"/>
      <c r="X531" s="7"/>
      <c r="Y531" s="7"/>
      <c r="Z531" s="7"/>
      <c r="AA531" s="7"/>
    </row>
    <row r="532" ht="22.5" customHeight="1">
      <c r="A532" s="7" t="s">
        <v>108</v>
      </c>
      <c r="B532" s="7">
        <v>1.0</v>
      </c>
      <c r="C532" s="7" t="s">
        <v>106</v>
      </c>
      <c r="D532" s="61">
        <v>46062.0</v>
      </c>
      <c r="E532" s="7" t="s">
        <v>5791</v>
      </c>
      <c r="F532" s="7"/>
      <c r="G532" s="7"/>
      <c r="H532" s="7"/>
      <c r="I532" s="7"/>
      <c r="J532" s="7"/>
      <c r="K532" s="7"/>
      <c r="L532" s="7"/>
      <c r="M532" s="7"/>
      <c r="N532" s="7"/>
      <c r="O532" s="7" t="s">
        <v>997</v>
      </c>
      <c r="P532" s="7"/>
      <c r="Q532" s="7"/>
      <c r="R532" s="7"/>
      <c r="S532" s="7"/>
      <c r="T532" s="7"/>
      <c r="U532" s="7"/>
      <c r="V532" s="7"/>
      <c r="W532" s="7"/>
      <c r="X532" s="7"/>
      <c r="Y532" s="7"/>
      <c r="Z532" s="7"/>
      <c r="AA532" s="7"/>
    </row>
    <row r="533" ht="22.5" customHeight="1">
      <c r="A533" s="7" t="s">
        <v>331</v>
      </c>
      <c r="B533" s="7">
        <v>1.0</v>
      </c>
      <c r="C533" s="7" t="s">
        <v>106</v>
      </c>
      <c r="D533" s="61">
        <v>46062.0</v>
      </c>
      <c r="E533" s="7" t="s">
        <v>5803</v>
      </c>
      <c r="F533" s="7"/>
      <c r="G533" s="7"/>
      <c r="H533" s="7" t="s">
        <v>997</v>
      </c>
      <c r="I533" s="7" t="s">
        <v>968</v>
      </c>
      <c r="J533" s="7"/>
      <c r="K533" s="7"/>
      <c r="L533" s="7"/>
      <c r="M533" s="7"/>
      <c r="N533" s="7"/>
      <c r="O533" s="7"/>
      <c r="P533" s="7"/>
      <c r="Q533" s="7"/>
      <c r="R533" s="7"/>
      <c r="S533" s="7"/>
      <c r="T533" s="7"/>
      <c r="U533" s="7"/>
      <c r="V533" s="7"/>
      <c r="W533" s="7"/>
      <c r="X533" s="7"/>
      <c r="Y533" s="7"/>
      <c r="Z533" s="7"/>
      <c r="AA533" s="7"/>
    </row>
    <row r="534" ht="22.5" customHeight="1">
      <c r="A534" s="7" t="s">
        <v>1095</v>
      </c>
      <c r="B534" s="7">
        <v>1.0</v>
      </c>
      <c r="C534" s="7" t="s">
        <v>106</v>
      </c>
      <c r="D534" s="61">
        <v>46062.0</v>
      </c>
      <c r="E534" s="7" t="s">
        <v>5815</v>
      </c>
      <c r="F534" s="7"/>
      <c r="G534" s="7" t="s">
        <v>968</v>
      </c>
      <c r="H534" s="7"/>
      <c r="I534" s="7" t="s">
        <v>968</v>
      </c>
      <c r="J534" s="7"/>
      <c r="K534" s="7"/>
      <c r="L534" s="7"/>
      <c r="M534" s="7"/>
      <c r="N534" s="7"/>
      <c r="O534" s="7"/>
      <c r="P534" s="7"/>
      <c r="Q534" s="7"/>
      <c r="R534" s="7"/>
      <c r="S534" s="7"/>
      <c r="T534" s="7"/>
      <c r="U534" s="7"/>
      <c r="V534" s="7"/>
      <c r="W534" s="7"/>
      <c r="X534" s="7"/>
      <c r="Y534" s="7"/>
      <c r="Z534" s="7"/>
      <c r="AA534" s="7"/>
    </row>
    <row r="535" ht="22.5" customHeight="1">
      <c r="A535" s="7" t="s">
        <v>1380</v>
      </c>
      <c r="B535" s="7">
        <v>1.0</v>
      </c>
      <c r="C535" s="7" t="s">
        <v>106</v>
      </c>
      <c r="D535" s="61">
        <v>46062.0</v>
      </c>
      <c r="E535" s="7"/>
      <c r="F535" s="7"/>
      <c r="G535" s="7"/>
      <c r="H535" s="7"/>
      <c r="I535" s="7"/>
      <c r="J535" s="7"/>
      <c r="K535" s="7"/>
      <c r="L535" s="7"/>
      <c r="M535" s="7"/>
      <c r="N535" s="7"/>
      <c r="O535" s="7"/>
      <c r="P535" s="7"/>
      <c r="Q535" s="7"/>
      <c r="R535" s="7"/>
      <c r="S535" s="7"/>
      <c r="T535" s="7"/>
      <c r="U535" s="7"/>
      <c r="V535" s="7"/>
      <c r="W535" s="7"/>
      <c r="X535" s="7"/>
      <c r="Y535" s="7"/>
      <c r="Z535" s="7"/>
      <c r="AA535" s="7"/>
    </row>
    <row r="536" ht="22.5" customHeight="1">
      <c r="A536" s="7" t="s">
        <v>1409</v>
      </c>
      <c r="B536" s="7">
        <v>1.0</v>
      </c>
      <c r="C536" s="7" t="s">
        <v>106</v>
      </c>
      <c r="D536" s="61">
        <v>46062.0</v>
      </c>
      <c r="E536" s="7"/>
      <c r="F536" s="7"/>
      <c r="G536" s="7"/>
      <c r="H536" s="7"/>
      <c r="I536" s="7"/>
      <c r="J536" s="7"/>
      <c r="K536" s="7"/>
      <c r="L536" s="7"/>
      <c r="M536" s="7"/>
      <c r="N536" s="7"/>
      <c r="O536" s="7"/>
      <c r="P536" s="7"/>
      <c r="Q536" s="7"/>
      <c r="R536" s="7"/>
      <c r="S536" s="7"/>
      <c r="T536" s="7"/>
      <c r="U536" s="7"/>
      <c r="V536" s="7"/>
      <c r="W536" s="7"/>
      <c r="X536" s="7"/>
      <c r="Y536" s="7"/>
      <c r="Z536" s="7"/>
      <c r="AA536" s="7"/>
    </row>
    <row r="537" ht="22.5" customHeight="1">
      <c r="A537" s="7" t="s">
        <v>1417</v>
      </c>
      <c r="B537" s="7">
        <v>1.0</v>
      </c>
      <c r="C537" s="7" t="s">
        <v>106</v>
      </c>
      <c r="D537" s="61">
        <v>46062.0</v>
      </c>
      <c r="E537" s="7"/>
      <c r="F537" s="7"/>
      <c r="G537" s="7"/>
      <c r="H537" s="7"/>
      <c r="I537" s="7"/>
      <c r="J537" s="7"/>
      <c r="K537" s="7"/>
      <c r="L537" s="7"/>
      <c r="M537" s="7"/>
      <c r="N537" s="7"/>
      <c r="O537" s="7"/>
      <c r="P537" s="7"/>
      <c r="Q537" s="7"/>
      <c r="R537" s="7"/>
      <c r="S537" s="7"/>
      <c r="T537" s="7"/>
      <c r="U537" s="7"/>
      <c r="V537" s="7"/>
      <c r="W537" s="7"/>
      <c r="X537" s="7"/>
      <c r="Y537" s="7"/>
      <c r="Z537" s="7"/>
      <c r="AA537" s="7"/>
    </row>
    <row r="538" ht="22.5" customHeight="1">
      <c r="A538" s="7" t="s">
        <v>1467</v>
      </c>
      <c r="B538" s="7">
        <v>1.0</v>
      </c>
      <c r="C538" s="7" t="s">
        <v>106</v>
      </c>
      <c r="D538" s="61">
        <v>46062.0</v>
      </c>
      <c r="E538" s="7"/>
      <c r="F538" s="7"/>
      <c r="G538" s="7"/>
      <c r="H538" s="7"/>
      <c r="I538" s="7"/>
      <c r="J538" s="7"/>
      <c r="K538" s="7"/>
      <c r="L538" s="7"/>
      <c r="M538" s="7"/>
      <c r="N538" s="7"/>
      <c r="O538" s="7"/>
      <c r="P538" s="7"/>
      <c r="Q538" s="7"/>
      <c r="R538" s="7"/>
      <c r="S538" s="7"/>
      <c r="T538" s="7"/>
      <c r="U538" s="7"/>
      <c r="V538" s="7"/>
      <c r="W538" s="7"/>
      <c r="X538" s="7"/>
      <c r="Y538" s="7"/>
      <c r="Z538" s="7"/>
      <c r="AA538" s="7"/>
    </row>
    <row r="539" ht="22.5" customHeight="1">
      <c r="A539" s="7" t="s">
        <v>1500</v>
      </c>
      <c r="B539" s="7">
        <v>1.0</v>
      </c>
      <c r="C539" s="7" t="s">
        <v>106</v>
      </c>
      <c r="D539" s="61">
        <v>46062.0</v>
      </c>
      <c r="E539" s="7" t="s">
        <v>5863</v>
      </c>
      <c r="F539" s="7"/>
      <c r="G539" s="7"/>
      <c r="H539" s="7"/>
      <c r="I539" s="7"/>
      <c r="J539" s="7" t="s">
        <v>997</v>
      </c>
      <c r="K539" s="7"/>
      <c r="L539" s="7"/>
      <c r="M539" s="7"/>
      <c r="N539" s="7"/>
      <c r="O539" s="7" t="s">
        <v>997</v>
      </c>
      <c r="P539" s="7"/>
      <c r="Q539" s="7"/>
      <c r="R539" s="7"/>
      <c r="S539" s="7"/>
      <c r="T539" s="7"/>
      <c r="U539" s="7"/>
      <c r="V539" s="7"/>
      <c r="W539" s="7"/>
      <c r="X539" s="7"/>
      <c r="Y539" s="7"/>
      <c r="Z539" s="7"/>
      <c r="AA539" s="7"/>
    </row>
    <row r="540" ht="22.5" customHeight="1">
      <c r="A540" s="7" t="s">
        <v>1104</v>
      </c>
      <c r="B540" s="7">
        <v>1.0</v>
      </c>
      <c r="C540" s="7" t="s">
        <v>110</v>
      </c>
      <c r="D540" s="61">
        <v>46062.0</v>
      </c>
      <c r="E540" s="7" t="s">
        <v>5875</v>
      </c>
      <c r="F540" s="7">
        <v>0.0</v>
      </c>
      <c r="G540" s="7"/>
      <c r="H540" s="7"/>
      <c r="I540" s="7"/>
      <c r="J540" s="7"/>
      <c r="K540" s="7"/>
      <c r="L540" s="7"/>
      <c r="M540" s="7"/>
      <c r="N540" s="7"/>
      <c r="O540" s="7"/>
      <c r="P540" s="7"/>
      <c r="Q540" s="7"/>
      <c r="R540" s="7"/>
      <c r="S540" s="7"/>
      <c r="T540" s="7"/>
      <c r="U540" s="7"/>
      <c r="V540" s="7"/>
      <c r="W540" s="7"/>
      <c r="X540" s="7"/>
      <c r="Y540" s="7"/>
      <c r="Z540" s="7"/>
      <c r="AA540" s="7"/>
    </row>
    <row r="541" ht="22.5" customHeight="1">
      <c r="A541" s="7" t="s">
        <v>1592</v>
      </c>
      <c r="B541" s="7">
        <v>1.0</v>
      </c>
      <c r="C541" s="7" t="s">
        <v>106</v>
      </c>
      <c r="D541" s="61">
        <v>46062.0</v>
      </c>
      <c r="E541" s="7"/>
      <c r="F541" s="7"/>
      <c r="G541" s="7"/>
      <c r="H541" s="7"/>
      <c r="I541" s="7"/>
      <c r="J541" s="7"/>
      <c r="K541" s="7"/>
      <c r="L541" s="7"/>
      <c r="M541" s="7"/>
      <c r="N541" s="7"/>
      <c r="O541" s="7"/>
      <c r="P541" s="7"/>
      <c r="Q541" s="7"/>
      <c r="R541" s="7"/>
      <c r="S541" s="7"/>
      <c r="T541" s="7"/>
      <c r="U541" s="7"/>
      <c r="V541" s="7"/>
      <c r="W541" s="7"/>
      <c r="X541" s="7"/>
      <c r="Y541" s="7"/>
      <c r="Z541" s="7"/>
      <c r="AA541" s="7"/>
    </row>
    <row r="542" ht="22.5" customHeight="1">
      <c r="A542" s="7" t="s">
        <v>1799</v>
      </c>
      <c r="B542" s="7">
        <v>1.0</v>
      </c>
      <c r="C542" s="7" t="s">
        <v>106</v>
      </c>
      <c r="D542" s="61">
        <v>46062.0</v>
      </c>
      <c r="E542" s="7" t="s">
        <v>5892</v>
      </c>
      <c r="F542" s="7"/>
      <c r="G542" s="7"/>
      <c r="H542" s="7"/>
      <c r="I542" s="7" t="s">
        <v>997</v>
      </c>
      <c r="J542" s="7"/>
      <c r="K542" s="7"/>
      <c r="L542" s="7"/>
      <c r="M542" s="7"/>
      <c r="N542" s="7"/>
      <c r="O542" s="7"/>
      <c r="P542" s="7"/>
      <c r="Q542" s="7"/>
      <c r="R542" s="7"/>
      <c r="S542" s="7"/>
      <c r="T542" s="7"/>
      <c r="U542" s="7"/>
      <c r="V542" s="7"/>
      <c r="W542" s="7"/>
      <c r="X542" s="7"/>
      <c r="Y542" s="7"/>
      <c r="Z542" s="7"/>
      <c r="AA542" s="7"/>
    </row>
    <row r="543" ht="22.5" customHeight="1">
      <c r="A543" s="7" t="s">
        <v>1931</v>
      </c>
      <c r="B543" s="7">
        <v>1.0</v>
      </c>
      <c r="C543" s="7" t="s">
        <v>106</v>
      </c>
      <c r="D543" s="61">
        <v>46062.0</v>
      </c>
      <c r="E543" s="7"/>
      <c r="F543" s="7"/>
      <c r="G543" s="7"/>
      <c r="H543" s="7"/>
      <c r="I543" s="7"/>
      <c r="J543" s="7"/>
      <c r="K543" s="7"/>
      <c r="L543" s="7"/>
      <c r="M543" s="7"/>
      <c r="N543" s="7"/>
      <c r="O543" s="7"/>
      <c r="P543" s="7"/>
      <c r="Q543" s="7"/>
      <c r="R543" s="7"/>
      <c r="S543" s="7"/>
      <c r="T543" s="7"/>
      <c r="U543" s="7"/>
      <c r="V543" s="7"/>
      <c r="W543" s="7"/>
      <c r="X543" s="7"/>
      <c r="Y543" s="7"/>
      <c r="Z543" s="7"/>
      <c r="AA543" s="7"/>
    </row>
    <row r="544" ht="22.5" customHeight="1">
      <c r="A544" s="7" t="s">
        <v>1914</v>
      </c>
      <c r="B544" s="7">
        <v>1.0</v>
      </c>
      <c r="C544" s="7" t="s">
        <v>106</v>
      </c>
      <c r="D544" s="61">
        <v>46062.0</v>
      </c>
      <c r="E544" s="7"/>
      <c r="F544" s="7"/>
      <c r="G544" s="7"/>
      <c r="H544" s="7"/>
      <c r="I544" s="7"/>
      <c r="J544" s="7"/>
      <c r="K544" s="7"/>
      <c r="L544" s="7"/>
      <c r="M544" s="7"/>
      <c r="N544" s="7"/>
      <c r="O544" s="7"/>
      <c r="P544" s="7"/>
      <c r="Q544" s="7"/>
      <c r="R544" s="7"/>
      <c r="S544" s="7"/>
      <c r="T544" s="7"/>
      <c r="U544" s="7"/>
      <c r="V544" s="7"/>
      <c r="W544" s="7"/>
      <c r="X544" s="7"/>
      <c r="Y544" s="7"/>
      <c r="Z544" s="7"/>
      <c r="AA544" s="7"/>
    </row>
    <row r="545" ht="22.5" customHeight="1">
      <c r="A545" s="7" t="s">
        <v>2498</v>
      </c>
      <c r="B545" s="7">
        <v>1.0</v>
      </c>
      <c r="C545" s="7" t="s">
        <v>106</v>
      </c>
      <c r="D545" s="61">
        <v>46062.0</v>
      </c>
      <c r="E545" s="7"/>
      <c r="F545" s="7"/>
      <c r="G545" s="7"/>
      <c r="H545" s="7"/>
      <c r="I545" s="7"/>
      <c r="J545" s="7"/>
      <c r="K545" s="7"/>
      <c r="L545" s="7"/>
      <c r="M545" s="7"/>
      <c r="N545" s="7"/>
      <c r="O545" s="7"/>
      <c r="P545" s="7"/>
      <c r="Q545" s="7"/>
      <c r="R545" s="7"/>
      <c r="S545" s="7"/>
      <c r="T545" s="7"/>
      <c r="U545" s="7"/>
      <c r="V545" s="7"/>
      <c r="W545" s="7"/>
      <c r="X545" s="7"/>
      <c r="Y545" s="7"/>
      <c r="Z545" s="7"/>
      <c r="AA545" s="7"/>
    </row>
    <row r="546" ht="22.5" customHeight="1">
      <c r="A546" s="7" t="s">
        <v>2518</v>
      </c>
      <c r="B546" s="7">
        <v>1.0</v>
      </c>
      <c r="C546" s="7" t="s">
        <v>106</v>
      </c>
      <c r="D546" s="61">
        <v>46062.0</v>
      </c>
      <c r="E546" s="7"/>
      <c r="F546" s="7"/>
      <c r="G546" s="7"/>
      <c r="H546" s="7"/>
      <c r="I546" s="7"/>
      <c r="J546" s="7"/>
      <c r="K546" s="7"/>
      <c r="L546" s="7"/>
      <c r="M546" s="7"/>
      <c r="N546" s="7"/>
      <c r="O546" s="7"/>
      <c r="P546" s="7"/>
      <c r="Q546" s="7"/>
      <c r="R546" s="7"/>
      <c r="S546" s="7"/>
      <c r="T546" s="7"/>
      <c r="U546" s="7"/>
      <c r="V546" s="7"/>
      <c r="W546" s="7"/>
      <c r="X546" s="7"/>
      <c r="Y546" s="7"/>
      <c r="Z546" s="7"/>
      <c r="AA546" s="7"/>
    </row>
    <row r="547" ht="22.5" customHeight="1">
      <c r="A547" s="7" t="s">
        <v>2549</v>
      </c>
      <c r="B547" s="7">
        <v>1.0</v>
      </c>
      <c r="C547" s="7" t="s">
        <v>106</v>
      </c>
      <c r="D547" s="61">
        <v>46062.0</v>
      </c>
      <c r="E547" s="7" t="s">
        <v>5919</v>
      </c>
      <c r="F547" s="7"/>
      <c r="G547" s="7"/>
      <c r="H547" s="7"/>
      <c r="I547" s="7" t="s">
        <v>968</v>
      </c>
      <c r="J547" s="7"/>
      <c r="K547" s="7"/>
      <c r="L547" s="7"/>
      <c r="M547" s="7"/>
      <c r="N547" s="7"/>
      <c r="O547" s="7"/>
      <c r="P547" s="7"/>
      <c r="Q547" s="7"/>
      <c r="R547" s="7"/>
      <c r="S547" s="7"/>
      <c r="T547" s="7"/>
      <c r="U547" s="7"/>
      <c r="V547" s="7"/>
      <c r="W547" s="7"/>
      <c r="X547" s="7"/>
      <c r="Y547" s="7"/>
      <c r="Z547" s="7"/>
      <c r="AA547" s="7"/>
    </row>
    <row r="548" ht="22.5" customHeight="1">
      <c r="A548" s="7" t="s">
        <v>2725</v>
      </c>
      <c r="B548" s="7">
        <v>1.0</v>
      </c>
      <c r="C548" s="7" t="s">
        <v>106</v>
      </c>
      <c r="D548" s="61">
        <v>46062.0</v>
      </c>
      <c r="E548" s="7" t="s">
        <v>5954</v>
      </c>
      <c r="F548" s="7"/>
      <c r="G548" s="7"/>
      <c r="H548" s="7"/>
      <c r="I548" s="7" t="s">
        <v>997</v>
      </c>
      <c r="J548" s="7"/>
      <c r="K548" s="7"/>
      <c r="L548" s="7"/>
      <c r="M548" s="7"/>
      <c r="N548" s="7"/>
      <c r="O548" s="7"/>
      <c r="P548" s="7"/>
      <c r="Q548" s="7"/>
      <c r="R548" s="7"/>
      <c r="S548" s="7"/>
      <c r="T548" s="7"/>
      <c r="U548" s="7"/>
      <c r="V548" s="7"/>
      <c r="W548" s="7"/>
      <c r="X548" s="7"/>
      <c r="Y548" s="7"/>
      <c r="Z548" s="7"/>
      <c r="AA548" s="7"/>
    </row>
    <row r="549" ht="22.5" customHeight="1">
      <c r="A549" s="7" t="s">
        <v>2940</v>
      </c>
      <c r="B549" s="7">
        <v>1.0</v>
      </c>
      <c r="C549" s="7" t="s">
        <v>106</v>
      </c>
      <c r="D549" s="61">
        <v>46062.0</v>
      </c>
      <c r="E549" s="7"/>
      <c r="F549" s="7"/>
      <c r="G549" s="7"/>
      <c r="H549" s="7"/>
      <c r="I549" s="7"/>
      <c r="J549" s="7"/>
      <c r="K549" s="7"/>
      <c r="L549" s="7"/>
      <c r="M549" s="7"/>
      <c r="N549" s="7"/>
      <c r="O549" s="7"/>
      <c r="P549" s="7"/>
      <c r="Q549" s="7"/>
      <c r="R549" s="7"/>
      <c r="S549" s="7"/>
      <c r="T549" s="7"/>
      <c r="U549" s="7"/>
      <c r="V549" s="7"/>
      <c r="W549" s="7"/>
      <c r="X549" s="7"/>
      <c r="Y549" s="7"/>
      <c r="Z549" s="7"/>
      <c r="AA549" s="7"/>
    </row>
    <row r="550" ht="22.5" customHeight="1">
      <c r="A550" s="7" t="s">
        <v>3075</v>
      </c>
      <c r="B550" s="7">
        <v>1.0</v>
      </c>
      <c r="C550" s="7" t="s">
        <v>106</v>
      </c>
      <c r="D550" s="61">
        <v>46062.0</v>
      </c>
      <c r="E550" s="7"/>
      <c r="F550" s="7"/>
      <c r="G550" s="7"/>
      <c r="H550" s="7"/>
      <c r="I550" s="7"/>
      <c r="J550" s="7"/>
      <c r="K550" s="7"/>
      <c r="L550" s="7"/>
      <c r="M550" s="7"/>
      <c r="N550" s="7"/>
      <c r="O550" s="7"/>
      <c r="P550" s="7"/>
      <c r="Q550" s="7"/>
      <c r="R550" s="7"/>
      <c r="S550" s="7"/>
      <c r="T550" s="7"/>
      <c r="U550" s="7"/>
      <c r="V550" s="7"/>
      <c r="W550" s="7"/>
      <c r="X550" s="7"/>
      <c r="Y550" s="7"/>
      <c r="Z550" s="7"/>
      <c r="AA550" s="7"/>
    </row>
    <row r="551" ht="22.5" customHeight="1">
      <c r="A551" s="7" t="s">
        <v>3730</v>
      </c>
      <c r="B551" s="7">
        <v>1.0</v>
      </c>
      <c r="C551" s="7" t="s">
        <v>106</v>
      </c>
      <c r="D551" s="61">
        <v>46062.0</v>
      </c>
      <c r="E551" s="7" t="s">
        <v>5926</v>
      </c>
      <c r="F551" s="7" t="s">
        <v>2374</v>
      </c>
      <c r="G551" s="7"/>
      <c r="H551" s="7"/>
      <c r="I551" s="7" t="s">
        <v>968</v>
      </c>
      <c r="J551" s="7"/>
      <c r="K551" s="7"/>
      <c r="L551" s="7"/>
      <c r="M551" s="7"/>
      <c r="N551" s="7"/>
      <c r="O551" s="7" t="s">
        <v>997</v>
      </c>
      <c r="P551" s="7"/>
      <c r="Q551" s="7"/>
      <c r="R551" s="7"/>
      <c r="S551" s="7"/>
      <c r="T551" s="7"/>
      <c r="U551" s="7"/>
      <c r="V551" s="7"/>
      <c r="W551" s="7"/>
      <c r="X551" s="7"/>
      <c r="Y551" s="7"/>
      <c r="Z551" s="7"/>
      <c r="AA551" s="7"/>
    </row>
    <row r="552" ht="22.5" customHeight="1">
      <c r="A552" s="7" t="s">
        <v>4698</v>
      </c>
      <c r="B552" s="7">
        <v>1.0</v>
      </c>
      <c r="C552" s="7" t="s">
        <v>106</v>
      </c>
      <c r="D552" s="61">
        <v>46062.0</v>
      </c>
      <c r="E552" s="7" t="s">
        <v>6003</v>
      </c>
      <c r="F552" s="7"/>
      <c r="G552" s="7"/>
      <c r="H552" s="7" t="s">
        <v>997</v>
      </c>
      <c r="I552" s="7" t="s">
        <v>968</v>
      </c>
      <c r="J552" s="7"/>
      <c r="K552" s="7"/>
      <c r="L552" s="7" t="s">
        <v>1038</v>
      </c>
      <c r="M552" s="7"/>
      <c r="N552" s="7"/>
      <c r="O552" s="7" t="s">
        <v>1038</v>
      </c>
      <c r="P552" s="7"/>
      <c r="Q552" s="7"/>
      <c r="R552" s="7"/>
      <c r="S552" s="7"/>
      <c r="T552" s="7"/>
      <c r="U552" s="7"/>
      <c r="V552" s="7"/>
      <c r="W552" s="7"/>
      <c r="X552" s="7"/>
      <c r="Y552" s="7"/>
      <c r="Z552" s="7"/>
      <c r="AA552" s="7"/>
    </row>
    <row r="553" ht="22.5" customHeight="1">
      <c r="A553" s="7" t="s">
        <v>4903</v>
      </c>
      <c r="B553" s="7">
        <v>1.0</v>
      </c>
      <c r="C553" s="7" t="s">
        <v>106</v>
      </c>
      <c r="D553" s="61">
        <v>46062.0</v>
      </c>
      <c r="E553" s="7"/>
      <c r="F553" s="7"/>
      <c r="G553" s="7"/>
      <c r="H553" s="7"/>
      <c r="I553" s="7"/>
      <c r="J553" s="7"/>
      <c r="K553" s="7"/>
      <c r="L553" s="7"/>
      <c r="M553" s="7"/>
      <c r="N553" s="7"/>
      <c r="O553" s="7"/>
      <c r="P553" s="7"/>
      <c r="Q553" s="7"/>
      <c r="R553" s="7"/>
      <c r="S553" s="7"/>
      <c r="T553" s="7"/>
      <c r="U553" s="7"/>
      <c r="V553" s="7"/>
      <c r="W553" s="7"/>
      <c r="X553" s="7"/>
      <c r="Y553" s="7"/>
      <c r="Z553" s="7"/>
      <c r="AA553" s="7"/>
    </row>
    <row r="554" ht="22.5" customHeight="1">
      <c r="A554" s="7" t="s">
        <v>5292</v>
      </c>
      <c r="B554" s="7">
        <v>1.0</v>
      </c>
      <c r="C554" s="7" t="s">
        <v>106</v>
      </c>
      <c r="D554" s="61">
        <v>46062.0</v>
      </c>
      <c r="E554" s="7"/>
      <c r="F554" s="7"/>
      <c r="G554" s="7"/>
      <c r="H554" s="7"/>
      <c r="I554" s="7"/>
      <c r="J554" s="7"/>
      <c r="K554" s="7"/>
      <c r="L554" s="7"/>
      <c r="M554" s="7"/>
      <c r="N554" s="7"/>
      <c r="O554" s="7"/>
      <c r="P554" s="7"/>
      <c r="Q554" s="7"/>
      <c r="R554" s="7"/>
      <c r="S554" s="7"/>
      <c r="T554" s="7"/>
      <c r="U554" s="7"/>
      <c r="V554" s="7"/>
      <c r="W554" s="7"/>
      <c r="X554" s="7"/>
      <c r="Y554" s="7"/>
      <c r="Z554" s="7"/>
      <c r="AA554" s="7"/>
    </row>
    <row r="555" ht="22.5" customHeight="1">
      <c r="A555" s="7" t="s">
        <v>5457</v>
      </c>
      <c r="B555" s="7">
        <v>1.0</v>
      </c>
      <c r="C555" s="7" t="s">
        <v>106</v>
      </c>
      <c r="D555" s="61">
        <v>46062.0</v>
      </c>
      <c r="E555" s="7"/>
      <c r="F555" s="7"/>
      <c r="G555" s="7"/>
      <c r="H555" s="7"/>
      <c r="I555" s="7"/>
      <c r="J555" s="7"/>
      <c r="K555" s="7"/>
      <c r="L555" s="7"/>
      <c r="M555" s="7"/>
      <c r="N555" s="7"/>
      <c r="O555" s="7"/>
      <c r="P555" s="7"/>
      <c r="Q555" s="7"/>
      <c r="R555" s="7"/>
      <c r="S555" s="7"/>
      <c r="T555" s="7"/>
      <c r="U555" s="7"/>
      <c r="V555" s="7"/>
      <c r="W555" s="7"/>
      <c r="X555" s="7"/>
      <c r="Y555" s="7"/>
      <c r="Z555" s="7"/>
      <c r="AA555" s="7"/>
    </row>
    <row r="556" ht="22.5" customHeight="1">
      <c r="A556" s="7" t="s">
        <v>5480</v>
      </c>
      <c r="B556" s="7">
        <v>1.0</v>
      </c>
      <c r="C556" s="7" t="s">
        <v>106</v>
      </c>
      <c r="D556" s="61">
        <v>46062.0</v>
      </c>
      <c r="E556" s="7"/>
      <c r="F556" s="7"/>
      <c r="G556" s="7"/>
      <c r="H556" s="7"/>
      <c r="I556" s="7"/>
      <c r="J556" s="7"/>
      <c r="K556" s="7"/>
      <c r="L556" s="7"/>
      <c r="M556" s="7"/>
      <c r="N556" s="7"/>
      <c r="O556" s="7"/>
      <c r="P556" s="7"/>
      <c r="Q556" s="7"/>
      <c r="R556" s="7"/>
      <c r="S556" s="7"/>
      <c r="T556" s="7"/>
      <c r="U556" s="7"/>
      <c r="V556" s="7"/>
      <c r="W556" s="7"/>
      <c r="X556" s="7"/>
      <c r="Y556" s="7"/>
      <c r="Z556" s="7"/>
      <c r="AA556" s="7"/>
    </row>
    <row r="557" ht="22.5" customHeight="1">
      <c r="A557" s="7" t="s">
        <v>217</v>
      </c>
      <c r="B557" s="7">
        <v>1.0</v>
      </c>
      <c r="C557" s="7" t="s">
        <v>214</v>
      </c>
      <c r="D557" s="61">
        <v>46064.0</v>
      </c>
      <c r="E557" s="7"/>
      <c r="F557" s="7"/>
      <c r="G557" s="7"/>
      <c r="H557" s="7"/>
      <c r="I557" s="7"/>
      <c r="J557" s="7"/>
      <c r="K557" s="7"/>
      <c r="L557" s="7"/>
      <c r="M557" s="7"/>
      <c r="N557" s="7"/>
      <c r="O557" s="7"/>
      <c r="P557" s="7"/>
      <c r="Q557" s="7"/>
      <c r="R557" s="7"/>
      <c r="S557" s="7"/>
      <c r="T557" s="7"/>
      <c r="U557" s="7"/>
      <c r="V557" s="7"/>
      <c r="W557" s="7"/>
      <c r="X557" s="7"/>
      <c r="Y557" s="7"/>
      <c r="Z557" s="7"/>
      <c r="AA557" s="7"/>
    </row>
    <row r="558" ht="22.5" customHeight="1">
      <c r="A558" s="7" t="s">
        <v>276</v>
      </c>
      <c r="B558" s="7">
        <v>1.0</v>
      </c>
      <c r="C558" s="7" t="s">
        <v>214</v>
      </c>
      <c r="D558" s="61">
        <v>46064.0</v>
      </c>
      <c r="E558" s="7" t="s">
        <v>5939</v>
      </c>
      <c r="F558" s="7"/>
      <c r="G558" s="7"/>
      <c r="H558" s="7" t="s">
        <v>968</v>
      </c>
      <c r="I558" s="7"/>
      <c r="J558" s="7"/>
      <c r="K558" s="7"/>
      <c r="L558" s="7"/>
      <c r="M558" s="7"/>
      <c r="N558" s="7"/>
      <c r="O558" s="7" t="s">
        <v>997</v>
      </c>
      <c r="P558" s="7"/>
      <c r="Q558" s="7"/>
      <c r="R558" s="7"/>
      <c r="S558" s="7"/>
      <c r="T558" s="7"/>
      <c r="U558" s="7"/>
      <c r="V558" s="7"/>
      <c r="W558" s="7"/>
      <c r="X558" s="7"/>
      <c r="Y558" s="7"/>
      <c r="Z558" s="7"/>
      <c r="AA558" s="7"/>
    </row>
    <row r="559" ht="22.5" customHeight="1">
      <c r="A559" s="7" t="s">
        <v>362</v>
      </c>
      <c r="B559" s="7">
        <v>1.0</v>
      </c>
      <c r="C559" s="7" t="s">
        <v>214</v>
      </c>
      <c r="D559" s="61">
        <v>46064.0</v>
      </c>
      <c r="E559" s="7"/>
      <c r="F559" s="7"/>
      <c r="G559" s="7"/>
      <c r="H559" s="7"/>
      <c r="I559" s="7"/>
      <c r="J559" s="7"/>
      <c r="K559" s="7"/>
      <c r="L559" s="7"/>
      <c r="M559" s="7"/>
      <c r="N559" s="7"/>
      <c r="O559" s="7"/>
      <c r="P559" s="7"/>
      <c r="Q559" s="7"/>
      <c r="R559" s="7"/>
      <c r="S559" s="7"/>
      <c r="T559" s="7"/>
      <c r="U559" s="7"/>
      <c r="V559" s="7"/>
      <c r="W559" s="7"/>
      <c r="X559" s="7"/>
      <c r="Y559" s="7"/>
      <c r="Z559" s="7"/>
      <c r="AA559" s="7"/>
    </row>
    <row r="560" ht="22.5" customHeight="1">
      <c r="A560" s="7" t="s">
        <v>736</v>
      </c>
      <c r="B560" s="7">
        <v>1.0</v>
      </c>
      <c r="C560" s="7" t="s">
        <v>214</v>
      </c>
      <c r="D560" s="61">
        <v>46064.0</v>
      </c>
      <c r="E560" s="7"/>
      <c r="F560" s="7"/>
      <c r="G560" s="7"/>
      <c r="H560" s="7"/>
      <c r="I560" s="7"/>
      <c r="J560" s="7"/>
      <c r="K560" s="7"/>
      <c r="L560" s="7"/>
      <c r="M560" s="7"/>
      <c r="N560" s="7"/>
      <c r="O560" s="7"/>
      <c r="P560" s="7"/>
      <c r="Q560" s="7"/>
      <c r="R560" s="7"/>
      <c r="S560" s="7"/>
      <c r="T560" s="7"/>
      <c r="U560" s="7"/>
      <c r="V560" s="7"/>
      <c r="W560" s="7"/>
      <c r="X560" s="7"/>
      <c r="Y560" s="7"/>
      <c r="Z560" s="7"/>
      <c r="AA560" s="7"/>
    </row>
    <row r="561" ht="22.5" customHeight="1">
      <c r="A561" s="7" t="s">
        <v>1357</v>
      </c>
      <c r="B561" s="7">
        <v>1.0</v>
      </c>
      <c r="C561" s="7" t="s">
        <v>214</v>
      </c>
      <c r="D561" s="61">
        <v>46064.0</v>
      </c>
      <c r="E561" s="7" t="s">
        <v>6113</v>
      </c>
      <c r="F561" s="7"/>
      <c r="G561" s="7" t="s">
        <v>997</v>
      </c>
      <c r="H561" s="7" t="s">
        <v>1038</v>
      </c>
      <c r="I561" s="7"/>
      <c r="J561" s="7"/>
      <c r="K561" s="7"/>
      <c r="L561" s="7"/>
      <c r="M561" s="7"/>
      <c r="N561" s="7"/>
      <c r="O561" s="7" t="s">
        <v>968</v>
      </c>
      <c r="P561" s="7"/>
      <c r="Q561" s="7"/>
      <c r="R561" s="7" t="s">
        <v>997</v>
      </c>
      <c r="S561" s="7" t="s">
        <v>997</v>
      </c>
      <c r="T561" s="7"/>
      <c r="U561" s="7"/>
      <c r="V561" s="7"/>
      <c r="W561" s="7"/>
      <c r="X561" s="7"/>
      <c r="Y561" s="7"/>
      <c r="Z561" s="7"/>
      <c r="AA561" s="7"/>
    </row>
    <row r="562" ht="22.5" customHeight="1">
      <c r="A562" s="7" t="s">
        <v>1776</v>
      </c>
      <c r="B562" s="7">
        <v>1.0</v>
      </c>
      <c r="C562" s="7" t="s">
        <v>214</v>
      </c>
      <c r="D562" s="61">
        <v>46064.0</v>
      </c>
      <c r="E562" s="7" t="s">
        <v>5951</v>
      </c>
      <c r="F562" s="7"/>
      <c r="G562" s="7" t="s">
        <v>997</v>
      </c>
      <c r="H562" s="7" t="s">
        <v>968</v>
      </c>
      <c r="I562" s="7"/>
      <c r="J562" s="7"/>
      <c r="K562" s="7"/>
      <c r="L562" s="7"/>
      <c r="M562" s="7"/>
      <c r="N562" s="7"/>
      <c r="O562" s="7" t="s">
        <v>997</v>
      </c>
      <c r="P562" s="7"/>
      <c r="Q562" s="7"/>
      <c r="R562" s="7"/>
      <c r="S562" s="7"/>
      <c r="T562" s="7"/>
      <c r="U562" s="7"/>
      <c r="V562" s="7"/>
      <c r="W562" s="7"/>
      <c r="X562" s="7"/>
      <c r="Y562" s="7"/>
      <c r="Z562" s="7"/>
      <c r="AA562" s="7"/>
    </row>
    <row r="563" ht="22.5" customHeight="1">
      <c r="A563" s="7" t="s">
        <v>2196</v>
      </c>
      <c r="B563" s="7">
        <v>1.0</v>
      </c>
      <c r="C563" s="7" t="s">
        <v>214</v>
      </c>
      <c r="D563" s="61">
        <v>46064.0</v>
      </c>
      <c r="E563" s="7"/>
      <c r="F563" s="7"/>
      <c r="G563" s="7"/>
      <c r="H563" s="7"/>
      <c r="I563" s="7"/>
      <c r="J563" s="7"/>
      <c r="K563" s="7"/>
      <c r="L563" s="7"/>
      <c r="M563" s="7"/>
      <c r="N563" s="7"/>
      <c r="O563" s="7"/>
      <c r="P563" s="7"/>
      <c r="Q563" s="7"/>
      <c r="R563" s="7"/>
      <c r="S563" s="7"/>
      <c r="T563" s="7"/>
      <c r="U563" s="7"/>
      <c r="V563" s="7"/>
      <c r="W563" s="7"/>
      <c r="X563" s="7"/>
      <c r="Y563" s="7"/>
      <c r="Z563" s="7"/>
      <c r="AA563" s="7"/>
    </row>
    <row r="564" ht="22.5" customHeight="1">
      <c r="A564" s="7" t="s">
        <v>2405</v>
      </c>
      <c r="B564" s="7">
        <v>1.0</v>
      </c>
      <c r="C564" s="7" t="s">
        <v>214</v>
      </c>
      <c r="D564" s="61">
        <v>46064.0</v>
      </c>
      <c r="E564" s="7" t="s">
        <v>6149</v>
      </c>
      <c r="F564" s="7"/>
      <c r="G564" s="7"/>
      <c r="H564" s="7" t="s">
        <v>997</v>
      </c>
      <c r="I564" s="7"/>
      <c r="J564" s="7"/>
      <c r="K564" s="7"/>
      <c r="L564" s="7"/>
      <c r="M564" s="7"/>
      <c r="N564" s="7"/>
      <c r="O564" s="7" t="s">
        <v>968</v>
      </c>
      <c r="P564" s="7"/>
      <c r="Q564" s="7"/>
      <c r="R564" s="7" t="s">
        <v>997</v>
      </c>
      <c r="S564" s="7"/>
      <c r="T564" s="7"/>
      <c r="U564" s="7"/>
      <c r="V564" s="7"/>
      <c r="W564" s="7"/>
      <c r="X564" s="7"/>
      <c r="Y564" s="7"/>
      <c r="Z564" s="7"/>
      <c r="AA564" s="7"/>
    </row>
    <row r="565" ht="22.5" customHeight="1">
      <c r="A565" s="7" t="s">
        <v>2794</v>
      </c>
      <c r="B565" s="7">
        <v>1.0</v>
      </c>
      <c r="C565" s="7" t="s">
        <v>214</v>
      </c>
      <c r="D565" s="61">
        <v>46064.0</v>
      </c>
      <c r="E565" s="7" t="s">
        <v>5964</v>
      </c>
      <c r="F565" s="7"/>
      <c r="G565" s="7"/>
      <c r="H565" s="7"/>
      <c r="I565" s="7"/>
      <c r="J565" s="7"/>
      <c r="K565" s="7"/>
      <c r="L565" s="7"/>
      <c r="M565" s="7"/>
      <c r="N565" s="7"/>
      <c r="O565" s="7" t="s">
        <v>997</v>
      </c>
      <c r="P565" s="7"/>
      <c r="Q565" s="7"/>
      <c r="R565" s="7"/>
      <c r="S565" s="7"/>
      <c r="T565" s="7"/>
      <c r="U565" s="7"/>
      <c r="V565" s="7"/>
      <c r="W565" s="7"/>
      <c r="X565" s="7"/>
      <c r="Y565" s="7"/>
      <c r="Z565" s="7"/>
      <c r="AA565" s="7"/>
    </row>
    <row r="566" ht="22.5" customHeight="1">
      <c r="A566" s="7" t="s">
        <v>2830</v>
      </c>
      <c r="B566" s="7">
        <v>1.0</v>
      </c>
      <c r="C566" s="7" t="s">
        <v>214</v>
      </c>
      <c r="D566" s="61">
        <v>46064.0</v>
      </c>
      <c r="E566" s="7" t="s">
        <v>6175</v>
      </c>
      <c r="F566" s="7"/>
      <c r="G566" s="7"/>
      <c r="H566" s="7"/>
      <c r="I566" s="7"/>
      <c r="J566" s="7"/>
      <c r="K566" s="7"/>
      <c r="L566" s="7"/>
      <c r="M566" s="7"/>
      <c r="N566" s="7"/>
      <c r="O566" s="7"/>
      <c r="P566" s="7"/>
      <c r="Q566" s="7"/>
      <c r="R566" s="7" t="s">
        <v>997</v>
      </c>
      <c r="S566" s="7"/>
      <c r="T566" s="7"/>
      <c r="U566" s="7"/>
      <c r="V566" s="7"/>
      <c r="W566" s="7"/>
      <c r="X566" s="7"/>
      <c r="Y566" s="7"/>
      <c r="Z566" s="7"/>
      <c r="AA566" s="7"/>
    </row>
    <row r="567" ht="22.5" customHeight="1">
      <c r="A567" s="7" t="s">
        <v>4779</v>
      </c>
      <c r="B567" s="7">
        <v>1.0</v>
      </c>
      <c r="C567" s="7" t="s">
        <v>214</v>
      </c>
      <c r="D567" s="61">
        <v>46064.0</v>
      </c>
      <c r="E567" s="7" t="s">
        <v>5976</v>
      </c>
      <c r="F567" s="7"/>
      <c r="G567" s="7"/>
      <c r="H567" s="7"/>
      <c r="I567" s="7"/>
      <c r="J567" s="7"/>
      <c r="K567" s="7"/>
      <c r="L567" s="7"/>
      <c r="M567" s="7"/>
      <c r="N567" s="7"/>
      <c r="O567" s="7" t="s">
        <v>997</v>
      </c>
      <c r="P567" s="7" t="s">
        <v>997</v>
      </c>
      <c r="Q567" s="7"/>
      <c r="R567" s="7"/>
      <c r="S567" s="7"/>
      <c r="T567" s="7"/>
      <c r="U567" s="7"/>
      <c r="V567" s="7"/>
      <c r="W567" s="7"/>
      <c r="X567" s="7"/>
      <c r="Y567" s="7"/>
      <c r="Z567" s="7"/>
      <c r="AA567" s="7"/>
    </row>
    <row r="568" ht="22.5" customHeight="1">
      <c r="A568" s="7" t="s">
        <v>4887</v>
      </c>
      <c r="B568" s="7">
        <v>1.0</v>
      </c>
      <c r="C568" s="7" t="s">
        <v>214</v>
      </c>
      <c r="D568" s="61">
        <v>46064.0</v>
      </c>
      <c r="E568" s="7"/>
      <c r="F568" s="7"/>
      <c r="G568" s="7"/>
      <c r="H568" s="7"/>
      <c r="I568" s="7"/>
      <c r="J568" s="7"/>
      <c r="K568" s="7"/>
      <c r="L568" s="7"/>
      <c r="M568" s="7"/>
      <c r="N568" s="7"/>
      <c r="O568" s="7"/>
      <c r="P568" s="7"/>
      <c r="Q568" s="7"/>
      <c r="R568" s="7"/>
      <c r="S568" s="7"/>
      <c r="T568" s="7"/>
      <c r="U568" s="7"/>
      <c r="V568" s="7"/>
      <c r="W568" s="7"/>
      <c r="X568" s="7"/>
      <c r="Y568" s="7"/>
      <c r="Z568" s="7"/>
      <c r="AA568" s="7"/>
    </row>
    <row r="569" ht="22.5" customHeight="1">
      <c r="A569" s="7" t="s">
        <v>5030</v>
      </c>
      <c r="B569" s="7">
        <v>1.0</v>
      </c>
      <c r="C569" s="7" t="s">
        <v>214</v>
      </c>
      <c r="D569" s="61">
        <v>46064.0</v>
      </c>
      <c r="E569" s="7" t="s">
        <v>5983</v>
      </c>
      <c r="F569" s="7"/>
      <c r="G569" s="7" t="s">
        <v>997</v>
      </c>
      <c r="H569" s="7" t="s">
        <v>968</v>
      </c>
      <c r="I569" s="7"/>
      <c r="J569" s="7"/>
      <c r="K569" s="7"/>
      <c r="L569" s="7"/>
      <c r="M569" s="7"/>
      <c r="N569" s="7"/>
      <c r="O569" s="7" t="s">
        <v>997</v>
      </c>
      <c r="P569" s="7"/>
      <c r="Q569" s="7"/>
      <c r="R569" s="7"/>
      <c r="S569" s="7"/>
      <c r="T569" s="7"/>
      <c r="U569" s="7"/>
      <c r="V569" s="7"/>
      <c r="W569" s="7"/>
      <c r="X569" s="7"/>
      <c r="Y569" s="7"/>
      <c r="Z569" s="7"/>
      <c r="AA569" s="7"/>
    </row>
    <row r="570" ht="22.5" customHeight="1">
      <c r="A570" s="7" t="s">
        <v>5534</v>
      </c>
      <c r="B570" s="7">
        <v>1.0</v>
      </c>
      <c r="C570" s="7" t="s">
        <v>214</v>
      </c>
      <c r="D570" s="61">
        <v>46064.0</v>
      </c>
      <c r="E570" s="7"/>
      <c r="F570" s="7"/>
      <c r="G570" s="7"/>
      <c r="H570" s="7"/>
      <c r="I570" s="7"/>
      <c r="J570" s="7"/>
      <c r="K570" s="7"/>
      <c r="L570" s="7"/>
      <c r="M570" s="7"/>
      <c r="N570" s="7"/>
      <c r="O570" s="7"/>
      <c r="P570" s="7"/>
      <c r="Q570" s="7"/>
      <c r="R570" s="7"/>
      <c r="S570" s="7"/>
      <c r="T570" s="7"/>
      <c r="U570" s="7"/>
      <c r="V570" s="7"/>
      <c r="W570" s="7"/>
      <c r="X570" s="7"/>
      <c r="Y570" s="7"/>
      <c r="Z570" s="7"/>
      <c r="AA570" s="7"/>
    </row>
    <row r="571" ht="22.5" customHeight="1">
      <c r="A571" s="7" t="s">
        <v>5651</v>
      </c>
      <c r="B571" s="7">
        <v>1.0</v>
      </c>
      <c r="C571" s="7" t="s">
        <v>214</v>
      </c>
      <c r="D571" s="61">
        <v>46064.0</v>
      </c>
      <c r="E571" s="7"/>
      <c r="F571" s="7"/>
      <c r="G571" s="7"/>
      <c r="H571" s="7"/>
      <c r="I571" s="7"/>
      <c r="J571" s="7"/>
      <c r="K571" s="7"/>
      <c r="L571" s="7"/>
      <c r="M571" s="7"/>
      <c r="N571" s="7"/>
      <c r="O571" s="7"/>
      <c r="P571" s="7"/>
      <c r="Q571" s="7"/>
      <c r="R571" s="7"/>
      <c r="S571" s="7"/>
      <c r="T571" s="7"/>
      <c r="U571" s="7"/>
      <c r="V571" s="7"/>
      <c r="W571" s="7"/>
      <c r="X571" s="7"/>
      <c r="Y571" s="7"/>
      <c r="Z571" s="7"/>
      <c r="AA571" s="7"/>
    </row>
    <row r="572" ht="22.5" customHeight="1">
      <c r="A572" s="7" t="s">
        <v>5916</v>
      </c>
      <c r="B572" s="7">
        <v>1.0</v>
      </c>
      <c r="C572" s="7" t="s">
        <v>214</v>
      </c>
      <c r="D572" s="61">
        <v>46064.0</v>
      </c>
      <c r="E572" s="7" t="s">
        <v>5987</v>
      </c>
      <c r="F572" s="7"/>
      <c r="G572" s="7"/>
      <c r="H572" s="7"/>
      <c r="I572" s="7"/>
      <c r="J572" s="7"/>
      <c r="K572" s="7"/>
      <c r="L572" s="7"/>
      <c r="M572" s="7"/>
      <c r="N572" s="7"/>
      <c r="O572" s="7" t="s">
        <v>968</v>
      </c>
      <c r="P572" s="7"/>
      <c r="Q572" s="7"/>
      <c r="R572" s="7"/>
      <c r="S572" s="7"/>
      <c r="T572" s="7"/>
      <c r="U572" s="7"/>
      <c r="V572" s="7"/>
      <c r="W572" s="7"/>
      <c r="X572" s="7"/>
      <c r="Y572" s="7"/>
      <c r="Z572" s="7"/>
      <c r="AA572" s="7"/>
    </row>
    <row r="573" ht="22.5" customHeight="1">
      <c r="A573" s="7" t="s">
        <v>6258</v>
      </c>
      <c r="B573" s="7">
        <v>1.0</v>
      </c>
      <c r="C573" s="7" t="s">
        <v>214</v>
      </c>
      <c r="D573" s="61">
        <v>46064.0</v>
      </c>
      <c r="E573" s="7"/>
      <c r="F573" s="7"/>
      <c r="G573" s="7"/>
      <c r="H573" s="7"/>
      <c r="I573" s="7"/>
      <c r="J573" s="7"/>
      <c r="K573" s="7"/>
      <c r="L573" s="7"/>
      <c r="M573" s="7"/>
      <c r="N573" s="7"/>
      <c r="O573" s="7"/>
      <c r="P573" s="7"/>
      <c r="Q573" s="7"/>
      <c r="R573" s="7"/>
      <c r="S573" s="7"/>
      <c r="T573" s="7"/>
      <c r="U573" s="7"/>
      <c r="V573" s="7"/>
      <c r="W573" s="7"/>
      <c r="X573" s="7"/>
      <c r="Y573" s="7"/>
      <c r="Z573" s="7"/>
      <c r="AA573" s="7"/>
    </row>
    <row r="574" ht="22.5" customHeight="1">
      <c r="A574" s="7" t="s">
        <v>6271</v>
      </c>
      <c r="B574" s="7">
        <v>1.0</v>
      </c>
      <c r="C574" s="7" t="s">
        <v>214</v>
      </c>
      <c r="D574" s="61">
        <v>46064.0</v>
      </c>
      <c r="E574" s="7"/>
      <c r="F574" s="7"/>
      <c r="G574" s="7"/>
      <c r="H574" s="7"/>
      <c r="I574" s="7"/>
      <c r="J574" s="7"/>
      <c r="K574" s="7"/>
      <c r="L574" s="7"/>
      <c r="M574" s="7"/>
      <c r="N574" s="7"/>
      <c r="O574" s="7"/>
      <c r="P574" s="7"/>
      <c r="Q574" s="7"/>
      <c r="R574" s="7"/>
      <c r="S574" s="7"/>
      <c r="T574" s="7"/>
      <c r="U574" s="7"/>
      <c r="V574" s="7"/>
      <c r="W574" s="7"/>
      <c r="X574" s="7"/>
      <c r="Y574" s="7"/>
      <c r="Z574" s="7"/>
      <c r="AA574" s="7"/>
    </row>
    <row r="575" ht="22.5" customHeight="1">
      <c r="A575" s="7" t="s">
        <v>6285</v>
      </c>
      <c r="B575" s="7">
        <v>1.0</v>
      </c>
      <c r="C575" s="7" t="s">
        <v>214</v>
      </c>
      <c r="D575" s="61">
        <v>46064.0</v>
      </c>
      <c r="E575" s="7"/>
      <c r="F575" s="7"/>
      <c r="G575" s="7"/>
      <c r="H575" s="7"/>
      <c r="I575" s="7"/>
      <c r="J575" s="7"/>
      <c r="K575" s="7"/>
      <c r="L575" s="7"/>
      <c r="M575" s="7"/>
      <c r="N575" s="7"/>
      <c r="O575" s="7"/>
      <c r="P575" s="7"/>
      <c r="Q575" s="7"/>
      <c r="R575" s="7"/>
      <c r="S575" s="7"/>
      <c r="T575" s="7"/>
      <c r="U575" s="7"/>
      <c r="V575" s="7"/>
      <c r="W575" s="7"/>
      <c r="X575" s="7"/>
      <c r="Y575" s="7"/>
      <c r="Z575" s="7"/>
      <c r="AA575" s="7"/>
    </row>
    <row r="576" ht="22.5" customHeight="1">
      <c r="A576" s="7" t="s">
        <v>6293</v>
      </c>
      <c r="B576" s="7">
        <v>1.0</v>
      </c>
      <c r="C576" s="7"/>
      <c r="D576" s="61">
        <v>46064.0</v>
      </c>
      <c r="E576" s="7"/>
      <c r="F576" s="7"/>
      <c r="G576" s="7"/>
      <c r="H576" s="7"/>
      <c r="I576" s="7"/>
      <c r="J576" s="7"/>
      <c r="K576" s="7"/>
      <c r="L576" s="7"/>
      <c r="M576" s="7"/>
      <c r="N576" s="7"/>
      <c r="O576" s="7"/>
      <c r="P576" s="7"/>
      <c r="Q576" s="7"/>
      <c r="R576" s="7"/>
      <c r="S576" s="7"/>
      <c r="T576" s="7"/>
      <c r="U576" s="7"/>
      <c r="V576" s="7"/>
      <c r="W576" s="7"/>
      <c r="X576" s="7"/>
      <c r="Y576" s="7"/>
      <c r="Z576" s="7"/>
      <c r="AA576" s="7"/>
    </row>
    <row r="577" ht="22.5" customHeight="1">
      <c r="A577" s="7" t="s">
        <v>6302</v>
      </c>
      <c r="B577" s="7">
        <v>1.0</v>
      </c>
      <c r="C577" s="7"/>
      <c r="D577" s="61">
        <v>46064.0</v>
      </c>
      <c r="E577" s="7"/>
      <c r="F577" s="7"/>
      <c r="G577" s="7"/>
      <c r="H577" s="7"/>
      <c r="I577" s="7"/>
      <c r="J577" s="7"/>
      <c r="K577" s="7"/>
      <c r="L577" s="7"/>
      <c r="M577" s="7"/>
      <c r="N577" s="7"/>
      <c r="O577" s="7"/>
      <c r="P577" s="7"/>
      <c r="Q577" s="7"/>
      <c r="R577" s="7"/>
      <c r="S577" s="7"/>
      <c r="T577" s="7"/>
      <c r="U577" s="7"/>
      <c r="V577" s="7"/>
      <c r="W577" s="7"/>
      <c r="X577" s="7"/>
      <c r="Y577" s="7"/>
      <c r="Z577" s="7"/>
      <c r="AA577" s="7"/>
    </row>
    <row r="578" ht="22.5" customHeight="1">
      <c r="A578" s="7" t="s">
        <v>242</v>
      </c>
      <c r="B578" s="7">
        <v>1.0</v>
      </c>
      <c r="C578" s="7" t="s">
        <v>239</v>
      </c>
      <c r="D578" s="61">
        <v>46063.0</v>
      </c>
      <c r="E578" s="7"/>
      <c r="F578" s="7"/>
      <c r="G578" s="7"/>
      <c r="H578" s="7"/>
      <c r="I578" s="7"/>
      <c r="J578" s="7"/>
      <c r="K578" s="7"/>
      <c r="L578" s="7"/>
      <c r="M578" s="7"/>
      <c r="N578" s="7"/>
      <c r="O578" s="7"/>
      <c r="P578" s="7"/>
      <c r="Q578" s="7"/>
      <c r="R578" s="7"/>
      <c r="S578" s="7"/>
      <c r="T578" s="7"/>
      <c r="U578" s="7"/>
      <c r="V578" s="7"/>
      <c r="W578" s="7"/>
      <c r="X578" s="7"/>
      <c r="Y578" s="7"/>
      <c r="Z578" s="7"/>
      <c r="AA578" s="7"/>
    </row>
    <row r="579" ht="22.5" customHeight="1">
      <c r="A579" s="7" t="s">
        <v>401</v>
      </c>
      <c r="B579" s="7">
        <v>1.0</v>
      </c>
      <c r="C579" s="7" t="s">
        <v>239</v>
      </c>
      <c r="D579" s="61">
        <v>46063.0</v>
      </c>
      <c r="E579" s="7"/>
      <c r="F579" s="7"/>
      <c r="G579" s="7"/>
      <c r="H579" s="7"/>
      <c r="I579" s="7"/>
      <c r="J579" s="7"/>
      <c r="K579" s="7"/>
      <c r="L579" s="7"/>
      <c r="M579" s="7"/>
      <c r="N579" s="7"/>
      <c r="O579" s="7"/>
      <c r="P579" s="7"/>
      <c r="Q579" s="7"/>
      <c r="R579" s="7"/>
      <c r="S579" s="7"/>
      <c r="T579" s="7"/>
      <c r="U579" s="7"/>
      <c r="V579" s="7"/>
      <c r="W579" s="7"/>
      <c r="X579" s="7"/>
      <c r="Y579" s="7"/>
      <c r="Z579" s="7"/>
      <c r="AA579" s="7"/>
    </row>
    <row r="580" ht="22.5" customHeight="1">
      <c r="A580" s="7" t="s">
        <v>931</v>
      </c>
      <c r="B580" s="7">
        <v>1.0</v>
      </c>
      <c r="C580" s="7" t="s">
        <v>239</v>
      </c>
      <c r="D580" s="61">
        <v>46063.0</v>
      </c>
      <c r="E580" s="7" t="s">
        <v>5993</v>
      </c>
      <c r="F580" s="7"/>
      <c r="G580" s="7"/>
      <c r="H580" s="7" t="s">
        <v>997</v>
      </c>
      <c r="I580" s="7"/>
      <c r="J580" s="7"/>
      <c r="K580" s="7"/>
      <c r="L580" s="7"/>
      <c r="M580" s="7"/>
      <c r="N580" s="7"/>
      <c r="O580" s="7"/>
      <c r="P580" s="7"/>
      <c r="Q580" s="7"/>
      <c r="R580" s="7"/>
      <c r="S580" s="7"/>
      <c r="T580" s="7"/>
      <c r="U580" s="7"/>
      <c r="V580" s="7"/>
      <c r="W580" s="7"/>
      <c r="X580" s="7"/>
      <c r="Y580" s="7"/>
      <c r="Z580" s="7"/>
      <c r="AA580" s="7"/>
    </row>
    <row r="581" ht="22.5" customHeight="1">
      <c r="A581" s="7" t="s">
        <v>1148</v>
      </c>
      <c r="B581" s="7">
        <v>1.0</v>
      </c>
      <c r="C581" s="7" t="s">
        <v>239</v>
      </c>
      <c r="D581" s="61">
        <v>46063.0</v>
      </c>
      <c r="E581" s="7" t="s">
        <v>5999</v>
      </c>
      <c r="F581" s="7"/>
      <c r="G581" s="7"/>
      <c r="H581" s="7" t="s">
        <v>968</v>
      </c>
      <c r="I581" s="7" t="s">
        <v>997</v>
      </c>
      <c r="J581" s="7"/>
      <c r="K581" s="7"/>
      <c r="L581" s="7"/>
      <c r="M581" s="7" t="s">
        <v>968</v>
      </c>
      <c r="N581" s="7"/>
      <c r="O581" s="7"/>
      <c r="P581" s="7"/>
      <c r="Q581" s="7"/>
      <c r="R581" s="7"/>
      <c r="S581" s="7"/>
      <c r="T581" s="7"/>
      <c r="U581" s="7"/>
      <c r="V581" s="7"/>
      <c r="W581" s="7"/>
      <c r="X581" s="7"/>
      <c r="Y581" s="7"/>
      <c r="Z581" s="7"/>
      <c r="AA581" s="7"/>
    </row>
    <row r="582" ht="22.5" customHeight="1">
      <c r="A582" s="7" t="s">
        <v>1453</v>
      </c>
      <c r="B582" s="7">
        <v>1.0</v>
      </c>
      <c r="C582" s="7" t="s">
        <v>239</v>
      </c>
      <c r="D582" s="61">
        <v>46063.0</v>
      </c>
      <c r="E582" s="7" t="s">
        <v>6358</v>
      </c>
      <c r="F582" s="7"/>
      <c r="G582" s="7"/>
      <c r="H582" s="7" t="s">
        <v>997</v>
      </c>
      <c r="I582" s="7"/>
      <c r="J582" s="7"/>
      <c r="K582" s="7"/>
      <c r="L582" s="7"/>
      <c r="M582" s="7"/>
      <c r="N582" s="7"/>
      <c r="O582" s="7" t="s">
        <v>1038</v>
      </c>
      <c r="P582" s="7"/>
      <c r="Q582" s="7"/>
      <c r="R582" s="7"/>
      <c r="S582" s="7"/>
      <c r="T582" s="7"/>
      <c r="U582" s="7"/>
      <c r="V582" s="7"/>
      <c r="W582" s="7"/>
      <c r="X582" s="7"/>
      <c r="Y582" s="7"/>
      <c r="Z582" s="7"/>
      <c r="AA582" s="7"/>
    </row>
    <row r="583" ht="22.5" customHeight="1">
      <c r="A583" s="7" t="s">
        <v>1582</v>
      </c>
      <c r="B583" s="7">
        <v>1.0</v>
      </c>
      <c r="C583" s="7" t="s">
        <v>239</v>
      </c>
      <c r="D583" s="61">
        <v>46063.0</v>
      </c>
      <c r="E583" s="7"/>
      <c r="F583" s="7"/>
      <c r="G583" s="7"/>
      <c r="H583" s="7"/>
      <c r="I583" s="7"/>
      <c r="J583" s="7"/>
      <c r="K583" s="7"/>
      <c r="L583" s="7"/>
      <c r="M583" s="7"/>
      <c r="N583" s="7"/>
      <c r="O583" s="7"/>
      <c r="P583" s="7"/>
      <c r="Q583" s="7"/>
      <c r="R583" s="7"/>
      <c r="S583" s="7"/>
      <c r="T583" s="7"/>
      <c r="U583" s="7"/>
      <c r="V583" s="7"/>
      <c r="W583" s="7"/>
      <c r="X583" s="7"/>
      <c r="Y583" s="7"/>
      <c r="Z583" s="7"/>
      <c r="AA583" s="7"/>
    </row>
    <row r="584" ht="22.5" customHeight="1">
      <c r="A584" s="7" t="s">
        <v>1781</v>
      </c>
      <c r="B584" s="7">
        <v>1.0</v>
      </c>
      <c r="C584" s="7" t="s">
        <v>239</v>
      </c>
      <c r="D584" s="61">
        <v>46063.0</v>
      </c>
      <c r="E584" s="7"/>
      <c r="F584" s="7"/>
      <c r="G584" s="7"/>
      <c r="H584" s="7"/>
      <c r="I584" s="7"/>
      <c r="J584" s="7"/>
      <c r="K584" s="7"/>
      <c r="L584" s="7"/>
      <c r="M584" s="7"/>
      <c r="N584" s="7"/>
      <c r="O584" s="7"/>
      <c r="P584" s="7"/>
      <c r="Q584" s="7"/>
      <c r="R584" s="7"/>
      <c r="S584" s="7"/>
      <c r="T584" s="7"/>
      <c r="U584" s="7"/>
      <c r="V584" s="7"/>
      <c r="W584" s="7"/>
      <c r="X584" s="7"/>
      <c r="Y584" s="7"/>
      <c r="Z584" s="7"/>
      <c r="AA584" s="7"/>
    </row>
    <row r="585" ht="22.5" customHeight="1">
      <c r="A585" s="7" t="s">
        <v>2380</v>
      </c>
      <c r="B585" s="7">
        <v>1.0</v>
      </c>
      <c r="C585" s="7" t="s">
        <v>239</v>
      </c>
      <c r="D585" s="61">
        <v>46063.0</v>
      </c>
      <c r="E585" s="7"/>
      <c r="F585" s="7"/>
      <c r="G585" s="7"/>
      <c r="H585" s="7"/>
      <c r="I585" s="7"/>
      <c r="J585" s="7"/>
      <c r="K585" s="7"/>
      <c r="L585" s="7"/>
      <c r="M585" s="7"/>
      <c r="N585" s="7"/>
      <c r="O585" s="7"/>
      <c r="P585" s="7"/>
      <c r="Q585" s="7"/>
      <c r="R585" s="7"/>
      <c r="S585" s="7"/>
      <c r="T585" s="7"/>
      <c r="U585" s="7"/>
      <c r="V585" s="7"/>
      <c r="W585" s="7"/>
      <c r="X585" s="7"/>
      <c r="Y585" s="7"/>
      <c r="Z585" s="7"/>
      <c r="AA585" s="7"/>
    </row>
    <row r="586" ht="22.5" customHeight="1">
      <c r="A586" s="7" t="s">
        <v>2475</v>
      </c>
      <c r="B586" s="7">
        <v>1.0</v>
      </c>
      <c r="C586" s="7" t="s">
        <v>239</v>
      </c>
      <c r="D586" s="61">
        <v>46063.0</v>
      </c>
      <c r="E586" s="7"/>
      <c r="F586" s="7"/>
      <c r="G586" s="7"/>
      <c r="H586" s="7"/>
      <c r="I586" s="7"/>
      <c r="J586" s="7"/>
      <c r="K586" s="7"/>
      <c r="L586" s="7"/>
      <c r="M586" s="7"/>
      <c r="N586" s="7"/>
      <c r="O586" s="7"/>
      <c r="P586" s="7"/>
      <c r="Q586" s="7"/>
      <c r="R586" s="7"/>
      <c r="S586" s="7"/>
      <c r="T586" s="7"/>
      <c r="U586" s="7"/>
      <c r="V586" s="7"/>
      <c r="W586" s="7"/>
      <c r="X586" s="7"/>
      <c r="Y586" s="7"/>
      <c r="Z586" s="7"/>
      <c r="AA586" s="7"/>
    </row>
    <row r="587" ht="22.5" customHeight="1">
      <c r="A587" s="7" t="s">
        <v>2858</v>
      </c>
      <c r="B587" s="7">
        <v>1.0</v>
      </c>
      <c r="C587" s="7" t="s">
        <v>239</v>
      </c>
      <c r="D587" s="61">
        <v>46063.0</v>
      </c>
      <c r="E587" s="7" t="s">
        <v>6008</v>
      </c>
      <c r="F587" s="7"/>
      <c r="G587" s="7"/>
      <c r="H587" s="7"/>
      <c r="I587" s="7"/>
      <c r="J587" s="7"/>
      <c r="K587" s="7"/>
      <c r="L587" s="7"/>
      <c r="M587" s="7"/>
      <c r="N587" s="7"/>
      <c r="O587" s="7" t="s">
        <v>1038</v>
      </c>
      <c r="P587" s="7"/>
      <c r="Q587" s="7"/>
      <c r="R587" s="7"/>
      <c r="S587" s="7"/>
      <c r="T587" s="7"/>
      <c r="U587" s="7"/>
      <c r="V587" s="7"/>
      <c r="W587" s="7"/>
      <c r="X587" s="7"/>
      <c r="Y587" s="7"/>
      <c r="Z587" s="7"/>
      <c r="AA587" s="7"/>
    </row>
    <row r="588" ht="22.5" customHeight="1">
      <c r="A588" s="7" t="s">
        <v>3328</v>
      </c>
      <c r="B588" s="7">
        <v>1.0</v>
      </c>
      <c r="C588" s="7" t="s">
        <v>239</v>
      </c>
      <c r="D588" s="61">
        <v>46063.0</v>
      </c>
      <c r="E588" s="7"/>
      <c r="F588" s="7"/>
      <c r="G588" s="7"/>
      <c r="H588" s="7"/>
      <c r="I588" s="7"/>
      <c r="J588" s="7"/>
      <c r="K588" s="7"/>
      <c r="L588" s="7"/>
      <c r="M588" s="7"/>
      <c r="N588" s="7"/>
      <c r="O588" s="7"/>
      <c r="P588" s="7"/>
      <c r="Q588" s="7"/>
      <c r="R588" s="7"/>
      <c r="S588" s="7"/>
      <c r="T588" s="7"/>
      <c r="U588" s="7"/>
      <c r="V588" s="7"/>
      <c r="W588" s="7"/>
      <c r="X588" s="7"/>
      <c r="Y588" s="7"/>
      <c r="Z588" s="7"/>
      <c r="AA588" s="7"/>
    </row>
    <row r="589" ht="22.5" customHeight="1">
      <c r="A589" s="7" t="s">
        <v>3705</v>
      </c>
      <c r="B589" s="7">
        <v>1.0</v>
      </c>
      <c r="C589" s="7" t="s">
        <v>239</v>
      </c>
      <c r="D589" s="61">
        <v>46063.0</v>
      </c>
      <c r="E589" s="7"/>
      <c r="F589" s="7"/>
      <c r="G589" s="7"/>
      <c r="H589" s="7"/>
      <c r="I589" s="7"/>
      <c r="J589" s="7"/>
      <c r="K589" s="7"/>
      <c r="L589" s="7"/>
      <c r="M589" s="7"/>
      <c r="N589" s="7"/>
      <c r="O589" s="7"/>
      <c r="P589" s="7"/>
      <c r="Q589" s="7"/>
      <c r="R589" s="7"/>
      <c r="S589" s="7"/>
      <c r="T589" s="7"/>
      <c r="U589" s="7"/>
      <c r="V589" s="7"/>
      <c r="W589" s="7"/>
      <c r="X589" s="7"/>
      <c r="Y589" s="7"/>
      <c r="Z589" s="7"/>
      <c r="AA589" s="7"/>
    </row>
    <row r="590" ht="22.5" customHeight="1">
      <c r="A590" s="7" t="s">
        <v>3725</v>
      </c>
      <c r="B590" s="7">
        <v>1.0</v>
      </c>
      <c r="C590" s="7" t="s">
        <v>239</v>
      </c>
      <c r="D590" s="61">
        <v>46063.0</v>
      </c>
      <c r="E590" s="7"/>
      <c r="F590" s="7"/>
      <c r="G590" s="7"/>
      <c r="H590" s="7"/>
      <c r="I590" s="7"/>
      <c r="J590" s="7"/>
      <c r="K590" s="7"/>
      <c r="L590" s="7"/>
      <c r="M590" s="7"/>
      <c r="N590" s="7"/>
      <c r="O590" s="7"/>
      <c r="P590" s="7"/>
      <c r="Q590" s="7"/>
      <c r="R590" s="7"/>
      <c r="S590" s="7"/>
      <c r="T590" s="7"/>
      <c r="U590" s="7"/>
      <c r="V590" s="7"/>
      <c r="W590" s="7"/>
      <c r="X590" s="7"/>
      <c r="Y590" s="7"/>
      <c r="Z590" s="7"/>
      <c r="AA590" s="7"/>
    </row>
    <row r="591" ht="22.5" customHeight="1">
      <c r="A591" s="7" t="s">
        <v>3750</v>
      </c>
      <c r="B591" s="7">
        <v>1.0</v>
      </c>
      <c r="C591" s="7" t="s">
        <v>239</v>
      </c>
      <c r="D591" s="61">
        <v>46063.0</v>
      </c>
      <c r="E591" s="7"/>
      <c r="F591" s="7"/>
      <c r="G591" s="7"/>
      <c r="H591" s="7"/>
      <c r="I591" s="7"/>
      <c r="J591" s="7"/>
      <c r="K591" s="7"/>
      <c r="L591" s="7"/>
      <c r="M591" s="7"/>
      <c r="N591" s="7"/>
      <c r="O591" s="7"/>
      <c r="P591" s="7"/>
      <c r="Q591" s="7"/>
      <c r="R591" s="7"/>
      <c r="S591" s="7"/>
      <c r="T591" s="7"/>
      <c r="U591" s="7"/>
      <c r="V591" s="7"/>
      <c r="W591" s="7"/>
      <c r="X591" s="7"/>
      <c r="Y591" s="7"/>
      <c r="Z591" s="7"/>
      <c r="AA591" s="7"/>
    </row>
    <row r="592" ht="22.5" customHeight="1">
      <c r="A592" s="7" t="s">
        <v>3840</v>
      </c>
      <c r="B592" s="7">
        <v>1.0</v>
      </c>
      <c r="C592" s="7" t="s">
        <v>239</v>
      </c>
      <c r="D592" s="61">
        <v>46063.0</v>
      </c>
      <c r="E592" s="7"/>
      <c r="F592" s="7"/>
      <c r="G592" s="7"/>
      <c r="H592" s="7"/>
      <c r="I592" s="7"/>
      <c r="J592" s="7"/>
      <c r="K592" s="7"/>
      <c r="L592" s="7"/>
      <c r="M592" s="7"/>
      <c r="N592" s="7"/>
      <c r="O592" s="7"/>
      <c r="P592" s="7"/>
      <c r="Q592" s="7"/>
      <c r="R592" s="7"/>
      <c r="S592" s="7"/>
      <c r="T592" s="7"/>
      <c r="U592" s="7"/>
      <c r="V592" s="7"/>
      <c r="W592" s="7"/>
      <c r="X592" s="7"/>
      <c r="Y592" s="7"/>
      <c r="Z592" s="7"/>
      <c r="AA592" s="7"/>
    </row>
    <row r="593" ht="22.5" customHeight="1">
      <c r="A593" s="7" t="s">
        <v>5166</v>
      </c>
      <c r="B593" s="7">
        <v>1.0</v>
      </c>
      <c r="C593" s="7" t="s">
        <v>239</v>
      </c>
      <c r="D593" s="61">
        <v>46063.0</v>
      </c>
      <c r="E593" s="7"/>
      <c r="F593" s="7"/>
      <c r="G593" s="7"/>
      <c r="H593" s="7"/>
      <c r="I593" s="7"/>
      <c r="J593" s="7"/>
      <c r="K593" s="7"/>
      <c r="L593" s="7"/>
      <c r="M593" s="7"/>
      <c r="N593" s="7"/>
      <c r="O593" s="7"/>
      <c r="P593" s="7"/>
      <c r="Q593" s="7"/>
      <c r="R593" s="7"/>
      <c r="S593" s="7"/>
      <c r="T593" s="7"/>
      <c r="U593" s="7"/>
      <c r="V593" s="7"/>
      <c r="W593" s="7"/>
      <c r="X593" s="7"/>
      <c r="Y593" s="7"/>
      <c r="Z593" s="7"/>
      <c r="AA593" s="7"/>
    </row>
    <row r="594" ht="22.5" customHeight="1">
      <c r="A594" s="7" t="s">
        <v>5199</v>
      </c>
      <c r="B594" s="7">
        <v>1.0</v>
      </c>
      <c r="C594" s="7" t="s">
        <v>239</v>
      </c>
      <c r="D594" s="61">
        <v>46063.0</v>
      </c>
      <c r="E594" s="7" t="s">
        <v>6508</v>
      </c>
      <c r="F594" s="7"/>
      <c r="G594" s="7"/>
      <c r="H594" s="7" t="s">
        <v>968</v>
      </c>
      <c r="I594" s="7"/>
      <c r="J594" s="7"/>
      <c r="K594" s="7"/>
      <c r="L594" s="7"/>
      <c r="M594" s="7"/>
      <c r="N594" s="7"/>
      <c r="O594" s="7"/>
      <c r="P594" s="7"/>
      <c r="Q594" s="7"/>
      <c r="R594" s="7"/>
      <c r="S594" s="7"/>
      <c r="T594" s="7"/>
      <c r="U594" s="7"/>
      <c r="V594" s="7"/>
      <c r="W594" s="7"/>
      <c r="X594" s="7"/>
      <c r="Y594" s="7"/>
      <c r="Z594" s="7"/>
      <c r="AA594" s="7"/>
    </row>
    <row r="595" ht="22.5" customHeight="1">
      <c r="A595" s="7" t="s">
        <v>5634</v>
      </c>
      <c r="B595" s="7">
        <v>1.0</v>
      </c>
      <c r="C595" s="7" t="s">
        <v>239</v>
      </c>
      <c r="D595" s="61">
        <v>46063.0</v>
      </c>
      <c r="E595" s="7"/>
      <c r="F595" s="7"/>
      <c r="G595" s="7"/>
      <c r="H595" s="7"/>
      <c r="I595" s="7"/>
      <c r="J595" s="7"/>
      <c r="K595" s="7"/>
      <c r="L595" s="7"/>
      <c r="M595" s="7"/>
      <c r="N595" s="7"/>
      <c r="O595" s="7"/>
      <c r="P595" s="7"/>
      <c r="Q595" s="7"/>
      <c r="R595" s="7"/>
      <c r="S595" s="7"/>
      <c r="T595" s="7"/>
      <c r="U595" s="7"/>
      <c r="V595" s="7"/>
      <c r="W595" s="7"/>
      <c r="X595" s="7"/>
      <c r="Y595" s="7"/>
      <c r="Z595" s="7"/>
      <c r="AA595" s="7"/>
    </row>
    <row r="596" ht="22.5" customHeight="1">
      <c r="A596" s="7" t="s">
        <v>5806</v>
      </c>
      <c r="B596" s="7">
        <v>1.0</v>
      </c>
      <c r="C596" s="7" t="s">
        <v>239</v>
      </c>
      <c r="D596" s="61">
        <v>46063.0</v>
      </c>
      <c r="E596" s="7"/>
      <c r="F596" s="7"/>
      <c r="G596" s="7"/>
      <c r="H596" s="7"/>
      <c r="I596" s="7"/>
      <c r="J596" s="7"/>
      <c r="K596" s="7"/>
      <c r="L596" s="7"/>
      <c r="M596" s="7"/>
      <c r="N596" s="7"/>
      <c r="O596" s="7"/>
      <c r="P596" s="7"/>
      <c r="Q596" s="7"/>
      <c r="R596" s="7"/>
      <c r="S596" s="7"/>
      <c r="T596" s="7"/>
      <c r="U596" s="7"/>
      <c r="V596" s="7"/>
      <c r="W596" s="7"/>
      <c r="X596" s="7"/>
      <c r="Y596" s="7"/>
      <c r="Z596" s="7"/>
      <c r="AA596" s="7"/>
    </row>
    <row r="597" ht="22.5" customHeight="1">
      <c r="A597" s="7" t="s">
        <v>5872</v>
      </c>
      <c r="B597" s="7">
        <v>1.0</v>
      </c>
      <c r="C597" s="7" t="s">
        <v>239</v>
      </c>
      <c r="D597" s="61">
        <v>46063.0</v>
      </c>
      <c r="E597" s="7"/>
      <c r="F597" s="7"/>
      <c r="G597" s="7"/>
      <c r="H597" s="7"/>
      <c r="I597" s="7"/>
      <c r="J597" s="7"/>
      <c r="K597" s="7"/>
      <c r="L597" s="7"/>
      <c r="M597" s="7"/>
      <c r="N597" s="7"/>
      <c r="O597" s="7"/>
      <c r="P597" s="7"/>
      <c r="Q597" s="7"/>
      <c r="R597" s="7"/>
      <c r="S597" s="7"/>
      <c r="T597" s="7"/>
      <c r="U597" s="7"/>
      <c r="V597" s="7"/>
      <c r="W597" s="7"/>
      <c r="X597" s="7"/>
      <c r="Y597" s="7"/>
      <c r="Z597" s="7"/>
      <c r="AA597" s="7"/>
    </row>
    <row r="598" ht="22.5" customHeight="1">
      <c r="A598" s="7" t="s">
        <v>270</v>
      </c>
      <c r="B598" s="7">
        <v>1.0</v>
      </c>
      <c r="C598" s="7" t="s">
        <v>177</v>
      </c>
      <c r="D598" s="61">
        <v>46063.0</v>
      </c>
      <c r="E598" s="7" t="s">
        <v>6020</v>
      </c>
      <c r="F598" s="7"/>
      <c r="G598" s="7"/>
      <c r="H598" s="7"/>
      <c r="I598" s="7"/>
      <c r="J598" s="7"/>
      <c r="K598" s="7"/>
      <c r="L598" s="7"/>
      <c r="M598" s="7"/>
      <c r="N598" s="7"/>
      <c r="O598" s="7" t="s">
        <v>968</v>
      </c>
      <c r="P598" s="7" t="s">
        <v>968</v>
      </c>
      <c r="Q598" s="7"/>
      <c r="R598" s="7"/>
      <c r="S598" s="7"/>
      <c r="T598" s="7"/>
      <c r="U598" s="7"/>
      <c r="V598" s="7"/>
      <c r="W598" s="7"/>
      <c r="X598" s="7"/>
      <c r="Y598" s="7"/>
      <c r="Z598" s="7"/>
      <c r="AA598" s="7"/>
    </row>
    <row r="599" ht="22.5" customHeight="1">
      <c r="A599" s="7" t="s">
        <v>282</v>
      </c>
      <c r="B599" s="7">
        <v>1.0</v>
      </c>
      <c r="C599" s="7" t="s">
        <v>177</v>
      </c>
      <c r="D599" s="61">
        <v>46063.0</v>
      </c>
      <c r="E599" s="7" t="s">
        <v>6026</v>
      </c>
      <c r="F599" s="7"/>
      <c r="G599" s="7"/>
      <c r="H599" s="7" t="s">
        <v>968</v>
      </c>
      <c r="I599" s="7"/>
      <c r="J599" s="7"/>
      <c r="K599" s="7"/>
      <c r="L599" s="7"/>
      <c r="M599" s="7"/>
      <c r="N599" s="7"/>
      <c r="O599" s="7"/>
      <c r="P599" s="7"/>
      <c r="Q599" s="7"/>
      <c r="R599" s="7"/>
      <c r="S599" s="7"/>
      <c r="T599" s="7"/>
      <c r="U599" s="7"/>
      <c r="V599" s="7"/>
      <c r="W599" s="7"/>
      <c r="X599" s="7"/>
      <c r="Y599" s="7"/>
      <c r="Z599" s="7"/>
      <c r="AA599" s="7"/>
    </row>
    <row r="600" ht="22.5" customHeight="1">
      <c r="A600" s="7" t="s">
        <v>1246</v>
      </c>
      <c r="B600" s="7">
        <v>1.0</v>
      </c>
      <c r="C600" s="7" t="s">
        <v>177</v>
      </c>
      <c r="D600" s="61">
        <v>46063.0</v>
      </c>
      <c r="E600" s="7" t="s">
        <v>6031</v>
      </c>
      <c r="F600" s="7"/>
      <c r="G600" s="7"/>
      <c r="H600" s="7"/>
      <c r="I600" s="7"/>
      <c r="J600" s="7"/>
      <c r="K600" s="7"/>
      <c r="L600" s="7"/>
      <c r="M600" s="7"/>
      <c r="N600" s="7"/>
      <c r="O600" s="7" t="s">
        <v>968</v>
      </c>
      <c r="P600" s="7" t="s">
        <v>997</v>
      </c>
      <c r="Q600" s="7"/>
      <c r="R600" s="7"/>
      <c r="S600" s="7"/>
      <c r="T600" s="7"/>
      <c r="U600" s="7"/>
      <c r="V600" s="7"/>
      <c r="W600" s="7"/>
      <c r="X600" s="7"/>
      <c r="Y600" s="7"/>
      <c r="Z600" s="7"/>
      <c r="AA600" s="7"/>
    </row>
    <row r="601" ht="22.5" customHeight="1">
      <c r="A601" s="7" t="s">
        <v>1456</v>
      </c>
      <c r="B601" s="7">
        <v>1.0</v>
      </c>
      <c r="C601" s="7" t="s">
        <v>177</v>
      </c>
      <c r="D601" s="61">
        <v>46063.0</v>
      </c>
      <c r="E601" s="7" t="s">
        <v>6038</v>
      </c>
      <c r="F601" s="7"/>
      <c r="G601" s="7"/>
      <c r="H601" s="7" t="s">
        <v>997</v>
      </c>
      <c r="I601" s="7"/>
      <c r="J601" s="7"/>
      <c r="K601" s="7"/>
      <c r="L601" s="7"/>
      <c r="M601" s="7"/>
      <c r="N601" s="7"/>
      <c r="O601" s="7"/>
      <c r="P601" s="7"/>
      <c r="Q601" s="7"/>
      <c r="R601" s="7"/>
      <c r="S601" s="7"/>
      <c r="T601" s="7"/>
      <c r="U601" s="7"/>
      <c r="V601" s="7"/>
      <c r="W601" s="7"/>
      <c r="X601" s="7"/>
      <c r="Y601" s="7"/>
      <c r="Z601" s="7"/>
      <c r="AA601" s="7"/>
    </row>
    <row r="602" ht="22.5" customHeight="1">
      <c r="A602" s="7" t="s">
        <v>1950</v>
      </c>
      <c r="B602" s="7">
        <v>1.0</v>
      </c>
      <c r="C602" s="7" t="s">
        <v>177</v>
      </c>
      <c r="D602" s="61">
        <v>46063.0</v>
      </c>
      <c r="E602" s="7" t="s">
        <v>6605</v>
      </c>
      <c r="F602" s="7"/>
      <c r="G602" s="7"/>
      <c r="H602" s="7" t="s">
        <v>997</v>
      </c>
      <c r="I602" s="7"/>
      <c r="J602" s="7"/>
      <c r="K602" s="7"/>
      <c r="L602" s="7"/>
      <c r="M602" s="7"/>
      <c r="N602" s="7"/>
      <c r="O602" s="7"/>
      <c r="P602" s="7"/>
      <c r="Q602" s="7"/>
      <c r="R602" s="7"/>
      <c r="S602" s="7"/>
      <c r="T602" s="7"/>
      <c r="U602" s="7"/>
      <c r="V602" s="7"/>
      <c r="W602" s="7"/>
      <c r="X602" s="7"/>
      <c r="Y602" s="7"/>
      <c r="Z602" s="7"/>
      <c r="AA602" s="7"/>
    </row>
    <row r="603" ht="22.5" customHeight="1">
      <c r="A603" s="7" t="s">
        <v>2036</v>
      </c>
      <c r="B603" s="7">
        <v>1.0</v>
      </c>
      <c r="C603" s="7" t="s">
        <v>177</v>
      </c>
      <c r="D603" s="61">
        <v>46063.0</v>
      </c>
      <c r="E603" s="7" t="s">
        <v>6047</v>
      </c>
      <c r="F603" s="7"/>
      <c r="G603" s="7"/>
      <c r="H603" s="7" t="s">
        <v>968</v>
      </c>
      <c r="I603" s="7"/>
      <c r="J603" s="7"/>
      <c r="K603" s="7"/>
      <c r="L603" s="7"/>
      <c r="M603" s="7"/>
      <c r="N603" s="7"/>
      <c r="O603" s="7" t="s">
        <v>968</v>
      </c>
      <c r="P603" s="7"/>
      <c r="Q603" s="7"/>
      <c r="R603" s="7"/>
      <c r="S603" s="7"/>
      <c r="T603" s="7"/>
      <c r="U603" s="7"/>
      <c r="V603" s="7"/>
      <c r="W603" s="7"/>
      <c r="X603" s="7"/>
      <c r="Y603" s="7"/>
      <c r="Z603" s="7"/>
      <c r="AA603" s="7"/>
    </row>
    <row r="604" ht="22.5" customHeight="1">
      <c r="A604" s="7" t="s">
        <v>3334</v>
      </c>
      <c r="B604" s="7">
        <v>1.0</v>
      </c>
      <c r="C604" s="7" t="s">
        <v>177</v>
      </c>
      <c r="D604" s="61">
        <v>46063.0</v>
      </c>
      <c r="E604" s="7" t="s">
        <v>6623</v>
      </c>
      <c r="F604" s="7"/>
      <c r="G604" s="7"/>
      <c r="H604" s="7" t="s">
        <v>997</v>
      </c>
      <c r="I604" s="7"/>
      <c r="J604" s="7"/>
      <c r="K604" s="7"/>
      <c r="L604" s="7"/>
      <c r="M604" s="7"/>
      <c r="N604" s="7"/>
      <c r="O604" s="7"/>
      <c r="P604" s="7"/>
      <c r="Q604" s="7"/>
      <c r="R604" s="7"/>
      <c r="S604" s="7"/>
      <c r="T604" s="7"/>
      <c r="U604" s="7"/>
      <c r="V604" s="7"/>
      <c r="W604" s="7"/>
      <c r="X604" s="7"/>
      <c r="Y604" s="7"/>
      <c r="Z604" s="7"/>
      <c r="AA604" s="7"/>
    </row>
    <row r="605" ht="22.5" customHeight="1">
      <c r="A605" s="7" t="s">
        <v>4801</v>
      </c>
      <c r="B605" s="7">
        <v>1.0</v>
      </c>
      <c r="C605" s="7" t="s">
        <v>177</v>
      </c>
      <c r="D605" s="61">
        <v>46063.0</v>
      </c>
      <c r="E605" s="7" t="s">
        <v>6063</v>
      </c>
      <c r="F605" s="7"/>
      <c r="G605" s="7"/>
      <c r="H605" s="7"/>
      <c r="I605" s="7"/>
      <c r="J605" s="7"/>
      <c r="K605" s="7"/>
      <c r="L605" s="7"/>
      <c r="M605" s="7"/>
      <c r="N605" s="7"/>
      <c r="O605" s="7" t="s">
        <v>997</v>
      </c>
      <c r="P605" s="7" t="s">
        <v>968</v>
      </c>
      <c r="Q605" s="7"/>
      <c r="R605" s="7"/>
      <c r="S605" s="7"/>
      <c r="T605" s="7"/>
      <c r="U605" s="7"/>
      <c r="V605" s="7"/>
      <c r="W605" s="7"/>
      <c r="X605" s="7"/>
      <c r="Y605" s="7"/>
      <c r="Z605" s="7"/>
      <c r="AA605" s="7"/>
    </row>
    <row r="606" ht="22.5" customHeight="1">
      <c r="A606" s="7" t="s">
        <v>5782</v>
      </c>
      <c r="B606" s="7">
        <v>1.0</v>
      </c>
      <c r="C606" s="7" t="s">
        <v>177</v>
      </c>
      <c r="D606" s="61">
        <v>46063.0</v>
      </c>
      <c r="E606" s="7" t="s">
        <v>6643</v>
      </c>
      <c r="F606" s="7"/>
      <c r="G606" s="7"/>
      <c r="H606" s="7" t="s">
        <v>997</v>
      </c>
      <c r="I606" s="7"/>
      <c r="J606" s="7"/>
      <c r="K606" s="7"/>
      <c r="L606" s="7"/>
      <c r="M606" s="7"/>
      <c r="N606" s="7"/>
      <c r="O606" s="7" t="s">
        <v>997</v>
      </c>
      <c r="P606" s="7"/>
      <c r="Q606" s="7"/>
      <c r="R606" s="7"/>
      <c r="S606" s="7"/>
      <c r="T606" s="7"/>
      <c r="U606" s="7"/>
      <c r="V606" s="7"/>
      <c r="W606" s="7"/>
      <c r="X606" s="7"/>
      <c r="Y606" s="7"/>
      <c r="Z606" s="7"/>
      <c r="AA606" s="7"/>
    </row>
    <row r="607" ht="22.5" customHeight="1">
      <c r="A607" s="7" t="s">
        <v>775</v>
      </c>
      <c r="B607" s="7">
        <v>1.0</v>
      </c>
      <c r="C607" s="7" t="s">
        <v>177</v>
      </c>
      <c r="D607" s="61">
        <v>46063.0</v>
      </c>
      <c r="E607" s="7" t="s">
        <v>6075</v>
      </c>
      <c r="F607" s="7"/>
      <c r="G607" s="7"/>
      <c r="H607" s="7"/>
      <c r="I607" s="7"/>
      <c r="J607" s="7"/>
      <c r="K607" s="7"/>
      <c r="L607" s="7"/>
      <c r="M607" s="7"/>
      <c r="N607" s="7"/>
      <c r="O607" s="7" t="s">
        <v>968</v>
      </c>
      <c r="P607" s="7"/>
      <c r="Q607" s="7"/>
      <c r="R607" s="7"/>
      <c r="S607" s="7"/>
      <c r="T607" s="7"/>
      <c r="U607" s="7"/>
      <c r="V607" s="7"/>
      <c r="W607" s="7"/>
      <c r="X607" s="7"/>
      <c r="Y607" s="7"/>
      <c r="Z607" s="7"/>
      <c r="AA607" s="7"/>
    </row>
    <row r="608" ht="22.5" customHeight="1">
      <c r="A608" s="7" t="s">
        <v>195</v>
      </c>
      <c r="B608" s="7">
        <v>1.0</v>
      </c>
      <c r="C608" s="7" t="s">
        <v>192</v>
      </c>
      <c r="D608" s="61">
        <v>46066.0</v>
      </c>
      <c r="E608" s="7"/>
      <c r="F608" s="7"/>
      <c r="G608" s="7"/>
      <c r="H608" s="7"/>
      <c r="I608" s="7"/>
      <c r="J608" s="7"/>
      <c r="K608" s="7"/>
      <c r="L608" s="7"/>
      <c r="M608" s="7"/>
      <c r="N608" s="7"/>
      <c r="O608" s="7"/>
      <c r="P608" s="7"/>
      <c r="Q608" s="7"/>
      <c r="R608" s="7"/>
      <c r="S608" s="7"/>
      <c r="T608" s="7"/>
      <c r="U608" s="7"/>
      <c r="V608" s="7"/>
      <c r="W608" s="7"/>
      <c r="X608" s="7"/>
      <c r="Y608" s="7"/>
      <c r="Z608" s="7"/>
      <c r="AA608" s="7"/>
    </row>
    <row r="609" ht="22.5" customHeight="1">
      <c r="A609" s="7" t="s">
        <v>1443</v>
      </c>
      <c r="B609" s="7">
        <v>1.0</v>
      </c>
      <c r="C609" s="7" t="s">
        <v>192</v>
      </c>
      <c r="D609" s="61">
        <v>46066.0</v>
      </c>
      <c r="E609" s="7"/>
      <c r="F609" s="7"/>
      <c r="G609" s="7"/>
      <c r="H609" s="7"/>
      <c r="I609" s="7"/>
      <c r="J609" s="7"/>
      <c r="K609" s="7"/>
      <c r="L609" s="7"/>
      <c r="M609" s="7"/>
      <c r="N609" s="7"/>
      <c r="O609" s="7"/>
      <c r="P609" s="7"/>
      <c r="Q609" s="7"/>
      <c r="R609" s="7"/>
      <c r="S609" s="7"/>
      <c r="T609" s="7"/>
      <c r="U609" s="7"/>
      <c r="V609" s="7"/>
      <c r="W609" s="7"/>
      <c r="X609" s="7"/>
      <c r="Y609" s="7"/>
      <c r="Z609" s="7"/>
      <c r="AA609" s="7"/>
    </row>
    <row r="610" ht="22.5" customHeight="1">
      <c r="A610" s="7" t="s">
        <v>1461</v>
      </c>
      <c r="B610" s="7">
        <v>1.0</v>
      </c>
      <c r="C610" s="7" t="s">
        <v>192</v>
      </c>
      <c r="D610" s="61">
        <v>46066.0</v>
      </c>
      <c r="E610" s="7" t="s">
        <v>6694</v>
      </c>
      <c r="F610" s="7"/>
      <c r="G610" s="7"/>
      <c r="H610" s="7"/>
      <c r="I610" s="7"/>
      <c r="J610" s="7" t="s">
        <v>997</v>
      </c>
      <c r="K610" s="7"/>
      <c r="L610" s="7"/>
      <c r="M610" s="7"/>
      <c r="N610" s="7"/>
      <c r="O610" s="7"/>
      <c r="P610" s="7" t="s">
        <v>968</v>
      </c>
      <c r="Q610" s="7"/>
      <c r="R610" s="7"/>
      <c r="S610" s="7"/>
      <c r="T610" s="7"/>
      <c r="U610" s="7"/>
      <c r="V610" s="7"/>
      <c r="W610" s="7"/>
      <c r="X610" s="7"/>
      <c r="Y610" s="7"/>
      <c r="Z610" s="7"/>
      <c r="AA610" s="7"/>
    </row>
    <row r="611" ht="22.5" customHeight="1">
      <c r="A611" s="7" t="s">
        <v>1513</v>
      </c>
      <c r="B611" s="7">
        <v>1.0</v>
      </c>
      <c r="C611" s="7" t="s">
        <v>192</v>
      </c>
      <c r="D611" s="61">
        <v>46066.0</v>
      </c>
      <c r="E611" s="7" t="s">
        <v>6088</v>
      </c>
      <c r="F611" s="7"/>
      <c r="G611" s="7"/>
      <c r="H611" s="7"/>
      <c r="I611" s="7"/>
      <c r="J611" s="7"/>
      <c r="K611" s="7"/>
      <c r="L611" s="7" t="s">
        <v>997</v>
      </c>
      <c r="M611" s="7"/>
      <c r="N611" s="7"/>
      <c r="O611" s="7"/>
      <c r="P611" s="7" t="s">
        <v>997</v>
      </c>
      <c r="Q611" s="7"/>
      <c r="R611" s="7"/>
      <c r="S611" s="7"/>
      <c r="T611" s="7"/>
      <c r="U611" s="7"/>
      <c r="V611" s="7"/>
      <c r="W611" s="7"/>
      <c r="X611" s="7"/>
      <c r="Y611" s="7"/>
      <c r="Z611" s="7"/>
      <c r="AA611" s="7"/>
    </row>
    <row r="612" ht="22.5" customHeight="1">
      <c r="A612" s="7" t="s">
        <v>1705</v>
      </c>
      <c r="B612" s="7">
        <v>1.0</v>
      </c>
      <c r="C612" s="7" t="s">
        <v>192</v>
      </c>
      <c r="D612" s="61">
        <v>46066.0</v>
      </c>
      <c r="E612" s="7" t="s">
        <v>6094</v>
      </c>
      <c r="F612" s="7"/>
      <c r="G612" s="7"/>
      <c r="H612" s="7"/>
      <c r="I612" s="7"/>
      <c r="J612" s="7"/>
      <c r="K612" s="7"/>
      <c r="L612" s="7"/>
      <c r="M612" s="7"/>
      <c r="N612" s="7"/>
      <c r="O612" s="7"/>
      <c r="P612" s="7" t="s">
        <v>997</v>
      </c>
      <c r="Q612" s="7"/>
      <c r="R612" s="7"/>
      <c r="S612" s="7"/>
      <c r="T612" s="7"/>
      <c r="U612" s="7"/>
      <c r="V612" s="7"/>
      <c r="W612" s="7"/>
      <c r="X612" s="7"/>
      <c r="Y612" s="7"/>
      <c r="Z612" s="7"/>
      <c r="AA612" s="7"/>
    </row>
    <row r="613" ht="22.5" customHeight="1">
      <c r="A613" s="7" t="s">
        <v>1832</v>
      </c>
      <c r="B613" s="7">
        <v>1.0</v>
      </c>
      <c r="C613" s="7" t="s">
        <v>192</v>
      </c>
      <c r="D613" s="61">
        <v>46066.0</v>
      </c>
      <c r="E613" s="7"/>
      <c r="F613" s="7"/>
      <c r="G613" s="7"/>
      <c r="H613" s="7"/>
      <c r="I613" s="7"/>
      <c r="J613" s="7"/>
      <c r="K613" s="7"/>
      <c r="L613" s="7"/>
      <c r="M613" s="7"/>
      <c r="N613" s="7"/>
      <c r="O613" s="7"/>
      <c r="P613" s="7"/>
      <c r="Q613" s="7"/>
      <c r="R613" s="7"/>
      <c r="S613" s="7"/>
      <c r="T613" s="7"/>
      <c r="U613" s="7"/>
      <c r="V613" s="7"/>
      <c r="W613" s="7"/>
      <c r="X613" s="7"/>
      <c r="Y613" s="7"/>
      <c r="Z613" s="7"/>
      <c r="AA613" s="7"/>
    </row>
    <row r="614" ht="22.5" customHeight="1">
      <c r="A614" s="7" t="s">
        <v>1923</v>
      </c>
      <c r="B614" s="7">
        <v>1.0</v>
      </c>
      <c r="C614" s="7" t="s">
        <v>192</v>
      </c>
      <c r="D614" s="61">
        <v>46066.0</v>
      </c>
      <c r="E614" s="7" t="s">
        <v>6101</v>
      </c>
      <c r="F614" s="7"/>
      <c r="G614" s="7"/>
      <c r="H614" s="7"/>
      <c r="I614" s="7"/>
      <c r="J614" s="7"/>
      <c r="K614" s="7"/>
      <c r="L614" s="7"/>
      <c r="M614" s="7"/>
      <c r="N614" s="7"/>
      <c r="O614" s="7"/>
      <c r="P614" s="7" t="s">
        <v>997</v>
      </c>
      <c r="Q614" s="7"/>
      <c r="R614" s="7"/>
      <c r="S614" s="7"/>
      <c r="T614" s="7"/>
      <c r="U614" s="7"/>
      <c r="V614" s="7"/>
      <c r="W614" s="7"/>
      <c r="X614" s="7"/>
      <c r="Y614" s="7"/>
      <c r="Z614" s="7"/>
      <c r="AA614" s="7"/>
    </row>
    <row r="615" ht="22.5" customHeight="1">
      <c r="A615" s="7" t="s">
        <v>1936</v>
      </c>
      <c r="B615" s="7">
        <v>1.0</v>
      </c>
      <c r="C615" s="7" t="s">
        <v>192</v>
      </c>
      <c r="D615" s="61">
        <v>46066.0</v>
      </c>
      <c r="E615" s="7"/>
      <c r="F615" s="7"/>
      <c r="G615" s="7"/>
      <c r="H615" s="7"/>
      <c r="I615" s="7"/>
      <c r="J615" s="7"/>
      <c r="K615" s="7"/>
      <c r="L615" s="7"/>
      <c r="M615" s="7"/>
      <c r="N615" s="7"/>
      <c r="O615" s="7"/>
      <c r="P615" s="7"/>
      <c r="Q615" s="7"/>
      <c r="R615" s="7"/>
      <c r="S615" s="7"/>
      <c r="T615" s="7"/>
      <c r="U615" s="7"/>
      <c r="V615" s="7"/>
      <c r="W615" s="7"/>
      <c r="X615" s="7"/>
      <c r="Y615" s="7"/>
      <c r="Z615" s="7"/>
      <c r="AA615" s="7"/>
    </row>
    <row r="616" ht="22.5" customHeight="1">
      <c r="A616" s="7" t="s">
        <v>2248</v>
      </c>
      <c r="B616" s="7">
        <v>1.0</v>
      </c>
      <c r="C616" s="7" t="s">
        <v>192</v>
      </c>
      <c r="D616" s="61">
        <v>46066.0</v>
      </c>
      <c r="E616" s="7"/>
      <c r="F616" s="7"/>
      <c r="G616" s="7"/>
      <c r="H616" s="7"/>
      <c r="I616" s="7"/>
      <c r="J616" s="7"/>
      <c r="K616" s="7"/>
      <c r="L616" s="7"/>
      <c r="M616" s="7"/>
      <c r="N616" s="7"/>
      <c r="O616" s="7"/>
      <c r="P616" s="7"/>
      <c r="Q616" s="7"/>
      <c r="R616" s="7"/>
      <c r="S616" s="7"/>
      <c r="T616" s="7"/>
      <c r="U616" s="7"/>
      <c r="V616" s="7"/>
      <c r="W616" s="7"/>
      <c r="X616" s="7"/>
      <c r="Y616" s="7"/>
      <c r="Z616" s="7"/>
      <c r="AA616" s="7"/>
    </row>
    <row r="617" ht="22.5" customHeight="1">
      <c r="A617" s="7" t="s">
        <v>2482</v>
      </c>
      <c r="B617" s="7">
        <v>1.0</v>
      </c>
      <c r="C617" s="7" t="s">
        <v>192</v>
      </c>
      <c r="D617" s="61">
        <v>46066.0</v>
      </c>
      <c r="E617" s="7" t="s">
        <v>6105</v>
      </c>
      <c r="F617" s="7"/>
      <c r="G617" s="7"/>
      <c r="H617" s="7"/>
      <c r="I617" s="7"/>
      <c r="J617" s="7" t="s">
        <v>997</v>
      </c>
      <c r="K617" s="7"/>
      <c r="L617" s="7" t="s">
        <v>997</v>
      </c>
      <c r="M617" s="7"/>
      <c r="N617" s="7"/>
      <c r="O617" s="7" t="s">
        <v>968</v>
      </c>
      <c r="P617" s="7"/>
      <c r="Q617" s="7"/>
      <c r="R617" s="7"/>
      <c r="S617" s="7"/>
      <c r="T617" s="7"/>
      <c r="U617" s="7"/>
      <c r="V617" s="7"/>
      <c r="W617" s="7"/>
      <c r="X617" s="7"/>
      <c r="Y617" s="7"/>
      <c r="Z617" s="7"/>
      <c r="AA617" s="7"/>
    </row>
    <row r="618" ht="22.5" customHeight="1">
      <c r="A618" s="7" t="s">
        <v>2717</v>
      </c>
      <c r="B618" s="7">
        <v>1.0</v>
      </c>
      <c r="C618" s="7" t="s">
        <v>192</v>
      </c>
      <c r="D618" s="61">
        <v>46066.0</v>
      </c>
      <c r="E618" s="7" t="s">
        <v>6790</v>
      </c>
      <c r="F618" s="7"/>
      <c r="G618" s="7"/>
      <c r="H618" s="7"/>
      <c r="I618" s="7"/>
      <c r="J618" s="7"/>
      <c r="K618" s="7"/>
      <c r="L618" s="7"/>
      <c r="M618" s="7"/>
      <c r="N618" s="7"/>
      <c r="O618" s="7" t="s">
        <v>968</v>
      </c>
      <c r="P618" s="7"/>
      <c r="Q618" s="7"/>
      <c r="R618" s="7"/>
      <c r="S618" s="7"/>
      <c r="T618" s="7"/>
      <c r="U618" s="7"/>
      <c r="V618" s="7"/>
      <c r="W618" s="7"/>
      <c r="X618" s="7"/>
      <c r="Y618" s="7"/>
      <c r="Z618" s="7"/>
      <c r="AA618" s="7"/>
    </row>
    <row r="619" ht="22.5" customHeight="1">
      <c r="A619" s="7" t="s">
        <v>2801</v>
      </c>
      <c r="B619" s="7">
        <v>1.0</v>
      </c>
      <c r="C619" s="7" t="s">
        <v>192</v>
      </c>
      <c r="D619" s="61">
        <v>46066.0</v>
      </c>
      <c r="E619" s="7"/>
      <c r="F619" s="7"/>
      <c r="G619" s="7"/>
      <c r="H619" s="7"/>
      <c r="I619" s="7"/>
      <c r="J619" s="7"/>
      <c r="K619" s="7"/>
      <c r="L619" s="7"/>
      <c r="M619" s="7"/>
      <c r="N619" s="7"/>
      <c r="O619" s="7"/>
      <c r="P619" s="7"/>
      <c r="Q619" s="7"/>
      <c r="R619" s="7"/>
      <c r="S619" s="7"/>
      <c r="T619" s="7"/>
      <c r="U619" s="7"/>
      <c r="V619" s="7"/>
      <c r="W619" s="7"/>
      <c r="X619" s="7"/>
      <c r="Y619" s="7"/>
      <c r="Z619" s="7"/>
      <c r="AA619" s="7"/>
    </row>
    <row r="620" ht="22.5" customHeight="1">
      <c r="A620" s="7" t="s">
        <v>2969</v>
      </c>
      <c r="B620" s="7">
        <v>1.0</v>
      </c>
      <c r="C620" s="7" t="s">
        <v>192</v>
      </c>
      <c r="D620" s="61">
        <v>46066.0</v>
      </c>
      <c r="E620" s="7" t="s">
        <v>6118</v>
      </c>
      <c r="F620" s="7"/>
      <c r="G620" s="7"/>
      <c r="H620" s="7"/>
      <c r="I620" s="7"/>
      <c r="J620" s="7"/>
      <c r="K620" s="7"/>
      <c r="L620" s="7"/>
      <c r="M620" s="7"/>
      <c r="N620" s="7"/>
      <c r="O620" s="7" t="s">
        <v>997</v>
      </c>
      <c r="P620" s="7"/>
      <c r="Q620" s="7"/>
      <c r="R620" s="7"/>
      <c r="S620" s="7"/>
      <c r="T620" s="7"/>
      <c r="U620" s="7"/>
      <c r="V620" s="7"/>
      <c r="W620" s="7"/>
      <c r="X620" s="7"/>
      <c r="Y620" s="7"/>
      <c r="Z620" s="7"/>
      <c r="AA620" s="7"/>
    </row>
    <row r="621" ht="22.5" customHeight="1">
      <c r="A621" s="7" t="s">
        <v>2992</v>
      </c>
      <c r="B621" s="7">
        <v>1.0</v>
      </c>
      <c r="C621" s="7" t="s">
        <v>192</v>
      </c>
      <c r="D621" s="61">
        <v>46066.0</v>
      </c>
      <c r="E621" s="7"/>
      <c r="F621" s="7"/>
      <c r="G621" s="7"/>
      <c r="H621" s="7"/>
      <c r="I621" s="7"/>
      <c r="J621" s="7"/>
      <c r="K621" s="7"/>
      <c r="L621" s="7"/>
      <c r="M621" s="7"/>
      <c r="N621" s="7"/>
      <c r="O621" s="7"/>
      <c r="P621" s="7"/>
      <c r="Q621" s="7"/>
      <c r="R621" s="7"/>
      <c r="S621" s="7"/>
      <c r="T621" s="7"/>
      <c r="U621" s="7"/>
      <c r="V621" s="7"/>
      <c r="W621" s="7"/>
      <c r="X621" s="7"/>
      <c r="Y621" s="7"/>
      <c r="Z621" s="7"/>
      <c r="AA621" s="7"/>
    </row>
    <row r="622" ht="22.5" customHeight="1">
      <c r="A622" s="7" t="s">
        <v>3009</v>
      </c>
      <c r="B622" s="7">
        <v>1.0</v>
      </c>
      <c r="C622" s="7" t="s">
        <v>192</v>
      </c>
      <c r="D622" s="61">
        <v>46066.0</v>
      </c>
      <c r="E622" s="7"/>
      <c r="F622" s="7"/>
      <c r="G622" s="7"/>
      <c r="H622" s="7"/>
      <c r="I622" s="7"/>
      <c r="J622" s="7"/>
      <c r="K622" s="7"/>
      <c r="L622" s="7"/>
      <c r="M622" s="7"/>
      <c r="N622" s="7"/>
      <c r="O622" s="7"/>
      <c r="P622" s="7"/>
      <c r="Q622" s="7"/>
      <c r="R622" s="7"/>
      <c r="S622" s="7"/>
      <c r="T622" s="7"/>
      <c r="U622" s="7"/>
      <c r="V622" s="7"/>
      <c r="W622" s="7"/>
      <c r="X622" s="7"/>
      <c r="Y622" s="7"/>
      <c r="Z622" s="7"/>
      <c r="AA622" s="7"/>
    </row>
    <row r="623" ht="22.5" customHeight="1">
      <c r="A623" s="7" t="s">
        <v>4037</v>
      </c>
      <c r="B623" s="7">
        <v>1.0</v>
      </c>
      <c r="C623" s="7" t="s">
        <v>192</v>
      </c>
      <c r="D623" s="61">
        <v>46066.0</v>
      </c>
      <c r="E623" s="7"/>
      <c r="F623" s="7"/>
      <c r="G623" s="7"/>
      <c r="H623" s="7"/>
      <c r="I623" s="7"/>
      <c r="J623" s="7"/>
      <c r="K623" s="7"/>
      <c r="L623" s="7"/>
      <c r="M623" s="7"/>
      <c r="N623" s="7"/>
      <c r="O623" s="7"/>
      <c r="P623" s="7"/>
      <c r="Q623" s="7"/>
      <c r="R623" s="7"/>
      <c r="S623" s="7"/>
      <c r="T623" s="7"/>
      <c r="U623" s="7"/>
      <c r="V623" s="7"/>
      <c r="W623" s="7"/>
      <c r="X623" s="7"/>
      <c r="Y623" s="7"/>
      <c r="Z623" s="7"/>
      <c r="AA623" s="7"/>
    </row>
    <row r="624" ht="22.5" customHeight="1">
      <c r="A624" s="7" t="s">
        <v>5554</v>
      </c>
      <c r="B624" s="7">
        <v>1.0</v>
      </c>
      <c r="C624" s="7" t="s">
        <v>192</v>
      </c>
      <c r="D624" s="61">
        <v>46066.0</v>
      </c>
      <c r="E624" s="7"/>
      <c r="F624" s="7"/>
      <c r="G624" s="7"/>
      <c r="H624" s="7"/>
      <c r="I624" s="7"/>
      <c r="J624" s="7"/>
      <c r="K624" s="7"/>
      <c r="L624" s="7"/>
      <c r="M624" s="7"/>
      <c r="N624" s="7"/>
      <c r="O624" s="7"/>
      <c r="P624" s="7"/>
      <c r="Q624" s="7"/>
      <c r="R624" s="7"/>
      <c r="S624" s="7"/>
      <c r="T624" s="7"/>
      <c r="U624" s="7"/>
      <c r="V624" s="7"/>
      <c r="W624" s="7"/>
      <c r="X624" s="7"/>
      <c r="Y624" s="7"/>
      <c r="Z624" s="7"/>
      <c r="AA624" s="7"/>
    </row>
    <row r="625" ht="22.5" customHeight="1">
      <c r="A625" s="7" t="s">
        <v>5733</v>
      </c>
      <c r="B625" s="7">
        <v>1.0</v>
      </c>
      <c r="C625" s="7" t="s">
        <v>192</v>
      </c>
      <c r="D625" s="61">
        <v>46066.0</v>
      </c>
      <c r="E625" s="7"/>
      <c r="F625" s="7"/>
      <c r="G625" s="7"/>
      <c r="H625" s="7"/>
      <c r="I625" s="7"/>
      <c r="J625" s="7"/>
      <c r="K625" s="7"/>
      <c r="L625" s="7"/>
      <c r="M625" s="7"/>
      <c r="N625" s="7"/>
      <c r="O625" s="7"/>
      <c r="P625" s="7"/>
      <c r="Q625" s="7"/>
      <c r="R625" s="7"/>
      <c r="S625" s="7"/>
      <c r="T625" s="7"/>
      <c r="U625" s="7"/>
      <c r="V625" s="7"/>
      <c r="W625" s="7"/>
      <c r="X625" s="7"/>
      <c r="Y625" s="7"/>
      <c r="Z625" s="7"/>
      <c r="AA625" s="7"/>
    </row>
    <row r="626" ht="22.5" customHeight="1">
      <c r="A626" s="7" t="s">
        <v>5764</v>
      </c>
      <c r="B626" s="7">
        <v>1.0</v>
      </c>
      <c r="C626" s="7" t="s">
        <v>192</v>
      </c>
      <c r="D626" s="61">
        <v>46066.0</v>
      </c>
      <c r="E626" s="7"/>
      <c r="F626" s="7"/>
      <c r="G626" s="7"/>
      <c r="H626" s="7"/>
      <c r="I626" s="7"/>
      <c r="J626" s="7"/>
      <c r="K626" s="7"/>
      <c r="L626" s="7"/>
      <c r="M626" s="7"/>
      <c r="N626" s="7"/>
      <c r="O626" s="7"/>
      <c r="P626" s="7"/>
      <c r="Q626" s="7"/>
      <c r="R626" s="7"/>
      <c r="S626" s="7"/>
      <c r="T626" s="7"/>
      <c r="U626" s="7"/>
      <c r="V626" s="7"/>
      <c r="W626" s="7"/>
      <c r="X626" s="7"/>
      <c r="Y626" s="7"/>
      <c r="Z626" s="7"/>
      <c r="AA626" s="7"/>
    </row>
    <row r="627" ht="22.5" customHeight="1">
      <c r="A627" s="7" t="s">
        <v>6299</v>
      </c>
      <c r="B627" s="7">
        <v>1.0</v>
      </c>
      <c r="C627" s="7" t="s">
        <v>192</v>
      </c>
      <c r="D627" s="61">
        <v>46066.0</v>
      </c>
      <c r="E627" s="7"/>
      <c r="F627" s="7"/>
      <c r="G627" s="7"/>
      <c r="H627" s="7"/>
      <c r="I627" s="7"/>
      <c r="J627" s="7"/>
      <c r="K627" s="7"/>
      <c r="L627" s="7"/>
      <c r="M627" s="7"/>
      <c r="N627" s="7"/>
      <c r="O627" s="7"/>
      <c r="P627" s="7"/>
      <c r="Q627" s="7"/>
      <c r="R627" s="7"/>
      <c r="S627" s="7"/>
      <c r="T627" s="7"/>
      <c r="U627" s="7"/>
      <c r="V627" s="7"/>
      <c r="W627" s="7"/>
      <c r="X627" s="7"/>
      <c r="Y627" s="7"/>
      <c r="Z627" s="7"/>
      <c r="AA627" s="7"/>
    </row>
    <row r="628" ht="22.5" customHeight="1">
      <c r="A628" s="7" t="s">
        <v>173</v>
      </c>
      <c r="B628" s="7">
        <v>1.0</v>
      </c>
      <c r="C628" s="7" t="s">
        <v>110</v>
      </c>
      <c r="D628" s="61">
        <v>46062.0</v>
      </c>
      <c r="E628" s="7" t="s">
        <v>6126</v>
      </c>
      <c r="F628" s="7"/>
      <c r="G628" s="7" t="s">
        <v>997</v>
      </c>
      <c r="H628" s="7" t="s">
        <v>968</v>
      </c>
      <c r="I628" s="7" t="s">
        <v>968</v>
      </c>
      <c r="J628" s="7"/>
      <c r="K628" s="7"/>
      <c r="L628" s="7"/>
      <c r="M628" s="7"/>
      <c r="N628" s="7"/>
      <c r="O628" s="7"/>
      <c r="P628" s="7" t="s">
        <v>997</v>
      </c>
      <c r="Q628" s="7"/>
      <c r="R628" s="7"/>
      <c r="S628" s="7"/>
      <c r="T628" s="7"/>
      <c r="U628" s="7"/>
      <c r="V628" s="7"/>
      <c r="W628" s="7"/>
      <c r="X628" s="7"/>
      <c r="Y628" s="7"/>
      <c r="Z628" s="7"/>
      <c r="AA628" s="7"/>
    </row>
    <row r="629" ht="22.5" customHeight="1">
      <c r="A629" s="7" t="s">
        <v>307</v>
      </c>
      <c r="B629" s="7">
        <v>1.0</v>
      </c>
      <c r="C629" s="7" t="s">
        <v>110</v>
      </c>
      <c r="D629" s="61">
        <v>46062.0</v>
      </c>
      <c r="E629" s="7" t="s">
        <v>6919</v>
      </c>
      <c r="F629" s="7"/>
      <c r="G629" s="7"/>
      <c r="H629" s="7" t="s">
        <v>968</v>
      </c>
      <c r="I629" s="7"/>
      <c r="J629" s="7"/>
      <c r="K629" s="7"/>
      <c r="L629" s="7"/>
      <c r="M629" s="7"/>
      <c r="N629" s="7"/>
      <c r="O629" s="7"/>
      <c r="P629" s="7"/>
      <c r="Q629" s="7"/>
      <c r="R629" s="7"/>
      <c r="S629" s="7"/>
      <c r="T629" s="7"/>
      <c r="U629" s="7"/>
      <c r="V629" s="7"/>
      <c r="W629" s="7"/>
      <c r="X629" s="7"/>
      <c r="Y629" s="7"/>
      <c r="Z629" s="7"/>
      <c r="AA629" s="7"/>
    </row>
    <row r="630" ht="22.5" customHeight="1">
      <c r="A630" s="7" t="s">
        <v>550</v>
      </c>
      <c r="B630" s="7">
        <v>1.0</v>
      </c>
      <c r="C630" s="7" t="s">
        <v>110</v>
      </c>
      <c r="D630" s="61">
        <v>46062.0</v>
      </c>
      <c r="E630" s="7" t="s">
        <v>6138</v>
      </c>
      <c r="F630" s="7"/>
      <c r="G630" s="7"/>
      <c r="H630" s="7"/>
      <c r="I630" s="7" t="s">
        <v>997</v>
      </c>
      <c r="J630" s="7"/>
      <c r="K630" s="7"/>
      <c r="L630" s="7"/>
      <c r="M630" s="7"/>
      <c r="N630" s="7"/>
      <c r="O630" s="7"/>
      <c r="P630" s="7"/>
      <c r="Q630" s="7"/>
      <c r="R630" s="7"/>
      <c r="S630" s="7"/>
      <c r="T630" s="7"/>
      <c r="U630" s="7"/>
      <c r="V630" s="7"/>
      <c r="W630" s="7"/>
      <c r="X630" s="7"/>
      <c r="Y630" s="7"/>
      <c r="Z630" s="7"/>
      <c r="AA630" s="7"/>
    </row>
    <row r="631" ht="22.5" customHeight="1">
      <c r="A631" s="7" t="s">
        <v>1104</v>
      </c>
      <c r="B631" s="7">
        <v>1.0</v>
      </c>
      <c r="C631" s="7" t="s">
        <v>110</v>
      </c>
      <c r="D631" s="61">
        <v>46062.0</v>
      </c>
      <c r="E631" s="7"/>
      <c r="F631" s="7"/>
      <c r="G631" s="7"/>
      <c r="H631" s="7"/>
      <c r="I631" s="7"/>
      <c r="J631" s="7"/>
      <c r="K631" s="7"/>
      <c r="L631" s="7"/>
      <c r="M631" s="7"/>
      <c r="N631" s="7"/>
      <c r="O631" s="7"/>
      <c r="P631" s="7"/>
      <c r="Q631" s="7"/>
      <c r="R631" s="7"/>
      <c r="S631" s="7"/>
      <c r="T631" s="7"/>
      <c r="U631" s="7"/>
      <c r="V631" s="7"/>
      <c r="W631" s="7"/>
      <c r="X631" s="7"/>
      <c r="Y631" s="7"/>
      <c r="Z631" s="7"/>
      <c r="AA631" s="7"/>
    </row>
    <row r="632" ht="22.5" customHeight="1">
      <c r="A632" s="7" t="s">
        <v>770</v>
      </c>
      <c r="B632" s="7">
        <v>1.0</v>
      </c>
      <c r="C632" s="7" t="s">
        <v>110</v>
      </c>
      <c r="D632" s="61">
        <v>46062.0</v>
      </c>
      <c r="E632" s="7"/>
      <c r="F632" s="7"/>
      <c r="G632" s="7"/>
      <c r="H632" s="7"/>
      <c r="I632" s="7"/>
      <c r="J632" s="7"/>
      <c r="K632" s="7"/>
      <c r="L632" s="7"/>
      <c r="M632" s="7"/>
      <c r="N632" s="7"/>
      <c r="O632" s="7"/>
      <c r="P632" s="7"/>
      <c r="Q632" s="7"/>
      <c r="R632" s="7"/>
      <c r="S632" s="7"/>
      <c r="T632" s="7"/>
      <c r="U632" s="7"/>
      <c r="V632" s="7"/>
      <c r="W632" s="7"/>
      <c r="X632" s="7"/>
      <c r="Y632" s="7"/>
      <c r="Z632" s="7"/>
      <c r="AA632" s="7"/>
    </row>
    <row r="633" ht="22.5" customHeight="1">
      <c r="A633" s="7" t="s">
        <v>608</v>
      </c>
      <c r="B633" s="7">
        <v>1.0</v>
      </c>
      <c r="C633" s="7" t="s">
        <v>110</v>
      </c>
      <c r="D633" s="61">
        <v>46062.0</v>
      </c>
      <c r="E633" s="7"/>
      <c r="F633" s="7"/>
      <c r="G633" s="7"/>
      <c r="H633" s="7"/>
      <c r="I633" s="7"/>
      <c r="J633" s="7"/>
      <c r="K633" s="7"/>
      <c r="L633" s="7"/>
      <c r="M633" s="7"/>
      <c r="N633" s="7"/>
      <c r="O633" s="7"/>
      <c r="P633" s="7"/>
      <c r="Q633" s="7"/>
      <c r="R633" s="7"/>
      <c r="S633" s="7"/>
      <c r="T633" s="7"/>
      <c r="U633" s="7"/>
      <c r="V633" s="7"/>
      <c r="W633" s="7"/>
      <c r="X633" s="7"/>
      <c r="Y633" s="7"/>
      <c r="Z633" s="7"/>
      <c r="AA633" s="7"/>
    </row>
    <row r="634" ht="22.5" customHeight="1">
      <c r="A634" s="7" t="s">
        <v>738</v>
      </c>
      <c r="B634" s="7">
        <v>1.0</v>
      </c>
      <c r="C634" s="7" t="s">
        <v>110</v>
      </c>
      <c r="D634" s="61">
        <v>46062.0</v>
      </c>
      <c r="E634" s="7"/>
      <c r="F634" s="7"/>
      <c r="G634" s="7"/>
      <c r="H634" s="7"/>
      <c r="I634" s="7"/>
      <c r="J634" s="7"/>
      <c r="K634" s="7"/>
      <c r="L634" s="7"/>
      <c r="M634" s="7"/>
      <c r="N634" s="7"/>
      <c r="O634" s="7"/>
      <c r="P634" s="7"/>
      <c r="Q634" s="7"/>
      <c r="R634" s="7"/>
      <c r="S634" s="7"/>
      <c r="T634" s="7"/>
      <c r="U634" s="7"/>
      <c r="V634" s="7"/>
      <c r="W634" s="7"/>
      <c r="X634" s="7"/>
      <c r="Y634" s="7"/>
      <c r="Z634" s="7"/>
      <c r="AA634" s="7"/>
    </row>
    <row r="635" ht="22.5" customHeight="1">
      <c r="A635" s="7" t="s">
        <v>885</v>
      </c>
      <c r="B635" s="7">
        <v>1.0</v>
      </c>
      <c r="C635" s="7" t="s">
        <v>110</v>
      </c>
      <c r="D635" s="61">
        <v>46062.0</v>
      </c>
      <c r="E635" s="7" t="s">
        <v>6142</v>
      </c>
      <c r="F635" s="7"/>
      <c r="G635" s="7"/>
      <c r="H635" s="7" t="s">
        <v>997</v>
      </c>
      <c r="I635" s="7" t="s">
        <v>968</v>
      </c>
      <c r="J635" s="7" t="s">
        <v>997</v>
      </c>
      <c r="K635" s="7"/>
      <c r="L635" s="7"/>
      <c r="M635" s="7"/>
      <c r="N635" s="7"/>
      <c r="O635" s="7" t="s">
        <v>997</v>
      </c>
      <c r="P635" s="7" t="s">
        <v>968</v>
      </c>
      <c r="Q635" s="7"/>
      <c r="R635" s="7"/>
      <c r="S635" s="7"/>
      <c r="T635" s="7"/>
      <c r="U635" s="7"/>
      <c r="V635" s="7"/>
      <c r="W635" s="7"/>
      <c r="X635" s="7"/>
      <c r="Y635" s="7"/>
      <c r="Z635" s="7"/>
      <c r="AA635" s="7"/>
    </row>
    <row r="636" ht="22.5" customHeight="1">
      <c r="A636" s="7" t="s">
        <v>1222</v>
      </c>
      <c r="B636" s="7">
        <v>1.0</v>
      </c>
      <c r="C636" s="7" t="s">
        <v>110</v>
      </c>
      <c r="D636" s="61">
        <v>46062.0</v>
      </c>
      <c r="E636" s="7" t="s">
        <v>6987</v>
      </c>
      <c r="F636" s="7"/>
      <c r="G636" s="7"/>
      <c r="H636" s="7" t="s">
        <v>997</v>
      </c>
      <c r="I636" s="7" t="s">
        <v>997</v>
      </c>
      <c r="J636" s="7" t="s">
        <v>997</v>
      </c>
      <c r="K636" s="7"/>
      <c r="L636" s="7"/>
      <c r="M636" s="7"/>
      <c r="N636" s="7"/>
      <c r="O636" s="7"/>
      <c r="P636" s="7"/>
      <c r="Q636" s="7"/>
      <c r="R636" s="7"/>
      <c r="S636" s="7"/>
      <c r="T636" s="7"/>
      <c r="U636" s="7"/>
      <c r="V636" s="7"/>
      <c r="W636" s="7"/>
      <c r="X636" s="7"/>
      <c r="Y636" s="7"/>
      <c r="Z636" s="7"/>
      <c r="AA636" s="7"/>
    </row>
    <row r="637" ht="22.5" customHeight="1">
      <c r="A637" s="7" t="s">
        <v>1048</v>
      </c>
      <c r="B637" s="7">
        <v>1.0</v>
      </c>
      <c r="C637" s="7" t="s">
        <v>110</v>
      </c>
      <c r="D637" s="61">
        <v>46062.0</v>
      </c>
      <c r="E637" s="7"/>
      <c r="F637" s="7"/>
      <c r="G637" s="7"/>
      <c r="H637" s="7"/>
      <c r="I637" s="7"/>
      <c r="J637" s="7"/>
      <c r="K637" s="7"/>
      <c r="L637" s="7"/>
      <c r="M637" s="7"/>
      <c r="N637" s="7"/>
      <c r="O637" s="7"/>
      <c r="P637" s="7"/>
      <c r="Q637" s="7"/>
      <c r="R637" s="7"/>
      <c r="S637" s="7"/>
      <c r="T637" s="7"/>
      <c r="U637" s="7"/>
      <c r="V637" s="7"/>
      <c r="W637" s="7"/>
      <c r="X637" s="7"/>
      <c r="Y637" s="7"/>
      <c r="Z637" s="7"/>
      <c r="AA637" s="7"/>
    </row>
    <row r="638" ht="22.5" customHeight="1">
      <c r="A638" s="7" t="s">
        <v>1326</v>
      </c>
      <c r="B638" s="7">
        <v>1.0</v>
      </c>
      <c r="C638" s="7" t="s">
        <v>110</v>
      </c>
      <c r="D638" s="61">
        <v>46062.0</v>
      </c>
      <c r="E638" s="7" t="s">
        <v>6156</v>
      </c>
      <c r="F638" s="7"/>
      <c r="G638" s="7"/>
      <c r="H638" s="7" t="s">
        <v>968</v>
      </c>
      <c r="I638" s="7" t="s">
        <v>968</v>
      </c>
      <c r="J638" s="7"/>
      <c r="K638" s="7"/>
      <c r="L638" s="7"/>
      <c r="M638" s="7"/>
      <c r="N638" s="7"/>
      <c r="O638" s="7" t="s">
        <v>1038</v>
      </c>
      <c r="P638" s="7" t="s">
        <v>1038</v>
      </c>
      <c r="Q638" s="7"/>
      <c r="R638" s="7"/>
      <c r="S638" s="7"/>
      <c r="T638" s="7"/>
      <c r="U638" s="7"/>
      <c r="V638" s="7"/>
      <c r="W638" s="7"/>
      <c r="X638" s="7"/>
      <c r="Y638" s="7"/>
      <c r="Z638" s="7"/>
      <c r="AA638" s="7"/>
    </row>
    <row r="639" ht="22.5" customHeight="1">
      <c r="A639" s="7" t="s">
        <v>491</v>
      </c>
      <c r="B639" s="7">
        <v>1.0</v>
      </c>
      <c r="C639" s="7" t="s">
        <v>110</v>
      </c>
      <c r="D639" s="61">
        <v>46062.0</v>
      </c>
      <c r="E639" s="7"/>
      <c r="F639" s="7"/>
      <c r="G639" s="7"/>
      <c r="H639" s="7"/>
      <c r="I639" s="7"/>
      <c r="J639" s="7"/>
      <c r="K639" s="7"/>
      <c r="L639" s="7"/>
      <c r="M639" s="7"/>
      <c r="N639" s="7"/>
      <c r="O639" s="7"/>
      <c r="P639" s="7"/>
      <c r="Q639" s="7"/>
      <c r="R639" s="7"/>
      <c r="S639" s="7"/>
      <c r="T639" s="7"/>
      <c r="U639" s="7"/>
      <c r="V639" s="7"/>
      <c r="W639" s="7"/>
      <c r="X639" s="7"/>
      <c r="Y639" s="7"/>
      <c r="Z639" s="7"/>
      <c r="AA639" s="7"/>
    </row>
    <row r="640" ht="22.5" customHeight="1">
      <c r="A640" s="7" t="s">
        <v>910</v>
      </c>
      <c r="B640" s="7">
        <v>1.0</v>
      </c>
      <c r="C640" s="7" t="s">
        <v>110</v>
      </c>
      <c r="D640" s="61">
        <v>46062.0</v>
      </c>
      <c r="E640" s="7"/>
      <c r="F640" s="7"/>
      <c r="G640" s="7"/>
      <c r="H640" s="7"/>
      <c r="I640" s="7"/>
      <c r="J640" s="7"/>
      <c r="K640" s="7"/>
      <c r="L640" s="7"/>
      <c r="M640" s="7"/>
      <c r="N640" s="7"/>
      <c r="O640" s="7"/>
      <c r="P640" s="7"/>
      <c r="Q640" s="7"/>
      <c r="R640" s="7"/>
      <c r="S640" s="7"/>
      <c r="T640" s="7"/>
      <c r="U640" s="7"/>
      <c r="V640" s="7"/>
      <c r="W640" s="7"/>
      <c r="X640" s="7"/>
      <c r="Y640" s="7"/>
      <c r="Z640" s="7"/>
      <c r="AA640" s="7"/>
    </row>
    <row r="641" ht="22.5" customHeight="1">
      <c r="A641" s="7" t="s">
        <v>5383</v>
      </c>
      <c r="B641" s="7">
        <v>1.0</v>
      </c>
      <c r="C641" s="7"/>
      <c r="D641" s="61">
        <v>46062.0</v>
      </c>
      <c r="E641" s="7"/>
      <c r="F641" s="7"/>
      <c r="G641" s="7"/>
      <c r="H641" s="7"/>
      <c r="I641" s="7"/>
      <c r="J641" s="7"/>
      <c r="K641" s="7"/>
      <c r="L641" s="7"/>
      <c r="M641" s="7"/>
      <c r="N641" s="7"/>
      <c r="O641" s="7"/>
      <c r="P641" s="7"/>
      <c r="Q641" s="7"/>
      <c r="R641" s="7"/>
      <c r="S641" s="7"/>
      <c r="T641" s="7"/>
      <c r="U641" s="7"/>
      <c r="V641" s="7"/>
      <c r="W641" s="7"/>
      <c r="X641" s="7"/>
      <c r="Y641" s="7"/>
      <c r="Z641" s="7"/>
      <c r="AA641" s="7"/>
    </row>
    <row r="642" ht="22.5" customHeight="1">
      <c r="A642" s="7" t="s">
        <v>1218</v>
      </c>
      <c r="B642" s="7">
        <v>1.0</v>
      </c>
      <c r="C642" s="7" t="s">
        <v>110</v>
      </c>
      <c r="D642" s="61">
        <v>46062.0</v>
      </c>
      <c r="E642" s="7"/>
      <c r="F642" s="7"/>
      <c r="G642" s="7"/>
      <c r="H642" s="7"/>
      <c r="I642" s="7"/>
      <c r="J642" s="7"/>
      <c r="K642" s="7"/>
      <c r="L642" s="7"/>
      <c r="M642" s="7"/>
      <c r="N642" s="7"/>
      <c r="O642" s="7"/>
      <c r="P642" s="7"/>
      <c r="Q642" s="7"/>
      <c r="R642" s="7"/>
      <c r="S642" s="7"/>
      <c r="T642" s="7"/>
      <c r="U642" s="7"/>
      <c r="V642" s="7"/>
      <c r="W642" s="7"/>
      <c r="X642" s="7"/>
      <c r="Y642" s="7"/>
      <c r="Z642" s="7"/>
      <c r="AA642" s="7"/>
    </row>
    <row r="643" ht="22.5" customHeight="1">
      <c r="A643" s="7" t="s">
        <v>665</v>
      </c>
      <c r="B643" s="7">
        <v>1.0</v>
      </c>
      <c r="C643" s="7" t="s">
        <v>110</v>
      </c>
      <c r="D643" s="61">
        <v>46062.0</v>
      </c>
      <c r="E643" s="7" t="s">
        <v>6161</v>
      </c>
      <c r="F643" s="7"/>
      <c r="G643" s="7"/>
      <c r="H643" s="7"/>
      <c r="I643" s="7" t="s">
        <v>968</v>
      </c>
      <c r="J643" s="7"/>
      <c r="K643" s="7"/>
      <c r="L643" s="7"/>
      <c r="M643" s="7"/>
      <c r="N643" s="7"/>
      <c r="O643" s="7"/>
      <c r="P643" s="7" t="s">
        <v>997</v>
      </c>
      <c r="Q643" s="7"/>
      <c r="R643" s="7"/>
      <c r="S643" s="7"/>
      <c r="T643" s="7"/>
      <c r="U643" s="7"/>
      <c r="V643" s="7"/>
      <c r="W643" s="7"/>
      <c r="X643" s="7"/>
      <c r="Y643" s="7"/>
      <c r="Z643" s="7"/>
      <c r="AA643" s="7"/>
    </row>
    <row r="644" ht="22.5" customHeight="1">
      <c r="A644" s="7" t="s">
        <v>1240</v>
      </c>
      <c r="B644" s="7">
        <v>1.0</v>
      </c>
      <c r="C644" s="7" t="s">
        <v>110</v>
      </c>
      <c r="D644" s="61">
        <v>46062.0</v>
      </c>
      <c r="E644" s="7"/>
      <c r="F644" s="7"/>
      <c r="G644" s="7"/>
      <c r="H644" s="7"/>
      <c r="I644" s="7"/>
      <c r="J644" s="7"/>
      <c r="K644" s="7"/>
      <c r="L644" s="7"/>
      <c r="M644" s="7"/>
      <c r="N644" s="7"/>
      <c r="O644" s="7"/>
      <c r="P644" s="7"/>
      <c r="Q644" s="7"/>
      <c r="R644" s="7"/>
      <c r="S644" s="7"/>
      <c r="T644" s="7"/>
      <c r="U644" s="7"/>
      <c r="V644" s="7"/>
      <c r="W644" s="7"/>
      <c r="X644" s="7"/>
      <c r="Y644" s="7"/>
      <c r="Z644" s="7"/>
      <c r="AA644" s="7"/>
    </row>
    <row r="645" ht="22.5" customHeight="1">
      <c r="A645" s="7" t="s">
        <v>231</v>
      </c>
      <c r="B645" s="7">
        <v>1.0</v>
      </c>
      <c r="C645" s="7" t="s">
        <v>56</v>
      </c>
      <c r="D645" s="61">
        <v>46064.0</v>
      </c>
      <c r="E645" s="7" t="s">
        <v>6168</v>
      </c>
      <c r="F645" s="7"/>
      <c r="G645" s="7"/>
      <c r="H645" s="7"/>
      <c r="I645" s="7"/>
      <c r="J645" s="7"/>
      <c r="K645" s="7"/>
      <c r="L645" s="7"/>
      <c r="M645" s="7"/>
      <c r="N645" s="7"/>
      <c r="O645" s="7" t="s">
        <v>997</v>
      </c>
      <c r="P645" s="7" t="s">
        <v>968</v>
      </c>
      <c r="Q645" s="7"/>
      <c r="R645" s="7"/>
      <c r="S645" s="7"/>
      <c r="T645" s="7"/>
      <c r="U645" s="7"/>
      <c r="V645" s="7"/>
      <c r="W645" s="7"/>
      <c r="X645" s="7"/>
      <c r="Y645" s="7"/>
      <c r="Z645" s="7"/>
      <c r="AA645" s="7"/>
    </row>
    <row r="646" ht="22.5" customHeight="1">
      <c r="A646" s="7" t="s">
        <v>364</v>
      </c>
      <c r="B646" s="7">
        <v>1.0</v>
      </c>
      <c r="C646" s="7" t="s">
        <v>56</v>
      </c>
      <c r="D646" s="61">
        <v>46064.0</v>
      </c>
      <c r="E646" s="7" t="s">
        <v>6174</v>
      </c>
      <c r="F646" s="7"/>
      <c r="G646" s="7"/>
      <c r="H646" s="7"/>
      <c r="I646" s="7"/>
      <c r="J646" s="7"/>
      <c r="K646" s="7"/>
      <c r="L646" s="7"/>
      <c r="M646" s="7"/>
      <c r="N646" s="7"/>
      <c r="O646" s="7" t="s">
        <v>997</v>
      </c>
      <c r="P646" s="7"/>
      <c r="Q646" s="7"/>
      <c r="R646" s="7"/>
      <c r="S646" s="7"/>
      <c r="T646" s="7"/>
      <c r="U646" s="7"/>
      <c r="V646" s="7"/>
      <c r="W646" s="7"/>
      <c r="X646" s="7"/>
      <c r="Y646" s="7"/>
      <c r="Z646" s="7"/>
      <c r="AA646" s="7"/>
    </row>
    <row r="647" ht="22.5" customHeight="1">
      <c r="A647" s="7" t="s">
        <v>454</v>
      </c>
      <c r="B647" s="7">
        <v>1.0</v>
      </c>
      <c r="C647" s="7" t="s">
        <v>56</v>
      </c>
      <c r="D647" s="61">
        <v>46064.0</v>
      </c>
      <c r="E647" s="7"/>
      <c r="F647" s="7"/>
      <c r="G647" s="7"/>
      <c r="H647" s="7"/>
      <c r="I647" s="7"/>
      <c r="J647" s="7"/>
      <c r="K647" s="7"/>
      <c r="L647" s="7"/>
      <c r="M647" s="7"/>
      <c r="N647" s="7"/>
      <c r="O647" s="7"/>
      <c r="P647" s="7"/>
      <c r="Q647" s="7"/>
      <c r="R647" s="7"/>
      <c r="S647" s="7"/>
      <c r="T647" s="7"/>
      <c r="U647" s="7"/>
      <c r="V647" s="7"/>
      <c r="W647" s="7"/>
      <c r="X647" s="7"/>
      <c r="Y647" s="7"/>
      <c r="Z647" s="7"/>
      <c r="AA647" s="7"/>
    </row>
    <row r="648" ht="22.5" customHeight="1">
      <c r="A648" s="7" t="s">
        <v>850</v>
      </c>
      <c r="B648" s="7">
        <v>1.0</v>
      </c>
      <c r="C648" s="7" t="s">
        <v>56</v>
      </c>
      <c r="D648" s="61">
        <v>46064.0</v>
      </c>
      <c r="E648" s="7" t="s">
        <v>6181</v>
      </c>
      <c r="F648" s="7"/>
      <c r="G648" s="7" t="s">
        <v>997</v>
      </c>
      <c r="H648" s="7" t="s">
        <v>997</v>
      </c>
      <c r="I648" s="7"/>
      <c r="J648" s="7"/>
      <c r="K648" s="7"/>
      <c r="L648" s="7"/>
      <c r="M648" s="7"/>
      <c r="N648" s="7"/>
      <c r="O648" s="7"/>
      <c r="P648" s="7"/>
      <c r="Q648" s="7"/>
      <c r="R648" s="7"/>
      <c r="S648" s="7"/>
      <c r="T648" s="7"/>
      <c r="U648" s="7"/>
      <c r="V648" s="7"/>
      <c r="W648" s="7"/>
      <c r="X648" s="7"/>
      <c r="Y648" s="7"/>
      <c r="Z648" s="7"/>
      <c r="AA648" s="7"/>
    </row>
    <row r="649" ht="22.5" customHeight="1">
      <c r="A649" s="7" t="s">
        <v>1044</v>
      </c>
      <c r="B649" s="7">
        <v>1.0</v>
      </c>
      <c r="C649" s="7" t="s">
        <v>56</v>
      </c>
      <c r="D649" s="61">
        <v>46064.0</v>
      </c>
      <c r="E649" s="7"/>
      <c r="F649" s="7"/>
      <c r="G649" s="7"/>
      <c r="H649" s="7"/>
      <c r="I649" s="7"/>
      <c r="J649" s="7"/>
      <c r="K649" s="7"/>
      <c r="L649" s="7"/>
      <c r="M649" s="7"/>
      <c r="N649" s="7"/>
      <c r="O649" s="7"/>
      <c r="P649" s="7"/>
      <c r="Q649" s="7"/>
      <c r="R649" s="7"/>
      <c r="S649" s="7"/>
      <c r="T649" s="7"/>
      <c r="U649" s="7"/>
      <c r="V649" s="7"/>
      <c r="W649" s="7"/>
      <c r="X649" s="7"/>
      <c r="Y649" s="7"/>
      <c r="Z649" s="7"/>
      <c r="AA649" s="7"/>
    </row>
    <row r="650" ht="22.5" customHeight="1">
      <c r="A650" s="7" t="s">
        <v>651</v>
      </c>
      <c r="B650" s="7">
        <v>1.0</v>
      </c>
      <c r="C650" s="7" t="s">
        <v>56</v>
      </c>
      <c r="D650" s="61">
        <v>46064.0</v>
      </c>
      <c r="E650" s="7" t="s">
        <v>6186</v>
      </c>
      <c r="F650" s="7"/>
      <c r="G650" s="7"/>
      <c r="H650" s="7"/>
      <c r="I650" s="7"/>
      <c r="J650" s="7"/>
      <c r="K650" s="7"/>
      <c r="L650" s="7"/>
      <c r="M650" s="7"/>
      <c r="N650" s="7"/>
      <c r="O650" s="7" t="s">
        <v>997</v>
      </c>
      <c r="P650" s="7"/>
      <c r="Q650" s="7"/>
      <c r="R650" s="7"/>
      <c r="S650" s="7"/>
      <c r="T650" s="7"/>
      <c r="U650" s="7"/>
      <c r="V650" s="7"/>
      <c r="W650" s="7"/>
      <c r="X650" s="7"/>
      <c r="Y650" s="7"/>
      <c r="Z650" s="7"/>
      <c r="AA650" s="7"/>
    </row>
    <row r="651" ht="22.5" customHeight="1">
      <c r="A651" s="7" t="s">
        <v>1190</v>
      </c>
      <c r="B651" s="7">
        <v>1.0</v>
      </c>
      <c r="C651" s="7" t="s">
        <v>56</v>
      </c>
      <c r="D651" s="61">
        <v>46064.0</v>
      </c>
      <c r="E651" s="7" t="s">
        <v>7247</v>
      </c>
      <c r="F651" s="7"/>
      <c r="G651" s="7"/>
      <c r="H651" s="7" t="s">
        <v>968</v>
      </c>
      <c r="I651" s="7"/>
      <c r="J651" s="7"/>
      <c r="K651" s="7"/>
      <c r="L651" s="7"/>
      <c r="M651" s="7" t="s">
        <v>997</v>
      </c>
      <c r="N651" s="7"/>
      <c r="O651" s="7" t="s">
        <v>1038</v>
      </c>
      <c r="P651" s="7" t="s">
        <v>968</v>
      </c>
      <c r="Q651" s="7"/>
      <c r="R651" s="7"/>
      <c r="S651" s="7"/>
      <c r="T651" s="7"/>
      <c r="U651" s="7"/>
      <c r="V651" s="7"/>
      <c r="W651" s="7"/>
      <c r="X651" s="7"/>
      <c r="Y651" s="7"/>
      <c r="Z651" s="7"/>
      <c r="AA651" s="7"/>
    </row>
    <row r="652" ht="22.5" customHeight="1">
      <c r="A652" s="7" t="s">
        <v>1144</v>
      </c>
      <c r="B652" s="7">
        <v>1.0</v>
      </c>
      <c r="C652" s="7" t="s">
        <v>56</v>
      </c>
      <c r="D652" s="61">
        <v>46064.0</v>
      </c>
      <c r="E652" s="7"/>
      <c r="F652" s="7"/>
      <c r="G652" s="7"/>
      <c r="H652" s="7"/>
      <c r="I652" s="7"/>
      <c r="J652" s="7"/>
      <c r="K652" s="7"/>
      <c r="L652" s="7"/>
      <c r="M652" s="7"/>
      <c r="N652" s="7"/>
      <c r="O652" s="7"/>
      <c r="P652" s="7"/>
      <c r="Q652" s="7"/>
      <c r="R652" s="7"/>
      <c r="S652" s="7"/>
      <c r="T652" s="7"/>
      <c r="U652" s="7"/>
      <c r="V652" s="7"/>
      <c r="W652" s="7"/>
      <c r="X652" s="7"/>
      <c r="Y652" s="7"/>
      <c r="Z652" s="7"/>
      <c r="AA652" s="7"/>
    </row>
    <row r="653" ht="22.5" customHeight="1">
      <c r="A653" s="7" t="s">
        <v>1210</v>
      </c>
      <c r="B653" s="7">
        <v>1.0</v>
      </c>
      <c r="C653" s="7" t="s">
        <v>56</v>
      </c>
      <c r="D653" s="61">
        <v>46064.0</v>
      </c>
      <c r="E653" s="7" t="s">
        <v>6196</v>
      </c>
      <c r="F653" s="7"/>
      <c r="G653" s="7"/>
      <c r="H653" s="7" t="s">
        <v>968</v>
      </c>
      <c r="I653" s="7"/>
      <c r="J653" s="7"/>
      <c r="K653" s="7"/>
      <c r="L653" s="7"/>
      <c r="M653" s="7"/>
      <c r="N653" s="7"/>
      <c r="O653" s="7"/>
      <c r="P653" s="7" t="s">
        <v>968</v>
      </c>
      <c r="Q653" s="7"/>
      <c r="R653" s="7"/>
      <c r="S653" s="7"/>
      <c r="T653" s="7"/>
      <c r="U653" s="7"/>
      <c r="V653" s="7"/>
      <c r="W653" s="7"/>
      <c r="X653" s="7"/>
      <c r="Y653" s="7"/>
      <c r="Z653" s="7"/>
      <c r="AA653" s="7"/>
    </row>
    <row r="654" ht="22.5" customHeight="1">
      <c r="A654" s="7" t="s">
        <v>1288</v>
      </c>
      <c r="B654" s="7">
        <v>1.0</v>
      </c>
      <c r="C654" s="7" t="s">
        <v>56</v>
      </c>
      <c r="D654" s="61">
        <v>46064.0</v>
      </c>
      <c r="E654" s="7"/>
      <c r="F654" s="7"/>
      <c r="G654" s="7"/>
      <c r="H654" s="7"/>
      <c r="I654" s="7"/>
      <c r="J654" s="7"/>
      <c r="K654" s="7"/>
      <c r="L654" s="7"/>
      <c r="M654" s="7"/>
      <c r="N654" s="7"/>
      <c r="O654" s="7"/>
      <c r="P654" s="7"/>
      <c r="Q654" s="7"/>
      <c r="R654" s="7"/>
      <c r="S654" s="7"/>
      <c r="T654" s="7"/>
      <c r="U654" s="7"/>
      <c r="V654" s="7"/>
      <c r="W654" s="7"/>
      <c r="X654" s="7"/>
      <c r="Y654" s="7"/>
      <c r="Z654" s="7"/>
      <c r="AA654" s="7"/>
    </row>
    <row r="655" ht="22.5" customHeight="1">
      <c r="A655" s="7" t="s">
        <v>1250</v>
      </c>
      <c r="B655" s="7">
        <v>1.0</v>
      </c>
      <c r="C655" s="7" t="s">
        <v>56</v>
      </c>
      <c r="D655" s="61">
        <v>46064.0</v>
      </c>
      <c r="E655" s="7"/>
      <c r="F655" s="7"/>
      <c r="G655" s="7"/>
      <c r="H655" s="7"/>
      <c r="I655" s="7"/>
      <c r="J655" s="7"/>
      <c r="K655" s="7"/>
      <c r="L655" s="7"/>
      <c r="M655" s="7"/>
      <c r="N655" s="7"/>
      <c r="O655" s="7"/>
      <c r="P655" s="7"/>
      <c r="Q655" s="7"/>
      <c r="R655" s="7"/>
      <c r="S655" s="7"/>
      <c r="T655" s="7"/>
      <c r="U655" s="7"/>
      <c r="V655" s="7"/>
      <c r="W655" s="7"/>
      <c r="X655" s="7"/>
      <c r="Y655" s="7"/>
      <c r="Z655" s="7"/>
      <c r="AA655" s="7"/>
    </row>
    <row r="656" ht="22.5" customHeight="1">
      <c r="A656" s="7" t="s">
        <v>573</v>
      </c>
      <c r="B656" s="7">
        <v>1.0</v>
      </c>
      <c r="C656" s="7" t="s">
        <v>56</v>
      </c>
      <c r="D656" s="61">
        <v>46064.0</v>
      </c>
      <c r="E656" s="7" t="s">
        <v>6201</v>
      </c>
      <c r="F656" s="7"/>
      <c r="G656" s="7"/>
      <c r="H656" s="7"/>
      <c r="I656" s="7"/>
      <c r="J656" s="7"/>
      <c r="K656" s="7"/>
      <c r="L656" s="7"/>
      <c r="M656" s="7"/>
      <c r="N656" s="7"/>
      <c r="O656" s="7" t="s">
        <v>968</v>
      </c>
      <c r="P656" s="7" t="s">
        <v>997</v>
      </c>
      <c r="Q656" s="7"/>
      <c r="R656" s="7"/>
      <c r="S656" s="7"/>
      <c r="T656" s="7"/>
      <c r="U656" s="7"/>
      <c r="V656" s="7"/>
      <c r="W656" s="7"/>
      <c r="X656" s="7"/>
      <c r="Y656" s="7"/>
      <c r="Z656" s="7"/>
      <c r="AA656" s="7"/>
    </row>
    <row r="657" ht="22.5" customHeight="1">
      <c r="A657" s="7" t="s">
        <v>624</v>
      </c>
      <c r="B657" s="7">
        <v>1.0</v>
      </c>
      <c r="C657" s="7" t="s">
        <v>56</v>
      </c>
      <c r="D657" s="61">
        <v>46064.0</v>
      </c>
      <c r="E657" s="7"/>
      <c r="F657" s="7"/>
      <c r="G657" s="7"/>
      <c r="H657" s="7"/>
      <c r="I657" s="7"/>
      <c r="J657" s="7"/>
      <c r="K657" s="7"/>
      <c r="L657" s="7"/>
      <c r="M657" s="7"/>
      <c r="N657" s="7"/>
      <c r="O657" s="7"/>
      <c r="P657" s="7"/>
      <c r="Q657" s="7"/>
      <c r="R657" s="7"/>
      <c r="S657" s="7"/>
      <c r="T657" s="7"/>
      <c r="U657" s="7"/>
      <c r="V657" s="7"/>
      <c r="W657" s="7"/>
      <c r="X657" s="7"/>
      <c r="Y657" s="7"/>
      <c r="Z657" s="7"/>
      <c r="AA657" s="7"/>
    </row>
    <row r="658" ht="22.5" customHeight="1">
      <c r="A658" s="7" t="s">
        <v>570</v>
      </c>
      <c r="B658" s="7">
        <v>1.0</v>
      </c>
      <c r="C658" s="7" t="s">
        <v>56</v>
      </c>
      <c r="D658" s="61">
        <v>46064.0</v>
      </c>
      <c r="E658" s="7" t="s">
        <v>6210</v>
      </c>
      <c r="F658" s="7"/>
      <c r="G658" s="7" t="s">
        <v>997</v>
      </c>
      <c r="H658" s="7"/>
      <c r="I658" s="7"/>
      <c r="J658" s="7" t="s">
        <v>997</v>
      </c>
      <c r="K658" s="7"/>
      <c r="L658" s="7"/>
      <c r="M658" s="7"/>
      <c r="N658" s="7"/>
      <c r="O658" s="7" t="s">
        <v>1038</v>
      </c>
      <c r="P658" s="7" t="s">
        <v>968</v>
      </c>
      <c r="Q658" s="7"/>
      <c r="R658" s="7"/>
      <c r="S658" s="7"/>
      <c r="T658" s="7"/>
      <c r="U658" s="7"/>
      <c r="V658" s="7"/>
      <c r="W658" s="7"/>
      <c r="X658" s="7"/>
      <c r="Y658" s="7"/>
      <c r="Z658" s="7"/>
      <c r="AA658" s="7"/>
    </row>
    <row r="659" ht="22.5" customHeight="1">
      <c r="A659" s="7" t="s">
        <v>1316</v>
      </c>
      <c r="B659" s="7">
        <v>1.0</v>
      </c>
      <c r="C659" s="7" t="s">
        <v>56</v>
      </c>
      <c r="D659" s="61">
        <v>46064.0</v>
      </c>
      <c r="E659" s="7"/>
      <c r="F659" s="7"/>
      <c r="G659" s="7"/>
      <c r="H659" s="7"/>
      <c r="I659" s="7"/>
      <c r="J659" s="7"/>
      <c r="K659" s="7"/>
      <c r="L659" s="7"/>
      <c r="M659" s="7"/>
      <c r="N659" s="7"/>
      <c r="O659" s="7"/>
      <c r="P659" s="7"/>
      <c r="Q659" s="7"/>
      <c r="R659" s="7"/>
      <c r="S659" s="7"/>
      <c r="T659" s="7"/>
      <c r="U659" s="7"/>
      <c r="V659" s="7"/>
      <c r="W659" s="7"/>
      <c r="X659" s="7"/>
      <c r="Y659" s="7"/>
      <c r="Z659" s="7"/>
      <c r="AA659" s="7"/>
    </row>
    <row r="660" ht="22.5" customHeight="1">
      <c r="A660" s="7" t="s">
        <v>755</v>
      </c>
      <c r="B660" s="7">
        <v>1.0</v>
      </c>
      <c r="C660" s="7" t="s">
        <v>56</v>
      </c>
      <c r="D660" s="61">
        <v>46064.0</v>
      </c>
      <c r="E660" s="7"/>
      <c r="F660" s="7"/>
      <c r="G660" s="7"/>
      <c r="H660" s="7"/>
      <c r="I660" s="7"/>
      <c r="J660" s="7"/>
      <c r="K660" s="7"/>
      <c r="L660" s="7"/>
      <c r="M660" s="7"/>
      <c r="N660" s="7"/>
      <c r="O660" s="7"/>
      <c r="P660" s="7"/>
      <c r="Q660" s="7"/>
      <c r="R660" s="7"/>
      <c r="S660" s="7"/>
      <c r="T660" s="7"/>
      <c r="U660" s="7"/>
      <c r="V660" s="7"/>
      <c r="W660" s="7"/>
      <c r="X660" s="7"/>
      <c r="Y660" s="7"/>
      <c r="Z660" s="7"/>
      <c r="AA660" s="7"/>
    </row>
    <row r="661" ht="22.5" customHeight="1">
      <c r="A661" s="7" t="s">
        <v>683</v>
      </c>
      <c r="B661" s="7">
        <v>1.0</v>
      </c>
      <c r="C661" s="7" t="s">
        <v>56</v>
      </c>
      <c r="D661" s="61">
        <v>46064.0</v>
      </c>
      <c r="E661" s="7" t="s">
        <v>7420</v>
      </c>
      <c r="F661" s="7"/>
      <c r="G661" s="7"/>
      <c r="H661" s="7" t="s">
        <v>997</v>
      </c>
      <c r="I661" s="7"/>
      <c r="J661" s="7"/>
      <c r="K661" s="7"/>
      <c r="L661" s="7"/>
      <c r="M661" s="7"/>
      <c r="N661" s="7"/>
      <c r="O661" s="7"/>
      <c r="P661" s="7"/>
      <c r="Q661" s="7"/>
      <c r="R661" s="7"/>
      <c r="S661" s="7"/>
      <c r="T661" s="7"/>
      <c r="U661" s="7"/>
      <c r="V661" s="7"/>
      <c r="W661" s="7"/>
      <c r="X661" s="7"/>
      <c r="Y661" s="7"/>
      <c r="Z661" s="7"/>
      <c r="AA661" s="7"/>
    </row>
    <row r="662" ht="22.5" customHeight="1">
      <c r="A662" s="7" t="s">
        <v>906</v>
      </c>
      <c r="B662" s="7">
        <v>1.0</v>
      </c>
      <c r="C662" s="7" t="s">
        <v>56</v>
      </c>
      <c r="D662" s="61">
        <v>46064.0</v>
      </c>
      <c r="E662" s="7" t="s">
        <v>6215</v>
      </c>
      <c r="F662" s="7"/>
      <c r="G662" s="7" t="s">
        <v>997</v>
      </c>
      <c r="H662" s="7"/>
      <c r="I662" s="7"/>
      <c r="J662" s="7"/>
      <c r="K662" s="7"/>
      <c r="L662" s="7"/>
      <c r="M662" s="7"/>
      <c r="N662" s="7"/>
      <c r="O662" s="7" t="s">
        <v>997</v>
      </c>
      <c r="P662" s="7"/>
      <c r="Q662" s="7"/>
      <c r="R662" s="7"/>
      <c r="S662" s="7"/>
      <c r="T662" s="7"/>
      <c r="U662" s="7"/>
      <c r="V662" s="7"/>
      <c r="W662" s="7"/>
      <c r="X662" s="7"/>
      <c r="Y662" s="7"/>
      <c r="Z662" s="7"/>
      <c r="AA662" s="7"/>
    </row>
    <row r="663" ht="22.5" customHeight="1">
      <c r="A663" s="7" t="s">
        <v>1056</v>
      </c>
      <c r="B663" s="7">
        <v>1.0</v>
      </c>
      <c r="C663" s="7" t="s">
        <v>56</v>
      </c>
      <c r="D663" s="61">
        <v>46064.0</v>
      </c>
      <c r="E663" s="7"/>
      <c r="F663" s="7"/>
      <c r="G663" s="7"/>
      <c r="H663" s="7"/>
      <c r="I663" s="7"/>
      <c r="J663" s="7"/>
      <c r="K663" s="7"/>
      <c r="L663" s="7"/>
      <c r="M663" s="7"/>
      <c r="N663" s="7"/>
      <c r="O663" s="7"/>
      <c r="P663" s="7"/>
      <c r="Q663" s="7"/>
      <c r="R663" s="7"/>
      <c r="S663" s="7"/>
      <c r="T663" s="7"/>
      <c r="U663" s="7"/>
      <c r="V663" s="7"/>
      <c r="W663" s="7"/>
      <c r="X663" s="7"/>
      <c r="Y663" s="7"/>
      <c r="Z663" s="7"/>
      <c r="AA663" s="7"/>
    </row>
    <row r="664" ht="22.5" customHeight="1">
      <c r="A664" s="7" t="s">
        <v>473</v>
      </c>
      <c r="B664" s="7">
        <v>1.0</v>
      </c>
      <c r="C664" s="7" t="s">
        <v>56</v>
      </c>
      <c r="D664" s="61">
        <v>46064.0</v>
      </c>
      <c r="E664" s="7" t="s">
        <v>6219</v>
      </c>
      <c r="F664" s="7"/>
      <c r="G664" s="7"/>
      <c r="H664" s="7"/>
      <c r="I664" s="7"/>
      <c r="J664" s="7"/>
      <c r="K664" s="7"/>
      <c r="L664" s="7"/>
      <c r="M664" s="7"/>
      <c r="N664" s="7"/>
      <c r="O664" s="7" t="s">
        <v>997</v>
      </c>
      <c r="P664" s="7" t="s">
        <v>997</v>
      </c>
      <c r="Q664" s="7"/>
      <c r="R664" s="7"/>
      <c r="S664" s="7"/>
      <c r="T664" s="7"/>
      <c r="U664" s="7"/>
      <c r="V664" s="7"/>
      <c r="W664" s="7"/>
      <c r="X664" s="7"/>
      <c r="Y664" s="7"/>
      <c r="Z664" s="7"/>
      <c r="AA664" s="7"/>
    </row>
    <row r="665" ht="22.5" customHeight="1">
      <c r="A665" s="7" t="s">
        <v>647</v>
      </c>
      <c r="B665" s="7">
        <v>1.0</v>
      </c>
      <c r="C665" s="7" t="s">
        <v>56</v>
      </c>
      <c r="D665" s="61">
        <v>46064.0</v>
      </c>
      <c r="E665" s="7"/>
      <c r="F665" s="7"/>
      <c r="G665" s="7"/>
      <c r="H665" s="7"/>
      <c r="I665" s="7"/>
      <c r="J665" s="7"/>
      <c r="K665" s="7"/>
      <c r="L665" s="7"/>
      <c r="M665" s="7"/>
      <c r="N665" s="7"/>
      <c r="O665" s="7"/>
      <c r="P665" s="7"/>
      <c r="Q665" s="7"/>
      <c r="R665" s="7"/>
      <c r="S665" s="7"/>
      <c r="T665" s="7"/>
      <c r="U665" s="7"/>
      <c r="V665" s="7"/>
      <c r="W665" s="7"/>
      <c r="X665" s="7"/>
      <c r="Y665" s="7"/>
      <c r="Z665" s="7"/>
      <c r="AA665" s="7"/>
    </row>
    <row r="666" ht="22.5" customHeight="1">
      <c r="A666" s="7" t="s">
        <v>605</v>
      </c>
      <c r="B666" s="7">
        <v>1.0</v>
      </c>
      <c r="C666" s="7" t="s">
        <v>56</v>
      </c>
      <c r="D666" s="61">
        <v>46064.0</v>
      </c>
      <c r="E666" s="7"/>
      <c r="F666" s="7"/>
      <c r="G666" s="7"/>
      <c r="H666" s="7"/>
      <c r="I666" s="7"/>
      <c r="J666" s="7"/>
      <c r="K666" s="7"/>
      <c r="L666" s="7"/>
      <c r="M666" s="7"/>
      <c r="N666" s="7"/>
      <c r="O666" s="7"/>
      <c r="P666" s="7"/>
      <c r="Q666" s="7"/>
      <c r="R666" s="7"/>
      <c r="S666" s="7"/>
      <c r="T666" s="7"/>
      <c r="U666" s="7"/>
      <c r="V666" s="7"/>
      <c r="W666" s="7"/>
      <c r="X666" s="7"/>
      <c r="Y666" s="7"/>
      <c r="Z666" s="7"/>
      <c r="AA666" s="7"/>
    </row>
    <row r="667" ht="22.5" customHeight="1">
      <c r="A667" s="7" t="s">
        <v>339</v>
      </c>
      <c r="B667" s="7">
        <v>1.0</v>
      </c>
      <c r="C667" s="7" t="s">
        <v>126</v>
      </c>
      <c r="D667" s="61">
        <v>46063.0</v>
      </c>
      <c r="E667" s="7"/>
      <c r="F667" s="7"/>
      <c r="G667" s="7"/>
      <c r="H667" s="7"/>
      <c r="I667" s="7"/>
      <c r="J667" s="7"/>
      <c r="K667" s="7"/>
      <c r="L667" s="7"/>
      <c r="M667" s="7"/>
      <c r="N667" s="7"/>
      <c r="O667" s="7"/>
      <c r="P667" s="7"/>
      <c r="Q667" s="7"/>
      <c r="R667" s="7"/>
      <c r="S667" s="7"/>
      <c r="T667" s="7"/>
      <c r="U667" s="7"/>
      <c r="V667" s="7"/>
      <c r="W667" s="7"/>
      <c r="X667" s="7"/>
      <c r="Y667" s="7"/>
      <c r="Z667" s="7"/>
      <c r="AA667" s="7"/>
    </row>
    <row r="668" ht="22.5" customHeight="1">
      <c r="A668" s="7" t="s">
        <v>807</v>
      </c>
      <c r="B668" s="7">
        <v>1.0</v>
      </c>
      <c r="C668" s="7" t="s">
        <v>126</v>
      </c>
      <c r="D668" s="61">
        <v>46063.0</v>
      </c>
      <c r="E668" s="7"/>
      <c r="F668" s="7"/>
      <c r="G668" s="7"/>
      <c r="H668" s="7"/>
      <c r="I668" s="7"/>
      <c r="J668" s="7"/>
      <c r="K668" s="7"/>
      <c r="L668" s="7"/>
      <c r="M668" s="7"/>
      <c r="N668" s="7"/>
      <c r="O668" s="7"/>
      <c r="P668" s="7"/>
      <c r="Q668" s="7"/>
      <c r="R668" s="7"/>
      <c r="S668" s="7"/>
      <c r="T668" s="7"/>
      <c r="U668" s="7"/>
      <c r="V668" s="7"/>
      <c r="W668" s="7"/>
      <c r="X668" s="7"/>
      <c r="Y668" s="7"/>
      <c r="Z668" s="7"/>
      <c r="AA668" s="7"/>
    </row>
    <row r="669" ht="22.5" customHeight="1">
      <c r="A669" s="7" t="s">
        <v>862</v>
      </c>
      <c r="B669" s="7">
        <v>1.0</v>
      </c>
      <c r="C669" s="7" t="s">
        <v>126</v>
      </c>
      <c r="D669" s="61">
        <v>46063.0</v>
      </c>
      <c r="E669" s="7"/>
      <c r="F669" s="7"/>
      <c r="G669" s="7"/>
      <c r="H669" s="7"/>
      <c r="I669" s="7"/>
      <c r="J669" s="7"/>
      <c r="K669" s="7"/>
      <c r="L669" s="7"/>
      <c r="M669" s="7"/>
      <c r="N669" s="7"/>
      <c r="O669" s="7"/>
      <c r="P669" s="7"/>
      <c r="Q669" s="7"/>
      <c r="R669" s="7"/>
      <c r="S669" s="7"/>
      <c r="T669" s="7"/>
      <c r="U669" s="7"/>
      <c r="V669" s="7"/>
      <c r="W669" s="7"/>
      <c r="X669" s="7"/>
      <c r="Y669" s="7"/>
      <c r="Z669" s="7"/>
      <c r="AA669" s="7"/>
    </row>
    <row r="670" ht="22.5" customHeight="1">
      <c r="A670" s="7" t="s">
        <v>1272</v>
      </c>
      <c r="B670" s="7">
        <v>1.0</v>
      </c>
      <c r="C670" s="7" t="s">
        <v>126</v>
      </c>
      <c r="D670" s="61">
        <v>46063.0</v>
      </c>
      <c r="E670" s="7" t="s">
        <v>7565</v>
      </c>
      <c r="F670" s="7"/>
      <c r="G670" s="7"/>
      <c r="H670" s="7"/>
      <c r="I670" s="7" t="s">
        <v>968</v>
      </c>
      <c r="J670" s="7"/>
      <c r="K670" s="7"/>
      <c r="L670" s="7"/>
      <c r="M670" s="7"/>
      <c r="N670" s="7"/>
      <c r="O670" s="7" t="s">
        <v>997</v>
      </c>
      <c r="P670" s="7"/>
      <c r="Q670" s="7"/>
      <c r="R670" s="7"/>
      <c r="S670" s="7"/>
      <c r="T670" s="7"/>
      <c r="U670" s="7"/>
      <c r="V670" s="7"/>
      <c r="W670" s="7"/>
      <c r="X670" s="7"/>
      <c r="Y670" s="7"/>
      <c r="Z670" s="7"/>
      <c r="AA670" s="7"/>
    </row>
    <row r="671" ht="22.5" customHeight="1">
      <c r="A671" s="7" t="s">
        <v>856</v>
      </c>
      <c r="B671" s="7">
        <v>1.0</v>
      </c>
      <c r="C671" s="7" t="s">
        <v>126</v>
      </c>
      <c r="D671" s="61">
        <v>46063.0</v>
      </c>
      <c r="E671" s="7"/>
      <c r="F671" s="7"/>
      <c r="G671" s="7"/>
      <c r="H671" s="7"/>
      <c r="I671" s="7"/>
      <c r="J671" s="7"/>
      <c r="K671" s="7"/>
      <c r="L671" s="7"/>
      <c r="M671" s="7"/>
      <c r="N671" s="7"/>
      <c r="O671" s="7"/>
      <c r="P671" s="7"/>
      <c r="Q671" s="7"/>
      <c r="R671" s="7"/>
      <c r="S671" s="7"/>
      <c r="T671" s="7"/>
      <c r="U671" s="7"/>
      <c r="V671" s="7"/>
      <c r="W671" s="7"/>
      <c r="X671" s="7"/>
      <c r="Y671" s="7"/>
      <c r="Z671" s="7"/>
      <c r="AA671" s="7"/>
    </row>
    <row r="672" ht="22.5" customHeight="1">
      <c r="A672" s="7" t="s">
        <v>1277</v>
      </c>
      <c r="B672" s="7">
        <v>1.0</v>
      </c>
      <c r="C672" s="7" t="s">
        <v>126</v>
      </c>
      <c r="D672" s="61">
        <v>46063.0</v>
      </c>
      <c r="E672" s="7" t="s">
        <v>6229</v>
      </c>
      <c r="F672" s="7"/>
      <c r="G672" s="7"/>
      <c r="H672" s="7"/>
      <c r="I672" s="7" t="s">
        <v>968</v>
      </c>
      <c r="J672" s="7"/>
      <c r="K672" s="7"/>
      <c r="L672" s="7"/>
      <c r="M672" s="7" t="s">
        <v>968</v>
      </c>
      <c r="N672" s="7"/>
      <c r="O672" s="7" t="s">
        <v>997</v>
      </c>
      <c r="P672" s="7"/>
      <c r="Q672" s="7"/>
      <c r="R672" s="7"/>
      <c r="S672" s="7"/>
      <c r="T672" s="7"/>
      <c r="U672" s="7"/>
      <c r="V672" s="7"/>
      <c r="W672" s="7"/>
      <c r="X672" s="7"/>
      <c r="Y672" s="7"/>
      <c r="Z672" s="7"/>
      <c r="AA672" s="7"/>
    </row>
    <row r="673" ht="22.5" customHeight="1">
      <c r="A673" s="7" t="s">
        <v>974</v>
      </c>
      <c r="B673" s="7">
        <v>1.0</v>
      </c>
      <c r="C673" s="7" t="s">
        <v>126</v>
      </c>
      <c r="D673" s="61">
        <v>46063.0</v>
      </c>
      <c r="E673" s="7"/>
      <c r="F673" s="7"/>
      <c r="G673" s="7"/>
      <c r="H673" s="7"/>
      <c r="I673" s="7"/>
      <c r="J673" s="7"/>
      <c r="K673" s="7"/>
      <c r="L673" s="7"/>
      <c r="M673" s="7"/>
      <c r="N673" s="7"/>
      <c r="O673" s="7"/>
      <c r="P673" s="7"/>
      <c r="Q673" s="7"/>
      <c r="R673" s="7"/>
      <c r="S673" s="7"/>
      <c r="T673" s="7"/>
      <c r="U673" s="7"/>
      <c r="V673" s="7"/>
      <c r="W673" s="7"/>
      <c r="X673" s="7"/>
      <c r="Y673" s="7"/>
      <c r="Z673" s="7"/>
      <c r="AA673" s="7"/>
    </row>
    <row r="674" ht="22.5" customHeight="1">
      <c r="A674" s="7" t="s">
        <v>1145</v>
      </c>
      <c r="B674" s="7">
        <v>1.0</v>
      </c>
      <c r="C674" s="7" t="s">
        <v>126</v>
      </c>
      <c r="D674" s="61">
        <v>46063.0</v>
      </c>
      <c r="E674" s="7"/>
      <c r="F674" s="7"/>
      <c r="G674" s="7"/>
      <c r="H674" s="7"/>
      <c r="I674" s="7"/>
      <c r="J674" s="7"/>
      <c r="K674" s="7"/>
      <c r="L674" s="7"/>
      <c r="M674" s="7"/>
      <c r="N674" s="7"/>
      <c r="O674" s="7"/>
      <c r="P674" s="7"/>
      <c r="Q674" s="7"/>
      <c r="R674" s="7"/>
      <c r="S674" s="7"/>
      <c r="T674" s="7"/>
      <c r="U674" s="7"/>
      <c r="V674" s="7"/>
      <c r="W674" s="7"/>
      <c r="X674" s="7"/>
      <c r="Y674" s="7"/>
      <c r="Z674" s="7"/>
      <c r="AA674" s="7"/>
    </row>
    <row r="675" ht="22.5" customHeight="1">
      <c r="A675" s="7" t="s">
        <v>704</v>
      </c>
      <c r="B675" s="7">
        <v>1.0</v>
      </c>
      <c r="C675" s="7" t="s">
        <v>126</v>
      </c>
      <c r="D675" s="61">
        <v>46063.0</v>
      </c>
      <c r="E675" s="7"/>
      <c r="F675" s="7"/>
      <c r="G675" s="7"/>
      <c r="H675" s="7"/>
      <c r="I675" s="7"/>
      <c r="J675" s="7"/>
      <c r="K675" s="7"/>
      <c r="L675" s="7"/>
      <c r="M675" s="7"/>
      <c r="N675" s="7"/>
      <c r="O675" s="7"/>
      <c r="P675" s="7"/>
      <c r="Q675" s="7"/>
      <c r="R675" s="7"/>
      <c r="S675" s="7"/>
      <c r="T675" s="7"/>
      <c r="U675" s="7"/>
      <c r="V675" s="7"/>
      <c r="W675" s="7"/>
      <c r="X675" s="7"/>
      <c r="Y675" s="7"/>
      <c r="Z675" s="7"/>
      <c r="AA675" s="7"/>
    </row>
    <row r="676" ht="22.5" customHeight="1">
      <c r="A676" s="7" t="s">
        <v>630</v>
      </c>
      <c r="B676" s="7">
        <v>1.0</v>
      </c>
      <c r="C676" s="7" t="s">
        <v>126</v>
      </c>
      <c r="D676" s="61">
        <v>46063.0</v>
      </c>
      <c r="E676" s="7"/>
      <c r="F676" s="7"/>
      <c r="G676" s="7"/>
      <c r="H676" s="7"/>
      <c r="I676" s="7"/>
      <c r="J676" s="7"/>
      <c r="K676" s="7"/>
      <c r="L676" s="7"/>
      <c r="M676" s="7"/>
      <c r="N676" s="7"/>
      <c r="O676" s="7"/>
      <c r="P676" s="7"/>
      <c r="Q676" s="7"/>
      <c r="R676" s="7"/>
      <c r="S676" s="7"/>
      <c r="T676" s="7"/>
      <c r="U676" s="7"/>
      <c r="V676" s="7"/>
      <c r="W676" s="7"/>
      <c r="X676" s="7"/>
      <c r="Y676" s="7"/>
      <c r="Z676" s="7"/>
      <c r="AA676" s="7"/>
    </row>
    <row r="677" ht="22.5" customHeight="1">
      <c r="A677" s="7" t="s">
        <v>1032</v>
      </c>
      <c r="B677" s="7">
        <v>1.0</v>
      </c>
      <c r="C677" s="7" t="s">
        <v>126</v>
      </c>
      <c r="D677" s="61">
        <v>46063.0</v>
      </c>
      <c r="E677" s="7"/>
      <c r="F677" s="7"/>
      <c r="G677" s="7"/>
      <c r="H677" s="7"/>
      <c r="I677" s="7"/>
      <c r="J677" s="7"/>
      <c r="K677" s="7"/>
      <c r="L677" s="7"/>
      <c r="M677" s="7"/>
      <c r="N677" s="7"/>
      <c r="O677" s="7"/>
      <c r="P677" s="7"/>
      <c r="Q677" s="7"/>
      <c r="R677" s="7"/>
      <c r="S677" s="7"/>
      <c r="T677" s="7"/>
      <c r="U677" s="7"/>
      <c r="V677" s="7"/>
      <c r="W677" s="7"/>
      <c r="X677" s="7"/>
      <c r="Y677" s="7"/>
      <c r="Z677" s="7"/>
      <c r="AA677" s="7"/>
    </row>
    <row r="678" ht="22.5" customHeight="1">
      <c r="A678" s="7" t="s">
        <v>1318</v>
      </c>
      <c r="B678" s="7">
        <v>1.0</v>
      </c>
      <c r="C678" s="7" t="s">
        <v>126</v>
      </c>
      <c r="D678" s="61">
        <v>46063.0</v>
      </c>
      <c r="E678" s="7"/>
      <c r="F678" s="7"/>
      <c r="G678" s="7"/>
      <c r="H678" s="7"/>
      <c r="I678" s="7"/>
      <c r="J678" s="7"/>
      <c r="K678" s="7"/>
      <c r="L678" s="7"/>
      <c r="M678" s="7"/>
      <c r="N678" s="7"/>
      <c r="O678" s="7"/>
      <c r="P678" s="7"/>
      <c r="Q678" s="7"/>
      <c r="R678" s="7"/>
      <c r="S678" s="7"/>
      <c r="T678" s="7"/>
      <c r="U678" s="7"/>
      <c r="V678" s="7"/>
      <c r="W678" s="7"/>
      <c r="X678" s="7"/>
      <c r="Y678" s="7"/>
      <c r="Z678" s="7"/>
      <c r="AA678" s="7"/>
    </row>
    <row r="679" ht="22.5" customHeight="1">
      <c r="A679" s="7" t="s">
        <v>1283</v>
      </c>
      <c r="B679" s="7">
        <v>1.0</v>
      </c>
      <c r="C679" s="7" t="s">
        <v>126</v>
      </c>
      <c r="D679" s="61">
        <v>46063.0</v>
      </c>
      <c r="E679" s="7" t="s">
        <v>6233</v>
      </c>
      <c r="F679" s="7"/>
      <c r="G679" s="7"/>
      <c r="H679" s="7"/>
      <c r="I679" s="7"/>
      <c r="J679" s="7"/>
      <c r="K679" s="7"/>
      <c r="L679" s="7"/>
      <c r="M679" s="7"/>
      <c r="N679" s="7"/>
      <c r="O679" s="7" t="s">
        <v>997</v>
      </c>
      <c r="P679" s="7"/>
      <c r="Q679" s="7"/>
      <c r="R679" s="7"/>
      <c r="S679" s="7"/>
      <c r="T679" s="7"/>
      <c r="U679" s="7"/>
      <c r="V679" s="7"/>
      <c r="W679" s="7"/>
      <c r="X679" s="7"/>
      <c r="Y679" s="7"/>
      <c r="Z679" s="7"/>
      <c r="AA679" s="7"/>
    </row>
    <row r="680" ht="22.5" customHeight="1">
      <c r="A680" s="7" t="s">
        <v>912</v>
      </c>
      <c r="B680" s="7">
        <v>1.0</v>
      </c>
      <c r="C680" s="7" t="s">
        <v>126</v>
      </c>
      <c r="D680" s="61">
        <v>46063.0</v>
      </c>
      <c r="E680" s="7"/>
      <c r="F680" s="7"/>
      <c r="G680" s="7"/>
      <c r="H680" s="7"/>
      <c r="I680" s="7"/>
      <c r="J680" s="7"/>
      <c r="K680" s="7"/>
      <c r="L680" s="7"/>
      <c r="M680" s="7"/>
      <c r="N680" s="7"/>
      <c r="O680" s="7"/>
      <c r="P680" s="7"/>
      <c r="Q680" s="7"/>
      <c r="R680" s="7"/>
      <c r="S680" s="7"/>
      <c r="T680" s="7"/>
      <c r="U680" s="7"/>
      <c r="V680" s="7"/>
      <c r="W680" s="7"/>
      <c r="X680" s="7"/>
      <c r="Y680" s="7"/>
      <c r="Z680" s="7"/>
      <c r="AA680" s="7"/>
    </row>
    <row r="681" ht="22.5" customHeight="1">
      <c r="A681" s="7" t="s">
        <v>1165</v>
      </c>
      <c r="B681" s="7">
        <v>1.0</v>
      </c>
      <c r="C681" s="7" t="s">
        <v>126</v>
      </c>
      <c r="D681" s="61">
        <v>46063.0</v>
      </c>
      <c r="E681" s="7" t="s">
        <v>6243</v>
      </c>
      <c r="F681" s="7"/>
      <c r="G681" s="7"/>
      <c r="H681" s="7"/>
      <c r="I681" s="7"/>
      <c r="J681" s="7"/>
      <c r="K681" s="7"/>
      <c r="L681" s="7"/>
      <c r="M681" s="7"/>
      <c r="N681" s="7"/>
      <c r="O681" s="7" t="s">
        <v>968</v>
      </c>
      <c r="P681" s="7"/>
      <c r="Q681" s="7"/>
      <c r="R681" s="7"/>
      <c r="S681" s="7"/>
      <c r="T681" s="7"/>
      <c r="U681" s="7"/>
      <c r="V681" s="7"/>
      <c r="W681" s="7"/>
      <c r="X681" s="7"/>
      <c r="Y681" s="7"/>
      <c r="Z681" s="7"/>
      <c r="AA681" s="7"/>
    </row>
    <row r="682" ht="22.5" customHeight="1">
      <c r="A682" s="7" t="s">
        <v>1074</v>
      </c>
      <c r="B682" s="7">
        <v>1.0</v>
      </c>
      <c r="C682" s="7" t="s">
        <v>126</v>
      </c>
      <c r="D682" s="61">
        <v>46063.0</v>
      </c>
      <c r="E682" s="7"/>
      <c r="F682" s="7"/>
      <c r="G682" s="7"/>
      <c r="H682" s="7"/>
      <c r="I682" s="7"/>
      <c r="J682" s="7"/>
      <c r="K682" s="7"/>
      <c r="L682" s="7"/>
      <c r="M682" s="7"/>
      <c r="N682" s="7"/>
      <c r="O682" s="7"/>
      <c r="P682" s="7"/>
      <c r="Q682" s="7"/>
      <c r="R682" s="7"/>
      <c r="S682" s="7"/>
      <c r="T682" s="7"/>
      <c r="U682" s="7"/>
      <c r="V682" s="7"/>
      <c r="W682" s="7"/>
      <c r="X682" s="7"/>
      <c r="Y682" s="7"/>
      <c r="Z682" s="7"/>
      <c r="AA682" s="7"/>
    </row>
    <row r="683" ht="22.5" customHeight="1">
      <c r="A683" s="7" t="s">
        <v>129</v>
      </c>
      <c r="B683" s="7">
        <v>1.0</v>
      </c>
      <c r="C683" s="7" t="s">
        <v>62</v>
      </c>
      <c r="D683" s="61">
        <v>46065.0</v>
      </c>
      <c r="E683" s="7" t="s">
        <v>7789</v>
      </c>
      <c r="F683" s="7"/>
      <c r="G683" s="7"/>
      <c r="H683" s="7"/>
      <c r="I683" s="7"/>
      <c r="J683" s="7"/>
      <c r="K683" s="7"/>
      <c r="L683" s="7"/>
      <c r="M683" s="7"/>
      <c r="N683" s="7"/>
      <c r="O683" s="7" t="s">
        <v>997</v>
      </c>
      <c r="P683" s="7"/>
      <c r="Q683" s="7"/>
      <c r="R683" s="7" t="s">
        <v>1038</v>
      </c>
      <c r="S683" s="7"/>
      <c r="T683" s="7"/>
      <c r="U683" s="7"/>
      <c r="V683" s="7"/>
      <c r="W683" s="7"/>
      <c r="X683" s="7"/>
      <c r="Y683" s="7"/>
      <c r="Z683" s="7"/>
      <c r="AA683" s="7"/>
    </row>
    <row r="684" ht="22.5" customHeight="1">
      <c r="A684" s="7" t="s">
        <v>435</v>
      </c>
      <c r="B684" s="7">
        <v>1.0</v>
      </c>
      <c r="C684" s="7" t="s">
        <v>62</v>
      </c>
      <c r="D684" s="61">
        <v>46065.0</v>
      </c>
      <c r="E684" s="7"/>
      <c r="F684" s="7"/>
      <c r="G684" s="7"/>
      <c r="H684" s="7"/>
      <c r="I684" s="7"/>
      <c r="J684" s="7"/>
      <c r="K684" s="7"/>
      <c r="L684" s="7"/>
      <c r="M684" s="7"/>
      <c r="N684" s="7"/>
      <c r="O684" s="7"/>
      <c r="P684" s="7"/>
      <c r="Q684" s="7"/>
      <c r="R684" s="7"/>
      <c r="S684" s="7"/>
      <c r="T684" s="7"/>
      <c r="U684" s="7"/>
      <c r="V684" s="7"/>
      <c r="W684" s="7"/>
      <c r="X684" s="7"/>
      <c r="Y684" s="7"/>
      <c r="Z684" s="7"/>
      <c r="AA684" s="7"/>
    </row>
    <row r="685" ht="22.5" customHeight="1">
      <c r="A685" s="7" t="s">
        <v>557</v>
      </c>
      <c r="B685" s="7">
        <v>1.0</v>
      </c>
      <c r="C685" s="7" t="s">
        <v>62</v>
      </c>
      <c r="D685" s="61">
        <v>46065.0</v>
      </c>
      <c r="E685" s="7"/>
      <c r="F685" s="7"/>
      <c r="G685" s="7"/>
      <c r="H685" s="7"/>
      <c r="I685" s="7"/>
      <c r="J685" s="7"/>
      <c r="K685" s="7"/>
      <c r="L685" s="7"/>
      <c r="M685" s="7"/>
      <c r="N685" s="7"/>
      <c r="O685" s="7"/>
      <c r="P685" s="7"/>
      <c r="Q685" s="7"/>
      <c r="R685" s="7"/>
      <c r="S685" s="7"/>
      <c r="T685" s="7"/>
      <c r="U685" s="7"/>
      <c r="V685" s="7"/>
      <c r="W685" s="7"/>
      <c r="X685" s="7"/>
      <c r="Y685" s="7"/>
      <c r="Z685" s="7"/>
      <c r="AA685" s="7"/>
    </row>
    <row r="686" ht="22.5" customHeight="1">
      <c r="A686" s="7" t="s">
        <v>948</v>
      </c>
      <c r="B686" s="7">
        <v>1.0</v>
      </c>
      <c r="C686" s="7" t="s">
        <v>62</v>
      </c>
      <c r="D686" s="61">
        <v>46065.0</v>
      </c>
      <c r="E686" s="7"/>
      <c r="F686" s="7"/>
      <c r="G686" s="7"/>
      <c r="H686" s="7"/>
      <c r="I686" s="7"/>
      <c r="J686" s="7"/>
      <c r="K686" s="7"/>
      <c r="L686" s="7"/>
      <c r="M686" s="7"/>
      <c r="N686" s="7"/>
      <c r="O686" s="7"/>
      <c r="P686" s="7"/>
      <c r="Q686" s="7"/>
      <c r="R686" s="7"/>
      <c r="S686" s="7"/>
      <c r="T686" s="7"/>
      <c r="U686" s="7"/>
      <c r="V686" s="7"/>
      <c r="W686" s="7"/>
      <c r="X686" s="7"/>
      <c r="Y686" s="7"/>
      <c r="Z686" s="7"/>
      <c r="AA686" s="7"/>
    </row>
    <row r="687" ht="22.5" customHeight="1">
      <c r="A687" s="7" t="s">
        <v>746</v>
      </c>
      <c r="B687" s="7">
        <v>1.0</v>
      </c>
      <c r="C687" s="7" t="s">
        <v>62</v>
      </c>
      <c r="D687" s="61">
        <v>46065.0</v>
      </c>
      <c r="E687" s="7"/>
      <c r="F687" s="7"/>
      <c r="G687" s="7"/>
      <c r="H687" s="7"/>
      <c r="I687" s="7"/>
      <c r="J687" s="7"/>
      <c r="K687" s="7"/>
      <c r="L687" s="7"/>
      <c r="M687" s="7"/>
      <c r="N687" s="7"/>
      <c r="O687" s="7"/>
      <c r="P687" s="7"/>
      <c r="Q687" s="7"/>
      <c r="R687" s="7"/>
      <c r="S687" s="7"/>
      <c r="T687" s="7"/>
      <c r="U687" s="7"/>
      <c r="V687" s="7"/>
      <c r="W687" s="7"/>
      <c r="X687" s="7"/>
      <c r="Y687" s="7"/>
      <c r="Z687" s="7"/>
      <c r="AA687" s="7"/>
    </row>
    <row r="688" ht="22.5" customHeight="1">
      <c r="A688" s="7" t="s">
        <v>729</v>
      </c>
      <c r="B688" s="7">
        <v>1.0</v>
      </c>
      <c r="C688" s="7" t="s">
        <v>62</v>
      </c>
      <c r="D688" s="61">
        <v>46065.0</v>
      </c>
      <c r="E688" s="7" t="s">
        <v>6246</v>
      </c>
      <c r="F688" s="7"/>
      <c r="G688" s="7"/>
      <c r="H688" s="7" t="s">
        <v>997</v>
      </c>
      <c r="I688" s="7"/>
      <c r="J688" s="7"/>
      <c r="K688" s="7"/>
      <c r="L688" s="7"/>
      <c r="M688" s="7"/>
      <c r="N688" s="7"/>
      <c r="O688" s="7" t="s">
        <v>997</v>
      </c>
      <c r="P688" s="7"/>
      <c r="Q688" s="7"/>
      <c r="R688" s="7" t="s">
        <v>997</v>
      </c>
      <c r="S688" s="7"/>
      <c r="T688" s="7"/>
      <c r="U688" s="7"/>
      <c r="V688" s="7"/>
      <c r="W688" s="7"/>
      <c r="X688" s="7"/>
      <c r="Y688" s="7"/>
      <c r="Z688" s="7"/>
      <c r="AA688" s="7"/>
    </row>
    <row r="689" ht="22.5" customHeight="1">
      <c r="A689" s="7" t="s">
        <v>566</v>
      </c>
      <c r="B689" s="7">
        <v>1.0</v>
      </c>
      <c r="C689" s="7" t="s">
        <v>62</v>
      </c>
      <c r="D689" s="61">
        <v>46065.0</v>
      </c>
      <c r="E689" s="7" t="s">
        <v>6253</v>
      </c>
      <c r="F689" s="7"/>
      <c r="G689" s="7"/>
      <c r="H689" s="7" t="s">
        <v>968</v>
      </c>
      <c r="I689" s="7"/>
      <c r="J689" s="7"/>
      <c r="K689" s="7"/>
      <c r="L689" s="7"/>
      <c r="M689" s="7"/>
      <c r="N689" s="7"/>
      <c r="O689" s="7"/>
      <c r="P689" s="7"/>
      <c r="Q689" s="7"/>
      <c r="R689" s="7" t="s">
        <v>997</v>
      </c>
      <c r="S689" s="7"/>
      <c r="T689" s="7"/>
      <c r="U689" s="7"/>
      <c r="V689" s="7"/>
      <c r="W689" s="7"/>
      <c r="X689" s="7"/>
      <c r="Y689" s="7"/>
      <c r="Z689" s="7"/>
      <c r="AA689" s="7"/>
    </row>
    <row r="690" ht="22.5" customHeight="1">
      <c r="A690" s="7" t="s">
        <v>558</v>
      </c>
      <c r="B690" s="7">
        <v>1.0</v>
      </c>
      <c r="C690" s="7" t="s">
        <v>62</v>
      </c>
      <c r="D690" s="61">
        <v>46065.0</v>
      </c>
      <c r="E690" s="7"/>
      <c r="F690" s="7"/>
      <c r="G690" s="7"/>
      <c r="H690" s="7"/>
      <c r="I690" s="7"/>
      <c r="J690" s="7"/>
      <c r="K690" s="7"/>
      <c r="L690" s="7"/>
      <c r="M690" s="7"/>
      <c r="N690" s="7"/>
      <c r="O690" s="7"/>
      <c r="P690" s="7"/>
      <c r="Q690" s="7"/>
      <c r="R690" s="7"/>
      <c r="S690" s="7"/>
      <c r="T690" s="7"/>
      <c r="U690" s="7"/>
      <c r="V690" s="7"/>
      <c r="W690" s="7"/>
      <c r="X690" s="7"/>
      <c r="Y690" s="7"/>
      <c r="Z690" s="7"/>
      <c r="AA690" s="7"/>
    </row>
    <row r="691" ht="22.5" customHeight="1">
      <c r="A691" s="7" t="s">
        <v>1049</v>
      </c>
      <c r="B691" s="7">
        <v>1.0</v>
      </c>
      <c r="C691" s="7" t="s">
        <v>62</v>
      </c>
      <c r="D691" s="61">
        <v>46065.0</v>
      </c>
      <c r="E691" s="7" t="s">
        <v>6257</v>
      </c>
      <c r="F691" s="7"/>
      <c r="G691" s="7"/>
      <c r="H691" s="7" t="s">
        <v>968</v>
      </c>
      <c r="I691" s="7"/>
      <c r="J691" s="7"/>
      <c r="K691" s="7"/>
      <c r="L691" s="7"/>
      <c r="M691" s="7"/>
      <c r="N691" s="7"/>
      <c r="O691" s="7" t="s">
        <v>968</v>
      </c>
      <c r="P691" s="7"/>
      <c r="Q691" s="7"/>
      <c r="R691" s="7" t="s">
        <v>968</v>
      </c>
      <c r="S691" s="7"/>
      <c r="T691" s="7"/>
      <c r="U691" s="7"/>
      <c r="V691" s="7"/>
      <c r="W691" s="7"/>
      <c r="X691" s="7"/>
      <c r="Y691" s="7"/>
      <c r="Z691" s="7"/>
      <c r="AA691" s="7"/>
    </row>
    <row r="692" ht="22.5" customHeight="1">
      <c r="A692" s="7" t="s">
        <v>1010</v>
      </c>
      <c r="B692" s="7">
        <v>1.0</v>
      </c>
      <c r="C692" s="7" t="s">
        <v>62</v>
      </c>
      <c r="D692" s="61">
        <v>46065.0</v>
      </c>
      <c r="E692" s="7" t="s">
        <v>7928</v>
      </c>
      <c r="F692" s="7"/>
      <c r="G692" s="7"/>
      <c r="H692" s="7"/>
      <c r="I692" s="7"/>
      <c r="J692" s="7"/>
      <c r="K692" s="7"/>
      <c r="L692" s="7"/>
      <c r="M692" s="7"/>
      <c r="N692" s="7"/>
      <c r="O692" s="7"/>
      <c r="P692" s="7"/>
      <c r="Q692" s="7"/>
      <c r="R692" s="7" t="s">
        <v>968</v>
      </c>
      <c r="S692" s="7"/>
      <c r="T692" s="7"/>
      <c r="U692" s="7"/>
      <c r="V692" s="7"/>
      <c r="W692" s="7"/>
      <c r="X692" s="7"/>
      <c r="Y692" s="7"/>
      <c r="Z692" s="7"/>
      <c r="AA692" s="7"/>
    </row>
    <row r="693" ht="22.5" customHeight="1">
      <c r="A693" s="7" t="s">
        <v>809</v>
      </c>
      <c r="B693" s="7">
        <v>1.0</v>
      </c>
      <c r="C693" s="7" t="s">
        <v>62</v>
      </c>
      <c r="D693" s="61">
        <v>46065.0</v>
      </c>
      <c r="E693" s="7" t="s">
        <v>6266</v>
      </c>
      <c r="F693" s="7"/>
      <c r="G693" s="7"/>
      <c r="H693" s="7" t="s">
        <v>1038</v>
      </c>
      <c r="I693" s="7"/>
      <c r="J693" s="7"/>
      <c r="K693" s="7"/>
      <c r="L693" s="7"/>
      <c r="M693" s="7"/>
      <c r="N693" s="7"/>
      <c r="O693" s="7" t="s">
        <v>1038</v>
      </c>
      <c r="P693" s="7"/>
      <c r="Q693" s="7"/>
      <c r="R693" s="7" t="s">
        <v>968</v>
      </c>
      <c r="S693" s="7"/>
      <c r="T693" s="7"/>
      <c r="U693" s="7"/>
      <c r="V693" s="7"/>
      <c r="W693" s="7"/>
      <c r="X693" s="7"/>
      <c r="Y693" s="7"/>
      <c r="Z693" s="7"/>
      <c r="AA693" s="7"/>
    </row>
    <row r="694" ht="22.5" customHeight="1">
      <c r="A694" s="7" t="s">
        <v>1249</v>
      </c>
      <c r="B694" s="7">
        <v>1.0</v>
      </c>
      <c r="C694" s="7" t="s">
        <v>62</v>
      </c>
      <c r="D694" s="61">
        <v>46065.0</v>
      </c>
      <c r="E694" s="7"/>
      <c r="F694" s="7"/>
      <c r="G694" s="7"/>
      <c r="H694" s="7"/>
      <c r="I694" s="7"/>
      <c r="J694" s="7"/>
      <c r="K694" s="7"/>
      <c r="L694" s="7"/>
      <c r="M694" s="7"/>
      <c r="N694" s="7"/>
      <c r="O694" s="7"/>
      <c r="P694" s="7"/>
      <c r="Q694" s="7"/>
      <c r="R694" s="7"/>
      <c r="S694" s="7"/>
      <c r="T694" s="7"/>
      <c r="U694" s="7"/>
      <c r="V694" s="7"/>
      <c r="W694" s="7"/>
      <c r="X694" s="7"/>
      <c r="Y694" s="7"/>
      <c r="Z694" s="7"/>
      <c r="AA694" s="7"/>
    </row>
    <row r="695" ht="22.5" customHeight="1">
      <c r="A695" s="7" t="s">
        <v>1262</v>
      </c>
      <c r="B695" s="7">
        <v>1.0</v>
      </c>
      <c r="C695" s="7" t="s">
        <v>62</v>
      </c>
      <c r="D695" s="61">
        <v>46065.0</v>
      </c>
      <c r="E695" s="7"/>
      <c r="F695" s="7"/>
      <c r="G695" s="7"/>
      <c r="H695" s="7"/>
      <c r="I695" s="7"/>
      <c r="J695" s="7"/>
      <c r="K695" s="7"/>
      <c r="L695" s="7"/>
      <c r="M695" s="7"/>
      <c r="N695" s="7"/>
      <c r="O695" s="7"/>
      <c r="P695" s="7"/>
      <c r="Q695" s="7"/>
      <c r="R695" s="7"/>
      <c r="S695" s="7"/>
      <c r="T695" s="7"/>
      <c r="U695" s="7"/>
      <c r="V695" s="7"/>
      <c r="W695" s="7"/>
      <c r="X695" s="7"/>
      <c r="Y695" s="7"/>
      <c r="Z695" s="7"/>
      <c r="AA695" s="7"/>
    </row>
    <row r="696" ht="22.5" customHeight="1">
      <c r="A696" s="7" t="s">
        <v>937</v>
      </c>
      <c r="B696" s="7">
        <v>1.0</v>
      </c>
      <c r="C696" s="7" t="s">
        <v>62</v>
      </c>
      <c r="D696" s="61">
        <v>46065.0</v>
      </c>
      <c r="E696" s="7"/>
      <c r="F696" s="7"/>
      <c r="G696" s="7"/>
      <c r="H696" s="7"/>
      <c r="I696" s="7"/>
      <c r="J696" s="7"/>
      <c r="K696" s="7"/>
      <c r="L696" s="7"/>
      <c r="M696" s="7"/>
      <c r="N696" s="7"/>
      <c r="O696" s="7"/>
      <c r="P696" s="7"/>
      <c r="Q696" s="7"/>
      <c r="R696" s="7"/>
      <c r="S696" s="7"/>
      <c r="T696" s="7"/>
      <c r="U696" s="7"/>
      <c r="V696" s="7"/>
      <c r="W696" s="7"/>
      <c r="X696" s="7"/>
      <c r="Y696" s="7"/>
      <c r="Z696" s="7"/>
      <c r="AA696" s="7"/>
    </row>
    <row r="697" ht="22.5" customHeight="1">
      <c r="A697" s="7" t="s">
        <v>828</v>
      </c>
      <c r="B697" s="7">
        <v>1.0</v>
      </c>
      <c r="C697" s="7" t="s">
        <v>62</v>
      </c>
      <c r="D697" s="61">
        <v>46065.0</v>
      </c>
      <c r="E697" s="7"/>
      <c r="F697" s="7"/>
      <c r="G697" s="7"/>
      <c r="H697" s="7"/>
      <c r="I697" s="7"/>
      <c r="J697" s="7"/>
      <c r="K697" s="7"/>
      <c r="L697" s="7"/>
      <c r="M697" s="7"/>
      <c r="N697" s="7"/>
      <c r="O697" s="7"/>
      <c r="P697" s="7"/>
      <c r="Q697" s="7"/>
      <c r="R697" s="7"/>
      <c r="S697" s="7"/>
      <c r="T697" s="7"/>
      <c r="U697" s="7"/>
      <c r="V697" s="7"/>
      <c r="W697" s="7"/>
      <c r="X697" s="7"/>
      <c r="Y697" s="7"/>
      <c r="Z697" s="7"/>
      <c r="AA697" s="7"/>
    </row>
    <row r="698" ht="22.5" customHeight="1">
      <c r="A698" s="7" t="s">
        <v>742</v>
      </c>
      <c r="B698" s="7">
        <v>1.0</v>
      </c>
      <c r="C698" s="7" t="s">
        <v>62</v>
      </c>
      <c r="D698" s="61">
        <v>46065.0</v>
      </c>
      <c r="E698" s="7"/>
      <c r="F698" s="7"/>
      <c r="G698" s="7"/>
      <c r="H698" s="7"/>
      <c r="I698" s="7"/>
      <c r="J698" s="7"/>
      <c r="K698" s="7"/>
      <c r="L698" s="7"/>
      <c r="M698" s="7"/>
      <c r="N698" s="7"/>
      <c r="O698" s="7"/>
      <c r="P698" s="7"/>
      <c r="Q698" s="7"/>
      <c r="R698" s="7"/>
      <c r="S698" s="7"/>
      <c r="T698" s="7"/>
      <c r="U698" s="7"/>
      <c r="V698" s="7"/>
      <c r="W698" s="7"/>
      <c r="X698" s="7"/>
      <c r="Y698" s="7"/>
      <c r="Z698" s="7"/>
      <c r="AA698" s="7"/>
    </row>
    <row r="699" ht="22.5" customHeight="1">
      <c r="A699" s="7" t="s">
        <v>1306</v>
      </c>
      <c r="B699" s="7">
        <v>1.0</v>
      </c>
      <c r="C699" s="7" t="s">
        <v>62</v>
      </c>
      <c r="D699" s="61">
        <v>46065.0</v>
      </c>
      <c r="E699" s="7" t="s">
        <v>6273</v>
      </c>
      <c r="F699" s="7"/>
      <c r="G699" s="7"/>
      <c r="H699" s="7"/>
      <c r="I699" s="7"/>
      <c r="J699" s="7"/>
      <c r="K699" s="7"/>
      <c r="L699" s="7"/>
      <c r="M699" s="7"/>
      <c r="N699" s="7"/>
      <c r="O699" s="7" t="s">
        <v>997</v>
      </c>
      <c r="P699" s="7"/>
      <c r="Q699" s="7"/>
      <c r="R699" s="7"/>
      <c r="S699" s="7"/>
      <c r="T699" s="7"/>
      <c r="U699" s="7"/>
      <c r="V699" s="7"/>
      <c r="W699" s="7"/>
      <c r="X699" s="7"/>
      <c r="Y699" s="7"/>
      <c r="Z699" s="7"/>
      <c r="AA699" s="7"/>
    </row>
    <row r="700" ht="22.5" customHeight="1">
      <c r="A700" s="7" t="s">
        <v>1149</v>
      </c>
      <c r="B700" s="7">
        <v>1.0</v>
      </c>
      <c r="C700" s="7" t="s">
        <v>62</v>
      </c>
      <c r="D700" s="61">
        <v>46065.0</v>
      </c>
      <c r="E700" s="7" t="s">
        <v>8065</v>
      </c>
      <c r="F700" s="7"/>
      <c r="G700" s="7"/>
      <c r="H700" s="7" t="s">
        <v>997</v>
      </c>
      <c r="I700" s="7"/>
      <c r="J700" s="7"/>
      <c r="K700" s="7"/>
      <c r="L700" s="7"/>
      <c r="M700" s="7"/>
      <c r="N700" s="7"/>
      <c r="O700" s="7"/>
      <c r="P700" s="7"/>
      <c r="Q700" s="7"/>
      <c r="R700" s="7"/>
      <c r="S700" s="7"/>
      <c r="T700" s="7"/>
      <c r="U700" s="7"/>
      <c r="V700" s="7"/>
      <c r="W700" s="7"/>
      <c r="X700" s="7"/>
      <c r="Y700" s="7"/>
      <c r="Z700" s="7"/>
      <c r="AA700" s="7"/>
    </row>
    <row r="701" ht="22.5" customHeight="1">
      <c r="A701" s="7" t="s">
        <v>982</v>
      </c>
      <c r="B701" s="7">
        <v>1.0</v>
      </c>
      <c r="C701" s="7" t="s">
        <v>62</v>
      </c>
      <c r="D701" s="61">
        <v>46065.0</v>
      </c>
      <c r="E701" s="7"/>
      <c r="F701" s="7"/>
      <c r="G701" s="7"/>
      <c r="H701" s="7"/>
      <c r="I701" s="7"/>
      <c r="J701" s="7"/>
      <c r="K701" s="7"/>
      <c r="L701" s="7"/>
      <c r="M701" s="7"/>
      <c r="N701" s="7"/>
      <c r="O701" s="7"/>
      <c r="P701" s="7"/>
      <c r="Q701" s="7"/>
      <c r="R701" s="7"/>
      <c r="S701" s="7"/>
      <c r="T701" s="7"/>
      <c r="U701" s="7"/>
      <c r="V701" s="7"/>
      <c r="W701" s="7"/>
      <c r="X701" s="7"/>
      <c r="Y701" s="7"/>
      <c r="Z701" s="7"/>
      <c r="AA701" s="7"/>
    </row>
    <row r="702" ht="22.5" customHeight="1">
      <c r="A702" s="7" t="s">
        <v>717</v>
      </c>
      <c r="B702" s="7">
        <v>1.0</v>
      </c>
      <c r="C702" s="7" t="s">
        <v>62</v>
      </c>
      <c r="D702" s="61">
        <v>46065.0</v>
      </c>
      <c r="E702" s="7" t="s">
        <v>6283</v>
      </c>
      <c r="F702" s="7"/>
      <c r="G702" s="7"/>
      <c r="H702" s="7"/>
      <c r="I702" s="7"/>
      <c r="J702" s="7"/>
      <c r="K702" s="7"/>
      <c r="L702" s="7"/>
      <c r="M702" s="7"/>
      <c r="N702" s="7"/>
      <c r="O702" s="7" t="s">
        <v>997</v>
      </c>
      <c r="P702" s="7"/>
      <c r="Q702" s="7"/>
      <c r="R702" s="7"/>
      <c r="S702" s="7"/>
      <c r="T702" s="7"/>
      <c r="U702" s="7"/>
      <c r="V702" s="7"/>
      <c r="W702" s="7"/>
      <c r="X702" s="7"/>
      <c r="Y702" s="7"/>
      <c r="Z702" s="7"/>
      <c r="AA702" s="7"/>
    </row>
    <row r="703" ht="22.5" customHeight="1">
      <c r="A703" s="7" t="s">
        <v>737</v>
      </c>
      <c r="B703" s="7">
        <v>1.0</v>
      </c>
      <c r="C703" s="7" t="s">
        <v>62</v>
      </c>
      <c r="D703" s="61">
        <v>46065.0</v>
      </c>
      <c r="E703" s="7" t="s">
        <v>6288</v>
      </c>
      <c r="F703" s="7"/>
      <c r="G703" s="7"/>
      <c r="H703" s="7" t="s">
        <v>968</v>
      </c>
      <c r="I703" s="7"/>
      <c r="J703" s="7"/>
      <c r="K703" s="7"/>
      <c r="L703" s="7"/>
      <c r="M703" s="7"/>
      <c r="N703" s="7"/>
      <c r="O703" s="7"/>
      <c r="P703" s="7"/>
      <c r="Q703" s="7"/>
      <c r="R703" s="7" t="s">
        <v>968</v>
      </c>
      <c r="S703" s="7"/>
      <c r="T703" s="7"/>
      <c r="U703" s="7"/>
      <c r="V703" s="7"/>
      <c r="W703" s="7"/>
      <c r="X703" s="7"/>
      <c r="Y703" s="7"/>
      <c r="Z703" s="7"/>
      <c r="AA703" s="7"/>
    </row>
    <row r="704" ht="22.5" customHeight="1">
      <c r="A704" s="7" t="s">
        <v>751</v>
      </c>
      <c r="B704" s="7">
        <v>1.0</v>
      </c>
      <c r="C704" s="7" t="s">
        <v>62</v>
      </c>
      <c r="D704" s="61">
        <v>46065.0</v>
      </c>
      <c r="E704" s="7" t="s">
        <v>8121</v>
      </c>
      <c r="F704" s="7"/>
      <c r="G704" s="7"/>
      <c r="H704" s="7" t="s">
        <v>997</v>
      </c>
      <c r="I704" s="7"/>
      <c r="J704" s="7"/>
      <c r="K704" s="7"/>
      <c r="L704" s="7"/>
      <c r="M704" s="7"/>
      <c r="N704" s="7"/>
      <c r="O704" s="7" t="s">
        <v>968</v>
      </c>
      <c r="P704" s="7"/>
      <c r="Q704" s="7"/>
      <c r="R704" s="7"/>
      <c r="S704" s="7"/>
      <c r="T704" s="7"/>
      <c r="U704" s="7"/>
      <c r="V704" s="7"/>
      <c r="W704" s="7"/>
      <c r="X704" s="7"/>
      <c r="Y704" s="7"/>
      <c r="Z704" s="7"/>
      <c r="AA704" s="7"/>
    </row>
    <row r="705" ht="22.5" customHeight="1">
      <c r="A705" s="7" t="s">
        <v>1257</v>
      </c>
      <c r="B705" s="7">
        <v>1.0</v>
      </c>
      <c r="C705" s="7" t="s">
        <v>62</v>
      </c>
      <c r="D705" s="61">
        <v>46065.0</v>
      </c>
      <c r="E705" s="7"/>
      <c r="F705" s="7"/>
      <c r="G705" s="7"/>
      <c r="H705" s="7"/>
      <c r="I705" s="7"/>
      <c r="J705" s="7"/>
      <c r="K705" s="7"/>
      <c r="L705" s="7"/>
      <c r="M705" s="7"/>
      <c r="N705" s="7"/>
      <c r="O705" s="7"/>
      <c r="P705" s="7"/>
      <c r="Q705" s="7"/>
      <c r="R705" s="7"/>
      <c r="S705" s="7"/>
      <c r="T705" s="7"/>
      <c r="U705" s="7"/>
      <c r="V705" s="7"/>
      <c r="W705" s="7"/>
      <c r="X705" s="7"/>
      <c r="Y705" s="7"/>
      <c r="Z705" s="7"/>
      <c r="AA705" s="7"/>
    </row>
    <row r="706" ht="22.5" customHeight="1">
      <c r="A706" s="7" t="s">
        <v>1199</v>
      </c>
      <c r="B706" s="7">
        <v>1.0</v>
      </c>
      <c r="C706" s="7" t="s">
        <v>62</v>
      </c>
      <c r="D706" s="61">
        <v>46065.0</v>
      </c>
      <c r="E706" s="7" t="s">
        <v>6301</v>
      </c>
      <c r="F706" s="7"/>
      <c r="G706" s="7"/>
      <c r="H706" s="7" t="s">
        <v>997</v>
      </c>
      <c r="I706" s="7"/>
      <c r="J706" s="7"/>
      <c r="K706" s="7"/>
      <c r="L706" s="7"/>
      <c r="M706" s="7"/>
      <c r="N706" s="7"/>
      <c r="O706" s="7"/>
      <c r="P706" s="7"/>
      <c r="Q706" s="7"/>
      <c r="R706" s="7"/>
      <c r="S706" s="7"/>
      <c r="T706" s="7"/>
      <c r="U706" s="7"/>
      <c r="V706" s="7"/>
      <c r="W706" s="7"/>
      <c r="X706" s="7"/>
      <c r="Y706" s="7"/>
      <c r="Z706" s="7"/>
      <c r="AA706" s="7"/>
    </row>
    <row r="707" ht="22.5" customHeight="1">
      <c r="A707" s="7" t="s">
        <v>477</v>
      </c>
      <c r="B707" s="7">
        <v>1.0</v>
      </c>
      <c r="C707" s="7" t="s">
        <v>62</v>
      </c>
      <c r="D707" s="61">
        <v>46065.0</v>
      </c>
      <c r="E707" s="7" t="s">
        <v>8160</v>
      </c>
      <c r="F707" s="7"/>
      <c r="G707" s="7"/>
      <c r="H707" s="7" t="s">
        <v>997</v>
      </c>
      <c r="I707" s="7"/>
      <c r="J707" s="7"/>
      <c r="K707" s="7"/>
      <c r="L707" s="7"/>
      <c r="M707" s="7"/>
      <c r="N707" s="7"/>
      <c r="O707" s="7"/>
      <c r="P707" s="7"/>
      <c r="Q707" s="7"/>
      <c r="R707" s="7" t="s">
        <v>997</v>
      </c>
      <c r="S707" s="7"/>
      <c r="T707" s="7"/>
      <c r="U707" s="7"/>
      <c r="V707" s="7"/>
      <c r="W707" s="7"/>
      <c r="X707" s="7"/>
      <c r="Y707" s="7"/>
      <c r="Z707" s="7"/>
      <c r="AA707" s="7"/>
    </row>
    <row r="708" ht="22.5" customHeight="1">
      <c r="A708" s="7" t="s">
        <v>594</v>
      </c>
      <c r="B708" s="7">
        <v>1.0</v>
      </c>
      <c r="C708" s="7" t="s">
        <v>62</v>
      </c>
      <c r="D708" s="61">
        <v>46065.0</v>
      </c>
      <c r="E708" s="7"/>
      <c r="F708" s="7"/>
      <c r="G708" s="7"/>
      <c r="H708" s="7"/>
      <c r="I708" s="7"/>
      <c r="J708" s="7"/>
      <c r="K708" s="7"/>
      <c r="L708" s="7"/>
      <c r="M708" s="7"/>
      <c r="N708" s="7"/>
      <c r="O708" s="7"/>
      <c r="P708" s="7"/>
      <c r="Q708" s="7"/>
      <c r="R708" s="7"/>
      <c r="S708" s="7"/>
      <c r="T708" s="7"/>
      <c r="U708" s="7"/>
      <c r="V708" s="7"/>
      <c r="W708" s="7"/>
      <c r="X708" s="7"/>
      <c r="Y708" s="7"/>
      <c r="Z708" s="7"/>
      <c r="AA708" s="7"/>
    </row>
    <row r="709" ht="22.5" customHeight="1">
      <c r="A709" s="7" t="s">
        <v>1158</v>
      </c>
      <c r="B709" s="7">
        <v>1.0</v>
      </c>
      <c r="C709" s="7" t="s">
        <v>62</v>
      </c>
      <c r="D709" s="61">
        <v>46065.0</v>
      </c>
      <c r="E709" s="7"/>
      <c r="F709" s="7"/>
      <c r="G709" s="7"/>
      <c r="H709" s="7"/>
      <c r="I709" s="7"/>
      <c r="J709" s="7"/>
      <c r="K709" s="7"/>
      <c r="L709" s="7"/>
      <c r="M709" s="7"/>
      <c r="N709" s="7"/>
      <c r="O709" s="7"/>
      <c r="P709" s="7"/>
      <c r="Q709" s="7"/>
      <c r="R709" s="7"/>
      <c r="S709" s="7"/>
      <c r="T709" s="7"/>
      <c r="U709" s="7"/>
      <c r="V709" s="7"/>
      <c r="W709" s="7"/>
      <c r="X709" s="7"/>
      <c r="Y709" s="7"/>
      <c r="Z709" s="7"/>
      <c r="AA709" s="7"/>
    </row>
    <row r="710" ht="22.5" customHeight="1">
      <c r="A710" s="7" t="s">
        <v>485</v>
      </c>
      <c r="B710" s="7">
        <v>1.0</v>
      </c>
      <c r="C710" s="7" t="s">
        <v>97</v>
      </c>
      <c r="D710" s="61">
        <v>46066.0</v>
      </c>
      <c r="E710" s="7"/>
      <c r="F710" s="7"/>
      <c r="G710" s="7"/>
      <c r="H710" s="7"/>
      <c r="I710" s="7"/>
      <c r="J710" s="7"/>
      <c r="K710" s="7"/>
      <c r="L710" s="7"/>
      <c r="M710" s="7"/>
      <c r="N710" s="7"/>
      <c r="O710" s="7"/>
      <c r="P710" s="7"/>
      <c r="Q710" s="7"/>
      <c r="R710" s="7"/>
      <c r="S710" s="7"/>
      <c r="T710" s="7"/>
      <c r="U710" s="7"/>
      <c r="V710" s="7"/>
      <c r="W710" s="7"/>
      <c r="X710" s="7"/>
      <c r="Y710" s="7"/>
      <c r="Z710" s="7"/>
      <c r="AA710" s="7"/>
    </row>
    <row r="711" ht="22.5" customHeight="1">
      <c r="A711" s="7" t="s">
        <v>1005</v>
      </c>
      <c r="B711" s="7">
        <v>1.0</v>
      </c>
      <c r="C711" s="7" t="s">
        <v>97</v>
      </c>
      <c r="D711" s="61">
        <v>46066.0</v>
      </c>
      <c r="E711" s="7"/>
      <c r="F711" s="7"/>
      <c r="G711" s="7"/>
      <c r="H711" s="7"/>
      <c r="I711" s="7"/>
      <c r="J711" s="7"/>
      <c r="K711" s="7"/>
      <c r="L711" s="7"/>
      <c r="M711" s="7"/>
      <c r="N711" s="7"/>
      <c r="O711" s="7"/>
      <c r="P711" s="7"/>
      <c r="Q711" s="7"/>
      <c r="R711" s="7"/>
      <c r="S711" s="7"/>
      <c r="T711" s="7"/>
      <c r="U711" s="7"/>
      <c r="V711" s="7"/>
      <c r="W711" s="7"/>
      <c r="X711" s="7"/>
      <c r="Y711" s="7"/>
      <c r="Z711" s="7"/>
      <c r="AA711" s="7"/>
    </row>
    <row r="712" ht="22.5" customHeight="1">
      <c r="A712" s="7" t="s">
        <v>544</v>
      </c>
      <c r="B712" s="7">
        <v>1.0</v>
      </c>
      <c r="C712" s="7" t="s">
        <v>97</v>
      </c>
      <c r="D712" s="61">
        <v>46066.0</v>
      </c>
      <c r="E712" s="7" t="s">
        <v>6312</v>
      </c>
      <c r="F712" s="7"/>
      <c r="G712" s="7"/>
      <c r="H712" s="7"/>
      <c r="I712" s="7"/>
      <c r="J712" s="7"/>
      <c r="K712" s="7"/>
      <c r="L712" s="7"/>
      <c r="M712" s="7"/>
      <c r="N712" s="7"/>
      <c r="O712" s="7" t="s">
        <v>997</v>
      </c>
      <c r="P712" s="7"/>
      <c r="Q712" s="7"/>
      <c r="R712" s="7"/>
      <c r="S712" s="7"/>
      <c r="T712" s="7"/>
      <c r="U712" s="7"/>
      <c r="V712" s="7"/>
      <c r="W712" s="7"/>
      <c r="X712" s="7"/>
      <c r="Y712" s="7"/>
      <c r="Z712" s="7"/>
      <c r="AA712" s="7"/>
    </row>
    <row r="713" ht="22.5" customHeight="1">
      <c r="A713" s="7" t="s">
        <v>425</v>
      </c>
      <c r="B713" s="7">
        <v>1.0</v>
      </c>
      <c r="C713" s="7" t="s">
        <v>97</v>
      </c>
      <c r="D713" s="61">
        <v>46066.0</v>
      </c>
      <c r="E713" s="7" t="s">
        <v>6320</v>
      </c>
      <c r="F713" s="7"/>
      <c r="G713" s="7"/>
      <c r="H713" s="7"/>
      <c r="I713" s="7"/>
      <c r="J713" s="7"/>
      <c r="K713" s="7"/>
      <c r="L713" s="7"/>
      <c r="M713" s="7"/>
      <c r="N713" s="7" t="s">
        <v>1038</v>
      </c>
      <c r="O713" s="7" t="s">
        <v>1038</v>
      </c>
      <c r="P713" s="7"/>
      <c r="Q713" s="7"/>
      <c r="R713" s="7"/>
      <c r="S713" s="7"/>
      <c r="T713" s="7"/>
      <c r="U713" s="7"/>
      <c r="V713" s="7"/>
      <c r="W713" s="7"/>
      <c r="X713" s="7"/>
      <c r="Y713" s="7"/>
      <c r="Z713" s="7"/>
      <c r="AA713" s="7"/>
    </row>
    <row r="714" ht="22.5" customHeight="1">
      <c r="A714" s="7" t="s">
        <v>680</v>
      </c>
      <c r="B714" s="7">
        <v>1.0</v>
      </c>
      <c r="C714" s="7" t="s">
        <v>97</v>
      </c>
      <c r="D714" s="61">
        <v>46066.0</v>
      </c>
      <c r="E714" s="7"/>
      <c r="F714" s="7"/>
      <c r="G714" s="7"/>
      <c r="H714" s="7"/>
      <c r="I714" s="7"/>
      <c r="J714" s="7"/>
      <c r="K714" s="7"/>
      <c r="L714" s="7"/>
      <c r="M714" s="7"/>
      <c r="N714" s="7"/>
      <c r="O714" s="7"/>
      <c r="P714" s="7"/>
      <c r="Q714" s="7"/>
      <c r="R714" s="7"/>
      <c r="S714" s="7"/>
      <c r="T714" s="7"/>
      <c r="U714" s="7"/>
      <c r="V714" s="7"/>
      <c r="W714" s="7"/>
      <c r="X714" s="7"/>
      <c r="Y714" s="7"/>
      <c r="Z714" s="7"/>
      <c r="AA714" s="7"/>
    </row>
    <row r="715" ht="22.5" customHeight="1">
      <c r="A715" s="7" t="s">
        <v>756</v>
      </c>
      <c r="B715" s="7">
        <v>1.0</v>
      </c>
      <c r="C715" s="7" t="s">
        <v>97</v>
      </c>
      <c r="D715" s="61">
        <v>46066.0</v>
      </c>
      <c r="E715" s="7"/>
      <c r="F715" s="7"/>
      <c r="G715" s="7"/>
      <c r="H715" s="7"/>
      <c r="I715" s="7"/>
      <c r="J715" s="7"/>
      <c r="K715" s="7"/>
      <c r="L715" s="7"/>
      <c r="M715" s="7"/>
      <c r="N715" s="7"/>
      <c r="O715" s="7"/>
      <c r="P715" s="7"/>
      <c r="Q715" s="7"/>
      <c r="R715" s="7"/>
      <c r="S715" s="7"/>
      <c r="T715" s="7"/>
      <c r="U715" s="7"/>
      <c r="V715" s="7"/>
      <c r="W715" s="7"/>
      <c r="X715" s="7"/>
      <c r="Y715" s="7"/>
      <c r="Z715" s="7"/>
      <c r="AA715" s="7"/>
    </row>
    <row r="716" ht="22.5" customHeight="1">
      <c r="A716" s="7" t="s">
        <v>596</v>
      </c>
      <c r="B716" s="7">
        <v>1.0</v>
      </c>
      <c r="C716" s="7" t="s">
        <v>97</v>
      </c>
      <c r="D716" s="61">
        <v>46066.0</v>
      </c>
      <c r="E716" s="7"/>
      <c r="F716" s="7"/>
      <c r="G716" s="7"/>
      <c r="H716" s="7"/>
      <c r="I716" s="7"/>
      <c r="J716" s="7"/>
      <c r="K716" s="7"/>
      <c r="L716" s="7"/>
      <c r="M716" s="7"/>
      <c r="N716" s="7"/>
      <c r="O716" s="7"/>
      <c r="P716" s="7"/>
      <c r="Q716" s="7"/>
      <c r="R716" s="7"/>
      <c r="S716" s="7"/>
      <c r="T716" s="7"/>
      <c r="U716" s="7"/>
      <c r="V716" s="7"/>
      <c r="W716" s="7"/>
      <c r="X716" s="7"/>
      <c r="Y716" s="7"/>
      <c r="Z716" s="7"/>
      <c r="AA716" s="7"/>
    </row>
    <row r="717" ht="22.5" customHeight="1">
      <c r="A717" s="7" t="s">
        <v>735</v>
      </c>
      <c r="B717" s="7">
        <v>1.0</v>
      </c>
      <c r="C717" s="7" t="s">
        <v>97</v>
      </c>
      <c r="D717" s="61">
        <v>46066.0</v>
      </c>
      <c r="E717" s="7"/>
      <c r="F717" s="7"/>
      <c r="G717" s="7"/>
      <c r="H717" s="7"/>
      <c r="I717" s="7"/>
      <c r="J717" s="7"/>
      <c r="K717" s="7"/>
      <c r="L717" s="7"/>
      <c r="M717" s="7"/>
      <c r="N717" s="7"/>
      <c r="O717" s="7"/>
      <c r="P717" s="7"/>
      <c r="Q717" s="7"/>
      <c r="R717" s="7"/>
      <c r="S717" s="7"/>
      <c r="T717" s="7"/>
      <c r="U717" s="7"/>
      <c r="V717" s="7"/>
      <c r="W717" s="7"/>
      <c r="X717" s="7"/>
      <c r="Y717" s="7"/>
      <c r="Z717" s="7"/>
      <c r="AA717" s="7"/>
    </row>
    <row r="718" ht="22.5" customHeight="1">
      <c r="A718" s="7" t="s">
        <v>1233</v>
      </c>
      <c r="B718" s="7">
        <v>1.0</v>
      </c>
      <c r="C718" s="7" t="s">
        <v>97</v>
      </c>
      <c r="D718" s="61">
        <v>46066.0</v>
      </c>
      <c r="E718" s="7" t="s">
        <v>8329</v>
      </c>
      <c r="F718" s="7"/>
      <c r="G718" s="7"/>
      <c r="H718" s="7"/>
      <c r="I718" s="7"/>
      <c r="J718" s="7"/>
      <c r="K718" s="7"/>
      <c r="L718" s="7"/>
      <c r="M718" s="7"/>
      <c r="N718" s="7"/>
      <c r="O718" s="7" t="s">
        <v>968</v>
      </c>
      <c r="P718" s="7"/>
      <c r="Q718" s="7"/>
      <c r="R718" s="7"/>
      <c r="S718" s="7"/>
      <c r="T718" s="7"/>
      <c r="U718" s="7"/>
      <c r="V718" s="7"/>
      <c r="W718" s="7"/>
      <c r="X718" s="7"/>
      <c r="Y718" s="7"/>
      <c r="Z718" s="7"/>
      <c r="AA718" s="7"/>
    </row>
    <row r="719" ht="22.5" customHeight="1">
      <c r="A719" s="7" t="s">
        <v>689</v>
      </c>
      <c r="B719" s="7">
        <v>1.0</v>
      </c>
      <c r="C719" s="7" t="s">
        <v>97</v>
      </c>
      <c r="D719" s="61">
        <v>46066.0</v>
      </c>
      <c r="E719" s="7" t="s">
        <v>6324</v>
      </c>
      <c r="F719" s="7"/>
      <c r="G719" s="7"/>
      <c r="H719" s="7"/>
      <c r="I719" s="7"/>
      <c r="J719" s="7"/>
      <c r="K719" s="7"/>
      <c r="L719" s="7"/>
      <c r="M719" s="7" t="s">
        <v>1038</v>
      </c>
      <c r="N719" s="7"/>
      <c r="O719" s="7" t="s">
        <v>1038</v>
      </c>
      <c r="P719" s="7"/>
      <c r="Q719" s="7"/>
      <c r="R719" s="7"/>
      <c r="S719" s="7"/>
      <c r="T719" s="7"/>
      <c r="U719" s="7"/>
      <c r="V719" s="7"/>
      <c r="W719" s="7"/>
      <c r="X719" s="7"/>
      <c r="Y719" s="7"/>
      <c r="Z719" s="7"/>
      <c r="AA719" s="7"/>
    </row>
    <row r="720" ht="22.5" customHeight="1">
      <c r="A720" s="7" t="s">
        <v>460</v>
      </c>
      <c r="B720" s="7">
        <v>1.0</v>
      </c>
      <c r="C720" s="7" t="s">
        <v>97</v>
      </c>
      <c r="D720" s="61">
        <v>46066.0</v>
      </c>
      <c r="E720" s="7"/>
      <c r="F720" s="7"/>
      <c r="G720" s="7"/>
      <c r="H720" s="7"/>
      <c r="I720" s="7"/>
      <c r="J720" s="7"/>
      <c r="K720" s="7"/>
      <c r="L720" s="7"/>
      <c r="M720" s="7"/>
      <c r="N720" s="7"/>
      <c r="O720" s="7"/>
      <c r="P720" s="7"/>
      <c r="Q720" s="7"/>
      <c r="R720" s="7"/>
      <c r="S720" s="7"/>
      <c r="T720" s="7"/>
      <c r="U720" s="7"/>
      <c r="V720" s="7"/>
      <c r="W720" s="7"/>
      <c r="X720" s="7"/>
      <c r="Y720" s="7"/>
      <c r="Z720" s="7"/>
      <c r="AA720" s="7"/>
    </row>
    <row r="721" ht="22.5" customHeight="1">
      <c r="A721" s="7" t="s">
        <v>977</v>
      </c>
      <c r="B721" s="7">
        <v>1.0</v>
      </c>
      <c r="C721" s="7" t="s">
        <v>97</v>
      </c>
      <c r="D721" s="61">
        <v>46066.0</v>
      </c>
      <c r="E721" s="7" t="s">
        <v>6330</v>
      </c>
      <c r="F721" s="7"/>
      <c r="G721" s="7"/>
      <c r="H721" s="7"/>
      <c r="I721" s="7"/>
      <c r="J721" s="7"/>
      <c r="K721" s="7"/>
      <c r="L721" s="7"/>
      <c r="M721" s="7"/>
      <c r="N721" s="7"/>
      <c r="O721" s="7" t="s">
        <v>997</v>
      </c>
      <c r="P721" s="7"/>
      <c r="Q721" s="7"/>
      <c r="R721" s="7"/>
      <c r="S721" s="7"/>
      <c r="T721" s="7"/>
      <c r="U721" s="7"/>
      <c r="V721" s="7"/>
      <c r="W721" s="7"/>
      <c r="X721" s="7"/>
      <c r="Y721" s="7"/>
      <c r="Z721" s="7"/>
      <c r="AA721" s="7"/>
    </row>
    <row r="722" ht="22.5" customHeight="1">
      <c r="A722" s="7" t="s">
        <v>979</v>
      </c>
      <c r="B722" s="7">
        <v>1.0</v>
      </c>
      <c r="C722" s="7" t="s">
        <v>97</v>
      </c>
      <c r="D722" s="61">
        <v>46066.0</v>
      </c>
      <c r="E722" s="7"/>
      <c r="F722" s="7"/>
      <c r="G722" s="7"/>
      <c r="H722" s="7"/>
      <c r="I722" s="7"/>
      <c r="J722" s="7"/>
      <c r="K722" s="7"/>
      <c r="L722" s="7"/>
      <c r="M722" s="7"/>
      <c r="N722" s="7"/>
      <c r="O722" s="7"/>
      <c r="P722" s="7"/>
      <c r="Q722" s="7"/>
      <c r="R722" s="7"/>
      <c r="S722" s="7"/>
      <c r="T722" s="7"/>
      <c r="U722" s="7"/>
      <c r="V722" s="7"/>
      <c r="W722" s="7"/>
      <c r="X722" s="7"/>
      <c r="Y722" s="7"/>
      <c r="Z722" s="7"/>
      <c r="AA722" s="7"/>
    </row>
    <row r="723" ht="22.5" customHeight="1">
      <c r="A723" s="7" t="s">
        <v>754</v>
      </c>
      <c r="B723" s="7">
        <v>1.0</v>
      </c>
      <c r="C723" s="7" t="s">
        <v>97</v>
      </c>
      <c r="D723" s="61">
        <v>46066.0</v>
      </c>
      <c r="E723" s="7"/>
      <c r="F723" s="7"/>
      <c r="G723" s="7"/>
      <c r="H723" s="7"/>
      <c r="I723" s="7"/>
      <c r="J723" s="7"/>
      <c r="K723" s="7"/>
      <c r="L723" s="7"/>
      <c r="M723" s="7"/>
      <c r="N723" s="7"/>
      <c r="O723" s="7"/>
      <c r="P723" s="7"/>
      <c r="Q723" s="7"/>
      <c r="R723" s="7"/>
      <c r="S723" s="7"/>
      <c r="T723" s="7"/>
      <c r="U723" s="7"/>
      <c r="V723" s="7"/>
      <c r="W723" s="7"/>
      <c r="X723" s="7"/>
      <c r="Y723" s="7"/>
      <c r="Z723" s="7"/>
      <c r="AA723" s="7"/>
    </row>
    <row r="724" ht="22.5" customHeight="1">
      <c r="A724" s="7" t="s">
        <v>488</v>
      </c>
      <c r="B724" s="7">
        <v>1.0</v>
      </c>
      <c r="C724" s="7" t="s">
        <v>97</v>
      </c>
      <c r="D724" s="61">
        <v>46066.0</v>
      </c>
      <c r="E724" s="7"/>
      <c r="F724" s="7"/>
      <c r="G724" s="7"/>
      <c r="H724" s="7"/>
      <c r="I724" s="7"/>
      <c r="J724" s="7"/>
      <c r="K724" s="7"/>
      <c r="L724" s="7"/>
      <c r="M724" s="7"/>
      <c r="N724" s="7"/>
      <c r="O724" s="7"/>
      <c r="P724" s="7"/>
      <c r="Q724" s="7"/>
      <c r="R724" s="7"/>
      <c r="S724" s="7"/>
      <c r="T724" s="7"/>
      <c r="U724" s="7"/>
      <c r="V724" s="7"/>
      <c r="W724" s="7"/>
      <c r="X724" s="7"/>
      <c r="Y724" s="7"/>
      <c r="Z724" s="7"/>
      <c r="AA724" s="7"/>
    </row>
    <row r="725" ht="22.5" customHeight="1">
      <c r="A725" s="7" t="s">
        <v>925</v>
      </c>
      <c r="B725" s="7">
        <v>1.0</v>
      </c>
      <c r="C725" s="7" t="s">
        <v>97</v>
      </c>
      <c r="D725" s="61">
        <v>46066.0</v>
      </c>
      <c r="E725" s="7"/>
      <c r="F725" s="7"/>
      <c r="G725" s="7"/>
      <c r="H725" s="7"/>
      <c r="I725" s="7"/>
      <c r="J725" s="7"/>
      <c r="K725" s="7"/>
      <c r="L725" s="7"/>
      <c r="M725" s="7"/>
      <c r="N725" s="7"/>
      <c r="O725" s="7"/>
      <c r="P725" s="7"/>
      <c r="Q725" s="7"/>
      <c r="R725" s="7"/>
      <c r="S725" s="7"/>
      <c r="T725" s="7"/>
      <c r="U725" s="7"/>
      <c r="V725" s="7"/>
      <c r="W725" s="7"/>
      <c r="X725" s="7"/>
      <c r="Y725" s="7"/>
      <c r="Z725" s="7"/>
      <c r="AA725" s="7"/>
    </row>
    <row r="726" ht="22.5" customHeight="1">
      <c r="A726" s="7" t="s">
        <v>1055</v>
      </c>
      <c r="B726" s="7">
        <v>1.0</v>
      </c>
      <c r="C726" s="7" t="s">
        <v>97</v>
      </c>
      <c r="D726" s="61">
        <v>46066.0</v>
      </c>
      <c r="E726" s="7"/>
      <c r="F726" s="7"/>
      <c r="G726" s="7"/>
      <c r="H726" s="7"/>
      <c r="I726" s="7"/>
      <c r="J726" s="7"/>
      <c r="K726" s="7"/>
      <c r="L726" s="7"/>
      <c r="M726" s="7"/>
      <c r="N726" s="7"/>
      <c r="O726" s="7"/>
      <c r="P726" s="7"/>
      <c r="Q726" s="7"/>
      <c r="R726" s="7"/>
      <c r="S726" s="7"/>
      <c r="T726" s="7"/>
      <c r="U726" s="7"/>
      <c r="V726" s="7"/>
      <c r="W726" s="7"/>
      <c r="X726" s="7"/>
      <c r="Y726" s="7"/>
      <c r="Z726" s="7"/>
      <c r="AA726" s="7"/>
    </row>
    <row r="727" ht="22.5" customHeight="1">
      <c r="A727" s="7" t="s">
        <v>1017</v>
      </c>
      <c r="B727" s="7">
        <v>1.0</v>
      </c>
      <c r="C727" s="7" t="s">
        <v>97</v>
      </c>
      <c r="D727" s="61">
        <v>46066.0</v>
      </c>
      <c r="E727" s="7" t="s">
        <v>8480</v>
      </c>
      <c r="F727" s="7"/>
      <c r="G727" s="7"/>
      <c r="H727" s="7"/>
      <c r="I727" s="7"/>
      <c r="J727" s="7"/>
      <c r="K727" s="7"/>
      <c r="L727" s="7"/>
      <c r="M727" s="7"/>
      <c r="N727" s="7"/>
      <c r="O727" s="7"/>
      <c r="P727" s="7" t="s">
        <v>997</v>
      </c>
      <c r="Q727" s="7"/>
      <c r="R727" s="7"/>
      <c r="S727" s="7"/>
      <c r="T727" s="7"/>
      <c r="U727" s="7"/>
      <c r="V727" s="7"/>
      <c r="W727" s="7"/>
      <c r="X727" s="7"/>
      <c r="Y727" s="7"/>
      <c r="Z727" s="7"/>
      <c r="AA727" s="7"/>
    </row>
    <row r="728" ht="22.5" customHeight="1">
      <c r="A728" s="7" t="s">
        <v>959</v>
      </c>
      <c r="B728" s="7">
        <v>1.0</v>
      </c>
      <c r="C728" s="7" t="s">
        <v>97</v>
      </c>
      <c r="D728" s="61">
        <v>46066.0</v>
      </c>
      <c r="E728" s="7" t="s">
        <v>6339</v>
      </c>
      <c r="F728" s="7"/>
      <c r="G728" s="7" t="s">
        <v>997</v>
      </c>
      <c r="H728" s="7"/>
      <c r="I728" s="7"/>
      <c r="J728" s="7"/>
      <c r="K728" s="7"/>
      <c r="L728" s="7"/>
      <c r="M728" s="7"/>
      <c r="N728" s="7" t="s">
        <v>968</v>
      </c>
      <c r="O728" s="7" t="s">
        <v>1038</v>
      </c>
      <c r="P728" s="7"/>
      <c r="Q728" s="7"/>
      <c r="R728" s="7"/>
      <c r="S728" s="7"/>
      <c r="T728" s="7"/>
      <c r="U728" s="7"/>
      <c r="V728" s="7"/>
      <c r="W728" s="7"/>
      <c r="X728" s="7"/>
      <c r="Y728" s="7"/>
      <c r="Z728" s="7"/>
      <c r="AA728" s="7"/>
    </row>
    <row r="729" ht="22.5" customHeight="1">
      <c r="A729" s="7" t="s">
        <v>547</v>
      </c>
      <c r="B729" s="7">
        <v>1.0</v>
      </c>
      <c r="C729" s="7" t="s">
        <v>97</v>
      </c>
      <c r="D729" s="61">
        <v>46066.0</v>
      </c>
      <c r="E729" s="7" t="s">
        <v>6344</v>
      </c>
      <c r="F729" s="7"/>
      <c r="G729" s="7"/>
      <c r="H729" s="7"/>
      <c r="I729" s="7"/>
      <c r="J729" s="7"/>
      <c r="K729" s="7"/>
      <c r="L729" s="7"/>
      <c r="M729" s="7"/>
      <c r="N729" s="7"/>
      <c r="O729" s="7" t="s">
        <v>968</v>
      </c>
      <c r="P729" s="7"/>
      <c r="Q729" s="7"/>
      <c r="R729" s="7"/>
      <c r="S729" s="7"/>
      <c r="T729" s="7"/>
      <c r="U729" s="7"/>
      <c r="V729" s="7"/>
      <c r="W729" s="7"/>
      <c r="X729" s="7"/>
      <c r="Y729" s="7"/>
      <c r="Z729" s="7"/>
      <c r="AA729" s="7"/>
    </row>
    <row r="730" ht="22.5" customHeight="1">
      <c r="A730" s="7" t="s">
        <v>991</v>
      </c>
      <c r="B730" s="7">
        <v>1.0</v>
      </c>
      <c r="C730" s="7" t="s">
        <v>97</v>
      </c>
      <c r="D730" s="61">
        <v>46066.0</v>
      </c>
      <c r="E730" s="7"/>
      <c r="F730" s="7"/>
      <c r="G730" s="7"/>
      <c r="H730" s="7"/>
      <c r="I730" s="7"/>
      <c r="J730" s="7"/>
      <c r="K730" s="7"/>
      <c r="L730" s="7"/>
      <c r="M730" s="7"/>
      <c r="N730" s="7"/>
      <c r="O730" s="7"/>
      <c r="P730" s="7"/>
      <c r="Q730" s="7"/>
      <c r="R730" s="7"/>
      <c r="S730" s="7"/>
      <c r="T730" s="7"/>
      <c r="U730" s="7"/>
      <c r="V730" s="7"/>
      <c r="W730" s="7"/>
      <c r="X730" s="7"/>
      <c r="Y730" s="7"/>
      <c r="Z730" s="7"/>
      <c r="AA730" s="7"/>
    </row>
    <row r="731" ht="22.5" customHeight="1">
      <c r="A731" s="7" t="s">
        <v>685</v>
      </c>
      <c r="B731" s="7">
        <v>1.0</v>
      </c>
      <c r="C731" s="7" t="s">
        <v>97</v>
      </c>
      <c r="D731" s="61">
        <v>46066.0</v>
      </c>
      <c r="E731" s="7" t="s">
        <v>6347</v>
      </c>
      <c r="F731" s="7"/>
      <c r="G731" s="7" t="s">
        <v>1038</v>
      </c>
      <c r="H731" s="7"/>
      <c r="I731" s="7"/>
      <c r="J731" s="7"/>
      <c r="K731" s="7"/>
      <c r="L731" s="7"/>
      <c r="M731" s="7" t="s">
        <v>1038</v>
      </c>
      <c r="N731" s="7" t="s">
        <v>968</v>
      </c>
      <c r="O731" s="7"/>
      <c r="P731" s="7"/>
      <c r="Q731" s="7"/>
      <c r="R731" s="7"/>
      <c r="S731" s="7"/>
      <c r="T731" s="7"/>
      <c r="U731" s="7"/>
      <c r="V731" s="7"/>
      <c r="W731" s="7"/>
      <c r="X731" s="7"/>
      <c r="Y731" s="7"/>
      <c r="Z731" s="7"/>
      <c r="AA731" s="7"/>
    </row>
    <row r="732" ht="22.5" customHeight="1">
      <c r="A732" s="7" t="s">
        <v>727</v>
      </c>
      <c r="B732" s="7">
        <v>1.0</v>
      </c>
      <c r="C732" s="7" t="s">
        <v>97</v>
      </c>
      <c r="D732" s="61">
        <v>46066.0</v>
      </c>
      <c r="E732" s="7"/>
      <c r="F732" s="7"/>
      <c r="G732" s="7"/>
      <c r="H732" s="7"/>
      <c r="I732" s="7"/>
      <c r="J732" s="7"/>
      <c r="K732" s="7"/>
      <c r="L732" s="7"/>
      <c r="M732" s="7"/>
      <c r="N732" s="7"/>
      <c r="O732" s="7"/>
      <c r="P732" s="7"/>
      <c r="Q732" s="7"/>
      <c r="R732" s="7"/>
      <c r="S732" s="7"/>
      <c r="T732" s="7"/>
      <c r="U732" s="7"/>
      <c r="V732" s="7"/>
      <c r="W732" s="7"/>
      <c r="X732" s="7"/>
      <c r="Y732" s="7"/>
      <c r="Z732" s="7"/>
      <c r="AA732" s="7"/>
    </row>
    <row r="733" ht="22.5" customHeight="1">
      <c r="A733" s="7" t="s">
        <v>493</v>
      </c>
      <c r="B733" s="7">
        <v>1.0</v>
      </c>
      <c r="C733" s="7" t="s">
        <v>490</v>
      </c>
      <c r="D733" s="61">
        <v>46062.0</v>
      </c>
      <c r="E733" s="7" t="s">
        <v>8589</v>
      </c>
      <c r="F733" s="7"/>
      <c r="G733" s="7"/>
      <c r="H733" s="7"/>
      <c r="I733" s="7" t="s">
        <v>997</v>
      </c>
      <c r="J733" s="7"/>
      <c r="K733" s="7"/>
      <c r="L733" s="7"/>
      <c r="M733" s="7"/>
      <c r="N733" s="7"/>
      <c r="O733" s="7"/>
      <c r="P733" s="7"/>
      <c r="Q733" s="7"/>
      <c r="R733" s="7"/>
      <c r="S733" s="7"/>
      <c r="T733" s="7"/>
      <c r="U733" s="7"/>
      <c r="V733" s="7"/>
      <c r="W733" s="7"/>
      <c r="X733" s="7"/>
      <c r="Y733" s="7"/>
      <c r="Z733" s="7"/>
      <c r="AA733" s="7"/>
    </row>
    <row r="734" ht="22.5" customHeight="1">
      <c r="A734" s="7" t="s">
        <v>1184</v>
      </c>
      <c r="B734" s="7">
        <v>1.0</v>
      </c>
      <c r="C734" s="7" t="s">
        <v>490</v>
      </c>
      <c r="D734" s="61">
        <v>46062.0</v>
      </c>
      <c r="E734" s="7" t="s">
        <v>6359</v>
      </c>
      <c r="F734" s="7"/>
      <c r="G734" s="7"/>
      <c r="H734" s="7" t="s">
        <v>997</v>
      </c>
      <c r="I734" s="7" t="s">
        <v>997</v>
      </c>
      <c r="J734" s="7"/>
      <c r="K734" s="7"/>
      <c r="L734" s="7"/>
      <c r="M734" s="7"/>
      <c r="N734" s="7"/>
      <c r="O734" s="7"/>
      <c r="P734" s="7"/>
      <c r="Q734" s="7"/>
      <c r="R734" s="7"/>
      <c r="S734" s="7"/>
      <c r="T734" s="7"/>
      <c r="U734" s="7"/>
      <c r="V734" s="7"/>
      <c r="W734" s="7"/>
      <c r="X734" s="7"/>
      <c r="Y734" s="7"/>
      <c r="Z734" s="7"/>
      <c r="AA734" s="7"/>
    </row>
    <row r="735" ht="22.5" customHeight="1">
      <c r="A735" s="7" t="s">
        <v>579</v>
      </c>
      <c r="B735" s="7">
        <v>1.0</v>
      </c>
      <c r="C735" s="7" t="s">
        <v>490</v>
      </c>
      <c r="D735" s="61">
        <v>46062.0</v>
      </c>
      <c r="E735" s="7"/>
      <c r="F735" s="7"/>
      <c r="G735" s="7"/>
      <c r="H735" s="7"/>
      <c r="I735" s="7"/>
      <c r="J735" s="7"/>
      <c r="K735" s="7"/>
      <c r="L735" s="7"/>
      <c r="M735" s="7"/>
      <c r="N735" s="7"/>
      <c r="O735" s="7"/>
      <c r="P735" s="7"/>
      <c r="Q735" s="7"/>
      <c r="R735" s="7"/>
      <c r="S735" s="7"/>
      <c r="T735" s="7"/>
      <c r="U735" s="7"/>
      <c r="V735" s="7"/>
      <c r="W735" s="7"/>
      <c r="X735" s="7"/>
      <c r="Y735" s="7"/>
      <c r="Z735" s="7"/>
      <c r="AA735" s="7"/>
    </row>
    <row r="736" ht="22.5" customHeight="1">
      <c r="A736" s="7" t="s">
        <v>871</v>
      </c>
      <c r="B736" s="7">
        <v>1.0</v>
      </c>
      <c r="C736" s="7" t="s">
        <v>490</v>
      </c>
      <c r="D736" s="61">
        <v>46062.0</v>
      </c>
      <c r="E736" s="7" t="s">
        <v>6364</v>
      </c>
      <c r="F736" s="7"/>
      <c r="G736" s="7"/>
      <c r="H736" s="7" t="s">
        <v>968</v>
      </c>
      <c r="I736" s="7" t="s">
        <v>968</v>
      </c>
      <c r="J736" s="7"/>
      <c r="K736" s="7"/>
      <c r="L736" s="7"/>
      <c r="M736" s="7"/>
      <c r="N736" s="7"/>
      <c r="O736" s="7"/>
      <c r="P736" s="7" t="s">
        <v>997</v>
      </c>
      <c r="Q736" s="7"/>
      <c r="R736" s="7"/>
      <c r="S736" s="7"/>
      <c r="T736" s="7"/>
      <c r="U736" s="7"/>
      <c r="V736" s="7"/>
      <c r="W736" s="7"/>
      <c r="X736" s="7"/>
      <c r="Y736" s="7"/>
      <c r="Z736" s="7"/>
      <c r="AA736" s="7"/>
    </row>
    <row r="737" ht="22.5" customHeight="1">
      <c r="A737" s="7" t="s">
        <v>789</v>
      </c>
      <c r="B737" s="7">
        <v>1.0</v>
      </c>
      <c r="C737" s="7" t="s">
        <v>490</v>
      </c>
      <c r="D737" s="61">
        <v>46062.0</v>
      </c>
      <c r="E737" s="7" t="s">
        <v>6370</v>
      </c>
      <c r="F737" s="7"/>
      <c r="G737" s="7"/>
      <c r="H737" s="7" t="s">
        <v>968</v>
      </c>
      <c r="I737" s="7" t="s">
        <v>968</v>
      </c>
      <c r="J737" s="7"/>
      <c r="K737" s="7"/>
      <c r="L737" s="7"/>
      <c r="M737" s="7"/>
      <c r="N737" s="7"/>
      <c r="O737" s="7"/>
      <c r="P737" s="7"/>
      <c r="Q737" s="7"/>
      <c r="R737" s="7"/>
      <c r="S737" s="7"/>
      <c r="T737" s="7"/>
      <c r="U737" s="7"/>
      <c r="V737" s="7"/>
      <c r="W737" s="7"/>
      <c r="X737" s="7"/>
      <c r="Y737" s="7"/>
      <c r="Z737" s="7"/>
      <c r="AA737" s="7"/>
    </row>
    <row r="738" ht="22.5" customHeight="1">
      <c r="A738" s="7" t="s">
        <v>939</v>
      </c>
      <c r="B738" s="7">
        <v>1.0</v>
      </c>
      <c r="C738" s="7" t="s">
        <v>490</v>
      </c>
      <c r="D738" s="61">
        <v>46062.0</v>
      </c>
      <c r="E738" s="7"/>
      <c r="F738" s="7"/>
      <c r="G738" s="7"/>
      <c r="H738" s="7"/>
      <c r="I738" s="7"/>
      <c r="J738" s="7"/>
      <c r="K738" s="7"/>
      <c r="L738" s="7"/>
      <c r="M738" s="7"/>
      <c r="N738" s="7"/>
      <c r="O738" s="7"/>
      <c r="P738" s="7"/>
      <c r="Q738" s="7"/>
      <c r="R738" s="7"/>
      <c r="S738" s="7"/>
      <c r="T738" s="7"/>
      <c r="U738" s="7"/>
      <c r="V738" s="7"/>
      <c r="W738" s="7"/>
      <c r="X738" s="7"/>
      <c r="Y738" s="7"/>
      <c r="Z738" s="7"/>
      <c r="AA738" s="7"/>
    </row>
    <row r="739" ht="22.5" customHeight="1">
      <c r="A739" s="7" t="s">
        <v>883</v>
      </c>
      <c r="B739" s="7">
        <v>1.0</v>
      </c>
      <c r="C739" s="7" t="s">
        <v>490</v>
      </c>
      <c r="D739" s="61">
        <v>46062.0</v>
      </c>
      <c r="E739" s="7" t="s">
        <v>8749</v>
      </c>
      <c r="F739" s="7"/>
      <c r="G739" s="7"/>
      <c r="H739" s="7" t="s">
        <v>968</v>
      </c>
      <c r="I739" s="7" t="s">
        <v>997</v>
      </c>
      <c r="J739" s="7"/>
      <c r="K739" s="7"/>
      <c r="L739" s="7"/>
      <c r="M739" s="7"/>
      <c r="N739" s="7"/>
      <c r="O739" s="7" t="s">
        <v>997</v>
      </c>
      <c r="P739" s="7"/>
      <c r="Q739" s="7"/>
      <c r="R739" s="7"/>
      <c r="S739" s="7"/>
      <c r="T739" s="7"/>
      <c r="U739" s="7"/>
      <c r="V739" s="7"/>
      <c r="W739" s="7"/>
      <c r="X739" s="7"/>
      <c r="Y739" s="7"/>
      <c r="Z739" s="7"/>
      <c r="AA739" s="7"/>
    </row>
    <row r="740" ht="22.5" customHeight="1">
      <c r="A740" s="7" t="s">
        <v>740</v>
      </c>
      <c r="B740" s="7">
        <v>1.0</v>
      </c>
      <c r="C740" s="7" t="s">
        <v>490</v>
      </c>
      <c r="D740" s="61">
        <v>46062.0</v>
      </c>
      <c r="E740" s="7"/>
      <c r="F740" s="7"/>
      <c r="G740" s="7"/>
      <c r="H740" s="7"/>
      <c r="I740" s="7"/>
      <c r="J740" s="7"/>
      <c r="K740" s="7"/>
      <c r="L740" s="7"/>
      <c r="M740" s="7"/>
      <c r="N740" s="7"/>
      <c r="O740" s="7"/>
      <c r="P740" s="7"/>
      <c r="Q740" s="7"/>
      <c r="R740" s="7"/>
      <c r="S740" s="7"/>
      <c r="T740" s="7"/>
      <c r="U740" s="7"/>
      <c r="V740" s="7"/>
      <c r="W740" s="7"/>
      <c r="X740" s="7"/>
      <c r="Y740" s="7"/>
      <c r="Z740" s="7"/>
      <c r="AA740" s="7"/>
    </row>
    <row r="741" ht="22.5" customHeight="1">
      <c r="A741" s="7" t="s">
        <v>947</v>
      </c>
      <c r="B741" s="7">
        <v>1.0</v>
      </c>
      <c r="C741" s="7" t="s">
        <v>490</v>
      </c>
      <c r="D741" s="61">
        <v>46062.0</v>
      </c>
      <c r="E741" s="7" t="s">
        <v>8792</v>
      </c>
      <c r="F741" s="7"/>
      <c r="G741" s="7"/>
      <c r="H741" s="7" t="s">
        <v>968</v>
      </c>
      <c r="I741" s="7" t="s">
        <v>997</v>
      </c>
      <c r="J741" s="7"/>
      <c r="K741" s="7"/>
      <c r="L741" s="7"/>
      <c r="M741" s="7"/>
      <c r="N741" s="7"/>
      <c r="O741" s="7"/>
      <c r="P741" s="7"/>
      <c r="Q741" s="7"/>
      <c r="R741" s="7"/>
      <c r="S741" s="7"/>
      <c r="T741" s="7"/>
      <c r="U741" s="7"/>
      <c r="V741" s="7"/>
      <c r="W741" s="7"/>
      <c r="X741" s="7"/>
      <c r="Y741" s="7"/>
      <c r="Z741" s="7"/>
      <c r="AA741" s="7"/>
    </row>
    <row r="742" ht="22.5" customHeight="1">
      <c r="A742" s="7" t="s">
        <v>972</v>
      </c>
      <c r="B742" s="7">
        <v>1.0</v>
      </c>
      <c r="C742" s="7" t="s">
        <v>490</v>
      </c>
      <c r="D742" s="61">
        <v>46062.0</v>
      </c>
      <c r="E742" s="7" t="s">
        <v>6386</v>
      </c>
      <c r="F742" s="7"/>
      <c r="G742" s="7"/>
      <c r="H742" s="7" t="s">
        <v>968</v>
      </c>
      <c r="I742" s="7"/>
      <c r="J742" s="7"/>
      <c r="K742" s="7"/>
      <c r="L742" s="7"/>
      <c r="M742" s="7"/>
      <c r="N742" s="7"/>
      <c r="O742" s="7" t="s">
        <v>968</v>
      </c>
      <c r="P742" s="7"/>
      <c r="Q742" s="7"/>
      <c r="R742" s="7"/>
      <c r="S742" s="7"/>
      <c r="T742" s="7"/>
      <c r="U742" s="7"/>
      <c r="V742" s="7"/>
      <c r="W742" s="7"/>
      <c r="X742" s="7"/>
      <c r="Y742" s="7"/>
      <c r="Z742" s="7"/>
      <c r="AA742" s="7"/>
    </row>
    <row r="743" ht="22.5" customHeight="1">
      <c r="A743" s="7" t="s">
        <v>733</v>
      </c>
      <c r="B743" s="7">
        <v>1.0</v>
      </c>
      <c r="C743" s="7" t="s">
        <v>490</v>
      </c>
      <c r="D743" s="61">
        <v>46062.0</v>
      </c>
      <c r="E743" s="7" t="s">
        <v>8838</v>
      </c>
      <c r="F743" s="7"/>
      <c r="G743" s="7"/>
      <c r="H743" s="7" t="s">
        <v>997</v>
      </c>
      <c r="I743" s="7" t="s">
        <v>997</v>
      </c>
      <c r="J743" s="7"/>
      <c r="K743" s="7"/>
      <c r="L743" s="7"/>
      <c r="M743" s="7"/>
      <c r="N743" s="7"/>
      <c r="O743" s="7"/>
      <c r="P743" s="7"/>
      <c r="Q743" s="7"/>
      <c r="R743" s="7"/>
      <c r="S743" s="7"/>
      <c r="T743" s="7"/>
      <c r="U743" s="7"/>
      <c r="V743" s="7"/>
      <c r="W743" s="7"/>
      <c r="X743" s="7"/>
      <c r="Y743" s="7"/>
      <c r="Z743" s="7"/>
      <c r="AA743" s="7"/>
    </row>
    <row r="744" ht="22.5" customHeight="1">
      <c r="A744" s="7" t="s">
        <v>533</v>
      </c>
      <c r="B744" s="7">
        <v>1.0</v>
      </c>
      <c r="C744" s="7" t="s">
        <v>490</v>
      </c>
      <c r="D744" s="61">
        <v>46062.0</v>
      </c>
      <c r="E744" s="7"/>
      <c r="F744" s="7"/>
      <c r="G744" s="7"/>
      <c r="H744" s="7"/>
      <c r="I744" s="7"/>
      <c r="J744" s="7"/>
      <c r="K744" s="7"/>
      <c r="L744" s="7"/>
      <c r="M744" s="7"/>
      <c r="N744" s="7"/>
      <c r="O744" s="7"/>
      <c r="P744" s="7"/>
      <c r="Q744" s="7"/>
      <c r="R744" s="7"/>
      <c r="S744" s="7"/>
      <c r="T744" s="7"/>
      <c r="U744" s="7"/>
      <c r="V744" s="7"/>
      <c r="W744" s="7"/>
      <c r="X744" s="7"/>
      <c r="Y744" s="7"/>
      <c r="Z744" s="7"/>
      <c r="AA744" s="7"/>
    </row>
    <row r="745" ht="22.5" customHeight="1">
      <c r="A745" s="7" t="s">
        <v>914</v>
      </c>
      <c r="B745" s="7">
        <v>1.0</v>
      </c>
      <c r="C745" s="7" t="s">
        <v>490</v>
      </c>
      <c r="D745" s="61">
        <v>46062.0</v>
      </c>
      <c r="E745" s="7" t="s">
        <v>6397</v>
      </c>
      <c r="F745" s="7"/>
      <c r="G745" s="7"/>
      <c r="H745" s="7" t="s">
        <v>997</v>
      </c>
      <c r="I745" s="7" t="s">
        <v>968</v>
      </c>
      <c r="J745" s="7"/>
      <c r="K745" s="7"/>
      <c r="L745" s="7"/>
      <c r="M745" s="7"/>
      <c r="N745" s="7"/>
      <c r="O745" s="7"/>
      <c r="P745" s="7"/>
      <c r="Q745" s="7"/>
      <c r="R745" s="7"/>
      <c r="S745" s="7"/>
      <c r="T745" s="7"/>
      <c r="U745" s="7"/>
      <c r="V745" s="7"/>
      <c r="W745" s="7"/>
      <c r="X745" s="7"/>
      <c r="Y745" s="7"/>
      <c r="Z745" s="7"/>
      <c r="AA745" s="7"/>
    </row>
    <row r="746" ht="22.5" customHeight="1">
      <c r="A746" s="7" t="s">
        <v>986</v>
      </c>
      <c r="B746" s="7">
        <v>1.0</v>
      </c>
      <c r="C746" s="7" t="s">
        <v>490</v>
      </c>
      <c r="D746" s="61">
        <v>46062.0</v>
      </c>
      <c r="E746" s="7" t="s">
        <v>6408</v>
      </c>
      <c r="F746" s="7"/>
      <c r="G746" s="7"/>
      <c r="H746" s="7" t="s">
        <v>968</v>
      </c>
      <c r="I746" s="7" t="s">
        <v>968</v>
      </c>
      <c r="J746" s="7"/>
      <c r="K746" s="7"/>
      <c r="L746" s="7"/>
      <c r="M746" s="7"/>
      <c r="N746" s="7"/>
      <c r="O746" s="7" t="s">
        <v>997</v>
      </c>
      <c r="P746" s="7"/>
      <c r="Q746" s="7"/>
      <c r="R746" s="7"/>
      <c r="S746" s="7"/>
      <c r="T746" s="7"/>
      <c r="U746" s="7"/>
      <c r="V746" s="7"/>
      <c r="W746" s="7"/>
      <c r="X746" s="7"/>
      <c r="Y746" s="7"/>
      <c r="Z746" s="7"/>
      <c r="AA746" s="7"/>
    </row>
    <row r="747" ht="22.5" customHeight="1">
      <c r="A747" s="7" t="s">
        <v>1329</v>
      </c>
      <c r="B747" s="7">
        <v>1.0</v>
      </c>
      <c r="C747" s="7" t="s">
        <v>490</v>
      </c>
      <c r="D747" s="61">
        <v>46062.0</v>
      </c>
      <c r="E747" s="7" t="s">
        <v>8924</v>
      </c>
      <c r="F747" s="7"/>
      <c r="G747" s="7"/>
      <c r="H747" s="7" t="s">
        <v>968</v>
      </c>
      <c r="I747" s="7" t="s">
        <v>968</v>
      </c>
      <c r="J747" s="7" t="s">
        <v>968</v>
      </c>
      <c r="K747" s="7"/>
      <c r="L747" s="7"/>
      <c r="M747" s="7"/>
      <c r="N747" s="7"/>
      <c r="O747" s="7" t="s">
        <v>997</v>
      </c>
      <c r="P747" s="7"/>
      <c r="Q747" s="7"/>
      <c r="R747" s="7"/>
      <c r="S747" s="7"/>
      <c r="T747" s="7"/>
      <c r="U747" s="7"/>
      <c r="V747" s="7"/>
      <c r="W747" s="7"/>
      <c r="X747" s="7"/>
      <c r="Y747" s="7"/>
      <c r="Z747" s="7"/>
      <c r="AA747" s="7"/>
    </row>
    <row r="748" ht="22.5" customHeight="1">
      <c r="A748" s="7" t="s">
        <v>1321</v>
      </c>
      <c r="B748" s="7">
        <v>1.0</v>
      </c>
      <c r="C748" s="7" t="s">
        <v>490</v>
      </c>
      <c r="D748" s="61">
        <v>46062.0</v>
      </c>
      <c r="E748" s="7" t="s">
        <v>6413</v>
      </c>
      <c r="F748" s="7"/>
      <c r="G748" s="7"/>
      <c r="H748" s="7"/>
      <c r="I748" s="7" t="s">
        <v>997</v>
      </c>
      <c r="J748" s="7"/>
      <c r="K748" s="7"/>
      <c r="L748" s="7"/>
      <c r="M748" s="7"/>
      <c r="N748" s="7"/>
      <c r="O748" s="7"/>
      <c r="P748" s="7"/>
      <c r="Q748" s="7"/>
      <c r="R748" s="7"/>
      <c r="S748" s="7"/>
      <c r="T748" s="7"/>
      <c r="U748" s="7"/>
      <c r="V748" s="7"/>
      <c r="W748" s="7"/>
      <c r="X748" s="7"/>
      <c r="Y748" s="7"/>
      <c r="Z748" s="7"/>
      <c r="AA748" s="7"/>
    </row>
    <row r="749" ht="22.5" customHeight="1">
      <c r="A749" s="7" t="s">
        <v>543</v>
      </c>
      <c r="B749" s="7">
        <v>1.0</v>
      </c>
      <c r="C749" s="7" t="s">
        <v>490</v>
      </c>
      <c r="D749" s="61">
        <v>46062.0</v>
      </c>
      <c r="E749" s="7" t="s">
        <v>6418</v>
      </c>
      <c r="F749" s="7"/>
      <c r="G749" s="7"/>
      <c r="H749" s="7"/>
      <c r="I749" s="7" t="s">
        <v>968</v>
      </c>
      <c r="J749" s="7"/>
      <c r="K749" s="7"/>
      <c r="L749" s="7"/>
      <c r="M749" s="7"/>
      <c r="N749" s="7"/>
      <c r="O749" s="7"/>
      <c r="P749" s="7"/>
      <c r="Q749" s="7"/>
      <c r="R749" s="7"/>
      <c r="S749" s="7"/>
      <c r="T749" s="7"/>
      <c r="U749" s="7"/>
      <c r="V749" s="7"/>
      <c r="W749" s="7"/>
      <c r="X749" s="7"/>
      <c r="Y749" s="7"/>
      <c r="Z749" s="7"/>
      <c r="AA749" s="7"/>
    </row>
    <row r="750" ht="22.5" customHeight="1">
      <c r="A750" s="7" t="s">
        <v>813</v>
      </c>
      <c r="B750" s="7">
        <v>1.0</v>
      </c>
      <c r="C750" s="7" t="s">
        <v>490</v>
      </c>
      <c r="D750" s="61">
        <v>46062.0</v>
      </c>
      <c r="E750" s="7" t="s">
        <v>8978</v>
      </c>
      <c r="F750" s="7"/>
      <c r="G750" s="7"/>
      <c r="H750" s="7"/>
      <c r="I750" s="7" t="s">
        <v>997</v>
      </c>
      <c r="J750" s="7"/>
      <c r="K750" s="7"/>
      <c r="L750" s="7"/>
      <c r="M750" s="7"/>
      <c r="N750" s="7"/>
      <c r="O750" s="7" t="s">
        <v>968</v>
      </c>
      <c r="P750" s="7" t="s">
        <v>1038</v>
      </c>
      <c r="Q750" s="7"/>
      <c r="R750" s="7"/>
      <c r="S750" s="7"/>
      <c r="T750" s="7"/>
      <c r="U750" s="7"/>
      <c r="V750" s="7"/>
      <c r="W750" s="7"/>
      <c r="X750" s="7"/>
      <c r="Y750" s="7"/>
      <c r="Z750" s="7"/>
      <c r="AA750" s="7"/>
    </row>
    <row r="751" ht="22.5" customHeight="1">
      <c r="A751" s="7" t="s">
        <v>1241</v>
      </c>
      <c r="B751" s="7">
        <v>1.0</v>
      </c>
      <c r="C751" s="7" t="s">
        <v>490</v>
      </c>
      <c r="D751" s="61">
        <v>46062.0</v>
      </c>
      <c r="E751" s="7" t="s">
        <v>6427</v>
      </c>
      <c r="F751" s="7"/>
      <c r="G751" s="7"/>
      <c r="H751" s="7"/>
      <c r="I751" s="7" t="s">
        <v>968</v>
      </c>
      <c r="J751" s="7"/>
      <c r="K751" s="7"/>
      <c r="L751" s="7"/>
      <c r="M751" s="7"/>
      <c r="N751" s="7"/>
      <c r="O751" s="7"/>
      <c r="P751" s="7"/>
      <c r="Q751" s="7"/>
      <c r="R751" s="7"/>
      <c r="S751" s="7"/>
      <c r="T751" s="7"/>
      <c r="U751" s="7"/>
      <c r="V751" s="7"/>
      <c r="W751" s="7"/>
      <c r="X751" s="7"/>
      <c r="Y751" s="7"/>
      <c r="Z751" s="7"/>
      <c r="AA751" s="7"/>
    </row>
    <row r="752" ht="22.5" customHeight="1">
      <c r="A752" s="7" t="s">
        <v>926</v>
      </c>
      <c r="B752" s="7">
        <v>1.0</v>
      </c>
      <c r="C752" s="7" t="s">
        <v>490</v>
      </c>
      <c r="D752" s="61">
        <v>46062.0</v>
      </c>
      <c r="E752" s="7" t="s">
        <v>6432</v>
      </c>
      <c r="F752" s="7"/>
      <c r="G752" s="7"/>
      <c r="H752" s="7"/>
      <c r="I752" s="7" t="s">
        <v>968</v>
      </c>
      <c r="J752" s="7"/>
      <c r="K752" s="7"/>
      <c r="L752" s="7"/>
      <c r="M752" s="7"/>
      <c r="N752" s="7"/>
      <c r="O752" s="7"/>
      <c r="P752" s="7"/>
      <c r="Q752" s="7"/>
      <c r="R752" s="7"/>
      <c r="S752" s="7"/>
      <c r="T752" s="7"/>
      <c r="U752" s="7"/>
      <c r="V752" s="7"/>
      <c r="W752" s="7"/>
      <c r="X752" s="7"/>
      <c r="Y752" s="7"/>
      <c r="Z752" s="7"/>
      <c r="AA752" s="7"/>
    </row>
    <row r="753" ht="22.5" customHeight="1">
      <c r="A753" s="7" t="s">
        <v>6593</v>
      </c>
      <c r="B753" s="7">
        <v>1.0</v>
      </c>
      <c r="C753" s="7"/>
      <c r="D753" s="61">
        <v>46062.0</v>
      </c>
      <c r="E753" s="7"/>
      <c r="F753" s="7"/>
      <c r="G753" s="7"/>
      <c r="H753" s="7"/>
      <c r="I753" s="7"/>
      <c r="J753" s="7"/>
      <c r="K753" s="7"/>
      <c r="L753" s="7"/>
      <c r="M753" s="7"/>
      <c r="N753" s="7"/>
      <c r="O753" s="7"/>
      <c r="P753" s="7"/>
      <c r="Q753" s="7"/>
      <c r="R753" s="7"/>
      <c r="S753" s="7"/>
      <c r="T753" s="7"/>
      <c r="U753" s="7"/>
      <c r="V753" s="7"/>
      <c r="W753" s="7"/>
      <c r="X753" s="7"/>
      <c r="Y753" s="7"/>
      <c r="Z753" s="7"/>
      <c r="AA753" s="7"/>
    </row>
    <row r="754" ht="22.5" customHeight="1">
      <c r="A754" s="7" t="s">
        <v>935</v>
      </c>
      <c r="B754" s="7">
        <v>1.0</v>
      </c>
      <c r="C754" s="7" t="s">
        <v>490</v>
      </c>
      <c r="D754" s="61">
        <v>46062.0</v>
      </c>
      <c r="E754" s="7"/>
      <c r="F754" s="7"/>
      <c r="G754" s="7"/>
      <c r="H754" s="7"/>
      <c r="I754" s="7"/>
      <c r="J754" s="7"/>
      <c r="K754" s="7"/>
      <c r="L754" s="7"/>
      <c r="M754" s="7"/>
      <c r="N754" s="7"/>
      <c r="O754" s="7"/>
      <c r="P754" s="7"/>
      <c r="Q754" s="7"/>
      <c r="R754" s="7"/>
      <c r="S754" s="7"/>
      <c r="T754" s="7"/>
      <c r="U754" s="7"/>
      <c r="V754" s="7"/>
      <c r="W754" s="7"/>
      <c r="X754" s="7"/>
      <c r="Y754" s="7"/>
      <c r="Z754" s="7"/>
      <c r="AA754" s="7"/>
    </row>
    <row r="755" ht="22.5" customHeight="1">
      <c r="A755" s="7" t="s">
        <v>294</v>
      </c>
      <c r="B755" s="7">
        <v>1.0</v>
      </c>
      <c r="C755" s="7" t="s">
        <v>292</v>
      </c>
      <c r="D755" s="61">
        <v>46064.0</v>
      </c>
      <c r="E755" s="7" t="s">
        <v>9091</v>
      </c>
      <c r="F755" s="7"/>
      <c r="G755" s="7"/>
      <c r="H755" s="7"/>
      <c r="I755" s="7"/>
      <c r="J755" s="7"/>
      <c r="K755" s="7"/>
      <c r="L755" s="7"/>
      <c r="M755" s="7"/>
      <c r="N755" s="7"/>
      <c r="O755" s="7" t="s">
        <v>997</v>
      </c>
      <c r="P755" s="7"/>
      <c r="Q755" s="7"/>
      <c r="R755" s="7"/>
      <c r="S755" s="7"/>
      <c r="T755" s="7"/>
      <c r="U755" s="7"/>
      <c r="V755" s="7"/>
      <c r="W755" s="7"/>
      <c r="X755" s="7"/>
      <c r="Y755" s="7"/>
      <c r="Z755" s="7"/>
      <c r="AA755" s="7"/>
    </row>
    <row r="756" ht="22.5" customHeight="1">
      <c r="A756" s="7" t="s">
        <v>319</v>
      </c>
      <c r="B756" s="7">
        <v>1.0</v>
      </c>
      <c r="C756" s="7" t="s">
        <v>292</v>
      </c>
      <c r="D756" s="61">
        <v>46064.0</v>
      </c>
      <c r="E756" s="7"/>
      <c r="F756" s="7"/>
      <c r="G756" s="7"/>
      <c r="H756" s="7"/>
      <c r="I756" s="7"/>
      <c r="J756" s="7"/>
      <c r="K756" s="7"/>
      <c r="L756" s="7"/>
      <c r="M756" s="7"/>
      <c r="N756" s="7"/>
      <c r="O756" s="7"/>
      <c r="P756" s="7"/>
      <c r="Q756" s="7"/>
      <c r="R756" s="7"/>
      <c r="S756" s="7"/>
      <c r="T756" s="7"/>
      <c r="U756" s="7"/>
      <c r="V756" s="7"/>
      <c r="W756" s="7"/>
      <c r="X756" s="7"/>
      <c r="Y756" s="7"/>
      <c r="Z756" s="7"/>
      <c r="AA756" s="7"/>
    </row>
    <row r="757" ht="22.5" customHeight="1">
      <c r="A757" s="7" t="s">
        <v>521</v>
      </c>
      <c r="B757" s="7">
        <v>1.0</v>
      </c>
      <c r="C757" s="7" t="s">
        <v>292</v>
      </c>
      <c r="D757" s="61">
        <v>46064.0</v>
      </c>
      <c r="E757" s="7"/>
      <c r="F757" s="7"/>
      <c r="G757" s="7"/>
      <c r="H757" s="7"/>
      <c r="I757" s="7"/>
      <c r="J757" s="7"/>
      <c r="K757" s="7"/>
      <c r="L757" s="7"/>
      <c r="M757" s="7"/>
      <c r="N757" s="7"/>
      <c r="O757" s="7"/>
      <c r="P757" s="7"/>
      <c r="Q757" s="7"/>
      <c r="R757" s="7"/>
      <c r="S757" s="7"/>
      <c r="T757" s="7"/>
      <c r="U757" s="7"/>
      <c r="V757" s="7"/>
      <c r="W757" s="7"/>
      <c r="X757" s="7"/>
      <c r="Y757" s="7"/>
      <c r="Z757" s="7"/>
      <c r="AA757" s="7"/>
    </row>
    <row r="758" ht="22.5" customHeight="1">
      <c r="A758" s="7" t="s">
        <v>1007</v>
      </c>
      <c r="B758" s="7">
        <v>1.0</v>
      </c>
      <c r="C758" s="7" t="s">
        <v>292</v>
      </c>
      <c r="D758" s="61">
        <v>46064.0</v>
      </c>
      <c r="E758" s="7"/>
      <c r="F758" s="7"/>
      <c r="G758" s="7"/>
      <c r="H758" s="7"/>
      <c r="I758" s="7"/>
      <c r="J758" s="7"/>
      <c r="K758" s="7"/>
      <c r="L758" s="7"/>
      <c r="M758" s="7"/>
      <c r="N758" s="7"/>
      <c r="O758" s="7"/>
      <c r="P758" s="7"/>
      <c r="Q758" s="7"/>
      <c r="R758" s="7"/>
      <c r="S758" s="7"/>
      <c r="T758" s="7"/>
      <c r="U758" s="7"/>
      <c r="V758" s="7"/>
      <c r="W758" s="7"/>
      <c r="X758" s="7"/>
      <c r="Y758" s="7"/>
      <c r="Z758" s="7"/>
      <c r="AA758" s="7"/>
    </row>
    <row r="759" ht="22.5" customHeight="1">
      <c r="A759" s="7" t="s">
        <v>1077</v>
      </c>
      <c r="B759" s="7">
        <v>1.0</v>
      </c>
      <c r="C759" s="7" t="s">
        <v>292</v>
      </c>
      <c r="D759" s="61">
        <v>46064.0</v>
      </c>
      <c r="E759" s="7"/>
      <c r="F759" s="7"/>
      <c r="G759" s="7"/>
      <c r="H759" s="7"/>
      <c r="I759" s="7"/>
      <c r="J759" s="7"/>
      <c r="K759" s="7"/>
      <c r="L759" s="7"/>
      <c r="M759" s="7"/>
      <c r="N759" s="7"/>
      <c r="O759" s="7"/>
      <c r="P759" s="7"/>
      <c r="Q759" s="7"/>
      <c r="R759" s="7"/>
      <c r="S759" s="7"/>
      <c r="T759" s="7"/>
      <c r="U759" s="7"/>
      <c r="V759" s="7"/>
      <c r="W759" s="7"/>
      <c r="X759" s="7"/>
      <c r="Y759" s="7"/>
      <c r="Z759" s="7"/>
      <c r="AA759" s="7"/>
    </row>
    <row r="760" ht="22.5" customHeight="1">
      <c r="A760" s="7" t="s">
        <v>803</v>
      </c>
      <c r="B760" s="7">
        <v>1.0</v>
      </c>
      <c r="C760" s="7" t="s">
        <v>292</v>
      </c>
      <c r="D760" s="61">
        <v>46064.0</v>
      </c>
      <c r="E760" s="7" t="s">
        <v>6440</v>
      </c>
      <c r="F760" s="7"/>
      <c r="G760" s="7"/>
      <c r="H760" s="7"/>
      <c r="I760" s="7"/>
      <c r="J760" s="7"/>
      <c r="K760" s="7"/>
      <c r="L760" s="7"/>
      <c r="M760" s="7"/>
      <c r="N760" s="7" t="s">
        <v>968</v>
      </c>
      <c r="O760" s="7"/>
      <c r="P760" s="7" t="s">
        <v>968</v>
      </c>
      <c r="Q760" s="7"/>
      <c r="R760" s="7"/>
      <c r="S760" s="7"/>
      <c r="T760" s="7"/>
      <c r="U760" s="7"/>
      <c r="V760" s="7"/>
      <c r="W760" s="7"/>
      <c r="X760" s="7"/>
      <c r="Y760" s="7"/>
      <c r="Z760" s="7"/>
      <c r="AA760" s="7"/>
    </row>
    <row r="761" ht="22.5" customHeight="1">
      <c r="A761" s="7" t="s">
        <v>427</v>
      </c>
      <c r="B761" s="7">
        <v>1.0</v>
      </c>
      <c r="C761" s="7" t="s">
        <v>292</v>
      </c>
      <c r="D761" s="61">
        <v>46064.0</v>
      </c>
      <c r="E761" s="7"/>
      <c r="F761" s="7"/>
      <c r="G761" s="7"/>
      <c r="H761" s="7"/>
      <c r="I761" s="7"/>
      <c r="J761" s="7"/>
      <c r="K761" s="7"/>
      <c r="L761" s="7"/>
      <c r="M761" s="7"/>
      <c r="N761" s="7"/>
      <c r="O761" s="7"/>
      <c r="P761" s="7"/>
      <c r="Q761" s="7"/>
      <c r="R761" s="7"/>
      <c r="S761" s="7"/>
      <c r="T761" s="7"/>
      <c r="U761" s="7"/>
      <c r="V761" s="7"/>
      <c r="W761" s="7"/>
      <c r="X761" s="7"/>
      <c r="Y761" s="7"/>
      <c r="Z761" s="7"/>
      <c r="AA761" s="7"/>
    </row>
    <row r="762" ht="22.5" customHeight="1">
      <c r="A762" s="7" t="s">
        <v>621</v>
      </c>
      <c r="B762" s="7">
        <v>1.0</v>
      </c>
      <c r="C762" s="7" t="s">
        <v>292</v>
      </c>
      <c r="D762" s="61">
        <v>46064.0</v>
      </c>
      <c r="E762" s="7"/>
      <c r="F762" s="7"/>
      <c r="G762" s="7"/>
      <c r="H762" s="7"/>
      <c r="I762" s="7"/>
      <c r="J762" s="7"/>
      <c r="K762" s="7"/>
      <c r="L762" s="7"/>
      <c r="M762" s="7"/>
      <c r="N762" s="7"/>
      <c r="O762" s="7"/>
      <c r="P762" s="7"/>
      <c r="Q762" s="7"/>
      <c r="R762" s="7"/>
      <c r="S762" s="7"/>
      <c r="T762" s="7"/>
      <c r="U762" s="7"/>
      <c r="V762" s="7"/>
      <c r="W762" s="7"/>
      <c r="X762" s="7"/>
      <c r="Y762" s="7"/>
      <c r="Z762" s="7"/>
      <c r="AA762" s="7"/>
    </row>
    <row r="763" ht="22.5" customHeight="1">
      <c r="A763" s="7" t="s">
        <v>759</v>
      </c>
      <c r="B763" s="7">
        <v>1.0</v>
      </c>
      <c r="C763" s="7" t="s">
        <v>292</v>
      </c>
      <c r="D763" s="61">
        <v>46064.0</v>
      </c>
      <c r="E763" s="7"/>
      <c r="F763" s="7"/>
      <c r="G763" s="7"/>
      <c r="H763" s="7"/>
      <c r="I763" s="7"/>
      <c r="J763" s="7"/>
      <c r="K763" s="7"/>
      <c r="L763" s="7"/>
      <c r="M763" s="7"/>
      <c r="N763" s="7"/>
      <c r="O763" s="7"/>
      <c r="P763" s="7"/>
      <c r="Q763" s="7"/>
      <c r="R763" s="7"/>
      <c r="S763" s="7"/>
      <c r="T763" s="7"/>
      <c r="U763" s="7"/>
      <c r="V763" s="7"/>
      <c r="W763" s="7"/>
      <c r="X763" s="7"/>
      <c r="Y763" s="7"/>
      <c r="Z763" s="7"/>
      <c r="AA763" s="7"/>
    </row>
    <row r="764" ht="22.5" customHeight="1">
      <c r="A764" s="7" t="s">
        <v>1001</v>
      </c>
      <c r="B764" s="7">
        <v>1.0</v>
      </c>
      <c r="C764" s="7" t="s">
        <v>292</v>
      </c>
      <c r="D764" s="61">
        <v>46064.0</v>
      </c>
      <c r="E764" s="7"/>
      <c r="F764" s="7"/>
      <c r="G764" s="7"/>
      <c r="H764" s="7"/>
      <c r="I764" s="7"/>
      <c r="J764" s="7"/>
      <c r="K764" s="7"/>
      <c r="L764" s="7"/>
      <c r="M764" s="7"/>
      <c r="N764" s="7"/>
      <c r="O764" s="7"/>
      <c r="P764" s="7"/>
      <c r="Q764" s="7"/>
      <c r="R764" s="7"/>
      <c r="S764" s="7"/>
      <c r="T764" s="7"/>
      <c r="U764" s="7"/>
      <c r="V764" s="7"/>
      <c r="W764" s="7"/>
      <c r="X764" s="7"/>
      <c r="Y764" s="7"/>
      <c r="Z764" s="7"/>
      <c r="AA764" s="7"/>
    </row>
    <row r="765" ht="22.5" customHeight="1">
      <c r="A765" s="7" t="s">
        <v>1175</v>
      </c>
      <c r="B765" s="7">
        <v>1.0</v>
      </c>
      <c r="C765" s="7" t="s">
        <v>292</v>
      </c>
      <c r="D765" s="61">
        <v>46064.0</v>
      </c>
      <c r="E765" s="7" t="s">
        <v>9318</v>
      </c>
      <c r="F765" s="7"/>
      <c r="G765" s="7"/>
      <c r="H765" s="7"/>
      <c r="I765" s="7"/>
      <c r="J765" s="7"/>
      <c r="K765" s="7"/>
      <c r="L765" s="7"/>
      <c r="M765" s="7"/>
      <c r="N765" s="7"/>
      <c r="O765" s="7" t="s">
        <v>997</v>
      </c>
      <c r="P765" s="7"/>
      <c r="Q765" s="7"/>
      <c r="R765" s="7"/>
      <c r="S765" s="7"/>
      <c r="T765" s="7"/>
      <c r="U765" s="7"/>
      <c r="V765" s="7"/>
      <c r="W765" s="7"/>
      <c r="X765" s="7"/>
      <c r="Y765" s="7"/>
      <c r="Z765" s="7"/>
      <c r="AA765" s="7"/>
    </row>
    <row r="766" ht="22.5" customHeight="1">
      <c r="A766" s="7" t="s">
        <v>471</v>
      </c>
      <c r="B766" s="7">
        <v>1.0</v>
      </c>
      <c r="C766" s="7" t="s">
        <v>292</v>
      </c>
      <c r="D766" s="61">
        <v>46064.0</v>
      </c>
      <c r="E766" s="7" t="s">
        <v>6448</v>
      </c>
      <c r="F766" s="7"/>
      <c r="G766" s="7"/>
      <c r="H766" s="7"/>
      <c r="I766" s="7"/>
      <c r="J766" s="7"/>
      <c r="K766" s="7"/>
      <c r="L766" s="7"/>
      <c r="M766" s="7"/>
      <c r="N766" s="7" t="s">
        <v>997</v>
      </c>
      <c r="O766" s="7"/>
      <c r="P766" s="7"/>
      <c r="Q766" s="7"/>
      <c r="R766" s="7"/>
      <c r="S766" s="7"/>
      <c r="T766" s="7"/>
      <c r="U766" s="7"/>
      <c r="V766" s="7"/>
      <c r="W766" s="7"/>
      <c r="X766" s="7"/>
      <c r="Y766" s="7"/>
      <c r="Z766" s="7"/>
      <c r="AA766" s="7"/>
    </row>
    <row r="767" ht="22.5" customHeight="1">
      <c r="A767" s="7" t="s">
        <v>1167</v>
      </c>
      <c r="B767" s="7">
        <v>1.0</v>
      </c>
      <c r="C767" s="7" t="s">
        <v>292</v>
      </c>
      <c r="D767" s="61">
        <v>46064.0</v>
      </c>
      <c r="E767" s="7"/>
      <c r="F767" s="7"/>
      <c r="G767" s="7"/>
      <c r="H767" s="7"/>
      <c r="I767" s="7"/>
      <c r="J767" s="7"/>
      <c r="K767" s="7"/>
      <c r="L767" s="7"/>
      <c r="M767" s="7"/>
      <c r="N767" s="7"/>
      <c r="O767" s="7"/>
      <c r="P767" s="7"/>
      <c r="Q767" s="7"/>
      <c r="R767" s="7"/>
      <c r="S767" s="7"/>
      <c r="T767" s="7"/>
      <c r="U767" s="7"/>
      <c r="V767" s="7"/>
      <c r="W767" s="7"/>
      <c r="X767" s="7"/>
      <c r="Y767" s="7"/>
      <c r="Z767" s="7"/>
      <c r="AA767" s="7"/>
    </row>
    <row r="768" ht="22.5" customHeight="1">
      <c r="A768" s="7" t="s">
        <v>1102</v>
      </c>
      <c r="B768" s="7">
        <v>1.0</v>
      </c>
      <c r="C768" s="7" t="s">
        <v>292</v>
      </c>
      <c r="D768" s="61">
        <v>46064.0</v>
      </c>
      <c r="E768" s="7"/>
      <c r="F768" s="7"/>
      <c r="G768" s="7"/>
      <c r="H768" s="7"/>
      <c r="I768" s="7"/>
      <c r="J768" s="7"/>
      <c r="K768" s="7"/>
      <c r="L768" s="7"/>
      <c r="M768" s="7"/>
      <c r="N768" s="7"/>
      <c r="O768" s="7"/>
      <c r="P768" s="7"/>
      <c r="Q768" s="7"/>
      <c r="R768" s="7"/>
      <c r="S768" s="7"/>
      <c r="T768" s="7"/>
      <c r="U768" s="7"/>
      <c r="V768" s="7"/>
      <c r="W768" s="7"/>
      <c r="X768" s="7"/>
      <c r="Y768" s="7"/>
      <c r="Z768" s="7"/>
      <c r="AA768" s="7"/>
    </row>
    <row r="769" ht="22.5" customHeight="1">
      <c r="A769" s="7" t="s">
        <v>1039</v>
      </c>
      <c r="B769" s="7">
        <v>1.0</v>
      </c>
      <c r="C769" s="7" t="s">
        <v>292</v>
      </c>
      <c r="D769" s="61">
        <v>46064.0</v>
      </c>
      <c r="E769" s="7" t="s">
        <v>9406</v>
      </c>
      <c r="F769" s="7"/>
      <c r="G769" s="7"/>
      <c r="H769" s="7"/>
      <c r="I769" s="7"/>
      <c r="J769" s="7"/>
      <c r="K769" s="7"/>
      <c r="L769" s="7"/>
      <c r="M769" s="7"/>
      <c r="N769" s="7" t="s">
        <v>968</v>
      </c>
      <c r="O769" s="7"/>
      <c r="P769" s="7"/>
      <c r="Q769" s="7"/>
      <c r="R769" s="7"/>
      <c r="S769" s="7"/>
      <c r="T769" s="7"/>
      <c r="U769" s="7"/>
      <c r="V769" s="7"/>
      <c r="W769" s="7"/>
      <c r="X769" s="7"/>
      <c r="Y769" s="7"/>
      <c r="Z769" s="7"/>
      <c r="AA769" s="7"/>
    </row>
    <row r="770" ht="22.5" customHeight="1">
      <c r="A770" s="7" t="s">
        <v>1026</v>
      </c>
      <c r="B770" s="7">
        <v>1.0</v>
      </c>
      <c r="C770" s="7" t="s">
        <v>292</v>
      </c>
      <c r="D770" s="61">
        <v>46064.0</v>
      </c>
      <c r="E770" s="7" t="s">
        <v>6457</v>
      </c>
      <c r="F770" s="7"/>
      <c r="G770" s="7"/>
      <c r="H770" s="7"/>
      <c r="I770" s="7"/>
      <c r="J770" s="7"/>
      <c r="K770" s="7"/>
      <c r="L770" s="7"/>
      <c r="M770" s="7"/>
      <c r="N770" s="7"/>
      <c r="O770" s="7"/>
      <c r="P770" s="7" t="s">
        <v>968</v>
      </c>
      <c r="Q770" s="7"/>
      <c r="R770" s="7"/>
      <c r="S770" s="7"/>
      <c r="T770" s="7"/>
      <c r="U770" s="7"/>
      <c r="V770" s="7"/>
      <c r="W770" s="7"/>
      <c r="X770" s="7"/>
      <c r="Y770" s="7"/>
      <c r="Z770" s="7"/>
      <c r="AA770" s="7"/>
    </row>
    <row r="771" ht="22.5" customHeight="1">
      <c r="A771" s="7" t="s">
        <v>1204</v>
      </c>
      <c r="B771" s="7">
        <v>1.0</v>
      </c>
      <c r="C771" s="7" t="s">
        <v>292</v>
      </c>
      <c r="D771" s="61">
        <v>46064.0</v>
      </c>
      <c r="E771" s="7"/>
      <c r="F771" s="7"/>
      <c r="G771" s="7"/>
      <c r="H771" s="7"/>
      <c r="I771" s="7"/>
      <c r="J771" s="7"/>
      <c r="K771" s="7"/>
      <c r="L771" s="7"/>
      <c r="M771" s="7"/>
      <c r="N771" s="7"/>
      <c r="O771" s="7"/>
      <c r="P771" s="7"/>
      <c r="Q771" s="7"/>
      <c r="R771" s="7"/>
      <c r="S771" s="7"/>
      <c r="T771" s="7"/>
      <c r="U771" s="7"/>
      <c r="V771" s="7"/>
      <c r="W771" s="7"/>
      <c r="X771" s="7"/>
      <c r="Y771" s="7"/>
      <c r="Z771" s="7"/>
      <c r="AA771" s="7"/>
    </row>
    <row r="772" ht="22.5" customHeight="1">
      <c r="A772" s="7" t="s">
        <v>1152</v>
      </c>
      <c r="B772" s="7">
        <v>1.0</v>
      </c>
      <c r="C772" s="7" t="s">
        <v>292</v>
      </c>
      <c r="D772" s="61">
        <v>46064.0</v>
      </c>
      <c r="E772" s="7"/>
      <c r="F772" s="7"/>
      <c r="G772" s="7"/>
      <c r="H772" s="7"/>
      <c r="I772" s="7"/>
      <c r="J772" s="7"/>
      <c r="K772" s="7"/>
      <c r="L772" s="7"/>
      <c r="M772" s="7"/>
      <c r="N772" s="7"/>
      <c r="O772" s="7"/>
      <c r="P772" s="7"/>
      <c r="Q772" s="7"/>
      <c r="R772" s="7"/>
      <c r="S772" s="7"/>
      <c r="T772" s="7"/>
      <c r="U772" s="7"/>
      <c r="V772" s="7"/>
      <c r="W772" s="7"/>
      <c r="X772" s="7"/>
      <c r="Y772" s="7"/>
      <c r="Z772" s="7"/>
      <c r="AA772" s="7"/>
    </row>
    <row r="773" ht="22.5" customHeight="1">
      <c r="A773" s="7" t="s">
        <v>602</v>
      </c>
      <c r="B773" s="7">
        <v>1.0</v>
      </c>
      <c r="C773" s="7" t="s">
        <v>599</v>
      </c>
      <c r="D773" s="61">
        <v>46063.0</v>
      </c>
      <c r="E773" s="7" t="s">
        <v>6463</v>
      </c>
      <c r="F773" s="7"/>
      <c r="G773" s="7" t="s">
        <v>997</v>
      </c>
      <c r="H773" s="7"/>
      <c r="I773" s="7"/>
      <c r="J773" s="7"/>
      <c r="K773" s="7"/>
      <c r="L773" s="7"/>
      <c r="M773" s="7"/>
      <c r="N773" s="7"/>
      <c r="O773" s="7"/>
      <c r="P773" s="7"/>
      <c r="Q773" s="7"/>
      <c r="R773" s="7"/>
      <c r="S773" s="7"/>
      <c r="T773" s="7"/>
      <c r="U773" s="7"/>
      <c r="V773" s="7"/>
      <c r="W773" s="7"/>
      <c r="X773" s="7"/>
      <c r="Y773" s="7"/>
      <c r="Z773" s="7"/>
      <c r="AA773" s="7"/>
    </row>
    <row r="774" ht="22.5" customHeight="1">
      <c r="A774" s="7" t="s">
        <v>728</v>
      </c>
      <c r="B774" s="7">
        <v>1.0</v>
      </c>
      <c r="C774" s="7" t="s">
        <v>599</v>
      </c>
      <c r="D774" s="61">
        <v>46063.0</v>
      </c>
      <c r="E774" s="7"/>
      <c r="F774" s="7"/>
      <c r="G774" s="7"/>
      <c r="H774" s="7"/>
      <c r="I774" s="7"/>
      <c r="J774" s="7"/>
      <c r="K774" s="7"/>
      <c r="L774" s="7"/>
      <c r="M774" s="7"/>
      <c r="N774" s="7"/>
      <c r="O774" s="7"/>
      <c r="P774" s="7"/>
      <c r="Q774" s="7"/>
      <c r="R774" s="7"/>
      <c r="S774" s="7"/>
      <c r="T774" s="7"/>
      <c r="U774" s="7"/>
      <c r="V774" s="7"/>
      <c r="W774" s="7"/>
      <c r="X774" s="7"/>
      <c r="Y774" s="7"/>
      <c r="Z774" s="7"/>
      <c r="AA774" s="7"/>
    </row>
    <row r="775" ht="22.5" customHeight="1">
      <c r="A775" s="7" t="s">
        <v>960</v>
      </c>
      <c r="B775" s="7">
        <v>1.0</v>
      </c>
      <c r="C775" s="7" t="s">
        <v>599</v>
      </c>
      <c r="D775" s="61">
        <v>46063.0</v>
      </c>
      <c r="E775" s="7"/>
      <c r="F775" s="7"/>
      <c r="G775" s="7"/>
      <c r="H775" s="7"/>
      <c r="I775" s="7"/>
      <c r="J775" s="7"/>
      <c r="K775" s="7"/>
      <c r="L775" s="7"/>
      <c r="M775" s="7"/>
      <c r="N775" s="7"/>
      <c r="O775" s="7"/>
      <c r="P775" s="7"/>
      <c r="Q775" s="7"/>
      <c r="R775" s="7"/>
      <c r="S775" s="7"/>
      <c r="T775" s="7"/>
      <c r="U775" s="7"/>
      <c r="V775" s="7"/>
      <c r="W775" s="7"/>
      <c r="X775" s="7"/>
      <c r="Y775" s="7"/>
      <c r="Z775" s="7"/>
      <c r="AA775" s="7"/>
    </row>
    <row r="776" ht="22.5" customHeight="1">
      <c r="A776" s="7" t="s">
        <v>1063</v>
      </c>
      <c r="B776" s="7">
        <v>1.0</v>
      </c>
      <c r="C776" s="7" t="s">
        <v>599</v>
      </c>
      <c r="D776" s="61">
        <v>46063.0</v>
      </c>
      <c r="E776" s="7"/>
      <c r="F776" s="7"/>
      <c r="G776" s="7"/>
      <c r="H776" s="7"/>
      <c r="I776" s="7"/>
      <c r="J776" s="7"/>
      <c r="K776" s="7"/>
      <c r="L776" s="7"/>
      <c r="M776" s="7"/>
      <c r="N776" s="7"/>
      <c r="O776" s="7"/>
      <c r="P776" s="7"/>
      <c r="Q776" s="7"/>
      <c r="R776" s="7"/>
      <c r="S776" s="7"/>
      <c r="T776" s="7"/>
      <c r="U776" s="7"/>
      <c r="V776" s="7"/>
      <c r="W776" s="7"/>
      <c r="X776" s="7"/>
      <c r="Y776" s="7"/>
      <c r="Z776" s="7"/>
      <c r="AA776" s="7"/>
    </row>
    <row r="777" ht="22.5" customHeight="1">
      <c r="A777" s="7" t="s">
        <v>1188</v>
      </c>
      <c r="B777" s="7">
        <v>1.0</v>
      </c>
      <c r="C777" s="7" t="s">
        <v>599</v>
      </c>
      <c r="D777" s="61">
        <v>46063.0</v>
      </c>
      <c r="E777" s="7"/>
      <c r="F777" s="7"/>
      <c r="G777" s="7"/>
      <c r="H777" s="7"/>
      <c r="I777" s="7"/>
      <c r="J777" s="7"/>
      <c r="K777" s="7"/>
      <c r="L777" s="7"/>
      <c r="M777" s="7"/>
      <c r="N777" s="7"/>
      <c r="O777" s="7"/>
      <c r="P777" s="7"/>
      <c r="Q777" s="7"/>
      <c r="R777" s="7"/>
      <c r="S777" s="7"/>
      <c r="T777" s="7"/>
      <c r="U777" s="7"/>
      <c r="V777" s="7"/>
      <c r="W777" s="7"/>
      <c r="X777" s="7"/>
      <c r="Y777" s="7"/>
      <c r="Z777" s="7"/>
      <c r="AA777" s="7"/>
    </row>
    <row r="778" ht="22.5" customHeight="1">
      <c r="A778" s="7" t="s">
        <v>1485</v>
      </c>
      <c r="B778" s="7">
        <v>1.0</v>
      </c>
      <c r="C778" s="7" t="s">
        <v>599</v>
      </c>
      <c r="D778" s="61">
        <v>46063.0</v>
      </c>
      <c r="E778" s="7"/>
      <c r="F778" s="7"/>
      <c r="G778" s="7"/>
      <c r="H778" s="7"/>
      <c r="I778" s="7"/>
      <c r="J778" s="7"/>
      <c r="K778" s="7"/>
      <c r="L778" s="7"/>
      <c r="M778" s="7"/>
      <c r="N778" s="7"/>
      <c r="O778" s="7"/>
      <c r="P778" s="7"/>
      <c r="Q778" s="7"/>
      <c r="R778" s="7"/>
      <c r="S778" s="7"/>
      <c r="T778" s="7"/>
      <c r="U778" s="7"/>
      <c r="V778" s="7"/>
      <c r="W778" s="7"/>
      <c r="X778" s="7"/>
      <c r="Y778" s="7"/>
      <c r="Z778" s="7"/>
      <c r="AA778" s="7"/>
    </row>
    <row r="779" ht="22.5" customHeight="1">
      <c r="A779" s="7" t="s">
        <v>1536</v>
      </c>
      <c r="B779" s="7">
        <v>1.0</v>
      </c>
      <c r="C779" s="7" t="s">
        <v>599</v>
      </c>
      <c r="D779" s="61">
        <v>46063.0</v>
      </c>
      <c r="E779" s="7"/>
      <c r="F779" s="7"/>
      <c r="G779" s="7"/>
      <c r="H779" s="7"/>
      <c r="I779" s="7"/>
      <c r="J779" s="7"/>
      <c r="K779" s="7"/>
      <c r="L779" s="7"/>
      <c r="M779" s="7"/>
      <c r="N779" s="7"/>
      <c r="O779" s="7"/>
      <c r="P779" s="7"/>
      <c r="Q779" s="7"/>
      <c r="R779" s="7"/>
      <c r="S779" s="7"/>
      <c r="T779" s="7"/>
      <c r="U779" s="7"/>
      <c r="V779" s="7"/>
      <c r="W779" s="7"/>
      <c r="X779" s="7"/>
      <c r="Y779" s="7"/>
      <c r="Z779" s="7"/>
      <c r="AA779" s="7"/>
    </row>
    <row r="780" ht="22.5" customHeight="1">
      <c r="A780" s="7" t="s">
        <v>1567</v>
      </c>
      <c r="B780" s="7">
        <v>1.0</v>
      </c>
      <c r="C780" s="7" t="s">
        <v>599</v>
      </c>
      <c r="D780" s="61">
        <v>46063.0</v>
      </c>
      <c r="E780" s="7"/>
      <c r="F780" s="7"/>
      <c r="G780" s="7"/>
      <c r="H780" s="7"/>
      <c r="I780" s="7"/>
      <c r="J780" s="7"/>
      <c r="K780" s="7"/>
      <c r="L780" s="7"/>
      <c r="M780" s="7"/>
      <c r="N780" s="7"/>
      <c r="O780" s="7"/>
      <c r="P780" s="7"/>
      <c r="Q780" s="7"/>
      <c r="R780" s="7"/>
      <c r="S780" s="7"/>
      <c r="T780" s="7"/>
      <c r="U780" s="7"/>
      <c r="V780" s="7"/>
      <c r="W780" s="7"/>
      <c r="X780" s="7"/>
      <c r="Y780" s="7"/>
      <c r="Z780" s="7"/>
      <c r="AA780" s="7"/>
    </row>
    <row r="781" ht="22.5" customHeight="1">
      <c r="A781" s="7" t="s">
        <v>1954</v>
      </c>
      <c r="B781" s="7">
        <v>1.0</v>
      </c>
      <c r="C781" s="7" t="s">
        <v>599</v>
      </c>
      <c r="D781" s="61">
        <v>46063.0</v>
      </c>
      <c r="E781" s="7"/>
      <c r="F781" s="7"/>
      <c r="G781" s="7"/>
      <c r="H781" s="7"/>
      <c r="I781" s="7"/>
      <c r="J781" s="7"/>
      <c r="K781" s="7"/>
      <c r="L781" s="7"/>
      <c r="M781" s="7"/>
      <c r="N781" s="7"/>
      <c r="O781" s="7"/>
      <c r="P781" s="7"/>
      <c r="Q781" s="7"/>
      <c r="R781" s="7"/>
      <c r="S781" s="7"/>
      <c r="T781" s="7"/>
      <c r="U781" s="7"/>
      <c r="V781" s="7"/>
      <c r="W781" s="7"/>
      <c r="X781" s="7"/>
      <c r="Y781" s="7"/>
      <c r="Z781" s="7"/>
      <c r="AA781" s="7"/>
    </row>
    <row r="782" ht="22.5" customHeight="1">
      <c r="A782" s="7" t="s">
        <v>2080</v>
      </c>
      <c r="B782" s="7">
        <v>1.0</v>
      </c>
      <c r="C782" s="7" t="s">
        <v>599</v>
      </c>
      <c r="D782" s="61">
        <v>46063.0</v>
      </c>
      <c r="E782" s="7"/>
      <c r="F782" s="7"/>
      <c r="G782" s="7"/>
      <c r="H782" s="7"/>
      <c r="I782" s="7"/>
      <c r="J782" s="7"/>
      <c r="K782" s="7"/>
      <c r="L782" s="7"/>
      <c r="M782" s="7"/>
      <c r="N782" s="7"/>
      <c r="O782" s="7"/>
      <c r="P782" s="7"/>
      <c r="Q782" s="7"/>
      <c r="R782" s="7"/>
      <c r="S782" s="7"/>
      <c r="T782" s="7"/>
      <c r="U782" s="7"/>
      <c r="V782" s="7"/>
      <c r="W782" s="7"/>
      <c r="X782" s="7"/>
      <c r="Y782" s="7"/>
      <c r="Z782" s="7"/>
      <c r="AA782" s="7"/>
    </row>
    <row r="783" ht="22.5" customHeight="1">
      <c r="A783" s="7" t="s">
        <v>2218</v>
      </c>
      <c r="B783" s="7">
        <v>1.0</v>
      </c>
      <c r="C783" s="7" t="s">
        <v>599</v>
      </c>
      <c r="D783" s="61">
        <v>46063.0</v>
      </c>
      <c r="E783" s="7"/>
      <c r="F783" s="7"/>
      <c r="G783" s="7"/>
      <c r="H783" s="7"/>
      <c r="I783" s="7"/>
      <c r="J783" s="7"/>
      <c r="K783" s="7"/>
      <c r="L783" s="7"/>
      <c r="M783" s="7"/>
      <c r="N783" s="7"/>
      <c r="O783" s="7"/>
      <c r="P783" s="7"/>
      <c r="Q783" s="7"/>
      <c r="R783" s="7"/>
      <c r="S783" s="7"/>
      <c r="T783" s="7"/>
      <c r="U783" s="7"/>
      <c r="V783" s="7"/>
      <c r="W783" s="7"/>
      <c r="X783" s="7"/>
      <c r="Y783" s="7"/>
      <c r="Z783" s="7"/>
      <c r="AA783" s="7"/>
    </row>
    <row r="784" ht="22.5" customHeight="1">
      <c r="A784" s="7" t="s">
        <v>2667</v>
      </c>
      <c r="B784" s="7">
        <v>1.0</v>
      </c>
      <c r="C784" s="7" t="s">
        <v>599</v>
      </c>
      <c r="D784" s="61">
        <v>46063.0</v>
      </c>
      <c r="E784" s="7"/>
      <c r="F784" s="7"/>
      <c r="G784" s="7"/>
      <c r="H784" s="7"/>
      <c r="I784" s="7"/>
      <c r="J784" s="7"/>
      <c r="K784" s="7"/>
      <c r="L784" s="7"/>
      <c r="M784" s="7"/>
      <c r="N784" s="7"/>
      <c r="O784" s="7"/>
      <c r="P784" s="7"/>
      <c r="Q784" s="7"/>
      <c r="R784" s="7"/>
      <c r="S784" s="7"/>
      <c r="T784" s="7"/>
      <c r="U784" s="7"/>
      <c r="V784" s="7"/>
      <c r="W784" s="7"/>
      <c r="X784" s="7"/>
      <c r="Y784" s="7"/>
      <c r="Z784" s="7"/>
      <c r="AA784" s="7"/>
    </row>
    <row r="785" ht="22.5" customHeight="1">
      <c r="A785" s="7" t="s">
        <v>2974</v>
      </c>
      <c r="B785" s="7">
        <v>1.0</v>
      </c>
      <c r="C785" s="7" t="s">
        <v>599</v>
      </c>
      <c r="D785" s="61">
        <v>46063.0</v>
      </c>
      <c r="E785" s="7"/>
      <c r="F785" s="7"/>
      <c r="G785" s="7"/>
      <c r="H785" s="7"/>
      <c r="I785" s="7"/>
      <c r="J785" s="7"/>
      <c r="K785" s="7"/>
      <c r="L785" s="7"/>
      <c r="M785" s="7"/>
      <c r="N785" s="7"/>
      <c r="O785" s="7"/>
      <c r="P785" s="7"/>
      <c r="Q785" s="7"/>
      <c r="R785" s="7"/>
      <c r="S785" s="7"/>
      <c r="T785" s="7"/>
      <c r="U785" s="7"/>
      <c r="V785" s="7"/>
      <c r="W785" s="7"/>
      <c r="X785" s="7"/>
      <c r="Y785" s="7"/>
      <c r="Z785" s="7"/>
      <c r="AA785" s="7"/>
    </row>
    <row r="786" ht="22.5" customHeight="1">
      <c r="A786" s="7" t="s">
        <v>3682</v>
      </c>
      <c r="B786" s="7">
        <v>1.0</v>
      </c>
      <c r="C786" s="7" t="s">
        <v>599</v>
      </c>
      <c r="D786" s="61">
        <v>46063.0</v>
      </c>
      <c r="E786" s="7"/>
      <c r="F786" s="7"/>
      <c r="G786" s="7"/>
      <c r="H786" s="7"/>
      <c r="I786" s="7"/>
      <c r="J786" s="7"/>
      <c r="K786" s="7"/>
      <c r="L786" s="7"/>
      <c r="M786" s="7"/>
      <c r="N786" s="7"/>
      <c r="O786" s="7"/>
      <c r="P786" s="7"/>
      <c r="Q786" s="7"/>
      <c r="R786" s="7"/>
      <c r="S786" s="7"/>
      <c r="T786" s="7"/>
      <c r="U786" s="7"/>
      <c r="V786" s="7"/>
      <c r="W786" s="7"/>
      <c r="X786" s="7"/>
      <c r="Y786" s="7"/>
      <c r="Z786" s="7"/>
      <c r="AA786" s="7"/>
    </row>
    <row r="787" ht="22.5" customHeight="1">
      <c r="A787" s="7" t="s">
        <v>3970</v>
      </c>
      <c r="B787" s="7">
        <v>1.0</v>
      </c>
      <c r="C787" s="7" t="s">
        <v>599</v>
      </c>
      <c r="D787" s="61">
        <v>46063.0</v>
      </c>
      <c r="E787" s="7"/>
      <c r="F787" s="7"/>
      <c r="G787" s="7"/>
      <c r="H787" s="7"/>
      <c r="I787" s="7"/>
      <c r="J787" s="7"/>
      <c r="K787" s="7"/>
      <c r="L787" s="7"/>
      <c r="M787" s="7"/>
      <c r="N787" s="7"/>
      <c r="O787" s="7"/>
      <c r="P787" s="7"/>
      <c r="Q787" s="7"/>
      <c r="R787" s="7"/>
      <c r="S787" s="7"/>
      <c r="T787" s="7"/>
      <c r="U787" s="7"/>
      <c r="V787" s="7"/>
      <c r="W787" s="7"/>
      <c r="X787" s="7"/>
      <c r="Y787" s="7"/>
      <c r="Z787" s="7"/>
      <c r="AA787" s="7"/>
    </row>
    <row r="788" ht="22.5" customHeight="1">
      <c r="A788" s="7" t="s">
        <v>4413</v>
      </c>
      <c r="B788" s="7">
        <v>1.0</v>
      </c>
      <c r="C788" s="7" t="s">
        <v>599</v>
      </c>
      <c r="D788" s="61">
        <v>46063.0</v>
      </c>
      <c r="E788" s="7"/>
      <c r="F788" s="7"/>
      <c r="G788" s="7"/>
      <c r="H788" s="7"/>
      <c r="I788" s="7"/>
      <c r="J788" s="7"/>
      <c r="K788" s="7"/>
      <c r="L788" s="7"/>
      <c r="M788" s="7"/>
      <c r="N788" s="7" t="s">
        <v>9804</v>
      </c>
      <c r="O788" s="7"/>
      <c r="P788" s="7"/>
      <c r="Q788" s="7"/>
      <c r="R788" s="7"/>
      <c r="S788" s="7"/>
      <c r="T788" s="7"/>
      <c r="U788" s="7"/>
      <c r="V788" s="7"/>
      <c r="W788" s="7"/>
      <c r="X788" s="7"/>
      <c r="Y788" s="7"/>
      <c r="Z788" s="7"/>
      <c r="AA788" s="7"/>
    </row>
    <row r="789" ht="22.5" customHeight="1">
      <c r="A789" s="7" t="s">
        <v>4846</v>
      </c>
      <c r="B789" s="7">
        <v>1.0</v>
      </c>
      <c r="C789" s="7" t="s">
        <v>599</v>
      </c>
      <c r="D789" s="61">
        <v>46063.0</v>
      </c>
      <c r="E789" s="7"/>
      <c r="F789" s="7"/>
      <c r="G789" s="7"/>
      <c r="H789" s="7"/>
      <c r="I789" s="7"/>
      <c r="J789" s="7"/>
      <c r="K789" s="7"/>
      <c r="L789" s="7"/>
      <c r="M789" s="7"/>
      <c r="N789" s="7"/>
      <c r="O789" s="7"/>
      <c r="P789" s="7"/>
      <c r="Q789" s="7"/>
      <c r="R789" s="7"/>
      <c r="S789" s="7"/>
      <c r="T789" s="7"/>
      <c r="U789" s="7"/>
      <c r="V789" s="7"/>
      <c r="W789" s="7"/>
      <c r="X789" s="7"/>
      <c r="Y789" s="7"/>
      <c r="Z789" s="7"/>
      <c r="AA789" s="7"/>
    </row>
    <row r="790" ht="22.5" customHeight="1">
      <c r="A790" s="7" t="s">
        <v>5266</v>
      </c>
      <c r="B790" s="7">
        <v>1.0</v>
      </c>
      <c r="C790" s="7" t="s">
        <v>599</v>
      </c>
      <c r="D790" s="61">
        <v>46063.0</v>
      </c>
      <c r="E790" s="7"/>
      <c r="F790" s="7"/>
      <c r="G790" s="7"/>
      <c r="H790" s="7"/>
      <c r="I790" s="7"/>
      <c r="J790" s="7"/>
      <c r="K790" s="7"/>
      <c r="L790" s="7"/>
      <c r="M790" s="7"/>
      <c r="N790" s="7"/>
      <c r="O790" s="7"/>
      <c r="P790" s="7"/>
      <c r="Q790" s="7"/>
      <c r="R790" s="7"/>
      <c r="S790" s="7"/>
      <c r="T790" s="7"/>
      <c r="U790" s="7"/>
      <c r="V790" s="7"/>
      <c r="W790" s="7"/>
      <c r="X790" s="7"/>
      <c r="Y790" s="7"/>
      <c r="Z790" s="7"/>
      <c r="AA790" s="7"/>
    </row>
    <row r="791" ht="22.5" customHeight="1">
      <c r="A791" s="7" t="s">
        <v>5718</v>
      </c>
      <c r="B791" s="7">
        <v>1.0</v>
      </c>
      <c r="C791" s="7" t="s">
        <v>599</v>
      </c>
      <c r="D791" s="61">
        <v>46063.0</v>
      </c>
      <c r="E791" s="7"/>
      <c r="F791" s="7"/>
      <c r="G791" s="7"/>
      <c r="H791" s="7"/>
      <c r="I791" s="7"/>
      <c r="J791" s="7"/>
      <c r="K791" s="7"/>
      <c r="L791" s="7"/>
      <c r="M791" s="7"/>
      <c r="N791" s="7"/>
      <c r="O791" s="7"/>
      <c r="P791" s="7"/>
      <c r="Q791" s="7"/>
      <c r="R791" s="7"/>
      <c r="S791" s="7"/>
      <c r="T791" s="7"/>
      <c r="U791" s="7"/>
      <c r="V791" s="7"/>
      <c r="W791" s="7"/>
      <c r="X791" s="7"/>
      <c r="Y791" s="7"/>
      <c r="Z791" s="7"/>
      <c r="AA791" s="7"/>
    </row>
    <row r="792" ht="22.5" customHeight="1">
      <c r="A792" s="7" t="s">
        <v>5937</v>
      </c>
      <c r="B792" s="7">
        <v>1.0</v>
      </c>
      <c r="C792" s="7" t="s">
        <v>599</v>
      </c>
      <c r="D792" s="61">
        <v>46063.0</v>
      </c>
      <c r="E792" s="7"/>
      <c r="F792" s="7"/>
      <c r="G792" s="7"/>
      <c r="H792" s="7"/>
      <c r="I792" s="7"/>
      <c r="J792" s="7"/>
      <c r="K792" s="7"/>
      <c r="L792" s="7"/>
      <c r="M792" s="7"/>
      <c r="N792" s="7"/>
      <c r="O792" s="7"/>
      <c r="P792" s="7"/>
      <c r="Q792" s="7"/>
      <c r="R792" s="7"/>
      <c r="S792" s="7"/>
      <c r="T792" s="7"/>
      <c r="U792" s="7"/>
      <c r="V792" s="7"/>
      <c r="W792" s="7"/>
      <c r="X792" s="7"/>
      <c r="Y792" s="7"/>
      <c r="Z792" s="7"/>
      <c r="AA792" s="7"/>
    </row>
    <row r="793" ht="22.5" customHeight="1">
      <c r="A793" s="7" t="s">
        <v>190</v>
      </c>
      <c r="B793" s="7">
        <v>1.0</v>
      </c>
      <c r="C793" s="7" t="s">
        <v>188</v>
      </c>
      <c r="D793" s="61">
        <v>46065.0</v>
      </c>
      <c r="E793" s="7"/>
      <c r="F793" s="7"/>
      <c r="G793" s="7"/>
      <c r="H793" s="7"/>
      <c r="I793" s="7"/>
      <c r="J793" s="7"/>
      <c r="K793" s="7"/>
      <c r="L793" s="7"/>
      <c r="M793" s="7"/>
      <c r="N793" s="7"/>
      <c r="O793" s="7"/>
      <c r="P793" s="7"/>
      <c r="Q793" s="7"/>
      <c r="R793" s="7"/>
      <c r="S793" s="7"/>
      <c r="T793" s="7"/>
      <c r="U793" s="7"/>
      <c r="V793" s="7"/>
      <c r="W793" s="7"/>
      <c r="X793" s="7"/>
      <c r="Y793" s="7"/>
      <c r="Z793" s="7"/>
      <c r="AA793" s="7"/>
    </row>
    <row r="794" ht="22.5" customHeight="1">
      <c r="A794" s="7" t="s">
        <v>505</v>
      </c>
      <c r="B794" s="7">
        <v>1.0</v>
      </c>
      <c r="C794" s="7" t="s">
        <v>188</v>
      </c>
      <c r="D794" s="61">
        <v>46065.0</v>
      </c>
      <c r="E794" s="7" t="s">
        <v>9900</v>
      </c>
      <c r="F794" s="7"/>
      <c r="G794" s="7"/>
      <c r="H794" s="7"/>
      <c r="I794" s="7"/>
      <c r="J794" s="7"/>
      <c r="K794" s="7"/>
      <c r="L794" s="7"/>
      <c r="M794" s="7" t="s">
        <v>997</v>
      </c>
      <c r="N794" s="7" t="s">
        <v>997</v>
      </c>
      <c r="O794" s="7" t="s">
        <v>997</v>
      </c>
      <c r="P794" s="7" t="s">
        <v>968</v>
      </c>
      <c r="Q794" s="7"/>
      <c r="R794" s="7" t="s">
        <v>997</v>
      </c>
      <c r="S794" s="7"/>
      <c r="T794" s="7"/>
      <c r="U794" s="7"/>
      <c r="V794" s="7"/>
      <c r="W794" s="7"/>
      <c r="X794" s="7"/>
      <c r="Y794" s="7"/>
      <c r="Z794" s="7"/>
      <c r="AA794" s="7"/>
    </row>
    <row r="795" ht="22.5" customHeight="1">
      <c r="A795" s="7" t="s">
        <v>953</v>
      </c>
      <c r="B795" s="7">
        <v>1.0</v>
      </c>
      <c r="C795" s="7" t="s">
        <v>188</v>
      </c>
      <c r="D795" s="61">
        <v>46065.0</v>
      </c>
      <c r="E795" s="7"/>
      <c r="F795" s="7"/>
      <c r="G795" s="7"/>
      <c r="H795" s="7"/>
      <c r="I795" s="7"/>
      <c r="J795" s="7"/>
      <c r="K795" s="7"/>
      <c r="L795" s="7"/>
      <c r="M795" s="7"/>
      <c r="N795" s="7"/>
      <c r="O795" s="7"/>
      <c r="P795" s="7"/>
      <c r="Q795" s="7"/>
      <c r="R795" s="7"/>
      <c r="S795" s="7"/>
      <c r="T795" s="7"/>
      <c r="U795" s="7"/>
      <c r="V795" s="7"/>
      <c r="W795" s="7"/>
      <c r="X795" s="7"/>
      <c r="Y795" s="7"/>
      <c r="Z795" s="7"/>
      <c r="AA795" s="7"/>
    </row>
    <row r="796" ht="22.5" customHeight="1">
      <c r="A796" s="7" t="s">
        <v>588</v>
      </c>
      <c r="B796" s="7">
        <v>1.0</v>
      </c>
      <c r="C796" s="7" t="s">
        <v>188</v>
      </c>
      <c r="D796" s="61">
        <v>46065.0</v>
      </c>
      <c r="E796" s="7"/>
      <c r="F796" s="7"/>
      <c r="G796" s="7"/>
      <c r="H796" s="7"/>
      <c r="I796" s="7"/>
      <c r="J796" s="7"/>
      <c r="K796" s="7"/>
      <c r="L796" s="7"/>
      <c r="M796" s="7"/>
      <c r="N796" s="7"/>
      <c r="O796" s="7"/>
      <c r="P796" s="7"/>
      <c r="Q796" s="7"/>
      <c r="R796" s="7"/>
      <c r="S796" s="7"/>
      <c r="T796" s="7"/>
      <c r="U796" s="7"/>
      <c r="V796" s="7"/>
      <c r="W796" s="7"/>
      <c r="X796" s="7"/>
      <c r="Y796" s="7"/>
      <c r="Z796" s="7"/>
      <c r="AA796" s="7"/>
    </row>
    <row r="797" ht="22.5" customHeight="1">
      <c r="A797" s="7" t="s">
        <v>889</v>
      </c>
      <c r="B797" s="7">
        <v>1.0</v>
      </c>
      <c r="C797" s="7" t="s">
        <v>188</v>
      </c>
      <c r="D797" s="61">
        <v>46065.0</v>
      </c>
      <c r="E797" s="7" t="s">
        <v>6471</v>
      </c>
      <c r="F797" s="7" t="s">
        <v>1302</v>
      </c>
      <c r="G797" s="7"/>
      <c r="H797" s="7"/>
      <c r="I797" s="7"/>
      <c r="J797" s="7"/>
      <c r="K797" s="7"/>
      <c r="L797" s="7"/>
      <c r="M797" s="7" t="s">
        <v>968</v>
      </c>
      <c r="N797" s="7"/>
      <c r="O797" s="7" t="s">
        <v>968</v>
      </c>
      <c r="P797" s="7" t="s">
        <v>1038</v>
      </c>
      <c r="Q797" s="7"/>
      <c r="R797" s="7" t="s">
        <v>968</v>
      </c>
      <c r="S797" s="7"/>
      <c r="T797" s="7"/>
      <c r="U797" s="7"/>
      <c r="V797" s="7"/>
      <c r="W797" s="7"/>
      <c r="X797" s="7"/>
      <c r="Y797" s="7"/>
      <c r="Z797" s="7"/>
      <c r="AA797" s="7"/>
    </row>
    <row r="798" ht="22.5" customHeight="1">
      <c r="A798" s="7" t="s">
        <v>675</v>
      </c>
      <c r="B798" s="7">
        <v>1.0</v>
      </c>
      <c r="C798" s="7" t="s">
        <v>188</v>
      </c>
      <c r="D798" s="61">
        <v>46065.0</v>
      </c>
      <c r="E798" s="7" t="s">
        <v>6477</v>
      </c>
      <c r="F798" s="7" t="s">
        <v>2374</v>
      </c>
      <c r="G798" s="7"/>
      <c r="H798" s="7"/>
      <c r="I798" s="7"/>
      <c r="J798" s="7"/>
      <c r="K798" s="7"/>
      <c r="L798" s="7"/>
      <c r="M798" s="7"/>
      <c r="N798" s="7"/>
      <c r="O798" s="7"/>
      <c r="P798" s="7"/>
      <c r="Q798" s="7"/>
      <c r="R798" s="7"/>
      <c r="S798" s="7"/>
      <c r="T798" s="7"/>
      <c r="U798" s="7"/>
      <c r="V798" s="7"/>
      <c r="W798" s="7"/>
      <c r="X798" s="7"/>
      <c r="Y798" s="7"/>
      <c r="Z798" s="7"/>
      <c r="AA798" s="7"/>
    </row>
    <row r="799" ht="22.5" customHeight="1">
      <c r="A799" s="7" t="s">
        <v>1008</v>
      </c>
      <c r="B799" s="7">
        <v>1.0</v>
      </c>
      <c r="C799" s="7" t="s">
        <v>188</v>
      </c>
      <c r="D799" s="61">
        <v>46065.0</v>
      </c>
      <c r="E799" s="7" t="s">
        <v>9985</v>
      </c>
      <c r="F799" s="7"/>
      <c r="G799" s="7"/>
      <c r="H799" s="7"/>
      <c r="I799" s="7"/>
      <c r="J799" s="7"/>
      <c r="K799" s="7"/>
      <c r="L799" s="7"/>
      <c r="M799" s="7"/>
      <c r="N799" s="7"/>
      <c r="O799" s="7" t="s">
        <v>997</v>
      </c>
      <c r="P799" s="7" t="s">
        <v>997</v>
      </c>
      <c r="Q799" s="7"/>
      <c r="R799" s="7" t="s">
        <v>997</v>
      </c>
      <c r="S799" s="7"/>
      <c r="T799" s="7"/>
      <c r="U799" s="7"/>
      <c r="V799" s="7"/>
      <c r="W799" s="7"/>
      <c r="X799" s="7"/>
      <c r="Y799" s="7"/>
      <c r="Z799" s="7"/>
      <c r="AA799" s="7"/>
    </row>
    <row r="800" ht="22.5" customHeight="1">
      <c r="A800" s="7" t="s">
        <v>1278</v>
      </c>
      <c r="B800" s="7">
        <v>1.0</v>
      </c>
      <c r="C800" s="7" t="s">
        <v>188</v>
      </c>
      <c r="D800" s="61">
        <v>46065.0</v>
      </c>
      <c r="E800" s="7"/>
      <c r="F800" s="7"/>
      <c r="G800" s="7"/>
      <c r="H800" s="7"/>
      <c r="I800" s="7"/>
      <c r="J800" s="7"/>
      <c r="K800" s="7"/>
      <c r="L800" s="7"/>
      <c r="M800" s="7"/>
      <c r="N800" s="7"/>
      <c r="O800" s="7"/>
      <c r="P800" s="7"/>
      <c r="Q800" s="7"/>
      <c r="R800" s="7"/>
      <c r="S800" s="7"/>
      <c r="T800" s="7"/>
      <c r="U800" s="7"/>
      <c r="V800" s="7"/>
      <c r="W800" s="7"/>
      <c r="X800" s="7"/>
      <c r="Y800" s="7"/>
      <c r="Z800" s="7"/>
      <c r="AA800" s="7"/>
    </row>
    <row r="801" ht="22.5" customHeight="1">
      <c r="A801" s="7" t="s">
        <v>1030</v>
      </c>
      <c r="B801" s="7">
        <v>1.0</v>
      </c>
      <c r="C801" s="7" t="s">
        <v>188</v>
      </c>
      <c r="D801" s="61">
        <v>46065.0</v>
      </c>
      <c r="E801" s="7" t="s">
        <v>6487</v>
      </c>
      <c r="F801" s="7"/>
      <c r="G801" s="7"/>
      <c r="H801" s="7"/>
      <c r="I801" s="7"/>
      <c r="J801" s="7"/>
      <c r="K801" s="7"/>
      <c r="L801" s="7"/>
      <c r="M801" s="7"/>
      <c r="N801" s="7"/>
      <c r="O801" s="7" t="s">
        <v>968</v>
      </c>
      <c r="P801" s="7" t="s">
        <v>968</v>
      </c>
      <c r="Q801" s="7"/>
      <c r="R801" s="7"/>
      <c r="S801" s="7"/>
      <c r="T801" s="7"/>
      <c r="U801" s="7"/>
      <c r="V801" s="7"/>
      <c r="W801" s="7"/>
      <c r="X801" s="7"/>
      <c r="Y801" s="7"/>
      <c r="Z801" s="7"/>
      <c r="AA801" s="7"/>
    </row>
    <row r="802" ht="22.5" customHeight="1">
      <c r="A802" s="7" t="s">
        <v>1180</v>
      </c>
      <c r="B802" s="7">
        <v>1.0</v>
      </c>
      <c r="C802" s="7" t="s">
        <v>188</v>
      </c>
      <c r="D802" s="61">
        <v>46065.0</v>
      </c>
      <c r="E802" s="7"/>
      <c r="F802" s="7"/>
      <c r="G802" s="7"/>
      <c r="H802" s="7"/>
      <c r="I802" s="7"/>
      <c r="J802" s="7"/>
      <c r="K802" s="7"/>
      <c r="L802" s="7"/>
      <c r="M802" s="7"/>
      <c r="N802" s="7"/>
      <c r="O802" s="7"/>
      <c r="P802" s="7"/>
      <c r="Q802" s="7"/>
      <c r="R802" s="7"/>
      <c r="S802" s="7"/>
      <c r="T802" s="7"/>
      <c r="U802" s="7"/>
      <c r="V802" s="7"/>
      <c r="W802" s="7"/>
      <c r="X802" s="7"/>
      <c r="Y802" s="7"/>
      <c r="Z802" s="7"/>
      <c r="AA802" s="7"/>
    </row>
    <row r="803" ht="22.5" customHeight="1">
      <c r="A803" s="7" t="s">
        <v>863</v>
      </c>
      <c r="B803" s="7">
        <v>1.0</v>
      </c>
      <c r="C803" s="7" t="s">
        <v>188</v>
      </c>
      <c r="D803" s="61">
        <v>46065.0</v>
      </c>
      <c r="E803" s="7" t="s">
        <v>6492</v>
      </c>
      <c r="F803" s="7"/>
      <c r="G803" s="7"/>
      <c r="H803" s="7"/>
      <c r="I803" s="7"/>
      <c r="J803" s="7"/>
      <c r="K803" s="7"/>
      <c r="L803" s="7"/>
      <c r="M803" s="7"/>
      <c r="N803" s="7" t="s">
        <v>997</v>
      </c>
      <c r="O803" s="7" t="s">
        <v>968</v>
      </c>
      <c r="P803" s="7" t="s">
        <v>997</v>
      </c>
      <c r="Q803" s="7"/>
      <c r="R803" s="7"/>
      <c r="S803" s="7"/>
      <c r="T803" s="7"/>
      <c r="U803" s="7"/>
      <c r="V803" s="7"/>
      <c r="W803" s="7"/>
      <c r="X803" s="7"/>
      <c r="Y803" s="7"/>
      <c r="Z803" s="7"/>
      <c r="AA803" s="7"/>
    </row>
    <row r="804" ht="22.5" customHeight="1">
      <c r="A804" s="7" t="s">
        <v>1027</v>
      </c>
      <c r="B804" s="7">
        <v>1.0</v>
      </c>
      <c r="C804" s="7" t="s">
        <v>188</v>
      </c>
      <c r="D804" s="61">
        <v>46065.0</v>
      </c>
      <c r="E804" s="7" t="s">
        <v>10073</v>
      </c>
      <c r="F804" s="7"/>
      <c r="G804" s="7"/>
      <c r="H804" s="7"/>
      <c r="I804" s="7"/>
      <c r="J804" s="7"/>
      <c r="K804" s="7"/>
      <c r="L804" s="7"/>
      <c r="M804" s="7"/>
      <c r="N804" s="7"/>
      <c r="O804" s="7"/>
      <c r="P804" s="7"/>
      <c r="Q804" s="7"/>
      <c r="R804" s="7" t="s">
        <v>997</v>
      </c>
      <c r="S804" s="7"/>
      <c r="T804" s="7"/>
      <c r="U804" s="7"/>
      <c r="V804" s="7"/>
      <c r="W804" s="7"/>
      <c r="X804" s="7"/>
      <c r="Y804" s="7"/>
      <c r="Z804" s="7"/>
      <c r="AA804" s="7"/>
    </row>
    <row r="805" ht="22.5" customHeight="1">
      <c r="A805" s="7" t="s">
        <v>643</v>
      </c>
      <c r="B805" s="7">
        <v>1.0</v>
      </c>
      <c r="C805" s="7" t="s">
        <v>188</v>
      </c>
      <c r="D805" s="61">
        <v>46065.0</v>
      </c>
      <c r="E805" s="7"/>
      <c r="F805" s="7"/>
      <c r="G805" s="7"/>
      <c r="H805" s="7"/>
      <c r="I805" s="7"/>
      <c r="J805" s="7"/>
      <c r="K805" s="7"/>
      <c r="L805" s="7"/>
      <c r="M805" s="7"/>
      <c r="N805" s="7"/>
      <c r="O805" s="7"/>
      <c r="P805" s="7"/>
      <c r="Q805" s="7"/>
      <c r="R805" s="7"/>
      <c r="S805" s="7"/>
      <c r="T805" s="7"/>
      <c r="U805" s="7"/>
      <c r="V805" s="7"/>
      <c r="W805" s="7"/>
      <c r="X805" s="7"/>
      <c r="Y805" s="7"/>
      <c r="Z805" s="7"/>
      <c r="AA805" s="7"/>
    </row>
    <row r="806" ht="22.5" customHeight="1">
      <c r="A806" s="7" t="s">
        <v>716</v>
      </c>
      <c r="B806" s="7">
        <v>1.0</v>
      </c>
      <c r="C806" s="7" t="s">
        <v>188</v>
      </c>
      <c r="D806" s="61">
        <v>46065.0</v>
      </c>
      <c r="E806" s="7"/>
      <c r="F806" s="7"/>
      <c r="G806" s="7"/>
      <c r="H806" s="7"/>
      <c r="I806" s="7"/>
      <c r="J806" s="7"/>
      <c r="K806" s="7"/>
      <c r="L806" s="7"/>
      <c r="M806" s="7"/>
      <c r="N806" s="7"/>
      <c r="O806" s="7"/>
      <c r="P806" s="7"/>
      <c r="Q806" s="7"/>
      <c r="R806" s="7"/>
      <c r="S806" s="7"/>
      <c r="T806" s="7"/>
      <c r="U806" s="7"/>
      <c r="V806" s="7"/>
      <c r="W806" s="7"/>
      <c r="X806" s="7"/>
      <c r="Y806" s="7"/>
      <c r="Z806" s="7"/>
      <c r="AA806" s="7"/>
    </row>
    <row r="807" ht="22.5" customHeight="1">
      <c r="A807" s="7" t="s">
        <v>816</v>
      </c>
      <c r="B807" s="7">
        <v>1.0</v>
      </c>
      <c r="C807" s="7" t="s">
        <v>188</v>
      </c>
      <c r="D807" s="61">
        <v>46065.0</v>
      </c>
      <c r="E807" s="7" t="s">
        <v>6501</v>
      </c>
      <c r="F807" s="7"/>
      <c r="G807" s="7"/>
      <c r="H807" s="7"/>
      <c r="I807" s="7"/>
      <c r="J807" s="7"/>
      <c r="K807" s="7"/>
      <c r="L807" s="7"/>
      <c r="M807" s="7"/>
      <c r="N807" s="7"/>
      <c r="O807" s="7"/>
      <c r="P807" s="7"/>
      <c r="Q807" s="7"/>
      <c r="R807" s="7" t="s">
        <v>997</v>
      </c>
      <c r="S807" s="7"/>
      <c r="T807" s="7"/>
      <c r="U807" s="7"/>
      <c r="V807" s="7"/>
      <c r="W807" s="7"/>
      <c r="X807" s="7"/>
      <c r="Y807" s="7"/>
      <c r="Z807" s="7"/>
      <c r="AA807" s="7"/>
    </row>
    <row r="808" ht="22.5" customHeight="1">
      <c r="A808" s="7" t="s">
        <v>601</v>
      </c>
      <c r="B808" s="7">
        <v>1.0</v>
      </c>
      <c r="C808" s="7" t="s">
        <v>188</v>
      </c>
      <c r="D808" s="61">
        <v>46065.0</v>
      </c>
      <c r="E808" s="7"/>
      <c r="F808" s="7"/>
      <c r="G808" s="7"/>
      <c r="H808" s="7"/>
      <c r="I808" s="7"/>
      <c r="J808" s="7"/>
      <c r="K808" s="7"/>
      <c r="L808" s="7"/>
      <c r="M808" s="7"/>
      <c r="N808" s="7"/>
      <c r="O808" s="7"/>
      <c r="P808" s="7"/>
      <c r="Q808" s="7"/>
      <c r="R808" s="7"/>
      <c r="S808" s="7"/>
      <c r="T808" s="7"/>
      <c r="U808" s="7"/>
      <c r="V808" s="7"/>
      <c r="W808" s="7"/>
      <c r="X808" s="7"/>
      <c r="Y808" s="7"/>
      <c r="Z808" s="7"/>
      <c r="AA808" s="7"/>
    </row>
    <row r="809" ht="22.5" customHeight="1">
      <c r="A809" s="7" t="s">
        <v>821</v>
      </c>
      <c r="B809" s="7">
        <v>1.0</v>
      </c>
      <c r="C809" s="7" t="s">
        <v>188</v>
      </c>
      <c r="D809" s="61">
        <v>46065.0</v>
      </c>
      <c r="E809" s="7"/>
      <c r="F809" s="7"/>
      <c r="G809" s="7"/>
      <c r="H809" s="7"/>
      <c r="I809" s="7"/>
      <c r="J809" s="7"/>
      <c r="K809" s="7"/>
      <c r="L809" s="7"/>
      <c r="M809" s="7"/>
      <c r="N809" s="7"/>
      <c r="O809" s="7"/>
      <c r="P809" s="7"/>
      <c r="Q809" s="7"/>
      <c r="R809" s="7"/>
      <c r="S809" s="7"/>
      <c r="T809" s="7"/>
      <c r="U809" s="7"/>
      <c r="V809" s="7"/>
      <c r="W809" s="7"/>
      <c r="X809" s="7"/>
      <c r="Y809" s="7"/>
      <c r="Z809" s="7"/>
      <c r="AA809" s="7"/>
    </row>
    <row r="810" ht="22.5" customHeight="1">
      <c r="A810" s="7" t="s">
        <v>392</v>
      </c>
      <c r="B810" s="7">
        <v>1.0</v>
      </c>
      <c r="C810" s="7" t="s">
        <v>104</v>
      </c>
      <c r="D810" s="61">
        <v>46066.0</v>
      </c>
      <c r="E810" s="7"/>
      <c r="F810" s="7"/>
      <c r="G810" s="7"/>
      <c r="H810" s="7"/>
      <c r="I810" s="7"/>
      <c r="J810" s="7"/>
      <c r="K810" s="7"/>
      <c r="L810" s="7"/>
      <c r="M810" s="7"/>
      <c r="N810" s="7"/>
      <c r="O810" s="7"/>
      <c r="P810" s="7"/>
      <c r="Q810" s="7"/>
      <c r="R810" s="7"/>
      <c r="S810" s="7"/>
      <c r="T810" s="7"/>
      <c r="U810" s="7"/>
      <c r="V810" s="7"/>
      <c r="W810" s="7"/>
      <c r="X810" s="7"/>
      <c r="Y810" s="7"/>
      <c r="Z810" s="7"/>
      <c r="AA810" s="7"/>
    </row>
    <row r="811" ht="22.5" customHeight="1">
      <c r="A811" s="7" t="s">
        <v>657</v>
      </c>
      <c r="B811" s="7">
        <v>1.0</v>
      </c>
      <c r="C811" s="7" t="s">
        <v>104</v>
      </c>
      <c r="D811" s="61">
        <v>46066.0</v>
      </c>
      <c r="E811" s="7"/>
      <c r="F811" s="7"/>
      <c r="G811" s="7"/>
      <c r="H811" s="7"/>
      <c r="I811" s="7"/>
      <c r="J811" s="7"/>
      <c r="K811" s="7"/>
      <c r="L811" s="7"/>
      <c r="M811" s="7"/>
      <c r="N811" s="7"/>
      <c r="O811" s="7"/>
      <c r="P811" s="7"/>
      <c r="Q811" s="7"/>
      <c r="R811" s="7"/>
      <c r="S811" s="7"/>
      <c r="T811" s="7"/>
      <c r="U811" s="7"/>
      <c r="V811" s="7"/>
      <c r="W811" s="7"/>
      <c r="X811" s="7"/>
      <c r="Y811" s="7"/>
      <c r="Z811" s="7"/>
      <c r="AA811" s="7"/>
    </row>
    <row r="812" ht="22.5" customHeight="1">
      <c r="A812" s="7" t="s">
        <v>416</v>
      </c>
      <c r="B812" s="7">
        <v>1.0</v>
      </c>
      <c r="C812" s="7" t="s">
        <v>104</v>
      </c>
      <c r="D812" s="61">
        <v>46066.0</v>
      </c>
      <c r="E812" s="7"/>
      <c r="F812" s="7"/>
      <c r="G812" s="7"/>
      <c r="H812" s="7"/>
      <c r="I812" s="7"/>
      <c r="J812" s="7"/>
      <c r="K812" s="7"/>
      <c r="L812" s="7"/>
      <c r="M812" s="7"/>
      <c r="N812" s="7"/>
      <c r="O812" s="7"/>
      <c r="P812" s="7"/>
      <c r="Q812" s="7"/>
      <c r="R812" s="7"/>
      <c r="S812" s="7"/>
      <c r="T812" s="7"/>
      <c r="U812" s="7"/>
      <c r="V812" s="7"/>
      <c r="W812" s="7"/>
      <c r="X812" s="7"/>
      <c r="Y812" s="7"/>
      <c r="Z812" s="7"/>
      <c r="AA812" s="7"/>
    </row>
    <row r="813" ht="22.5" customHeight="1">
      <c r="A813" s="7" t="s">
        <v>971</v>
      </c>
      <c r="B813" s="7">
        <v>1.0</v>
      </c>
      <c r="C813" s="7" t="s">
        <v>104</v>
      </c>
      <c r="D813" s="61">
        <v>46066.0</v>
      </c>
      <c r="E813" s="7" t="s">
        <v>6510</v>
      </c>
      <c r="F813" s="7"/>
      <c r="G813" s="7"/>
      <c r="H813" s="7"/>
      <c r="I813" s="7"/>
      <c r="J813" s="7"/>
      <c r="K813" s="7"/>
      <c r="L813" s="7"/>
      <c r="M813" s="7" t="s">
        <v>968</v>
      </c>
      <c r="N813" s="7"/>
      <c r="O813" s="7" t="s">
        <v>997</v>
      </c>
      <c r="P813" s="7"/>
      <c r="Q813" s="7"/>
      <c r="R813" s="7"/>
      <c r="S813" s="7"/>
      <c r="T813" s="7"/>
      <c r="U813" s="7"/>
      <c r="V813" s="7"/>
      <c r="W813" s="7"/>
      <c r="X813" s="7"/>
      <c r="Y813" s="7"/>
      <c r="Z813" s="7"/>
      <c r="AA813" s="7"/>
    </row>
    <row r="814" ht="22.5" customHeight="1">
      <c r="A814" s="7" t="s">
        <v>540</v>
      </c>
      <c r="B814" s="7">
        <v>1.0</v>
      </c>
      <c r="C814" s="7" t="s">
        <v>104</v>
      </c>
      <c r="D814" s="61">
        <v>46066.0</v>
      </c>
      <c r="E814" s="7"/>
      <c r="F814" s="7"/>
      <c r="G814" s="7"/>
      <c r="H814" s="7"/>
      <c r="I814" s="7"/>
      <c r="J814" s="7"/>
      <c r="K814" s="7"/>
      <c r="L814" s="7"/>
      <c r="M814" s="7"/>
      <c r="N814" s="7"/>
      <c r="O814" s="7"/>
      <c r="P814" s="7"/>
      <c r="Q814" s="7"/>
      <c r="R814" s="7"/>
      <c r="S814" s="7"/>
      <c r="T814" s="7"/>
      <c r="U814" s="7"/>
      <c r="V814" s="7"/>
      <c r="W814" s="7"/>
      <c r="X814" s="7"/>
      <c r="Y814" s="7"/>
      <c r="Z814" s="7"/>
      <c r="AA814" s="7"/>
    </row>
    <row r="815" ht="22.5" customHeight="1">
      <c r="A815" s="7" t="s">
        <v>1087</v>
      </c>
      <c r="B815" s="7">
        <v>1.0</v>
      </c>
      <c r="C815" s="7" t="s">
        <v>104</v>
      </c>
      <c r="D815" s="61">
        <v>46066.0</v>
      </c>
      <c r="E815" s="7" t="s">
        <v>10140</v>
      </c>
      <c r="F815" s="7"/>
      <c r="G815" s="7"/>
      <c r="H815" s="7"/>
      <c r="I815" s="7"/>
      <c r="J815" s="7"/>
      <c r="K815" s="7"/>
      <c r="L815" s="7"/>
      <c r="M815" s="7"/>
      <c r="N815" s="7"/>
      <c r="O815" s="7"/>
      <c r="P815" s="7"/>
      <c r="Q815" s="7"/>
      <c r="R815" s="7" t="s">
        <v>997</v>
      </c>
      <c r="S815" s="7"/>
      <c r="T815" s="7"/>
      <c r="U815" s="7"/>
      <c r="V815" s="7"/>
      <c r="W815" s="7"/>
      <c r="X815" s="7"/>
      <c r="Y815" s="7"/>
      <c r="Z815" s="7"/>
      <c r="AA815" s="7"/>
    </row>
    <row r="816" ht="22.5" customHeight="1">
      <c r="A816" s="7" t="s">
        <v>501</v>
      </c>
      <c r="B816" s="7">
        <v>1.0</v>
      </c>
      <c r="C816" s="7" t="s">
        <v>104</v>
      </c>
      <c r="D816" s="61">
        <v>46066.0</v>
      </c>
      <c r="E816" s="7"/>
      <c r="F816" s="7"/>
      <c r="G816" s="7"/>
      <c r="H816" s="7"/>
      <c r="I816" s="7"/>
      <c r="J816" s="7"/>
      <c r="K816" s="7"/>
      <c r="L816" s="7"/>
      <c r="M816" s="7"/>
      <c r="N816" s="7"/>
      <c r="O816" s="7"/>
      <c r="P816" s="7"/>
      <c r="Q816" s="7"/>
      <c r="R816" s="7"/>
      <c r="S816" s="7"/>
      <c r="T816" s="7"/>
      <c r="U816" s="7"/>
      <c r="V816" s="7"/>
      <c r="W816" s="7"/>
      <c r="X816" s="7"/>
      <c r="Y816" s="7"/>
      <c r="Z816" s="7"/>
      <c r="AA816" s="7"/>
    </row>
    <row r="817" ht="22.5" customHeight="1">
      <c r="A817" s="7" t="s">
        <v>1231</v>
      </c>
      <c r="B817" s="7">
        <v>1.0</v>
      </c>
      <c r="C817" s="7" t="s">
        <v>104</v>
      </c>
      <c r="D817" s="61">
        <v>46066.0</v>
      </c>
      <c r="E817" s="7" t="s">
        <v>6517</v>
      </c>
      <c r="F817" s="7"/>
      <c r="G817" s="7"/>
      <c r="H817" s="7"/>
      <c r="I817" s="7"/>
      <c r="J817" s="7" t="s">
        <v>997</v>
      </c>
      <c r="K817" s="7"/>
      <c r="L817" s="7"/>
      <c r="M817" s="7"/>
      <c r="N817" s="7"/>
      <c r="O817" s="7"/>
      <c r="P817" s="7"/>
      <c r="Q817" s="7"/>
      <c r="R817" s="7" t="s">
        <v>997</v>
      </c>
      <c r="S817" s="7"/>
      <c r="T817" s="7"/>
      <c r="U817" s="7"/>
      <c r="V817" s="7"/>
      <c r="W817" s="7"/>
      <c r="X817" s="7"/>
      <c r="Y817" s="7"/>
      <c r="Z817" s="7"/>
      <c r="AA817" s="7"/>
    </row>
    <row r="818" ht="22.5" customHeight="1">
      <c r="A818" s="7" t="s">
        <v>1178</v>
      </c>
      <c r="B818" s="7">
        <v>1.0</v>
      </c>
      <c r="C818" s="7" t="s">
        <v>104</v>
      </c>
      <c r="D818" s="61">
        <v>46066.0</v>
      </c>
      <c r="E818" s="7"/>
      <c r="F818" s="7"/>
      <c r="G818" s="7"/>
      <c r="H818" s="7"/>
      <c r="I818" s="7"/>
      <c r="J818" s="7"/>
      <c r="K818" s="7"/>
      <c r="L818" s="7"/>
      <c r="M818" s="7"/>
      <c r="N818" s="7"/>
      <c r="O818" s="7"/>
      <c r="P818" s="7"/>
      <c r="Q818" s="7"/>
      <c r="R818" s="7"/>
      <c r="S818" s="7"/>
      <c r="T818" s="7"/>
      <c r="U818" s="7"/>
      <c r="V818" s="7"/>
      <c r="W818" s="7"/>
      <c r="X818" s="7"/>
      <c r="Y818" s="7"/>
      <c r="Z818" s="7"/>
      <c r="AA818" s="7"/>
    </row>
    <row r="819" ht="22.5" customHeight="1">
      <c r="A819" s="7" t="s">
        <v>777</v>
      </c>
      <c r="B819" s="7">
        <v>1.0</v>
      </c>
      <c r="C819" s="7" t="s">
        <v>104</v>
      </c>
      <c r="D819" s="61">
        <v>46066.0</v>
      </c>
      <c r="E819" s="7"/>
      <c r="F819" s="7"/>
      <c r="G819" s="7"/>
      <c r="H819" s="7"/>
      <c r="I819" s="7"/>
      <c r="J819" s="7"/>
      <c r="K819" s="7"/>
      <c r="L819" s="7"/>
      <c r="M819" s="7"/>
      <c r="N819" s="7"/>
      <c r="O819" s="7"/>
      <c r="P819" s="7"/>
      <c r="Q819" s="7"/>
      <c r="R819" s="7"/>
      <c r="S819" s="7"/>
      <c r="T819" s="7"/>
      <c r="U819" s="7"/>
      <c r="V819" s="7"/>
      <c r="W819" s="7"/>
      <c r="X819" s="7"/>
      <c r="Y819" s="7"/>
      <c r="Z819" s="7"/>
      <c r="AA819" s="7"/>
    </row>
    <row r="820" ht="22.5" customHeight="1">
      <c r="A820" s="7" t="s">
        <v>994</v>
      </c>
      <c r="B820" s="7">
        <v>1.0</v>
      </c>
      <c r="C820" s="7" t="s">
        <v>104</v>
      </c>
      <c r="D820" s="61">
        <v>46066.0</v>
      </c>
      <c r="E820" s="7" t="s">
        <v>10163</v>
      </c>
      <c r="F820" s="7" t="s">
        <v>1302</v>
      </c>
      <c r="G820" s="7"/>
      <c r="H820" s="7" t="s">
        <v>997</v>
      </c>
      <c r="I820" s="7"/>
      <c r="J820" s="7"/>
      <c r="K820" s="7"/>
      <c r="L820" s="7"/>
      <c r="M820" s="7" t="s">
        <v>968</v>
      </c>
      <c r="N820" s="7" t="s">
        <v>968</v>
      </c>
      <c r="O820" s="7" t="s">
        <v>968</v>
      </c>
      <c r="P820" s="7" t="s">
        <v>997</v>
      </c>
      <c r="Q820" s="7"/>
      <c r="R820" s="7"/>
      <c r="S820" s="7"/>
      <c r="T820" s="7"/>
      <c r="U820" s="7"/>
      <c r="V820" s="7"/>
      <c r="W820" s="7"/>
      <c r="X820" s="7"/>
      <c r="Y820" s="7"/>
      <c r="Z820" s="7"/>
      <c r="AA820" s="7"/>
    </row>
    <row r="821" ht="22.5" customHeight="1">
      <c r="A821" s="7" t="s">
        <v>1209</v>
      </c>
      <c r="B821" s="7">
        <v>1.0</v>
      </c>
      <c r="C821" s="7" t="s">
        <v>104</v>
      </c>
      <c r="D821" s="61">
        <v>46066.0</v>
      </c>
      <c r="E821" s="7"/>
      <c r="F821" s="7"/>
      <c r="G821" s="7"/>
      <c r="H821" s="7"/>
      <c r="I821" s="7"/>
      <c r="J821" s="7"/>
      <c r="K821" s="7"/>
      <c r="L821" s="7"/>
      <c r="M821" s="7"/>
      <c r="N821" s="7"/>
      <c r="O821" s="7"/>
      <c r="P821" s="7"/>
      <c r="Q821" s="7"/>
      <c r="R821" s="7"/>
      <c r="S821" s="7"/>
      <c r="T821" s="7"/>
      <c r="U821" s="7"/>
      <c r="V821" s="7"/>
      <c r="W821" s="7"/>
      <c r="X821" s="7"/>
      <c r="Y821" s="7"/>
      <c r="Z821" s="7"/>
      <c r="AA821" s="7"/>
    </row>
    <row r="822" ht="22.5" customHeight="1">
      <c r="A822" s="7" t="s">
        <v>1291</v>
      </c>
      <c r="B822" s="7">
        <v>1.0</v>
      </c>
      <c r="C822" s="7" t="s">
        <v>104</v>
      </c>
      <c r="D822" s="61">
        <v>46066.0</v>
      </c>
      <c r="E822" s="7"/>
      <c r="F822" s="7"/>
      <c r="G822" s="7"/>
      <c r="H822" s="7"/>
      <c r="I822" s="7"/>
      <c r="J822" s="7"/>
      <c r="K822" s="7"/>
      <c r="L822" s="7"/>
      <c r="M822" s="7"/>
      <c r="N822" s="7"/>
      <c r="O822" s="7"/>
      <c r="P822" s="7"/>
      <c r="Q822" s="7"/>
      <c r="R822" s="7"/>
      <c r="S822" s="7"/>
      <c r="T822" s="7"/>
      <c r="U822" s="7"/>
      <c r="V822" s="7"/>
      <c r="W822" s="7"/>
      <c r="X822" s="7"/>
      <c r="Y822" s="7"/>
      <c r="Z822" s="7"/>
      <c r="AA822" s="7"/>
    </row>
    <row r="823" ht="22.5" customHeight="1">
      <c r="A823" s="7" t="s">
        <v>1317</v>
      </c>
      <c r="B823" s="7">
        <v>1.0</v>
      </c>
      <c r="C823" s="7" t="s">
        <v>104</v>
      </c>
      <c r="D823" s="61">
        <v>46066.0</v>
      </c>
      <c r="E823" s="7"/>
      <c r="F823" s="7"/>
      <c r="G823" s="7"/>
      <c r="H823" s="7"/>
      <c r="I823" s="7"/>
      <c r="J823" s="7"/>
      <c r="K823" s="7"/>
      <c r="L823" s="7"/>
      <c r="M823" s="7"/>
      <c r="N823" s="7"/>
      <c r="O823" s="7"/>
      <c r="P823" s="7"/>
      <c r="Q823" s="7"/>
      <c r="R823" s="7"/>
      <c r="S823" s="7"/>
      <c r="T823" s="7"/>
      <c r="U823" s="7"/>
      <c r="V823" s="7"/>
      <c r="W823" s="7"/>
      <c r="X823" s="7"/>
      <c r="Y823" s="7"/>
      <c r="Z823" s="7"/>
      <c r="AA823" s="7"/>
    </row>
    <row r="824" ht="22.5" customHeight="1">
      <c r="A824" s="7" t="s">
        <v>988</v>
      </c>
      <c r="B824" s="7">
        <v>1.0</v>
      </c>
      <c r="C824" s="7" t="s">
        <v>104</v>
      </c>
      <c r="D824" s="61">
        <v>46066.0</v>
      </c>
      <c r="E824" s="7" t="s">
        <v>6527</v>
      </c>
      <c r="F824" s="7"/>
      <c r="G824" s="7"/>
      <c r="H824" s="7"/>
      <c r="I824" s="7"/>
      <c r="J824" s="7" t="s">
        <v>997</v>
      </c>
      <c r="K824" s="7"/>
      <c r="L824" s="7"/>
      <c r="M824" s="7"/>
      <c r="N824" s="7"/>
      <c r="O824" s="7" t="s">
        <v>968</v>
      </c>
      <c r="P824" s="7"/>
      <c r="Q824" s="7"/>
      <c r="R824" s="7"/>
      <c r="S824" s="7"/>
      <c r="T824" s="7"/>
      <c r="U824" s="7"/>
      <c r="V824" s="7"/>
      <c r="W824" s="7"/>
      <c r="X824" s="7"/>
      <c r="Y824" s="7"/>
      <c r="Z824" s="7"/>
      <c r="AA824" s="7"/>
    </row>
    <row r="825" ht="22.5" customHeight="1">
      <c r="A825" s="7" t="s">
        <v>1292</v>
      </c>
      <c r="B825" s="7">
        <v>1.0</v>
      </c>
      <c r="C825" s="7" t="s">
        <v>104</v>
      </c>
      <c r="D825" s="61">
        <v>46066.0</v>
      </c>
      <c r="E825" s="7"/>
      <c r="F825" s="7"/>
      <c r="G825" s="7"/>
      <c r="H825" s="7"/>
      <c r="I825" s="7"/>
      <c r="J825" s="7"/>
      <c r="K825" s="7"/>
      <c r="L825" s="7"/>
      <c r="M825" s="7"/>
      <c r="N825" s="7"/>
      <c r="O825" s="7"/>
      <c r="P825" s="7"/>
      <c r="Q825" s="7"/>
      <c r="R825" s="7"/>
      <c r="S825" s="7"/>
      <c r="T825" s="7"/>
      <c r="U825" s="7"/>
      <c r="V825" s="7"/>
      <c r="W825" s="7"/>
      <c r="X825" s="7"/>
      <c r="Y825" s="7"/>
      <c r="Z825" s="7"/>
      <c r="AA825" s="7"/>
    </row>
    <row r="826" ht="22.5" customHeight="1">
      <c r="A826" s="7" t="s">
        <v>1068</v>
      </c>
      <c r="B826" s="7">
        <v>1.0</v>
      </c>
      <c r="C826" s="7" t="s">
        <v>104</v>
      </c>
      <c r="D826" s="61">
        <v>46066.0</v>
      </c>
      <c r="E826" s="7"/>
      <c r="F826" s="7"/>
      <c r="G826" s="7"/>
      <c r="H826" s="7"/>
      <c r="I826" s="7"/>
      <c r="J826" s="7"/>
      <c r="K826" s="7"/>
      <c r="L826" s="7"/>
      <c r="M826" s="7"/>
      <c r="N826" s="7"/>
      <c r="O826" s="7"/>
      <c r="P826" s="7"/>
      <c r="Q826" s="7"/>
      <c r="R826" s="7"/>
      <c r="S826" s="7"/>
      <c r="T826" s="7"/>
      <c r="U826" s="7"/>
      <c r="V826" s="7"/>
      <c r="W826" s="7"/>
      <c r="X826" s="7"/>
      <c r="Y826" s="7"/>
      <c r="Z826" s="7"/>
      <c r="AA826" s="7"/>
    </row>
    <row r="827" ht="22.5" customHeight="1">
      <c r="A827" s="7" t="s">
        <v>1235</v>
      </c>
      <c r="B827" s="7">
        <v>1.0</v>
      </c>
      <c r="C827" s="7" t="s">
        <v>104</v>
      </c>
      <c r="D827" s="61">
        <v>46066.0</v>
      </c>
      <c r="E827" s="7"/>
      <c r="F827" s="7"/>
      <c r="G827" s="7"/>
      <c r="H827" s="7"/>
      <c r="I827" s="7"/>
      <c r="J827" s="7"/>
      <c r="K827" s="7"/>
      <c r="L827" s="7"/>
      <c r="M827" s="7"/>
      <c r="N827" s="7"/>
      <c r="O827" s="7"/>
      <c r="P827" s="7"/>
      <c r="Q827" s="7"/>
      <c r="R827" s="7"/>
      <c r="S827" s="7"/>
      <c r="T827" s="7"/>
      <c r="U827" s="7"/>
      <c r="V827" s="7"/>
      <c r="W827" s="7"/>
      <c r="X827" s="7"/>
      <c r="Y827" s="7"/>
      <c r="Z827" s="7"/>
      <c r="AA827" s="7"/>
    </row>
    <row r="828" ht="22.5" customHeight="1">
      <c r="A828" s="7" t="s">
        <v>516</v>
      </c>
      <c r="B828" s="7">
        <v>1.0</v>
      </c>
      <c r="C828" s="7" t="s">
        <v>104</v>
      </c>
      <c r="D828" s="61">
        <v>46066.0</v>
      </c>
      <c r="E828" s="7"/>
      <c r="F828" s="7"/>
      <c r="G828" s="7"/>
      <c r="H828" s="7"/>
      <c r="I828" s="7"/>
      <c r="J828" s="7"/>
      <c r="K828" s="7"/>
      <c r="L828" s="7"/>
      <c r="M828" s="7"/>
      <c r="N828" s="7"/>
      <c r="O828" s="7"/>
      <c r="P828" s="7"/>
      <c r="Q828" s="7"/>
      <c r="R828" s="7"/>
      <c r="S828" s="7"/>
      <c r="T828" s="7"/>
      <c r="U828" s="7"/>
      <c r="V828" s="7"/>
      <c r="W828" s="7"/>
      <c r="X828" s="7"/>
      <c r="Y828" s="7"/>
      <c r="Z828" s="7"/>
      <c r="AA828" s="7"/>
    </row>
    <row r="829" ht="22.5" customHeight="1">
      <c r="A829" s="7" t="s">
        <v>798</v>
      </c>
      <c r="B829" s="7">
        <v>1.0</v>
      </c>
      <c r="C829" s="7" t="s">
        <v>104</v>
      </c>
      <c r="D829" s="61">
        <v>46066.0</v>
      </c>
      <c r="E829" s="7"/>
      <c r="F829" s="7"/>
      <c r="G829" s="7"/>
      <c r="H829" s="7"/>
      <c r="I829" s="7"/>
      <c r="J829" s="7"/>
      <c r="K829" s="7"/>
      <c r="L829" s="7"/>
      <c r="M829" s="7"/>
      <c r="N829" s="7"/>
      <c r="O829" s="7"/>
      <c r="P829" s="7"/>
      <c r="Q829" s="7"/>
      <c r="R829" s="7"/>
      <c r="S829" s="7"/>
      <c r="T829" s="7"/>
      <c r="U829" s="7"/>
      <c r="V829" s="7"/>
      <c r="W829" s="7"/>
      <c r="X829" s="7"/>
      <c r="Y829" s="7"/>
      <c r="Z829" s="7"/>
      <c r="AA829" s="7"/>
    </row>
    <row r="830" ht="22.5" customHeight="1">
      <c r="A830" s="7" t="s">
        <v>911</v>
      </c>
      <c r="B830" s="7">
        <v>1.0</v>
      </c>
      <c r="C830" s="7" t="s">
        <v>104</v>
      </c>
      <c r="D830" s="61">
        <v>46066.0</v>
      </c>
      <c r="E830" s="7" t="s">
        <v>6537</v>
      </c>
      <c r="F830" s="7"/>
      <c r="G830" s="7"/>
      <c r="H830" s="7"/>
      <c r="I830" s="7"/>
      <c r="J830" s="7"/>
      <c r="K830" s="7"/>
      <c r="L830" s="7"/>
      <c r="M830" s="7"/>
      <c r="N830" s="7"/>
      <c r="O830" s="7" t="s">
        <v>997</v>
      </c>
      <c r="P830" s="7"/>
      <c r="Q830" s="7"/>
      <c r="R830" s="7"/>
      <c r="S830" s="7"/>
      <c r="T830" s="7"/>
      <c r="U830" s="7"/>
      <c r="V830" s="7"/>
      <c r="W830" s="7"/>
      <c r="X830" s="7"/>
      <c r="Y830" s="7"/>
      <c r="Z830" s="7"/>
      <c r="AA830" s="7"/>
    </row>
    <row r="831" ht="22.5" customHeight="1">
      <c r="A831" s="7" t="s">
        <v>882</v>
      </c>
      <c r="B831" s="7">
        <v>1.0</v>
      </c>
      <c r="C831" s="7" t="s">
        <v>104</v>
      </c>
      <c r="D831" s="61">
        <v>46066.0</v>
      </c>
      <c r="E831" s="7"/>
      <c r="F831" s="7"/>
      <c r="G831" s="7"/>
      <c r="H831" s="7"/>
      <c r="I831" s="7"/>
      <c r="J831" s="7"/>
      <c r="K831" s="7"/>
      <c r="L831" s="7"/>
      <c r="M831" s="7"/>
      <c r="N831" s="7"/>
      <c r="O831" s="7"/>
      <c r="P831" s="7"/>
      <c r="Q831" s="7"/>
      <c r="R831" s="7"/>
      <c r="S831" s="7"/>
      <c r="T831" s="7"/>
      <c r="U831" s="7"/>
      <c r="V831" s="7"/>
      <c r="W831" s="7"/>
      <c r="X831" s="7"/>
      <c r="Y831" s="7"/>
      <c r="Z831" s="7"/>
      <c r="AA831" s="7"/>
    </row>
    <row r="832" ht="22.5" customHeight="1">
      <c r="A832" s="7" t="s">
        <v>155</v>
      </c>
      <c r="B832" s="7">
        <v>1.0</v>
      </c>
      <c r="C832" s="7" t="s">
        <v>65</v>
      </c>
      <c r="D832" s="61">
        <v>46055.0</v>
      </c>
      <c r="E832" s="7"/>
      <c r="F832" s="7"/>
      <c r="G832" s="7"/>
      <c r="H832" s="7"/>
      <c r="I832" s="7"/>
      <c r="J832" s="7"/>
      <c r="K832" s="7"/>
      <c r="L832" s="7"/>
      <c r="M832" s="7"/>
      <c r="N832" s="7"/>
      <c r="O832" s="7"/>
      <c r="P832" s="7"/>
      <c r="Q832" s="7"/>
      <c r="R832" s="7"/>
      <c r="S832" s="7"/>
      <c r="T832" s="7"/>
      <c r="U832" s="7"/>
      <c r="V832" s="7"/>
      <c r="W832" s="7"/>
      <c r="X832" s="7"/>
      <c r="Y832" s="7"/>
      <c r="Z832" s="7"/>
      <c r="AA832" s="7"/>
    </row>
    <row r="833" ht="22.5" customHeight="1">
      <c r="A833" s="7" t="s">
        <v>222</v>
      </c>
      <c r="B833" s="7">
        <v>1.0</v>
      </c>
      <c r="C833" s="7" t="s">
        <v>65</v>
      </c>
      <c r="D833" s="61">
        <v>46055.0</v>
      </c>
      <c r="E833" s="7"/>
      <c r="F833" s="7"/>
      <c r="G833" s="7"/>
      <c r="H833" s="7"/>
      <c r="I833" s="7"/>
      <c r="J833" s="7"/>
      <c r="K833" s="7"/>
      <c r="L833" s="7"/>
      <c r="M833" s="7"/>
      <c r="N833" s="7"/>
      <c r="O833" s="7"/>
      <c r="P833" s="7"/>
      <c r="Q833" s="7"/>
      <c r="R833" s="7"/>
      <c r="S833" s="7"/>
      <c r="T833" s="7"/>
      <c r="U833" s="7"/>
      <c r="V833" s="7"/>
      <c r="W833" s="7"/>
      <c r="X833" s="7"/>
      <c r="Y833" s="7"/>
      <c r="Z833" s="7"/>
      <c r="AA833" s="7"/>
    </row>
    <row r="834" ht="22.5" customHeight="1">
      <c r="A834" s="7" t="s">
        <v>686</v>
      </c>
      <c r="B834" s="7">
        <v>1.0</v>
      </c>
      <c r="C834" s="7" t="s">
        <v>65</v>
      </c>
      <c r="D834" s="61">
        <v>46055.0</v>
      </c>
      <c r="E834" s="7" t="s">
        <v>10238</v>
      </c>
      <c r="F834" s="7"/>
      <c r="G834" s="7"/>
      <c r="H834" s="7"/>
      <c r="I834" s="7"/>
      <c r="J834" s="7"/>
      <c r="K834" s="7"/>
      <c r="L834" s="7"/>
      <c r="M834" s="7"/>
      <c r="N834" s="7"/>
      <c r="O834" s="7"/>
      <c r="P834" s="7"/>
      <c r="Q834" s="7" t="s">
        <v>997</v>
      </c>
      <c r="R834" s="7"/>
      <c r="S834" s="7"/>
      <c r="T834" s="7"/>
      <c r="U834" s="7"/>
      <c r="V834" s="7"/>
      <c r="W834" s="7"/>
      <c r="X834" s="7"/>
      <c r="Y834" s="7"/>
      <c r="Z834" s="7"/>
      <c r="AA834" s="7"/>
    </row>
    <row r="835" ht="22.5" customHeight="1">
      <c r="A835" s="7" t="s">
        <v>496</v>
      </c>
      <c r="B835" s="7">
        <v>1.0</v>
      </c>
      <c r="C835" s="7" t="s">
        <v>65</v>
      </c>
      <c r="D835" s="61">
        <v>46055.0</v>
      </c>
      <c r="E835" s="7"/>
      <c r="F835" s="7"/>
      <c r="G835" s="7"/>
      <c r="H835" s="7"/>
      <c r="I835" s="7"/>
      <c r="J835" s="7"/>
      <c r="K835" s="7"/>
      <c r="L835" s="7"/>
      <c r="M835" s="7"/>
      <c r="N835" s="7"/>
      <c r="O835" s="7"/>
      <c r="P835" s="7"/>
      <c r="Q835" s="7"/>
      <c r="R835" s="7"/>
      <c r="S835" s="7"/>
      <c r="T835" s="7"/>
      <c r="U835" s="7"/>
      <c r="V835" s="7"/>
      <c r="W835" s="7"/>
      <c r="X835" s="7"/>
      <c r="Y835" s="7"/>
      <c r="Z835" s="7"/>
      <c r="AA835" s="7"/>
    </row>
    <row r="836" ht="22.5" customHeight="1">
      <c r="A836" s="7" t="s">
        <v>709</v>
      </c>
      <c r="B836" s="7">
        <v>1.0</v>
      </c>
      <c r="C836" s="7" t="s">
        <v>65</v>
      </c>
      <c r="D836" s="61">
        <v>46055.0</v>
      </c>
      <c r="E836" s="7" t="s">
        <v>6545</v>
      </c>
      <c r="F836" s="7"/>
      <c r="G836" s="7" t="s">
        <v>968</v>
      </c>
      <c r="H836" s="7"/>
      <c r="I836" s="7"/>
      <c r="J836" s="7"/>
      <c r="K836" s="7"/>
      <c r="L836" s="7"/>
      <c r="M836" s="7"/>
      <c r="N836" s="7"/>
      <c r="O836" s="7"/>
      <c r="P836" s="7"/>
      <c r="Q836" s="7"/>
      <c r="R836" s="7"/>
      <c r="S836" s="7"/>
      <c r="T836" s="7"/>
      <c r="U836" s="7"/>
      <c r="V836" s="7"/>
      <c r="W836" s="7"/>
      <c r="X836" s="7"/>
      <c r="Y836" s="7"/>
      <c r="Z836" s="7"/>
      <c r="AA836" s="7"/>
    </row>
    <row r="837" ht="22.5" customHeight="1">
      <c r="A837" s="7" t="s">
        <v>841</v>
      </c>
      <c r="B837" s="7">
        <v>1.0</v>
      </c>
      <c r="C837" s="7" t="s">
        <v>65</v>
      </c>
      <c r="D837" s="61">
        <v>46055.0</v>
      </c>
      <c r="E837" s="7" t="s">
        <v>10259</v>
      </c>
      <c r="F837" s="7"/>
      <c r="G837" s="7" t="s">
        <v>997</v>
      </c>
      <c r="H837" s="7"/>
      <c r="I837" s="7"/>
      <c r="J837" s="7" t="s">
        <v>997</v>
      </c>
      <c r="K837" s="7"/>
      <c r="L837" s="7"/>
      <c r="M837" s="7"/>
      <c r="N837" s="7"/>
      <c r="O837" s="7"/>
      <c r="P837" s="7"/>
      <c r="Q837" s="7"/>
      <c r="R837" s="7"/>
      <c r="S837" s="7"/>
      <c r="T837" s="7"/>
      <c r="U837" s="7"/>
      <c r="V837" s="7"/>
      <c r="W837" s="7"/>
      <c r="X837" s="7"/>
      <c r="Y837" s="7"/>
      <c r="Z837" s="7"/>
      <c r="AA837" s="7"/>
    </row>
    <row r="838" ht="22.5" customHeight="1">
      <c r="A838" s="7" t="s">
        <v>954</v>
      </c>
      <c r="B838" s="7">
        <v>1.0</v>
      </c>
      <c r="C838" s="7" t="s">
        <v>65</v>
      </c>
      <c r="D838" s="61">
        <v>46055.0</v>
      </c>
      <c r="E838" s="7"/>
      <c r="F838" s="7"/>
      <c r="G838" s="7"/>
      <c r="H838" s="7"/>
      <c r="I838" s="7"/>
      <c r="J838" s="7"/>
      <c r="K838" s="7"/>
      <c r="L838" s="7"/>
      <c r="M838" s="7"/>
      <c r="N838" s="7"/>
      <c r="O838" s="7"/>
      <c r="P838" s="7"/>
      <c r="Q838" s="7"/>
      <c r="R838" s="7"/>
      <c r="S838" s="7"/>
      <c r="T838" s="7"/>
      <c r="U838" s="7"/>
      <c r="V838" s="7"/>
      <c r="W838" s="7"/>
      <c r="X838" s="7"/>
      <c r="Y838" s="7"/>
      <c r="Z838" s="7"/>
      <c r="AA838" s="7"/>
    </row>
    <row r="839" ht="22.5" customHeight="1">
      <c r="A839" s="7" t="s">
        <v>1024</v>
      </c>
      <c r="B839" s="7">
        <v>1.0</v>
      </c>
      <c r="C839" s="7" t="s">
        <v>65</v>
      </c>
      <c r="D839" s="61">
        <v>46055.0</v>
      </c>
      <c r="E839" s="7" t="s">
        <v>6555</v>
      </c>
      <c r="F839" s="7"/>
      <c r="G839" s="7" t="s">
        <v>1038</v>
      </c>
      <c r="H839" s="7"/>
      <c r="I839" s="7"/>
      <c r="J839" s="7"/>
      <c r="K839" s="7"/>
      <c r="L839" s="7"/>
      <c r="M839" s="7"/>
      <c r="N839" s="7"/>
      <c r="O839" s="7"/>
      <c r="P839" s="7" t="s">
        <v>968</v>
      </c>
      <c r="Q839" s="7" t="s">
        <v>1038</v>
      </c>
      <c r="R839" s="7"/>
      <c r="S839" s="7"/>
      <c r="T839" s="7"/>
      <c r="U839" s="7"/>
      <c r="V839" s="7"/>
      <c r="W839" s="7"/>
      <c r="X839" s="7"/>
      <c r="Y839" s="7"/>
      <c r="Z839" s="7"/>
      <c r="AA839" s="7"/>
    </row>
    <row r="840" ht="22.5" customHeight="1">
      <c r="A840" s="7" t="s">
        <v>1189</v>
      </c>
      <c r="B840" s="7">
        <v>1.0</v>
      </c>
      <c r="C840" s="7" t="s">
        <v>65</v>
      </c>
      <c r="D840" s="61">
        <v>46055.0</v>
      </c>
      <c r="E840" s="7"/>
      <c r="F840" s="7"/>
      <c r="G840" s="7"/>
      <c r="H840" s="7"/>
      <c r="I840" s="7"/>
      <c r="J840" s="7"/>
      <c r="K840" s="7"/>
      <c r="L840" s="7"/>
      <c r="M840" s="7"/>
      <c r="N840" s="7"/>
      <c r="O840" s="7"/>
      <c r="P840" s="7"/>
      <c r="Q840" s="7"/>
      <c r="R840" s="7"/>
      <c r="S840" s="7"/>
      <c r="T840" s="7"/>
      <c r="U840" s="7"/>
      <c r="V840" s="7"/>
      <c r="W840" s="7"/>
      <c r="X840" s="7"/>
      <c r="Y840" s="7"/>
      <c r="Z840" s="7"/>
      <c r="AA840" s="7"/>
    </row>
    <row r="841" ht="22.5" customHeight="1">
      <c r="A841" s="7" t="s">
        <v>1255</v>
      </c>
      <c r="B841" s="7">
        <v>1.0</v>
      </c>
      <c r="C841" s="7" t="s">
        <v>65</v>
      </c>
      <c r="D841" s="61">
        <v>46055.0</v>
      </c>
      <c r="E841" s="7"/>
      <c r="F841" s="7"/>
      <c r="G841" s="7"/>
      <c r="H841" s="7"/>
      <c r="I841" s="7"/>
      <c r="J841" s="7"/>
      <c r="K841" s="7"/>
      <c r="L841" s="7"/>
      <c r="M841" s="7"/>
      <c r="N841" s="7"/>
      <c r="O841" s="7"/>
      <c r="P841" s="7"/>
      <c r="Q841" s="7"/>
      <c r="R841" s="7"/>
      <c r="S841" s="7"/>
      <c r="T841" s="7"/>
      <c r="U841" s="7"/>
      <c r="V841" s="7"/>
      <c r="W841" s="7"/>
      <c r="X841" s="7"/>
      <c r="Y841" s="7"/>
      <c r="Z841" s="7"/>
      <c r="AA841" s="7"/>
    </row>
    <row r="842" ht="22.5" customHeight="1">
      <c r="A842" s="7" t="s">
        <v>887</v>
      </c>
      <c r="B842" s="7">
        <v>1.0</v>
      </c>
      <c r="C842" s="7" t="s">
        <v>65</v>
      </c>
      <c r="D842" s="61">
        <v>46055.0</v>
      </c>
      <c r="E842" s="7"/>
      <c r="F842" s="7"/>
      <c r="G842" s="7"/>
      <c r="H842" s="7"/>
      <c r="I842" s="7"/>
      <c r="J842" s="7"/>
      <c r="K842" s="7"/>
      <c r="L842" s="7"/>
      <c r="M842" s="7"/>
      <c r="N842" s="7"/>
      <c r="O842" s="7"/>
      <c r="P842" s="7"/>
      <c r="Q842" s="7"/>
      <c r="R842" s="7"/>
      <c r="S842" s="7"/>
      <c r="T842" s="7"/>
      <c r="U842" s="7"/>
      <c r="V842" s="7"/>
      <c r="W842" s="7"/>
      <c r="X842" s="7"/>
      <c r="Y842" s="7"/>
      <c r="Z842" s="7"/>
      <c r="AA842" s="7"/>
    </row>
    <row r="843" ht="22.5" customHeight="1">
      <c r="A843" s="7" t="s">
        <v>523</v>
      </c>
      <c r="B843" s="7">
        <v>1.0</v>
      </c>
      <c r="C843" s="7" t="s">
        <v>65</v>
      </c>
      <c r="D843" s="61">
        <v>46055.0</v>
      </c>
      <c r="E843" s="7" t="s">
        <v>6559</v>
      </c>
      <c r="F843" s="7"/>
      <c r="G843" s="7"/>
      <c r="H843" s="7"/>
      <c r="I843" s="7"/>
      <c r="J843" s="7" t="s">
        <v>997</v>
      </c>
      <c r="K843" s="7"/>
      <c r="L843" s="7"/>
      <c r="M843" s="7"/>
      <c r="N843" s="7"/>
      <c r="O843" s="7"/>
      <c r="P843" s="7"/>
      <c r="Q843" s="7"/>
      <c r="R843" s="7"/>
      <c r="S843" s="7"/>
      <c r="T843" s="7"/>
      <c r="U843" s="7"/>
      <c r="V843" s="7"/>
      <c r="W843" s="7"/>
      <c r="X843" s="7"/>
      <c r="Y843" s="7"/>
      <c r="Z843" s="7"/>
      <c r="AA843" s="7"/>
    </row>
    <row r="844" ht="22.5" customHeight="1">
      <c r="A844" s="7" t="s">
        <v>1247</v>
      </c>
      <c r="B844" s="7">
        <v>1.0</v>
      </c>
      <c r="C844" s="7" t="s">
        <v>65</v>
      </c>
      <c r="D844" s="61">
        <v>46055.0</v>
      </c>
      <c r="E844" s="7" t="s">
        <v>6567</v>
      </c>
      <c r="F844" s="7"/>
      <c r="G844" s="7"/>
      <c r="H844" s="7"/>
      <c r="I844" s="7"/>
      <c r="J844" s="7"/>
      <c r="K844" s="7"/>
      <c r="L844" s="7"/>
      <c r="M844" s="7"/>
      <c r="N844" s="7"/>
      <c r="O844" s="7"/>
      <c r="P844" s="7" t="s">
        <v>997</v>
      </c>
      <c r="Q844" s="7"/>
      <c r="R844" s="7"/>
      <c r="S844" s="7"/>
      <c r="T844" s="7"/>
      <c r="U844" s="7"/>
      <c r="V844" s="7"/>
      <c r="W844" s="7"/>
      <c r="X844" s="7"/>
      <c r="Y844" s="7"/>
      <c r="Z844" s="7"/>
      <c r="AA844" s="7"/>
    </row>
    <row r="845" ht="22.5" customHeight="1">
      <c r="A845" s="7" t="s">
        <v>1110</v>
      </c>
      <c r="B845" s="7">
        <v>1.0</v>
      </c>
      <c r="C845" s="7" t="s">
        <v>65</v>
      </c>
      <c r="D845" s="61">
        <v>46055.0</v>
      </c>
      <c r="E845" s="7"/>
      <c r="F845" s="7"/>
      <c r="G845" s="7"/>
      <c r="H845" s="7"/>
      <c r="I845" s="7"/>
      <c r="J845" s="7"/>
      <c r="K845" s="7"/>
      <c r="L845" s="7"/>
      <c r="M845" s="7"/>
      <c r="N845" s="7"/>
      <c r="O845" s="7"/>
      <c r="P845" s="7"/>
      <c r="Q845" s="7"/>
      <c r="R845" s="7"/>
      <c r="S845" s="7"/>
      <c r="T845" s="7"/>
      <c r="U845" s="7"/>
      <c r="V845" s="7"/>
      <c r="W845" s="7"/>
      <c r="X845" s="7"/>
      <c r="Y845" s="7"/>
      <c r="Z845" s="7"/>
      <c r="AA845" s="7"/>
    </row>
    <row r="846" ht="22.5" customHeight="1">
      <c r="A846" s="7" t="s">
        <v>1266</v>
      </c>
      <c r="B846" s="7">
        <v>1.0</v>
      </c>
      <c r="C846" s="7" t="s">
        <v>65</v>
      </c>
      <c r="D846" s="61">
        <v>46055.0</v>
      </c>
      <c r="E846" s="7"/>
      <c r="F846" s="7"/>
      <c r="G846" s="7"/>
      <c r="H846" s="7"/>
      <c r="I846" s="7"/>
      <c r="J846" s="7"/>
      <c r="K846" s="7"/>
      <c r="L846" s="7"/>
      <c r="M846" s="7"/>
      <c r="N846" s="7"/>
      <c r="O846" s="7"/>
      <c r="P846" s="7"/>
      <c r="Q846" s="7"/>
      <c r="R846" s="7"/>
      <c r="S846" s="7"/>
      <c r="T846" s="7"/>
      <c r="U846" s="7"/>
      <c r="V846" s="7"/>
      <c r="W846" s="7"/>
      <c r="X846" s="7"/>
      <c r="Y846" s="7"/>
      <c r="Z846" s="7"/>
      <c r="AA846" s="7"/>
    </row>
    <row r="847" ht="22.5" customHeight="1">
      <c r="A847" s="7" t="s">
        <v>890</v>
      </c>
      <c r="B847" s="7">
        <v>1.0</v>
      </c>
      <c r="C847" s="7" t="s">
        <v>65</v>
      </c>
      <c r="D847" s="61">
        <v>46055.0</v>
      </c>
      <c r="E847" s="7" t="s">
        <v>10309</v>
      </c>
      <c r="F847" s="7"/>
      <c r="G847" s="7"/>
      <c r="H847" s="7"/>
      <c r="I847" s="7"/>
      <c r="J847" s="7"/>
      <c r="K847" s="7"/>
      <c r="L847" s="7"/>
      <c r="M847" s="7"/>
      <c r="N847" s="7"/>
      <c r="O847" s="7"/>
      <c r="P847" s="7" t="s">
        <v>1038</v>
      </c>
      <c r="Q847" s="7"/>
      <c r="R847" s="7"/>
      <c r="S847" s="7"/>
      <c r="T847" s="7"/>
      <c r="U847" s="7"/>
      <c r="V847" s="7"/>
      <c r="W847" s="7"/>
      <c r="X847" s="7"/>
      <c r="Y847" s="7"/>
      <c r="Z847" s="7"/>
      <c r="AA847" s="7"/>
    </row>
    <row r="848" ht="22.5" customHeight="1">
      <c r="A848" s="7" t="s">
        <v>1025</v>
      </c>
      <c r="B848" s="7">
        <v>1.0</v>
      </c>
      <c r="C848" s="7" t="s">
        <v>65</v>
      </c>
      <c r="D848" s="61">
        <v>46055.0</v>
      </c>
      <c r="E848" s="7"/>
      <c r="F848" s="7"/>
      <c r="G848" s="7"/>
      <c r="H848" s="7"/>
      <c r="I848" s="7"/>
      <c r="J848" s="7"/>
      <c r="K848" s="7"/>
      <c r="L848" s="7"/>
      <c r="M848" s="7"/>
      <c r="N848" s="7"/>
      <c r="O848" s="7"/>
      <c r="P848" s="7"/>
      <c r="Q848" s="7"/>
      <c r="R848" s="7"/>
      <c r="S848" s="7"/>
      <c r="T848" s="7"/>
      <c r="U848" s="7"/>
      <c r="V848" s="7"/>
      <c r="W848" s="7"/>
      <c r="X848" s="7"/>
      <c r="Y848" s="7"/>
      <c r="Z848" s="7"/>
      <c r="AA848" s="7"/>
    </row>
    <row r="849" ht="22.5" customHeight="1">
      <c r="A849" s="7" t="s">
        <v>831</v>
      </c>
      <c r="B849" s="7">
        <v>1.0</v>
      </c>
      <c r="C849" s="7" t="s">
        <v>65</v>
      </c>
      <c r="D849" s="61">
        <v>46055.0</v>
      </c>
      <c r="E849" s="7" t="s">
        <v>6576</v>
      </c>
      <c r="F849" s="7"/>
      <c r="G849" s="7"/>
      <c r="H849" s="7"/>
      <c r="I849" s="7"/>
      <c r="J849" s="7"/>
      <c r="K849" s="7"/>
      <c r="L849" s="7"/>
      <c r="M849" s="7"/>
      <c r="N849" s="7"/>
      <c r="O849" s="7"/>
      <c r="P849" s="7"/>
      <c r="Q849" s="7"/>
      <c r="R849" s="7" t="s">
        <v>997</v>
      </c>
      <c r="S849" s="7"/>
      <c r="T849" s="7"/>
      <c r="U849" s="7"/>
      <c r="V849" s="7"/>
      <c r="W849" s="7"/>
      <c r="X849" s="7"/>
      <c r="Y849" s="7"/>
      <c r="Z849" s="7"/>
      <c r="AA849" s="7"/>
    </row>
    <row r="850" ht="22.5" customHeight="1">
      <c r="A850" s="7" t="s">
        <v>744</v>
      </c>
      <c r="B850" s="7">
        <v>1.0</v>
      </c>
      <c r="C850" s="7" t="s">
        <v>65</v>
      </c>
      <c r="D850" s="61">
        <v>46055.0</v>
      </c>
      <c r="E850" s="7" t="s">
        <v>10326</v>
      </c>
      <c r="F850" s="7"/>
      <c r="G850" s="7"/>
      <c r="H850" s="7"/>
      <c r="I850" s="7"/>
      <c r="J850" s="7"/>
      <c r="K850" s="7"/>
      <c r="L850" s="7"/>
      <c r="M850" s="7"/>
      <c r="N850" s="7"/>
      <c r="O850" s="7"/>
      <c r="P850" s="7"/>
      <c r="Q850" s="7" t="s">
        <v>997</v>
      </c>
      <c r="R850" s="7"/>
      <c r="S850" s="7"/>
      <c r="T850" s="7"/>
      <c r="U850" s="7"/>
      <c r="V850" s="7"/>
      <c r="W850" s="7"/>
      <c r="X850" s="7"/>
      <c r="Y850" s="7"/>
      <c r="Z850" s="7"/>
      <c r="AA850" s="7"/>
    </row>
    <row r="851" ht="22.5" customHeight="1">
      <c r="A851" s="7" t="s">
        <v>1057</v>
      </c>
      <c r="B851" s="7">
        <v>1.0</v>
      </c>
      <c r="C851" s="7" t="s">
        <v>65</v>
      </c>
      <c r="D851" s="61">
        <v>46055.0</v>
      </c>
      <c r="E851" s="7"/>
      <c r="F851" s="7"/>
      <c r="G851" s="7"/>
      <c r="H851" s="7"/>
      <c r="I851" s="7"/>
      <c r="J851" s="7"/>
      <c r="K851" s="7"/>
      <c r="L851" s="7"/>
      <c r="M851" s="7"/>
      <c r="N851" s="7"/>
      <c r="O851" s="7"/>
      <c r="P851" s="7"/>
      <c r="Q851" s="7"/>
      <c r="R851" s="7"/>
      <c r="S851" s="7"/>
      <c r="T851" s="7"/>
      <c r="U851" s="7"/>
      <c r="V851" s="7"/>
      <c r="W851" s="7"/>
      <c r="X851" s="7"/>
      <c r="Y851" s="7"/>
      <c r="Z851" s="7"/>
      <c r="AA851" s="7"/>
    </row>
    <row r="852" ht="22.5" customHeight="1">
      <c r="A852" s="7" t="s">
        <v>723</v>
      </c>
      <c r="B852" s="7">
        <v>1.0</v>
      </c>
      <c r="C852" s="7" t="s">
        <v>65</v>
      </c>
      <c r="D852" s="61">
        <v>46055.0</v>
      </c>
      <c r="E852" s="7"/>
      <c r="F852" s="7"/>
      <c r="G852" s="7"/>
      <c r="H852" s="7"/>
      <c r="I852" s="7"/>
      <c r="J852" s="7"/>
      <c r="K852" s="7"/>
      <c r="L852" s="7"/>
      <c r="M852" s="7"/>
      <c r="N852" s="7"/>
      <c r="O852" s="7"/>
      <c r="P852" s="7"/>
      <c r="Q852" s="7"/>
      <c r="R852" s="7"/>
      <c r="S852" s="7"/>
      <c r="T852" s="7"/>
      <c r="U852" s="7"/>
      <c r="V852" s="7"/>
      <c r="W852" s="7"/>
      <c r="X852" s="7"/>
      <c r="Y852" s="7"/>
      <c r="Z852" s="7"/>
      <c r="AA852" s="7"/>
    </row>
    <row r="853" ht="22.5" customHeight="1">
      <c r="A853" s="7" t="s">
        <v>837</v>
      </c>
      <c r="B853" s="7">
        <v>1.0</v>
      </c>
      <c r="C853" s="7" t="s">
        <v>65</v>
      </c>
      <c r="D853" s="61">
        <v>46055.0</v>
      </c>
      <c r="E853" s="7"/>
      <c r="F853" s="7"/>
      <c r="G853" s="7"/>
      <c r="H853" s="7"/>
      <c r="I853" s="7"/>
      <c r="J853" s="7"/>
      <c r="K853" s="7"/>
      <c r="L853" s="7"/>
      <c r="M853" s="7"/>
      <c r="N853" s="7"/>
      <c r="O853" s="7"/>
      <c r="P853" s="7"/>
      <c r="Q853" s="7"/>
      <c r="R853" s="7"/>
      <c r="S853" s="7"/>
      <c r="T853" s="7"/>
      <c r="U853" s="7"/>
      <c r="V853" s="7"/>
      <c r="W853" s="7"/>
      <c r="X853" s="7"/>
      <c r="Y853" s="7"/>
      <c r="Z853" s="7"/>
      <c r="AA853" s="7"/>
    </row>
    <row r="854" ht="22.5" customHeight="1">
      <c r="A854" s="7" t="s">
        <v>149</v>
      </c>
      <c r="B854" s="7">
        <v>1.0</v>
      </c>
      <c r="C854" s="7" t="s">
        <v>74</v>
      </c>
      <c r="D854" s="61">
        <v>46056.0</v>
      </c>
      <c r="E854" s="7"/>
      <c r="F854" s="7"/>
      <c r="G854" s="7"/>
      <c r="H854" s="7"/>
      <c r="I854" s="7"/>
      <c r="J854" s="7"/>
      <c r="K854" s="7"/>
      <c r="L854" s="7"/>
      <c r="M854" s="7"/>
      <c r="N854" s="7"/>
      <c r="O854" s="7"/>
      <c r="P854" s="7"/>
      <c r="Q854" s="7"/>
      <c r="R854" s="7"/>
      <c r="S854" s="7"/>
      <c r="T854" s="7"/>
      <c r="U854" s="7"/>
      <c r="V854" s="7"/>
      <c r="W854" s="7"/>
      <c r="X854" s="7"/>
      <c r="Y854" s="7"/>
      <c r="Z854" s="7"/>
      <c r="AA854" s="7"/>
    </row>
    <row r="855" ht="22.5" customHeight="1">
      <c r="A855" s="7" t="s">
        <v>302</v>
      </c>
      <c r="B855" s="7">
        <v>1.0</v>
      </c>
      <c r="C855" s="7" t="s">
        <v>74</v>
      </c>
      <c r="D855" s="61">
        <v>46056.0</v>
      </c>
      <c r="E855" s="7"/>
      <c r="F855" s="7"/>
      <c r="G855" s="7"/>
      <c r="H855" s="7"/>
      <c r="I855" s="7"/>
      <c r="J855" s="7"/>
      <c r="K855" s="7"/>
      <c r="L855" s="7"/>
      <c r="M855" s="7"/>
      <c r="N855" s="7"/>
      <c r="O855" s="7"/>
      <c r="P855" s="7"/>
      <c r="Q855" s="7"/>
      <c r="R855" s="7"/>
      <c r="S855" s="7"/>
      <c r="T855" s="7"/>
      <c r="U855" s="7"/>
      <c r="V855" s="7"/>
      <c r="W855" s="7"/>
      <c r="X855" s="7"/>
      <c r="Y855" s="7"/>
      <c r="Z855" s="7"/>
      <c r="AA855" s="7"/>
    </row>
    <row r="856" ht="22.5" customHeight="1">
      <c r="A856" s="7" t="s">
        <v>347</v>
      </c>
      <c r="B856" s="7">
        <v>1.0</v>
      </c>
      <c r="C856" s="7" t="s">
        <v>74</v>
      </c>
      <c r="D856" s="61">
        <v>46056.0</v>
      </c>
      <c r="E856" s="7"/>
      <c r="F856" s="7"/>
      <c r="G856" s="7"/>
      <c r="H856" s="7"/>
      <c r="I856" s="7"/>
      <c r="J856" s="7"/>
      <c r="K856" s="7"/>
      <c r="L856" s="7"/>
      <c r="M856" s="7"/>
      <c r="N856" s="7"/>
      <c r="O856" s="7"/>
      <c r="P856" s="7"/>
      <c r="Q856" s="7"/>
      <c r="R856" s="7"/>
      <c r="S856" s="7"/>
      <c r="T856" s="7"/>
      <c r="U856" s="7"/>
      <c r="V856" s="7"/>
      <c r="W856" s="7"/>
      <c r="X856" s="7"/>
      <c r="Y856" s="7"/>
      <c r="Z856" s="7"/>
      <c r="AA856" s="7"/>
    </row>
    <row r="857" ht="22.5" customHeight="1">
      <c r="A857" s="7" t="s">
        <v>616</v>
      </c>
      <c r="B857" s="7">
        <v>1.0</v>
      </c>
      <c r="C857" s="7" t="s">
        <v>74</v>
      </c>
      <c r="D857" s="61">
        <v>46056.0</v>
      </c>
      <c r="E857" s="7" t="s">
        <v>6586</v>
      </c>
      <c r="F857" s="7"/>
      <c r="G857" s="7"/>
      <c r="H857" s="7"/>
      <c r="I857" s="7"/>
      <c r="J857" s="7" t="s">
        <v>997</v>
      </c>
      <c r="K857" s="7"/>
      <c r="L857" s="7"/>
      <c r="M857" s="7" t="s">
        <v>968</v>
      </c>
      <c r="N857" s="7"/>
      <c r="O857" s="7" t="s">
        <v>968</v>
      </c>
      <c r="P857" s="7" t="s">
        <v>997</v>
      </c>
      <c r="Q857" s="7"/>
      <c r="R857" s="7" t="s">
        <v>968</v>
      </c>
      <c r="S857" s="7"/>
      <c r="T857" s="7"/>
      <c r="U857" s="7"/>
      <c r="V857" s="7"/>
      <c r="W857" s="7"/>
      <c r="X857" s="7"/>
      <c r="Y857" s="7"/>
      <c r="Z857" s="7"/>
      <c r="AA857" s="7"/>
    </row>
    <row r="858" ht="22.5" customHeight="1">
      <c r="A858" s="7" t="s">
        <v>921</v>
      </c>
      <c r="B858" s="7">
        <v>1.0</v>
      </c>
      <c r="C858" s="7" t="s">
        <v>74</v>
      </c>
      <c r="D858" s="61">
        <v>46056.0</v>
      </c>
      <c r="E858" s="7"/>
      <c r="F858" s="7"/>
      <c r="G858" s="7"/>
      <c r="H858" s="7"/>
      <c r="I858" s="7"/>
      <c r="J858" s="7"/>
      <c r="K858" s="7"/>
      <c r="L858" s="7"/>
      <c r="M858" s="7"/>
      <c r="N858" s="7"/>
      <c r="O858" s="7"/>
      <c r="P858" s="7"/>
      <c r="Q858" s="7"/>
      <c r="R858" s="7"/>
      <c r="S858" s="7"/>
      <c r="T858" s="7"/>
      <c r="U858" s="7"/>
      <c r="V858" s="7"/>
      <c r="W858" s="7"/>
      <c r="X858" s="7"/>
      <c r="Y858" s="7"/>
      <c r="Z858" s="7"/>
      <c r="AA858" s="7"/>
    </row>
    <row r="859" ht="22.5" customHeight="1">
      <c r="A859" s="7" t="s">
        <v>1013</v>
      </c>
      <c r="B859" s="7">
        <v>1.0</v>
      </c>
      <c r="C859" s="7" t="s">
        <v>74</v>
      </c>
      <c r="D859" s="61">
        <v>46056.0</v>
      </c>
      <c r="E859" s="7" t="s">
        <v>6591</v>
      </c>
      <c r="F859" s="7" t="s">
        <v>2374</v>
      </c>
      <c r="G859" s="7"/>
      <c r="H859" s="7"/>
      <c r="I859" s="7"/>
      <c r="J859" s="7"/>
      <c r="K859" s="7"/>
      <c r="L859" s="7"/>
      <c r="M859" s="7"/>
      <c r="N859" s="7" t="s">
        <v>997</v>
      </c>
      <c r="O859" s="7" t="s">
        <v>1038</v>
      </c>
      <c r="P859" s="7" t="s">
        <v>1038</v>
      </c>
      <c r="Q859" s="7"/>
      <c r="R859" s="7"/>
      <c r="S859" s="7"/>
      <c r="T859" s="7"/>
      <c r="U859" s="7"/>
      <c r="V859" s="7"/>
      <c r="W859" s="7"/>
      <c r="X859" s="7"/>
      <c r="Y859" s="7"/>
      <c r="Z859" s="7"/>
      <c r="AA859" s="7"/>
    </row>
    <row r="860" ht="22.5" customHeight="1">
      <c r="A860" s="7" t="s">
        <v>1307</v>
      </c>
      <c r="B860" s="7">
        <v>1.0</v>
      </c>
      <c r="C860" s="7" t="s">
        <v>74</v>
      </c>
      <c r="D860" s="61">
        <v>46056.0</v>
      </c>
      <c r="E860" s="7" t="s">
        <v>10373</v>
      </c>
      <c r="F860" s="7"/>
      <c r="G860" s="7"/>
      <c r="H860" s="7"/>
      <c r="I860" s="7"/>
      <c r="J860" s="7"/>
      <c r="K860" s="7"/>
      <c r="L860" s="7"/>
      <c r="M860" s="7" t="s">
        <v>968</v>
      </c>
      <c r="N860" s="7"/>
      <c r="O860" s="7" t="s">
        <v>997</v>
      </c>
      <c r="P860" s="7" t="s">
        <v>1038</v>
      </c>
      <c r="Q860" s="7"/>
      <c r="R860" s="7"/>
      <c r="S860" s="7"/>
      <c r="T860" s="7"/>
      <c r="U860" s="7"/>
      <c r="V860" s="7"/>
      <c r="W860" s="7"/>
      <c r="X860" s="7"/>
      <c r="Y860" s="7"/>
      <c r="Z860" s="7"/>
      <c r="AA860" s="7"/>
    </row>
    <row r="861" ht="22.5" customHeight="1">
      <c r="A861" s="7" t="s">
        <v>436</v>
      </c>
      <c r="B861" s="7">
        <v>1.0</v>
      </c>
      <c r="C861" s="7" t="s">
        <v>74</v>
      </c>
      <c r="D861" s="61">
        <v>46056.0</v>
      </c>
      <c r="E861" s="7" t="s">
        <v>6603</v>
      </c>
      <c r="F861" s="7"/>
      <c r="G861" s="7"/>
      <c r="H861" s="7"/>
      <c r="I861" s="7"/>
      <c r="J861" s="7"/>
      <c r="K861" s="7"/>
      <c r="L861" s="7"/>
      <c r="M861" s="7"/>
      <c r="N861" s="7"/>
      <c r="O861" s="7"/>
      <c r="P861" s="7" t="s">
        <v>968</v>
      </c>
      <c r="Q861" s="7"/>
      <c r="R861" s="7"/>
      <c r="S861" s="7"/>
      <c r="T861" s="7"/>
      <c r="U861" s="7"/>
      <c r="V861" s="7"/>
      <c r="W861" s="7"/>
      <c r="X861" s="7"/>
      <c r="Y861" s="7"/>
      <c r="Z861" s="7"/>
      <c r="AA861" s="7"/>
    </row>
    <row r="862" ht="22.5" customHeight="1">
      <c r="A862" s="7" t="s">
        <v>919</v>
      </c>
      <c r="B862" s="7">
        <v>1.0</v>
      </c>
      <c r="C862" s="7" t="s">
        <v>74</v>
      </c>
      <c r="D862" s="61">
        <v>46056.0</v>
      </c>
      <c r="E862" s="7"/>
      <c r="F862" s="7"/>
      <c r="G862" s="7"/>
      <c r="H862" s="7"/>
      <c r="I862" s="7"/>
      <c r="J862" s="7"/>
      <c r="K862" s="7"/>
      <c r="L862" s="7"/>
      <c r="M862" s="7"/>
      <c r="N862" s="7"/>
      <c r="O862" s="7"/>
      <c r="P862" s="7"/>
      <c r="Q862" s="7"/>
      <c r="R862" s="7"/>
      <c r="S862" s="7"/>
      <c r="T862" s="7"/>
      <c r="U862" s="7"/>
      <c r="V862" s="7"/>
      <c r="W862" s="7"/>
      <c r="X862" s="7"/>
      <c r="Y862" s="7"/>
      <c r="Z862" s="7"/>
      <c r="AA862" s="7"/>
    </row>
    <row r="863" ht="22.5" customHeight="1">
      <c r="A863" s="7" t="s">
        <v>998</v>
      </c>
      <c r="B863" s="7">
        <v>1.0</v>
      </c>
      <c r="C863" s="7" t="s">
        <v>74</v>
      </c>
      <c r="D863" s="61">
        <v>46056.0</v>
      </c>
      <c r="E863" s="7"/>
      <c r="F863" s="7"/>
      <c r="G863" s="7"/>
      <c r="H863" s="7"/>
      <c r="I863" s="7"/>
      <c r="J863" s="7"/>
      <c r="K863" s="7"/>
      <c r="L863" s="7"/>
      <c r="M863" s="7"/>
      <c r="N863" s="7"/>
      <c r="O863" s="7"/>
      <c r="P863" s="7"/>
      <c r="Q863" s="7"/>
      <c r="R863" s="7"/>
      <c r="S863" s="7"/>
      <c r="T863" s="7"/>
      <c r="U863" s="7"/>
      <c r="V863" s="7"/>
      <c r="W863" s="7"/>
      <c r="X863" s="7"/>
      <c r="Y863" s="7"/>
      <c r="Z863" s="7"/>
      <c r="AA863" s="7"/>
    </row>
    <row r="864" ht="22.5" customHeight="1">
      <c r="A864" s="7" t="s">
        <v>1194</v>
      </c>
      <c r="B864" s="7">
        <v>1.0</v>
      </c>
      <c r="C864" s="7" t="s">
        <v>74</v>
      </c>
      <c r="D864" s="61">
        <v>46056.0</v>
      </c>
      <c r="E864" s="7"/>
      <c r="F864" s="7"/>
      <c r="G864" s="7"/>
      <c r="H864" s="7"/>
      <c r="I864" s="7"/>
      <c r="J864" s="7"/>
      <c r="K864" s="7"/>
      <c r="L864" s="7"/>
      <c r="M864" s="7"/>
      <c r="N864" s="7"/>
      <c r="O864" s="7"/>
      <c r="P864" s="7"/>
      <c r="Q864" s="7"/>
      <c r="R864" s="7"/>
      <c r="S864" s="7"/>
      <c r="T864" s="7"/>
      <c r="U864" s="7"/>
      <c r="V864" s="7"/>
      <c r="W864" s="7"/>
      <c r="X864" s="7"/>
      <c r="Y864" s="7"/>
      <c r="Z864" s="7"/>
      <c r="AA864" s="7"/>
    </row>
    <row r="865" ht="22.5" customHeight="1">
      <c r="A865" s="7" t="s">
        <v>508</v>
      </c>
      <c r="B865" s="7">
        <v>1.0</v>
      </c>
      <c r="C865" s="7" t="s">
        <v>74</v>
      </c>
      <c r="D865" s="61">
        <v>46056.0</v>
      </c>
      <c r="E865" s="7"/>
      <c r="F865" s="7"/>
      <c r="G865" s="7"/>
      <c r="H865" s="7"/>
      <c r="I865" s="7"/>
      <c r="J865" s="7"/>
      <c r="K865" s="7"/>
      <c r="L865" s="7"/>
      <c r="M865" s="7"/>
      <c r="N865" s="7"/>
      <c r="O865" s="7"/>
      <c r="P865" s="7"/>
      <c r="Q865" s="7"/>
      <c r="R865" s="7"/>
      <c r="S865" s="7"/>
      <c r="T865" s="7"/>
      <c r="U865" s="7"/>
      <c r="V865" s="7"/>
      <c r="W865" s="7"/>
      <c r="X865" s="7"/>
      <c r="Y865" s="7"/>
      <c r="Z865" s="7"/>
      <c r="AA865" s="7"/>
    </row>
    <row r="866" ht="22.5" customHeight="1">
      <c r="A866" s="7" t="s">
        <v>622</v>
      </c>
      <c r="B866" s="7">
        <v>1.0</v>
      </c>
      <c r="C866" s="7" t="s">
        <v>74</v>
      </c>
      <c r="D866" s="61">
        <v>46056.0</v>
      </c>
      <c r="E866" s="7"/>
      <c r="F866" s="7"/>
      <c r="G866" s="7"/>
      <c r="H866" s="7"/>
      <c r="I866" s="7"/>
      <c r="J866" s="7"/>
      <c r="K866" s="7"/>
      <c r="L866" s="7"/>
      <c r="M866" s="7"/>
      <c r="N866" s="7"/>
      <c r="O866" s="7"/>
      <c r="P866" s="7"/>
      <c r="Q866" s="7"/>
      <c r="R866" s="7"/>
      <c r="S866" s="7"/>
      <c r="T866" s="7"/>
      <c r="U866" s="7"/>
      <c r="V866" s="7"/>
      <c r="W866" s="7"/>
      <c r="X866" s="7"/>
      <c r="Y866" s="7"/>
      <c r="Z866" s="7"/>
      <c r="AA866" s="7"/>
    </row>
    <row r="867" ht="22.5" customHeight="1">
      <c r="A867" s="7" t="s">
        <v>1176</v>
      </c>
      <c r="B867" s="7">
        <v>1.0</v>
      </c>
      <c r="C867" s="7" t="s">
        <v>74</v>
      </c>
      <c r="D867" s="61">
        <v>46056.0</v>
      </c>
      <c r="E867" s="7" t="s">
        <v>10409</v>
      </c>
      <c r="F867" s="7"/>
      <c r="G867" s="7"/>
      <c r="H867" s="7"/>
      <c r="I867" s="7"/>
      <c r="J867" s="7"/>
      <c r="K867" s="7"/>
      <c r="L867" s="7"/>
      <c r="M867" s="7"/>
      <c r="N867" s="7"/>
      <c r="O867" s="7"/>
      <c r="P867" s="7" t="s">
        <v>968</v>
      </c>
      <c r="Q867" s="7"/>
      <c r="R867" s="7"/>
      <c r="S867" s="7"/>
      <c r="T867" s="7"/>
      <c r="U867" s="7"/>
      <c r="V867" s="7"/>
      <c r="W867" s="7"/>
      <c r="X867" s="7"/>
      <c r="Y867" s="7"/>
      <c r="Z867" s="7"/>
      <c r="AA867" s="7"/>
    </row>
    <row r="868" ht="22.5" customHeight="1">
      <c r="A868" s="7" t="s">
        <v>1280</v>
      </c>
      <c r="B868" s="7">
        <v>1.0</v>
      </c>
      <c r="C868" s="7" t="s">
        <v>74</v>
      </c>
      <c r="D868" s="61">
        <v>46056.0</v>
      </c>
      <c r="E868" s="7"/>
      <c r="F868" s="7"/>
      <c r="G868" s="7"/>
      <c r="H868" s="7"/>
      <c r="I868" s="7"/>
      <c r="J868" s="7"/>
      <c r="K868" s="7"/>
      <c r="L868" s="7"/>
      <c r="M868" s="7"/>
      <c r="N868" s="7"/>
      <c r="O868" s="7"/>
      <c r="P868" s="7"/>
      <c r="Q868" s="7"/>
      <c r="R868" s="7"/>
      <c r="S868" s="7"/>
      <c r="T868" s="7"/>
      <c r="U868" s="7"/>
      <c r="V868" s="7"/>
      <c r="W868" s="7"/>
      <c r="X868" s="7"/>
      <c r="Y868" s="7"/>
      <c r="Z868" s="7"/>
      <c r="AA868" s="7"/>
    </row>
    <row r="869" ht="22.5" customHeight="1">
      <c r="A869" s="7" t="s">
        <v>1138</v>
      </c>
      <c r="B869" s="7">
        <v>1.0</v>
      </c>
      <c r="C869" s="7" t="s">
        <v>74</v>
      </c>
      <c r="D869" s="61">
        <v>46056.0</v>
      </c>
      <c r="E869" s="7"/>
      <c r="F869" s="7"/>
      <c r="G869" s="7"/>
      <c r="H869" s="7"/>
      <c r="I869" s="7"/>
      <c r="J869" s="7"/>
      <c r="K869" s="7"/>
      <c r="L869" s="7"/>
      <c r="M869" s="7"/>
      <c r="N869" s="7"/>
      <c r="O869" s="7"/>
      <c r="P869" s="7"/>
      <c r="Q869" s="7"/>
      <c r="R869" s="7"/>
      <c r="S869" s="7"/>
      <c r="T869" s="7"/>
      <c r="U869" s="7"/>
      <c r="V869" s="7"/>
      <c r="W869" s="7"/>
      <c r="X869" s="7"/>
      <c r="Y869" s="7"/>
      <c r="Z869" s="7"/>
      <c r="AA869" s="7"/>
    </row>
    <row r="870" ht="22.5" customHeight="1">
      <c r="A870" s="7" t="s">
        <v>1201</v>
      </c>
      <c r="B870" s="7">
        <v>1.0</v>
      </c>
      <c r="C870" s="7" t="s">
        <v>74</v>
      </c>
      <c r="D870" s="61">
        <v>46056.0</v>
      </c>
      <c r="E870" s="7" t="s">
        <v>6612</v>
      </c>
      <c r="F870" s="7"/>
      <c r="G870" s="7"/>
      <c r="H870" s="7"/>
      <c r="I870" s="7"/>
      <c r="J870" s="7"/>
      <c r="K870" s="7"/>
      <c r="L870" s="7"/>
      <c r="M870" s="7"/>
      <c r="N870" s="7"/>
      <c r="O870" s="7"/>
      <c r="P870" s="7" t="s">
        <v>968</v>
      </c>
      <c r="Q870" s="7"/>
      <c r="R870" s="7"/>
      <c r="S870" s="7"/>
      <c r="T870" s="7"/>
      <c r="U870" s="7"/>
      <c r="V870" s="7"/>
      <c r="W870" s="7"/>
      <c r="X870" s="7"/>
      <c r="Y870" s="7"/>
      <c r="Z870" s="7"/>
      <c r="AA870" s="7"/>
    </row>
    <row r="871" ht="22.5" customHeight="1">
      <c r="A871" s="7" t="s">
        <v>1037</v>
      </c>
      <c r="B871" s="7">
        <v>1.0</v>
      </c>
      <c r="C871" s="7" t="s">
        <v>74</v>
      </c>
      <c r="D871" s="61">
        <v>46056.0</v>
      </c>
      <c r="E871" s="7"/>
      <c r="F871" s="7"/>
      <c r="G871" s="7"/>
      <c r="H871" s="7"/>
      <c r="I871" s="7"/>
      <c r="J871" s="7"/>
      <c r="K871" s="7"/>
      <c r="L871" s="7"/>
      <c r="M871" s="7"/>
      <c r="N871" s="7"/>
      <c r="O871" s="7"/>
      <c r="P871" s="7"/>
      <c r="Q871" s="7"/>
      <c r="R871" s="7"/>
      <c r="S871" s="7"/>
      <c r="T871" s="7"/>
      <c r="U871" s="7"/>
      <c r="V871" s="7"/>
      <c r="W871" s="7"/>
      <c r="X871" s="7"/>
      <c r="Y871" s="7"/>
      <c r="Z871" s="7"/>
      <c r="AA871" s="7"/>
    </row>
    <row r="872" ht="22.5" customHeight="1">
      <c r="A872" s="7" t="s">
        <v>731</v>
      </c>
      <c r="B872" s="7">
        <v>1.0</v>
      </c>
      <c r="C872" s="7" t="s">
        <v>74</v>
      </c>
      <c r="D872" s="61">
        <v>46056.0</v>
      </c>
      <c r="E872" s="7" t="s">
        <v>6617</v>
      </c>
      <c r="F872" s="7"/>
      <c r="G872" s="7"/>
      <c r="H872" s="7"/>
      <c r="I872" s="7"/>
      <c r="J872" s="7"/>
      <c r="K872" s="7"/>
      <c r="L872" s="7"/>
      <c r="M872" s="7"/>
      <c r="N872" s="7"/>
      <c r="O872" s="7" t="s">
        <v>968</v>
      </c>
      <c r="P872" s="7" t="s">
        <v>1038</v>
      </c>
      <c r="Q872" s="7"/>
      <c r="R872" s="7"/>
      <c r="S872" s="7"/>
      <c r="T872" s="7"/>
      <c r="U872" s="7"/>
      <c r="V872" s="7"/>
      <c r="W872" s="7"/>
      <c r="X872" s="7"/>
      <c r="Y872" s="7"/>
      <c r="Z872" s="7"/>
      <c r="AA872" s="7"/>
    </row>
    <row r="873" ht="22.5" customHeight="1">
      <c r="A873" s="7" t="s">
        <v>1021</v>
      </c>
      <c r="B873" s="7">
        <v>1.0</v>
      </c>
      <c r="C873" s="7" t="s">
        <v>74</v>
      </c>
      <c r="D873" s="61">
        <v>46056.0</v>
      </c>
      <c r="E873" s="7" t="s">
        <v>10448</v>
      </c>
      <c r="F873" s="7" t="s">
        <v>2374</v>
      </c>
      <c r="G873" s="7"/>
      <c r="H873" s="7"/>
      <c r="I873" s="7"/>
      <c r="J873" s="7"/>
      <c r="K873" s="7"/>
      <c r="L873" s="7"/>
      <c r="M873" s="7"/>
      <c r="N873" s="7"/>
      <c r="O873" s="7" t="s">
        <v>1038</v>
      </c>
      <c r="P873" s="7" t="s">
        <v>1038</v>
      </c>
      <c r="Q873" s="7"/>
      <c r="R873" s="7"/>
      <c r="S873" s="7"/>
      <c r="T873" s="7"/>
      <c r="U873" s="7"/>
      <c r="V873" s="7"/>
      <c r="W873" s="7"/>
      <c r="X873" s="7"/>
      <c r="Y873" s="7"/>
      <c r="Z873" s="7"/>
      <c r="AA873" s="7"/>
    </row>
    <row r="874" ht="22.5" customHeight="1">
      <c r="A874" s="7" t="s">
        <v>918</v>
      </c>
      <c r="B874" s="7">
        <v>1.0</v>
      </c>
      <c r="C874" s="7" t="s">
        <v>74</v>
      </c>
      <c r="D874" s="61">
        <v>46056.0</v>
      </c>
      <c r="E874" s="7"/>
      <c r="F874" s="7"/>
      <c r="G874" s="7"/>
      <c r="H874" s="7"/>
      <c r="I874" s="7"/>
      <c r="J874" s="7"/>
      <c r="K874" s="7"/>
      <c r="L874" s="7"/>
      <c r="M874" s="7"/>
      <c r="N874" s="7"/>
      <c r="O874" s="7"/>
      <c r="P874" s="7"/>
      <c r="Q874" s="7"/>
      <c r="R874" s="7"/>
      <c r="S874" s="7"/>
      <c r="T874" s="7"/>
      <c r="U874" s="7"/>
      <c r="V874" s="7"/>
      <c r="W874" s="7"/>
      <c r="X874" s="7"/>
      <c r="Y874" s="7"/>
      <c r="Z874" s="7"/>
      <c r="AA874" s="7"/>
    </row>
    <row r="875" ht="22.5" customHeight="1">
      <c r="A875" s="7" t="s">
        <v>900</v>
      </c>
      <c r="B875" s="7">
        <v>1.0</v>
      </c>
      <c r="C875" s="7" t="s">
        <v>74</v>
      </c>
      <c r="D875" s="61">
        <v>46056.0</v>
      </c>
      <c r="E875" s="7" t="s">
        <v>6624</v>
      </c>
      <c r="F875" s="7"/>
      <c r="G875" s="7"/>
      <c r="H875" s="7"/>
      <c r="I875" s="7"/>
      <c r="J875" s="7" t="s">
        <v>997</v>
      </c>
      <c r="K875" s="7"/>
      <c r="L875" s="7"/>
      <c r="M875" s="7"/>
      <c r="N875" s="7"/>
      <c r="O875" s="7" t="s">
        <v>968</v>
      </c>
      <c r="P875" s="7" t="s">
        <v>968</v>
      </c>
      <c r="Q875" s="7"/>
      <c r="R875" s="7"/>
      <c r="S875" s="7"/>
      <c r="T875" s="7"/>
      <c r="U875" s="7"/>
      <c r="V875" s="7"/>
      <c r="W875" s="7"/>
      <c r="X875" s="7"/>
      <c r="Y875" s="7"/>
      <c r="Z875" s="7"/>
      <c r="AA875" s="7"/>
    </row>
    <row r="876" ht="22.5" customHeight="1">
      <c r="A876" s="7" t="s">
        <v>461</v>
      </c>
      <c r="B876" s="7">
        <v>1.0</v>
      </c>
      <c r="C876" s="7" t="s">
        <v>83</v>
      </c>
      <c r="D876" s="61">
        <v>46057.0</v>
      </c>
      <c r="E876" s="7" t="s">
        <v>10472</v>
      </c>
      <c r="F876" s="7" t="s">
        <v>2374</v>
      </c>
      <c r="G876" s="7" t="s">
        <v>968</v>
      </c>
      <c r="H876" s="7"/>
      <c r="I876" s="7"/>
      <c r="J876" s="7" t="s">
        <v>997</v>
      </c>
      <c r="K876" s="7"/>
      <c r="L876" s="7"/>
      <c r="M876" s="7"/>
      <c r="N876" s="7"/>
      <c r="O876" s="7"/>
      <c r="P876" s="7"/>
      <c r="Q876" s="7"/>
      <c r="R876" s="7"/>
      <c r="S876" s="7"/>
      <c r="T876" s="7"/>
      <c r="U876" s="7"/>
      <c r="V876" s="7"/>
      <c r="W876" s="7"/>
      <c r="X876" s="7"/>
      <c r="Y876" s="7"/>
      <c r="Z876" s="7"/>
      <c r="AA876" s="7"/>
    </row>
    <row r="877" ht="22.5" customHeight="1">
      <c r="A877" s="7" t="s">
        <v>1113</v>
      </c>
      <c r="B877" s="7">
        <v>1.0</v>
      </c>
      <c r="C877" s="7" t="s">
        <v>83</v>
      </c>
      <c r="D877" s="61">
        <v>46057.0</v>
      </c>
      <c r="E877" s="7"/>
      <c r="F877" s="7"/>
      <c r="G877" s="7"/>
      <c r="H877" s="7"/>
      <c r="I877" s="7"/>
      <c r="J877" s="7"/>
      <c r="K877" s="7"/>
      <c r="L877" s="7"/>
      <c r="M877" s="7"/>
      <c r="N877" s="7"/>
      <c r="O877" s="7"/>
      <c r="P877" s="7"/>
      <c r="Q877" s="7"/>
      <c r="R877" s="7"/>
      <c r="S877" s="7"/>
      <c r="T877" s="7"/>
      <c r="U877" s="7"/>
      <c r="V877" s="7"/>
      <c r="W877" s="7"/>
      <c r="X877" s="7"/>
      <c r="Y877" s="7"/>
      <c r="Z877" s="7"/>
      <c r="AA877" s="7"/>
    </row>
    <row r="878" ht="22.5" customHeight="1">
      <c r="A878" s="7" t="s">
        <v>1130</v>
      </c>
      <c r="B878" s="7">
        <v>1.0</v>
      </c>
      <c r="C878" s="7" t="s">
        <v>83</v>
      </c>
      <c r="D878" s="61">
        <v>46057.0</v>
      </c>
      <c r="E878" s="7" t="s">
        <v>6636</v>
      </c>
      <c r="F878" s="7"/>
      <c r="G878" s="7" t="s">
        <v>1038</v>
      </c>
      <c r="H878" s="7"/>
      <c r="I878" s="7"/>
      <c r="J878" s="7"/>
      <c r="K878" s="7"/>
      <c r="L878" s="7"/>
      <c r="M878" s="7"/>
      <c r="N878" s="7" t="s">
        <v>968</v>
      </c>
      <c r="O878" s="7" t="s">
        <v>968</v>
      </c>
      <c r="P878" s="7"/>
      <c r="Q878" s="7"/>
      <c r="R878" s="7" t="s">
        <v>1038</v>
      </c>
      <c r="S878" s="7"/>
      <c r="T878" s="7"/>
      <c r="U878" s="7"/>
      <c r="V878" s="7"/>
      <c r="W878" s="7"/>
      <c r="X878" s="7"/>
      <c r="Y878" s="7"/>
      <c r="Z878" s="7"/>
      <c r="AA878" s="7"/>
    </row>
    <row r="879" ht="22.5" customHeight="1">
      <c r="A879" s="7" t="s">
        <v>1254</v>
      </c>
      <c r="B879" s="7">
        <v>1.0</v>
      </c>
      <c r="C879" s="7" t="s">
        <v>83</v>
      </c>
      <c r="D879" s="61">
        <v>46057.0</v>
      </c>
      <c r="E879" s="7" t="s">
        <v>6639</v>
      </c>
      <c r="F879" s="7"/>
      <c r="G879" s="7" t="s">
        <v>968</v>
      </c>
      <c r="H879" s="7"/>
      <c r="I879" s="7"/>
      <c r="J879" s="7"/>
      <c r="K879" s="7"/>
      <c r="L879" s="7"/>
      <c r="M879" s="7"/>
      <c r="N879" s="7" t="s">
        <v>1038</v>
      </c>
      <c r="O879" s="7" t="s">
        <v>997</v>
      </c>
      <c r="P879" s="7"/>
      <c r="Q879" s="7"/>
      <c r="R879" s="7" t="s">
        <v>1038</v>
      </c>
      <c r="S879" s="7"/>
      <c r="T879" s="7"/>
      <c r="U879" s="7"/>
      <c r="V879" s="7"/>
      <c r="W879" s="7"/>
      <c r="X879" s="7"/>
      <c r="Y879" s="7"/>
      <c r="Z879" s="7"/>
      <c r="AA879" s="7"/>
    </row>
    <row r="880" ht="22.5" customHeight="1">
      <c r="A880" s="7" t="s">
        <v>1334</v>
      </c>
      <c r="B880" s="7">
        <v>1.0</v>
      </c>
      <c r="C880" s="7" t="s">
        <v>83</v>
      </c>
      <c r="D880" s="61">
        <v>46057.0</v>
      </c>
      <c r="E880" s="7" t="s">
        <v>10504</v>
      </c>
      <c r="F880" s="7"/>
      <c r="G880" s="7"/>
      <c r="H880" s="7"/>
      <c r="I880" s="7"/>
      <c r="J880" s="7"/>
      <c r="K880" s="7"/>
      <c r="L880" s="7"/>
      <c r="M880" s="7"/>
      <c r="N880" s="7"/>
      <c r="O880" s="7"/>
      <c r="P880" s="7"/>
      <c r="Q880" s="7"/>
      <c r="R880" s="7" t="s">
        <v>997</v>
      </c>
      <c r="S880" s="7"/>
      <c r="T880" s="7"/>
      <c r="U880" s="7"/>
      <c r="V880" s="7"/>
      <c r="W880" s="7"/>
      <c r="X880" s="7"/>
      <c r="Y880" s="7"/>
      <c r="Z880" s="7"/>
      <c r="AA880" s="7"/>
    </row>
    <row r="881" ht="22.5" customHeight="1">
      <c r="A881" s="7" t="s">
        <v>1337</v>
      </c>
      <c r="B881" s="7">
        <v>1.0</v>
      </c>
      <c r="C881" s="7" t="s">
        <v>83</v>
      </c>
      <c r="D881" s="61">
        <v>46057.0</v>
      </c>
      <c r="E881" s="7"/>
      <c r="F881" s="7"/>
      <c r="G881" s="7"/>
      <c r="H881" s="7"/>
      <c r="I881" s="7"/>
      <c r="J881" s="7"/>
      <c r="K881" s="7"/>
      <c r="L881" s="7"/>
      <c r="M881" s="7"/>
      <c r="N881" s="7"/>
      <c r="O881" s="7"/>
      <c r="P881" s="7"/>
      <c r="Q881" s="7"/>
      <c r="R881" s="7"/>
      <c r="S881" s="7"/>
      <c r="T881" s="7"/>
      <c r="U881" s="7"/>
      <c r="V881" s="7"/>
      <c r="W881" s="7"/>
      <c r="X881" s="7"/>
      <c r="Y881" s="7"/>
      <c r="Z881" s="7"/>
      <c r="AA881" s="7"/>
    </row>
    <row r="882" ht="22.5" customHeight="1">
      <c r="A882" s="7" t="s">
        <v>1335</v>
      </c>
      <c r="B882" s="7">
        <v>1.0</v>
      </c>
      <c r="C882" s="7" t="s">
        <v>83</v>
      </c>
      <c r="D882" s="61">
        <v>46057.0</v>
      </c>
      <c r="E882" s="7" t="s">
        <v>6652</v>
      </c>
      <c r="F882" s="7"/>
      <c r="G882" s="7" t="s">
        <v>968</v>
      </c>
      <c r="H882" s="7"/>
      <c r="I882" s="7"/>
      <c r="J882" s="7"/>
      <c r="K882" s="7"/>
      <c r="L882" s="7"/>
      <c r="M882" s="7"/>
      <c r="N882" s="7" t="s">
        <v>968</v>
      </c>
      <c r="O882" s="7" t="s">
        <v>997</v>
      </c>
      <c r="P882" s="7" t="s">
        <v>997</v>
      </c>
      <c r="Q882" s="7"/>
      <c r="R882" s="7"/>
      <c r="S882" s="7"/>
      <c r="T882" s="7"/>
      <c r="U882" s="7"/>
      <c r="V882" s="7"/>
      <c r="W882" s="7"/>
      <c r="X882" s="7"/>
      <c r="Y882" s="7"/>
      <c r="Z882" s="7"/>
      <c r="AA882" s="7"/>
    </row>
    <row r="883" ht="22.5" customHeight="1">
      <c r="A883" s="7" t="s">
        <v>1340</v>
      </c>
      <c r="B883" s="7">
        <v>1.0</v>
      </c>
      <c r="C883" s="7" t="s">
        <v>83</v>
      </c>
      <c r="D883" s="61">
        <v>46057.0</v>
      </c>
      <c r="E883" s="7"/>
      <c r="F883" s="7"/>
      <c r="G883" s="7"/>
      <c r="H883" s="7"/>
      <c r="I883" s="7"/>
      <c r="J883" s="7"/>
      <c r="K883" s="7"/>
      <c r="L883" s="7"/>
      <c r="M883" s="7"/>
      <c r="N883" s="7"/>
      <c r="O883" s="7"/>
      <c r="P883" s="7"/>
      <c r="Q883" s="7"/>
      <c r="R883" s="7"/>
      <c r="S883" s="7"/>
      <c r="T883" s="7"/>
      <c r="U883" s="7"/>
      <c r="V883" s="7"/>
      <c r="W883" s="7"/>
      <c r="X883" s="7"/>
      <c r="Y883" s="7"/>
      <c r="Z883" s="7"/>
      <c r="AA883" s="7"/>
    </row>
    <row r="884" ht="22.5" customHeight="1">
      <c r="A884" s="7" t="s">
        <v>1341</v>
      </c>
      <c r="B884" s="7">
        <v>1.0</v>
      </c>
      <c r="C884" s="7" t="s">
        <v>83</v>
      </c>
      <c r="D884" s="61">
        <v>46057.0</v>
      </c>
      <c r="E884" s="7" t="s">
        <v>6660</v>
      </c>
      <c r="F884" s="7"/>
      <c r="G884" s="7"/>
      <c r="H884" s="7"/>
      <c r="I884" s="7"/>
      <c r="J884" s="7"/>
      <c r="K884" s="7"/>
      <c r="L884" s="7"/>
      <c r="M884" s="7"/>
      <c r="N884" s="7"/>
      <c r="O884" s="7"/>
      <c r="P884" s="7"/>
      <c r="Q884" s="7"/>
      <c r="R884" s="7" t="s">
        <v>1038</v>
      </c>
      <c r="S884" s="7"/>
      <c r="T884" s="7"/>
      <c r="U884" s="7"/>
      <c r="V884" s="7"/>
      <c r="W884" s="7"/>
      <c r="X884" s="7"/>
      <c r="Y884" s="7"/>
      <c r="Z884" s="7"/>
      <c r="AA884" s="7"/>
    </row>
    <row r="885" ht="22.5" customHeight="1">
      <c r="A885" s="7" t="s">
        <v>1342</v>
      </c>
      <c r="B885" s="7">
        <v>1.0</v>
      </c>
      <c r="C885" s="7" t="s">
        <v>83</v>
      </c>
      <c r="D885" s="61">
        <v>46057.0</v>
      </c>
      <c r="E885" s="7"/>
      <c r="F885" s="7"/>
      <c r="G885" s="7"/>
      <c r="H885" s="7"/>
      <c r="I885" s="7"/>
      <c r="J885" s="7"/>
      <c r="K885" s="7"/>
      <c r="L885" s="7"/>
      <c r="M885" s="7"/>
      <c r="N885" s="7"/>
      <c r="O885" s="7"/>
      <c r="P885" s="7"/>
      <c r="Q885" s="7"/>
      <c r="R885" s="7"/>
      <c r="S885" s="7"/>
      <c r="T885" s="7"/>
      <c r="U885" s="7"/>
      <c r="V885" s="7"/>
      <c r="W885" s="7"/>
      <c r="X885" s="7"/>
      <c r="Y885" s="7"/>
      <c r="Z885" s="7"/>
      <c r="AA885" s="7"/>
    </row>
    <row r="886" ht="22.5" customHeight="1">
      <c r="A886" s="7" t="s">
        <v>1343</v>
      </c>
      <c r="B886" s="7">
        <v>1.0</v>
      </c>
      <c r="C886" s="7" t="s">
        <v>83</v>
      </c>
      <c r="D886" s="61">
        <v>46057.0</v>
      </c>
      <c r="E886" s="7"/>
      <c r="F886" s="7"/>
      <c r="G886" s="7"/>
      <c r="H886" s="7"/>
      <c r="I886" s="7"/>
      <c r="J886" s="7"/>
      <c r="K886" s="7"/>
      <c r="L886" s="7"/>
      <c r="M886" s="7"/>
      <c r="N886" s="7"/>
      <c r="O886" s="7"/>
      <c r="P886" s="7"/>
      <c r="Q886" s="7"/>
      <c r="R886" s="7"/>
      <c r="S886" s="7"/>
      <c r="T886" s="7"/>
      <c r="U886" s="7"/>
      <c r="V886" s="7"/>
      <c r="W886" s="7"/>
      <c r="X886" s="7"/>
      <c r="Y886" s="7"/>
      <c r="Z886" s="7"/>
      <c r="AA886" s="7"/>
    </row>
    <row r="887" ht="22.5" customHeight="1">
      <c r="A887" s="7" t="s">
        <v>1344</v>
      </c>
      <c r="B887" s="7">
        <v>1.0</v>
      </c>
      <c r="C887" s="7" t="s">
        <v>83</v>
      </c>
      <c r="D887" s="61">
        <v>46057.0</v>
      </c>
      <c r="E887" s="7"/>
      <c r="F887" s="7"/>
      <c r="G887" s="7"/>
      <c r="H887" s="7"/>
      <c r="I887" s="7"/>
      <c r="J887" s="7"/>
      <c r="K887" s="7"/>
      <c r="L887" s="7"/>
      <c r="M887" s="7"/>
      <c r="N887" s="7"/>
      <c r="O887" s="7"/>
      <c r="P887" s="7"/>
      <c r="Q887" s="7"/>
      <c r="R887" s="7"/>
      <c r="S887" s="7"/>
      <c r="T887" s="7"/>
      <c r="U887" s="7"/>
      <c r="V887" s="7"/>
      <c r="W887" s="7"/>
      <c r="X887" s="7"/>
      <c r="Y887" s="7"/>
      <c r="Z887" s="7"/>
      <c r="AA887" s="7"/>
    </row>
    <row r="888" ht="22.5" customHeight="1">
      <c r="A888" s="7" t="s">
        <v>1346</v>
      </c>
      <c r="B888" s="7">
        <v>1.0</v>
      </c>
      <c r="C888" s="7" t="s">
        <v>83</v>
      </c>
      <c r="D888" s="61">
        <v>46057.0</v>
      </c>
      <c r="E888" s="7" t="s">
        <v>10562</v>
      </c>
      <c r="F888" s="7"/>
      <c r="G888" s="7" t="s">
        <v>997</v>
      </c>
      <c r="H888" s="7"/>
      <c r="I888" s="7"/>
      <c r="J888" s="7"/>
      <c r="K888" s="7"/>
      <c r="L888" s="7"/>
      <c r="M888" s="7"/>
      <c r="N888" s="7"/>
      <c r="O888" s="7" t="s">
        <v>1038</v>
      </c>
      <c r="P888" s="7" t="s">
        <v>968</v>
      </c>
      <c r="Q888" s="7"/>
      <c r="R888" s="7" t="s">
        <v>997</v>
      </c>
      <c r="S888" s="7"/>
      <c r="T888" s="7"/>
      <c r="U888" s="7"/>
      <c r="V888" s="7"/>
      <c r="W888" s="7"/>
      <c r="X888" s="7"/>
      <c r="Y888" s="7"/>
      <c r="Z888" s="7"/>
      <c r="AA888" s="7"/>
    </row>
    <row r="889" ht="22.5" customHeight="1">
      <c r="A889" s="7" t="s">
        <v>1349</v>
      </c>
      <c r="B889" s="7">
        <v>1.0</v>
      </c>
      <c r="C889" s="7" t="s">
        <v>83</v>
      </c>
      <c r="D889" s="61">
        <v>46057.0</v>
      </c>
      <c r="E889" s="7"/>
      <c r="F889" s="7"/>
      <c r="G889" s="7"/>
      <c r="H889" s="7"/>
      <c r="I889" s="7"/>
      <c r="J889" s="7"/>
      <c r="K889" s="7"/>
      <c r="L889" s="7"/>
      <c r="M889" s="7"/>
      <c r="N889" s="7"/>
      <c r="O889" s="7"/>
      <c r="P889" s="7"/>
      <c r="Q889" s="7"/>
      <c r="R889" s="7"/>
      <c r="S889" s="7"/>
      <c r="T889" s="7"/>
      <c r="U889" s="7"/>
      <c r="V889" s="7"/>
      <c r="W889" s="7"/>
      <c r="X889" s="7"/>
      <c r="Y889" s="7"/>
      <c r="Z889" s="7"/>
      <c r="AA889" s="7"/>
    </row>
    <row r="890" ht="22.5" customHeight="1">
      <c r="A890" s="7" t="s">
        <v>1351</v>
      </c>
      <c r="B890" s="7">
        <v>1.0</v>
      </c>
      <c r="C890" s="7" t="s">
        <v>83</v>
      </c>
      <c r="D890" s="61">
        <v>46057.0</v>
      </c>
      <c r="E890" s="7" t="s">
        <v>6666</v>
      </c>
      <c r="F890" s="7"/>
      <c r="G890" s="7" t="s">
        <v>997</v>
      </c>
      <c r="H890" s="7"/>
      <c r="I890" s="7"/>
      <c r="J890" s="7"/>
      <c r="K890" s="7"/>
      <c r="L890" s="7"/>
      <c r="M890" s="7"/>
      <c r="N890" s="7"/>
      <c r="O890" s="7"/>
      <c r="P890" s="7"/>
      <c r="Q890" s="7"/>
      <c r="R890" s="7" t="s">
        <v>997</v>
      </c>
      <c r="S890" s="7"/>
      <c r="T890" s="7"/>
      <c r="U890" s="7"/>
      <c r="V890" s="7"/>
      <c r="W890" s="7"/>
      <c r="X890" s="7"/>
      <c r="Y890" s="7"/>
      <c r="Z890" s="7"/>
      <c r="AA890" s="7"/>
    </row>
    <row r="891" ht="22.5" customHeight="1">
      <c r="A891" s="7" t="s">
        <v>1352</v>
      </c>
      <c r="B891" s="7">
        <v>1.0</v>
      </c>
      <c r="C891" s="7" t="s">
        <v>83</v>
      </c>
      <c r="D891" s="61">
        <v>46057.0</v>
      </c>
      <c r="E891" s="7" t="s">
        <v>10580</v>
      </c>
      <c r="F891" s="7"/>
      <c r="G891" s="7"/>
      <c r="H891" s="7"/>
      <c r="I891" s="7"/>
      <c r="J891" s="7"/>
      <c r="K891" s="7"/>
      <c r="L891" s="7"/>
      <c r="M891" s="7"/>
      <c r="N891" s="7"/>
      <c r="O891" s="7"/>
      <c r="P891" s="7"/>
      <c r="Q891" s="7"/>
      <c r="R891" s="7"/>
      <c r="S891" s="7" t="s">
        <v>997</v>
      </c>
      <c r="T891" s="7"/>
      <c r="U891" s="7"/>
      <c r="V891" s="7"/>
      <c r="W891" s="7"/>
      <c r="X891" s="7"/>
      <c r="Y891" s="7"/>
      <c r="Z891" s="7"/>
      <c r="AA891" s="7"/>
    </row>
    <row r="892" ht="22.5" customHeight="1">
      <c r="A892" s="7" t="s">
        <v>1354</v>
      </c>
      <c r="B892" s="7">
        <v>1.0</v>
      </c>
      <c r="C892" s="7" t="s">
        <v>83</v>
      </c>
      <c r="D892" s="61">
        <v>46057.0</v>
      </c>
      <c r="E892" s="7" t="s">
        <v>6676</v>
      </c>
      <c r="F892" s="7" t="s">
        <v>1302</v>
      </c>
      <c r="G892" s="7"/>
      <c r="H892" s="7"/>
      <c r="I892" s="7"/>
      <c r="J892" s="7"/>
      <c r="K892" s="7"/>
      <c r="L892" s="7"/>
      <c r="M892" s="7"/>
      <c r="N892" s="7"/>
      <c r="O892" s="7"/>
      <c r="P892" s="7"/>
      <c r="Q892" s="7"/>
      <c r="R892" s="7"/>
      <c r="S892" s="7"/>
      <c r="T892" s="7"/>
      <c r="U892" s="7"/>
      <c r="V892" s="7"/>
      <c r="W892" s="7"/>
      <c r="X892" s="7"/>
      <c r="Y892" s="7"/>
      <c r="Z892" s="7"/>
      <c r="AA892" s="7"/>
    </row>
    <row r="893" ht="22.5" customHeight="1">
      <c r="A893" s="7" t="s">
        <v>1355</v>
      </c>
      <c r="B893" s="7">
        <v>1.0</v>
      </c>
      <c r="C893" s="7" t="s">
        <v>83</v>
      </c>
      <c r="D893" s="61">
        <v>46057.0</v>
      </c>
      <c r="E893" s="7" t="s">
        <v>6682</v>
      </c>
      <c r="F893" s="7"/>
      <c r="G893" s="7"/>
      <c r="H893" s="7"/>
      <c r="I893" s="7"/>
      <c r="J893" s="7"/>
      <c r="K893" s="7"/>
      <c r="L893" s="7"/>
      <c r="M893" s="7"/>
      <c r="N893" s="7"/>
      <c r="O893" s="7"/>
      <c r="P893" s="7" t="s">
        <v>1038</v>
      </c>
      <c r="Q893" s="7"/>
      <c r="R893" s="7" t="s">
        <v>997</v>
      </c>
      <c r="S893" s="7"/>
      <c r="T893" s="7"/>
      <c r="U893" s="7"/>
      <c r="V893" s="7"/>
      <c r="W893" s="7"/>
      <c r="X893" s="7"/>
      <c r="Y893" s="7"/>
      <c r="Z893" s="7"/>
      <c r="AA893" s="7"/>
    </row>
    <row r="894" ht="22.5" customHeight="1">
      <c r="A894" s="7" t="s">
        <v>1358</v>
      </c>
      <c r="B894" s="7">
        <v>1.0</v>
      </c>
      <c r="C894" s="7" t="s">
        <v>83</v>
      </c>
      <c r="D894" s="61">
        <v>46057.0</v>
      </c>
      <c r="E894" s="7"/>
      <c r="F894" s="7"/>
      <c r="G894" s="7"/>
      <c r="H894" s="7"/>
      <c r="I894" s="7"/>
      <c r="J894" s="7"/>
      <c r="K894" s="7"/>
      <c r="L894" s="7"/>
      <c r="M894" s="7"/>
      <c r="N894" s="7"/>
      <c r="O894" s="7"/>
      <c r="P894" s="7"/>
      <c r="Q894" s="7"/>
      <c r="R894" s="7"/>
      <c r="S894" s="7"/>
      <c r="T894" s="7"/>
      <c r="U894" s="7"/>
      <c r="V894" s="7"/>
      <c r="W894" s="7"/>
      <c r="X894" s="7"/>
      <c r="Y894" s="7"/>
      <c r="Z894" s="7"/>
      <c r="AA894" s="7"/>
    </row>
    <row r="895" ht="22.5" customHeight="1">
      <c r="A895" s="7" t="s">
        <v>1359</v>
      </c>
      <c r="B895" s="7">
        <v>1.0</v>
      </c>
      <c r="C895" s="7" t="s">
        <v>83</v>
      </c>
      <c r="D895" s="61">
        <v>46057.0</v>
      </c>
      <c r="E895" s="7" t="s">
        <v>10610</v>
      </c>
      <c r="F895" s="7"/>
      <c r="G895" s="7" t="s">
        <v>997</v>
      </c>
      <c r="H895" s="7"/>
      <c r="I895" s="7"/>
      <c r="J895" s="7"/>
      <c r="K895" s="7"/>
      <c r="L895" s="7"/>
      <c r="M895" s="7"/>
      <c r="N895" s="7"/>
      <c r="O895" s="7"/>
      <c r="P895" s="7"/>
      <c r="Q895" s="7"/>
      <c r="R895" s="7" t="s">
        <v>1038</v>
      </c>
      <c r="S895" s="7"/>
      <c r="T895" s="7"/>
      <c r="U895" s="7"/>
      <c r="V895" s="7"/>
      <c r="W895" s="7"/>
      <c r="X895" s="7"/>
      <c r="Y895" s="7"/>
      <c r="Z895" s="7"/>
      <c r="AA895" s="7"/>
    </row>
    <row r="896" ht="22.5" customHeight="1">
      <c r="A896" s="7" t="s">
        <v>445</v>
      </c>
      <c r="B896" s="7">
        <v>1.0</v>
      </c>
      <c r="C896" s="7" t="s">
        <v>50</v>
      </c>
      <c r="D896" s="61">
        <v>46058.0</v>
      </c>
      <c r="E896" s="7" t="s">
        <v>6693</v>
      </c>
      <c r="F896" s="7"/>
      <c r="G896" s="7"/>
      <c r="H896" s="7"/>
      <c r="I896" s="7"/>
      <c r="J896" s="7" t="s">
        <v>968</v>
      </c>
      <c r="K896" s="7"/>
      <c r="L896" s="7"/>
      <c r="M896" s="7"/>
      <c r="N896" s="7"/>
      <c r="O896" s="7"/>
      <c r="P896" s="7" t="s">
        <v>968</v>
      </c>
      <c r="Q896" s="7"/>
      <c r="R896" s="7"/>
      <c r="S896" s="7"/>
      <c r="T896" s="7"/>
      <c r="U896" s="7"/>
      <c r="V896" s="7"/>
      <c r="W896" s="7"/>
      <c r="X896" s="7"/>
      <c r="Y896" s="7"/>
      <c r="Z896" s="7"/>
      <c r="AA896" s="7"/>
    </row>
    <row r="897" ht="22.5" customHeight="1">
      <c r="A897" s="7" t="s">
        <v>644</v>
      </c>
      <c r="B897" s="7">
        <v>1.0</v>
      </c>
      <c r="C897" s="7" t="s">
        <v>50</v>
      </c>
      <c r="D897" s="61">
        <v>46058.0</v>
      </c>
      <c r="E897" s="7"/>
      <c r="F897" s="7"/>
      <c r="G897" s="7"/>
      <c r="H897" s="7"/>
      <c r="I897" s="7"/>
      <c r="J897" s="7"/>
      <c r="K897" s="7"/>
      <c r="L897" s="7"/>
      <c r="M897" s="7"/>
      <c r="N897" s="7"/>
      <c r="O897" s="7"/>
      <c r="P897" s="7"/>
      <c r="Q897" s="7"/>
      <c r="R897" s="7"/>
      <c r="S897" s="7"/>
      <c r="T897" s="7"/>
      <c r="U897" s="7"/>
      <c r="V897" s="7"/>
      <c r="W897" s="7"/>
      <c r="X897" s="7"/>
      <c r="Y897" s="7"/>
      <c r="Z897" s="7"/>
      <c r="AA897" s="7"/>
    </row>
    <row r="898" ht="22.5" customHeight="1">
      <c r="A898" s="7" t="s">
        <v>668</v>
      </c>
      <c r="B898" s="7">
        <v>1.0</v>
      </c>
      <c r="C898" s="7" t="s">
        <v>50</v>
      </c>
      <c r="D898" s="61">
        <v>46058.0</v>
      </c>
      <c r="E898" s="7" t="s">
        <v>6697</v>
      </c>
      <c r="F898" s="7"/>
      <c r="G898" s="7"/>
      <c r="H898" s="7"/>
      <c r="I898" s="7"/>
      <c r="J898" s="7" t="s">
        <v>997</v>
      </c>
      <c r="K898" s="7"/>
      <c r="L898" s="7"/>
      <c r="M898" s="7"/>
      <c r="N898" s="7"/>
      <c r="O898" s="7" t="s">
        <v>968</v>
      </c>
      <c r="P898" s="7" t="s">
        <v>968</v>
      </c>
      <c r="Q898" s="7"/>
      <c r="R898" s="7" t="s">
        <v>1038</v>
      </c>
      <c r="S898" s="7"/>
      <c r="T898" s="7"/>
      <c r="U898" s="7"/>
      <c r="V898" s="7"/>
      <c r="W898" s="7"/>
      <c r="X898" s="7"/>
      <c r="Y898" s="7"/>
      <c r="Z898" s="7"/>
      <c r="AA898" s="7"/>
    </row>
    <row r="899" ht="22.5" customHeight="1">
      <c r="A899" s="7" t="s">
        <v>840</v>
      </c>
      <c r="B899" s="7">
        <v>1.0</v>
      </c>
      <c r="C899" s="7" t="s">
        <v>50</v>
      </c>
      <c r="D899" s="61">
        <v>46058.0</v>
      </c>
      <c r="E899" s="7"/>
      <c r="F899" s="7"/>
      <c r="G899" s="7"/>
      <c r="H899" s="7"/>
      <c r="I899" s="7"/>
      <c r="J899" s="7"/>
      <c r="K899" s="7"/>
      <c r="L899" s="7"/>
      <c r="M899" s="7"/>
      <c r="N899" s="7"/>
      <c r="O899" s="7"/>
      <c r="P899" s="7"/>
      <c r="Q899" s="7"/>
      <c r="R899" s="7"/>
      <c r="S899" s="7"/>
      <c r="T899" s="7"/>
      <c r="U899" s="7"/>
      <c r="V899" s="7"/>
      <c r="W899" s="7"/>
      <c r="X899" s="7"/>
      <c r="Y899" s="7"/>
      <c r="Z899" s="7"/>
      <c r="AA899" s="7"/>
    </row>
    <row r="900" ht="22.5" customHeight="1">
      <c r="A900" s="7" t="s">
        <v>405</v>
      </c>
      <c r="B900" s="7">
        <v>1.0</v>
      </c>
      <c r="C900" s="7" t="s">
        <v>50</v>
      </c>
      <c r="D900" s="61">
        <v>46058.0</v>
      </c>
      <c r="E900" s="7" t="s">
        <v>6703</v>
      </c>
      <c r="F900" s="7"/>
      <c r="G900" s="7"/>
      <c r="H900" s="7"/>
      <c r="I900" s="7"/>
      <c r="J900" s="7"/>
      <c r="K900" s="7"/>
      <c r="L900" s="7"/>
      <c r="M900" s="7"/>
      <c r="N900" s="7"/>
      <c r="O900" s="7" t="s">
        <v>997</v>
      </c>
      <c r="P900" s="7" t="s">
        <v>968</v>
      </c>
      <c r="Q900" s="7"/>
      <c r="R900" s="7" t="s">
        <v>968</v>
      </c>
      <c r="S900" s="7"/>
      <c r="T900" s="7"/>
      <c r="U900" s="7"/>
      <c r="V900" s="7"/>
      <c r="W900" s="7"/>
      <c r="X900" s="7"/>
      <c r="Y900" s="7"/>
      <c r="Z900" s="7"/>
      <c r="AA900" s="7"/>
    </row>
    <row r="901" ht="22.5" customHeight="1">
      <c r="A901" s="7" t="s">
        <v>414</v>
      </c>
      <c r="B901" s="7">
        <v>1.0</v>
      </c>
      <c r="C901" s="7" t="s">
        <v>50</v>
      </c>
      <c r="D901" s="61">
        <v>46058.0</v>
      </c>
      <c r="E901" s="7" t="s">
        <v>10658</v>
      </c>
      <c r="F901" s="7"/>
      <c r="G901" s="7"/>
      <c r="H901" s="7"/>
      <c r="I901" s="7"/>
      <c r="J901" s="7" t="s">
        <v>968</v>
      </c>
      <c r="K901" s="7"/>
      <c r="L901" s="7"/>
      <c r="M901" s="7"/>
      <c r="N901" s="7"/>
      <c r="O901" s="7" t="s">
        <v>968</v>
      </c>
      <c r="P901" s="7" t="s">
        <v>968</v>
      </c>
      <c r="Q901" s="7"/>
      <c r="R901" s="7" t="s">
        <v>1038</v>
      </c>
      <c r="S901" s="7"/>
      <c r="T901" s="7"/>
      <c r="U901" s="7"/>
      <c r="V901" s="7"/>
      <c r="W901" s="7"/>
      <c r="X901" s="7"/>
      <c r="Y901" s="7"/>
      <c r="Z901" s="7"/>
      <c r="AA901" s="7"/>
    </row>
    <row r="902" ht="22.5" customHeight="1">
      <c r="A902" s="7" t="s">
        <v>398</v>
      </c>
      <c r="B902" s="7">
        <v>1.0</v>
      </c>
      <c r="C902" s="7" t="s">
        <v>50</v>
      </c>
      <c r="D902" s="61">
        <v>46058.0</v>
      </c>
      <c r="E902" s="7" t="s">
        <v>6712</v>
      </c>
      <c r="F902" s="7"/>
      <c r="G902" s="7"/>
      <c r="H902" s="7"/>
      <c r="I902" s="7"/>
      <c r="J902" s="7" t="s">
        <v>968</v>
      </c>
      <c r="K902" s="7"/>
      <c r="L902" s="7"/>
      <c r="M902" s="7"/>
      <c r="N902" s="7"/>
      <c r="O902" s="7"/>
      <c r="P902" s="7"/>
      <c r="Q902" s="7"/>
      <c r="R902" s="7"/>
      <c r="S902" s="7"/>
      <c r="T902" s="7"/>
      <c r="U902" s="7"/>
      <c r="V902" s="7"/>
      <c r="W902" s="7"/>
      <c r="X902" s="7"/>
      <c r="Y902" s="7"/>
      <c r="Z902" s="7"/>
      <c r="AA902" s="7"/>
    </row>
    <row r="903" ht="22.5" customHeight="1">
      <c r="A903" s="7" t="s">
        <v>447</v>
      </c>
      <c r="B903" s="7">
        <v>1.0</v>
      </c>
      <c r="C903" s="7" t="s">
        <v>50</v>
      </c>
      <c r="D903" s="61">
        <v>46058.0</v>
      </c>
      <c r="E903" s="7"/>
      <c r="F903" s="7"/>
      <c r="G903" s="7"/>
      <c r="H903" s="7"/>
      <c r="I903" s="7"/>
      <c r="J903" s="7"/>
      <c r="K903" s="7"/>
      <c r="L903" s="7"/>
      <c r="M903" s="7"/>
      <c r="N903" s="7"/>
      <c r="O903" s="7"/>
      <c r="P903" s="7"/>
      <c r="Q903" s="7"/>
      <c r="R903" s="7"/>
      <c r="S903" s="7"/>
      <c r="T903" s="7"/>
      <c r="U903" s="7"/>
      <c r="V903" s="7"/>
      <c r="W903" s="7"/>
      <c r="X903" s="7"/>
      <c r="Y903" s="7"/>
      <c r="Z903" s="7"/>
      <c r="AA903" s="7"/>
    </row>
    <row r="904" ht="22.5" customHeight="1">
      <c r="A904" s="7" t="s">
        <v>1083</v>
      </c>
      <c r="B904" s="7">
        <v>1.0</v>
      </c>
      <c r="C904" s="7" t="s">
        <v>50</v>
      </c>
      <c r="D904" s="61">
        <v>46058.0</v>
      </c>
      <c r="E904" s="7"/>
      <c r="F904" s="7"/>
      <c r="G904" s="7"/>
      <c r="H904" s="7"/>
      <c r="I904" s="7"/>
      <c r="J904" s="7"/>
      <c r="K904" s="7"/>
      <c r="L904" s="7"/>
      <c r="M904" s="7"/>
      <c r="N904" s="7"/>
      <c r="O904" s="7"/>
      <c r="P904" s="7"/>
      <c r="Q904" s="7"/>
      <c r="R904" s="7"/>
      <c r="S904" s="7"/>
      <c r="T904" s="7"/>
      <c r="U904" s="7"/>
      <c r="V904" s="7"/>
      <c r="W904" s="7"/>
      <c r="X904" s="7"/>
      <c r="Y904" s="7"/>
      <c r="Z904" s="7"/>
      <c r="AA904" s="7"/>
    </row>
    <row r="905" ht="22.5" customHeight="1">
      <c r="A905" s="7" t="s">
        <v>1287</v>
      </c>
      <c r="B905" s="7">
        <v>1.0</v>
      </c>
      <c r="C905" s="7" t="s">
        <v>50</v>
      </c>
      <c r="D905" s="61">
        <v>46058.0</v>
      </c>
      <c r="E905" s="7" t="s">
        <v>6718</v>
      </c>
      <c r="F905" s="7"/>
      <c r="G905" s="7"/>
      <c r="H905" s="7"/>
      <c r="I905" s="7"/>
      <c r="J905" s="7" t="s">
        <v>968</v>
      </c>
      <c r="K905" s="7"/>
      <c r="L905" s="7"/>
      <c r="M905" s="7"/>
      <c r="N905" s="7"/>
      <c r="O905" s="7"/>
      <c r="P905" s="7"/>
      <c r="Q905" s="7"/>
      <c r="R905" s="7"/>
      <c r="S905" s="7"/>
      <c r="T905" s="7"/>
      <c r="U905" s="7"/>
      <c r="V905" s="7"/>
      <c r="W905" s="7"/>
      <c r="X905" s="7"/>
      <c r="Y905" s="7"/>
      <c r="Z905" s="7"/>
      <c r="AA905" s="7"/>
    </row>
    <row r="906" ht="22.5" customHeight="1">
      <c r="A906" s="7" t="s">
        <v>560</v>
      </c>
      <c r="B906" s="7">
        <v>1.0</v>
      </c>
      <c r="C906" s="7" t="s">
        <v>50</v>
      </c>
      <c r="D906" s="61">
        <v>46058.0</v>
      </c>
      <c r="E906" s="7" t="s">
        <v>10687</v>
      </c>
      <c r="F906" s="7"/>
      <c r="G906" s="7"/>
      <c r="H906" s="7"/>
      <c r="I906" s="7"/>
      <c r="J906" s="7" t="s">
        <v>968</v>
      </c>
      <c r="K906" s="7"/>
      <c r="L906" s="7"/>
      <c r="M906" s="7"/>
      <c r="N906" s="7"/>
      <c r="O906" s="7"/>
      <c r="P906" s="7"/>
      <c r="Q906" s="7"/>
      <c r="R906" s="7"/>
      <c r="S906" s="7"/>
      <c r="T906" s="7"/>
      <c r="U906" s="7"/>
      <c r="V906" s="7"/>
      <c r="W906" s="7"/>
      <c r="X906" s="7"/>
      <c r="Y906" s="7"/>
      <c r="Z906" s="7"/>
      <c r="AA906" s="7"/>
    </row>
    <row r="907" ht="22.5" customHeight="1">
      <c r="A907" s="7" t="s">
        <v>637</v>
      </c>
      <c r="B907" s="7">
        <v>1.0</v>
      </c>
      <c r="C907" s="7" t="s">
        <v>50</v>
      </c>
      <c r="D907" s="61">
        <v>46058.0</v>
      </c>
      <c r="E907" s="7"/>
      <c r="F907" s="7"/>
      <c r="G907" s="7"/>
      <c r="H907" s="7"/>
      <c r="I907" s="7"/>
      <c r="J907" s="7"/>
      <c r="K907" s="7"/>
      <c r="L907" s="7"/>
      <c r="M907" s="7"/>
      <c r="N907" s="7"/>
      <c r="O907" s="7"/>
      <c r="P907" s="7"/>
      <c r="Q907" s="7"/>
      <c r="R907" s="7"/>
      <c r="S907" s="7"/>
      <c r="T907" s="7"/>
      <c r="U907" s="7"/>
      <c r="V907" s="7"/>
      <c r="W907" s="7"/>
      <c r="X907" s="7"/>
      <c r="Y907" s="7"/>
      <c r="Z907" s="7"/>
      <c r="AA907" s="7"/>
    </row>
    <row r="908" ht="22.5" customHeight="1">
      <c r="A908" s="7" t="s">
        <v>1217</v>
      </c>
      <c r="B908" s="7">
        <v>1.0</v>
      </c>
      <c r="C908" s="7" t="s">
        <v>50</v>
      </c>
      <c r="D908" s="61">
        <v>46058.0</v>
      </c>
      <c r="E908" s="7"/>
      <c r="F908" s="7"/>
      <c r="G908" s="7"/>
      <c r="H908" s="7"/>
      <c r="I908" s="7"/>
      <c r="J908" s="7"/>
      <c r="K908" s="7"/>
      <c r="L908" s="7"/>
      <c r="M908" s="7"/>
      <c r="N908" s="7"/>
      <c r="O908" s="7"/>
      <c r="P908" s="7"/>
      <c r="Q908" s="7"/>
      <c r="R908" s="7"/>
      <c r="S908" s="7"/>
      <c r="T908" s="7"/>
      <c r="U908" s="7"/>
      <c r="V908" s="7"/>
      <c r="W908" s="7"/>
      <c r="X908" s="7"/>
      <c r="Y908" s="7"/>
      <c r="Z908" s="7"/>
      <c r="AA908" s="7"/>
    </row>
    <row r="909" ht="22.5" customHeight="1">
      <c r="A909" s="7" t="s">
        <v>450</v>
      </c>
      <c r="B909" s="7">
        <v>1.0</v>
      </c>
      <c r="C909" s="7" t="s">
        <v>50</v>
      </c>
      <c r="D909" s="61">
        <v>46058.0</v>
      </c>
      <c r="E909" s="7" t="s">
        <v>6726</v>
      </c>
      <c r="F909" s="7"/>
      <c r="G909" s="7"/>
      <c r="H909" s="7"/>
      <c r="I909" s="7"/>
      <c r="J909" s="7" t="s">
        <v>968</v>
      </c>
      <c r="K909" s="7"/>
      <c r="L909" s="7"/>
      <c r="M909" s="7"/>
      <c r="N909" s="7"/>
      <c r="O909" s="7"/>
      <c r="P909" s="7"/>
      <c r="Q909" s="7"/>
      <c r="R909" s="7"/>
      <c r="S909" s="7"/>
      <c r="T909" s="7"/>
      <c r="U909" s="7"/>
      <c r="V909" s="7"/>
      <c r="W909" s="7"/>
      <c r="X909" s="7"/>
      <c r="Y909" s="7"/>
      <c r="Z909" s="7"/>
      <c r="AA909" s="7"/>
    </row>
    <row r="910" ht="22.5" customHeight="1">
      <c r="A910" s="7" t="s">
        <v>438</v>
      </c>
      <c r="B910" s="7">
        <v>1.0</v>
      </c>
      <c r="C910" s="7" t="s">
        <v>50</v>
      </c>
      <c r="D910" s="61">
        <v>46058.0</v>
      </c>
      <c r="E910" s="7"/>
      <c r="F910" s="7"/>
      <c r="G910" s="7"/>
      <c r="H910" s="7"/>
      <c r="I910" s="7"/>
      <c r="J910" s="7"/>
      <c r="K910" s="7"/>
      <c r="L910" s="7"/>
      <c r="M910" s="7"/>
      <c r="N910" s="7"/>
      <c r="O910" s="7"/>
      <c r="P910" s="7"/>
      <c r="Q910" s="7"/>
      <c r="R910" s="7"/>
      <c r="S910" s="7"/>
      <c r="T910" s="7"/>
      <c r="U910" s="7"/>
      <c r="V910" s="7"/>
      <c r="W910" s="7"/>
      <c r="X910" s="7"/>
      <c r="Y910" s="7"/>
      <c r="Z910" s="7"/>
      <c r="AA910" s="7"/>
    </row>
    <row r="911" ht="22.5" customHeight="1">
      <c r="A911" s="7" t="s">
        <v>1147</v>
      </c>
      <c r="B911" s="7">
        <v>1.0</v>
      </c>
      <c r="C911" s="7" t="s">
        <v>50</v>
      </c>
      <c r="D911" s="61">
        <v>46058.0</v>
      </c>
      <c r="E911" s="7"/>
      <c r="F911" s="7"/>
      <c r="G911" s="7"/>
      <c r="H911" s="7"/>
      <c r="I911" s="7"/>
      <c r="J911" s="7"/>
      <c r="K911" s="7"/>
      <c r="L911" s="7"/>
      <c r="M911" s="7"/>
      <c r="N911" s="7"/>
      <c r="O911" s="7"/>
      <c r="P911" s="7"/>
      <c r="Q911" s="7"/>
      <c r="R911" s="7"/>
      <c r="S911" s="7"/>
      <c r="T911" s="7"/>
      <c r="U911" s="7"/>
      <c r="V911" s="7"/>
      <c r="W911" s="7"/>
      <c r="X911" s="7"/>
      <c r="Y911" s="7"/>
      <c r="Z911" s="7"/>
      <c r="AA911" s="7"/>
    </row>
    <row r="912" ht="22.5" customHeight="1">
      <c r="A912" s="7" t="s">
        <v>1268</v>
      </c>
      <c r="B912" s="7">
        <v>1.0</v>
      </c>
      <c r="C912" s="7" t="s">
        <v>50</v>
      </c>
      <c r="D912" s="61">
        <v>46058.0</v>
      </c>
      <c r="E912" s="7"/>
      <c r="F912" s="7"/>
      <c r="G912" s="7"/>
      <c r="H912" s="7"/>
      <c r="I912" s="7"/>
      <c r="J912" s="7"/>
      <c r="K912" s="7"/>
      <c r="L912" s="7"/>
      <c r="M912" s="7"/>
      <c r="N912" s="7"/>
      <c r="O912" s="7"/>
      <c r="P912" s="7"/>
      <c r="Q912" s="7"/>
      <c r="R912" s="7"/>
      <c r="S912" s="7"/>
      <c r="T912" s="7"/>
      <c r="U912" s="7"/>
      <c r="V912" s="7"/>
      <c r="W912" s="7"/>
      <c r="X912" s="7"/>
      <c r="Y912" s="7"/>
      <c r="Z912" s="7"/>
      <c r="AA912" s="7"/>
    </row>
    <row r="913" ht="22.5" customHeight="1">
      <c r="A913" s="7" t="s">
        <v>591</v>
      </c>
      <c r="B913" s="7">
        <v>1.0</v>
      </c>
      <c r="C913" s="7" t="s">
        <v>50</v>
      </c>
      <c r="D913" s="61">
        <v>46058.0</v>
      </c>
      <c r="E913" s="7"/>
      <c r="F913" s="7"/>
      <c r="G913" s="7"/>
      <c r="H913" s="7"/>
      <c r="I913" s="7"/>
      <c r="J913" s="7"/>
      <c r="K913" s="7"/>
      <c r="L913" s="7"/>
      <c r="M913" s="7"/>
      <c r="N913" s="7"/>
      <c r="O913" s="7"/>
      <c r="P913" s="7"/>
      <c r="Q913" s="7"/>
      <c r="R913" s="7"/>
      <c r="S913" s="7"/>
      <c r="T913" s="7"/>
      <c r="U913" s="7"/>
      <c r="V913" s="7"/>
      <c r="W913" s="7"/>
      <c r="X913" s="7"/>
      <c r="Y913" s="7"/>
      <c r="Z913" s="7"/>
      <c r="AA913" s="7"/>
    </row>
    <row r="914" ht="22.5" customHeight="1">
      <c r="A914" s="7" t="s">
        <v>1212</v>
      </c>
      <c r="B914" s="7">
        <v>1.0</v>
      </c>
      <c r="C914" s="7" t="s">
        <v>50</v>
      </c>
      <c r="D914" s="61">
        <v>46058.0</v>
      </c>
      <c r="E914" s="7" t="s">
        <v>6731</v>
      </c>
      <c r="F914" s="7"/>
      <c r="G914" s="7"/>
      <c r="H914" s="7"/>
      <c r="I914" s="7"/>
      <c r="J914" s="7" t="s">
        <v>968</v>
      </c>
      <c r="K914" s="7"/>
      <c r="L914" s="7"/>
      <c r="M914" s="7"/>
      <c r="N914" s="7"/>
      <c r="O914" s="7" t="s">
        <v>1038</v>
      </c>
      <c r="P914" s="7" t="s">
        <v>1038</v>
      </c>
      <c r="Q914" s="7"/>
      <c r="R914" s="7" t="s">
        <v>1038</v>
      </c>
      <c r="S914" s="7"/>
      <c r="T914" s="7"/>
      <c r="U914" s="7"/>
      <c r="V914" s="7"/>
      <c r="W914" s="7"/>
      <c r="X914" s="7"/>
      <c r="Y914" s="7"/>
      <c r="Z914" s="7"/>
      <c r="AA914" s="7"/>
    </row>
    <row r="915" ht="22.5" customHeight="1">
      <c r="A915" s="7" t="s">
        <v>984</v>
      </c>
      <c r="B915" s="7">
        <v>1.0</v>
      </c>
      <c r="C915" s="7" t="s">
        <v>50</v>
      </c>
      <c r="D915" s="61">
        <v>46058.0</v>
      </c>
      <c r="E915" s="7" t="s">
        <v>10744</v>
      </c>
      <c r="F915" s="7"/>
      <c r="G915" s="7"/>
      <c r="H915" s="7"/>
      <c r="I915" s="7"/>
      <c r="J915" s="7"/>
      <c r="K915" s="7"/>
      <c r="L915" s="7"/>
      <c r="M915" s="7"/>
      <c r="N915" s="7"/>
      <c r="O915" s="7" t="s">
        <v>1038</v>
      </c>
      <c r="P915" s="7" t="s">
        <v>997</v>
      </c>
      <c r="Q915" s="7"/>
      <c r="R915" s="7" t="s">
        <v>968</v>
      </c>
      <c r="S915" s="7"/>
      <c r="T915" s="7"/>
      <c r="U915" s="7"/>
      <c r="V915" s="7"/>
      <c r="W915" s="7"/>
      <c r="X915" s="7"/>
      <c r="Y915" s="7"/>
      <c r="Z915" s="7"/>
      <c r="AA915" s="7"/>
    </row>
    <row r="916" ht="22.5" customHeight="1">
      <c r="A916" s="7" t="s">
        <v>858</v>
      </c>
      <c r="B916" s="7">
        <v>1.0</v>
      </c>
      <c r="C916" s="7" t="s">
        <v>50</v>
      </c>
      <c r="D916" s="61">
        <v>46058.0</v>
      </c>
      <c r="E916" s="7"/>
      <c r="F916" s="7"/>
      <c r="G916" s="7"/>
      <c r="H916" s="7"/>
      <c r="I916" s="7"/>
      <c r="J916" s="7"/>
      <c r="K916" s="7"/>
      <c r="L916" s="7"/>
      <c r="M916" s="7"/>
      <c r="N916" s="7"/>
      <c r="O916" s="7"/>
      <c r="P916" s="7"/>
      <c r="Q916" s="7"/>
      <c r="R916" s="7"/>
      <c r="S916" s="7"/>
      <c r="T916" s="7"/>
      <c r="U916" s="7"/>
      <c r="V916" s="7"/>
      <c r="W916" s="7"/>
      <c r="X916" s="7"/>
      <c r="Y916" s="7"/>
      <c r="Z916" s="7"/>
      <c r="AA916" s="7"/>
    </row>
    <row r="917" ht="22.5" customHeight="1">
      <c r="A917" s="7" t="s">
        <v>1069</v>
      </c>
      <c r="B917" s="7">
        <v>1.0</v>
      </c>
      <c r="C917" s="7" t="s">
        <v>50</v>
      </c>
      <c r="D917" s="61">
        <v>46058.0</v>
      </c>
      <c r="E917" s="7"/>
      <c r="F917" s="7"/>
      <c r="G917" s="7"/>
      <c r="H917" s="7"/>
      <c r="I917" s="7"/>
      <c r="J917" s="7"/>
      <c r="K917" s="7"/>
      <c r="L917" s="7"/>
      <c r="M917" s="7"/>
      <c r="N917" s="7"/>
      <c r="O917" s="7"/>
      <c r="P917" s="7"/>
      <c r="Q917" s="7"/>
      <c r="R917" s="7"/>
      <c r="S917" s="7"/>
      <c r="T917" s="7"/>
      <c r="U917" s="7"/>
      <c r="V917" s="7"/>
      <c r="W917" s="7"/>
      <c r="X917" s="7"/>
      <c r="Y917" s="7"/>
      <c r="Z917" s="7"/>
      <c r="AA917" s="7"/>
    </row>
    <row r="918" ht="22.5" customHeight="1">
      <c r="A918" s="7" t="s">
        <v>952</v>
      </c>
      <c r="B918" s="7">
        <v>1.0</v>
      </c>
      <c r="C918" s="7" t="s">
        <v>50</v>
      </c>
      <c r="D918" s="61">
        <v>46058.0</v>
      </c>
      <c r="E918" s="7"/>
      <c r="F918" s="7"/>
      <c r="G918" s="7"/>
      <c r="H918" s="7"/>
      <c r="I918" s="7"/>
      <c r="J918" s="7"/>
      <c r="K918" s="7"/>
      <c r="L918" s="7"/>
      <c r="M918" s="7"/>
      <c r="N918" s="7"/>
      <c r="O918" s="7"/>
      <c r="P918" s="7"/>
      <c r="Q918" s="7"/>
      <c r="R918" s="7"/>
      <c r="S918" s="7"/>
      <c r="T918" s="7"/>
      <c r="U918" s="7"/>
      <c r="V918" s="7"/>
      <c r="W918" s="7"/>
      <c r="X918" s="7"/>
      <c r="Y918" s="7"/>
      <c r="Z918" s="7"/>
      <c r="AA918" s="7"/>
    </row>
    <row r="919" ht="22.5" customHeight="1">
      <c r="A919" s="7" t="s">
        <v>6417</v>
      </c>
      <c r="B919" s="7">
        <v>1.0</v>
      </c>
      <c r="C919" s="7" t="s">
        <v>50</v>
      </c>
      <c r="D919" s="61">
        <v>46058.0</v>
      </c>
      <c r="E919" s="7" t="s">
        <v>6741</v>
      </c>
      <c r="F919" s="7"/>
      <c r="G919" s="7"/>
      <c r="H919" s="7"/>
      <c r="I919" s="7"/>
      <c r="J919" s="7"/>
      <c r="K919" s="7"/>
      <c r="L919" s="7"/>
      <c r="M919" s="7"/>
      <c r="N919" s="7"/>
      <c r="O919" s="7" t="s">
        <v>1038</v>
      </c>
      <c r="P919" s="7"/>
      <c r="Q919" s="7"/>
      <c r="R919" s="7" t="s">
        <v>968</v>
      </c>
      <c r="S919" s="7"/>
      <c r="T919" s="7"/>
      <c r="U919" s="7"/>
      <c r="V919" s="7"/>
      <c r="W919" s="7"/>
      <c r="X919" s="7"/>
      <c r="Y919" s="7"/>
      <c r="Z919" s="7"/>
      <c r="AA919" s="7"/>
    </row>
    <row r="920" ht="22.5" customHeight="1">
      <c r="A920" s="7" t="s">
        <v>721</v>
      </c>
      <c r="B920" s="7">
        <v>1.0</v>
      </c>
      <c r="C920" s="7" t="s">
        <v>50</v>
      </c>
      <c r="D920" s="61">
        <v>46058.0</v>
      </c>
      <c r="E920" s="7" t="s">
        <v>6746</v>
      </c>
      <c r="F920" s="7"/>
      <c r="G920" s="7"/>
      <c r="H920" s="7"/>
      <c r="I920" s="7"/>
      <c r="J920" s="7"/>
      <c r="K920" s="7"/>
      <c r="L920" s="7"/>
      <c r="M920" s="7"/>
      <c r="N920" s="7"/>
      <c r="O920" s="7" t="s">
        <v>997</v>
      </c>
      <c r="P920" s="7" t="s">
        <v>997</v>
      </c>
      <c r="Q920" s="7"/>
      <c r="R920" s="7" t="s">
        <v>968</v>
      </c>
      <c r="S920" s="7"/>
      <c r="T920" s="7"/>
      <c r="U920" s="7"/>
      <c r="V920" s="7"/>
      <c r="W920" s="7"/>
      <c r="X920" s="7"/>
      <c r="Y920" s="7"/>
      <c r="Z920" s="7"/>
      <c r="AA920" s="7"/>
    </row>
    <row r="921" ht="22.5" customHeight="1">
      <c r="A921" s="7" t="s">
        <v>141</v>
      </c>
      <c r="B921" s="7">
        <v>1.0</v>
      </c>
      <c r="C921" s="7" t="s">
        <v>48</v>
      </c>
      <c r="D921" s="61">
        <v>46059.0</v>
      </c>
      <c r="E921" s="7"/>
      <c r="F921" s="7"/>
      <c r="G921" s="7"/>
      <c r="H921" s="7"/>
      <c r="I921" s="7"/>
      <c r="J921" s="7"/>
      <c r="K921" s="7"/>
      <c r="L921" s="7"/>
      <c r="M921" s="7"/>
      <c r="N921" s="7"/>
      <c r="O921" s="7"/>
      <c r="P921" s="7"/>
      <c r="Q921" s="7"/>
      <c r="R921" s="7"/>
      <c r="S921" s="7"/>
      <c r="T921" s="7"/>
      <c r="U921" s="7"/>
      <c r="V921" s="7"/>
      <c r="W921" s="7"/>
      <c r="X921" s="7"/>
      <c r="Y921" s="7"/>
      <c r="Z921" s="7"/>
      <c r="AA921" s="7"/>
    </row>
    <row r="922" ht="22.5" customHeight="1">
      <c r="A922" s="7" t="s">
        <v>758</v>
      </c>
      <c r="B922" s="7">
        <v>1.0</v>
      </c>
      <c r="C922" s="7" t="s">
        <v>48</v>
      </c>
      <c r="D922" s="61">
        <v>46059.0</v>
      </c>
      <c r="E922" s="7"/>
      <c r="F922" s="7"/>
      <c r="G922" s="7"/>
      <c r="H922" s="7"/>
      <c r="I922" s="7"/>
      <c r="J922" s="7"/>
      <c r="K922" s="7"/>
      <c r="L922" s="7"/>
      <c r="M922" s="7"/>
      <c r="N922" s="7"/>
      <c r="O922" s="7"/>
      <c r="P922" s="7"/>
      <c r="Q922" s="7"/>
      <c r="R922" s="7"/>
      <c r="S922" s="7"/>
      <c r="T922" s="7"/>
      <c r="U922" s="7"/>
      <c r="V922" s="7"/>
      <c r="W922" s="7"/>
      <c r="X922" s="7"/>
      <c r="Y922" s="7"/>
      <c r="Z922" s="7"/>
      <c r="AA922" s="7"/>
    </row>
    <row r="923" ht="22.5" customHeight="1">
      <c r="A923" s="7" t="s">
        <v>915</v>
      </c>
      <c r="B923" s="7">
        <v>1.0</v>
      </c>
      <c r="C923" s="7" t="s">
        <v>48</v>
      </c>
      <c r="D923" s="61">
        <v>46059.0</v>
      </c>
      <c r="E923" s="7" t="s">
        <v>6751</v>
      </c>
      <c r="F923" s="7"/>
      <c r="G923" s="7"/>
      <c r="H923" s="7"/>
      <c r="I923" s="7"/>
      <c r="J923" s="7"/>
      <c r="K923" s="7"/>
      <c r="L923" s="7"/>
      <c r="M923" s="7"/>
      <c r="N923" s="7"/>
      <c r="O923" s="7" t="s">
        <v>997</v>
      </c>
      <c r="P923" s="7" t="s">
        <v>968</v>
      </c>
      <c r="Q923" s="7"/>
      <c r="R923" s="7"/>
      <c r="S923" s="7"/>
      <c r="T923" s="7"/>
      <c r="U923" s="7"/>
      <c r="V923" s="7"/>
      <c r="W923" s="7"/>
      <c r="X923" s="7"/>
      <c r="Y923" s="7"/>
      <c r="Z923" s="7"/>
      <c r="AA923" s="7"/>
    </row>
    <row r="924" ht="22.5" customHeight="1">
      <c r="A924" s="7" t="s">
        <v>870</v>
      </c>
      <c r="B924" s="7">
        <v>1.0</v>
      </c>
      <c r="C924" s="7" t="s">
        <v>48</v>
      </c>
      <c r="D924" s="61">
        <v>46059.0</v>
      </c>
      <c r="E924" s="7" t="s">
        <v>10801</v>
      </c>
      <c r="F924" s="7"/>
      <c r="G924" s="7"/>
      <c r="H924" s="7"/>
      <c r="I924" s="7"/>
      <c r="J924" s="7"/>
      <c r="K924" s="7"/>
      <c r="L924" s="7"/>
      <c r="M924" s="7"/>
      <c r="N924" s="7"/>
      <c r="O924" s="7"/>
      <c r="P924" s="7" t="s">
        <v>997</v>
      </c>
      <c r="Q924" s="7"/>
      <c r="R924" s="7"/>
      <c r="S924" s="7"/>
      <c r="T924" s="7"/>
      <c r="U924" s="7"/>
      <c r="V924" s="7"/>
      <c r="W924" s="7"/>
      <c r="X924" s="7"/>
      <c r="Y924" s="7"/>
      <c r="Z924" s="7"/>
      <c r="AA924" s="7"/>
    </row>
    <row r="925" ht="22.5" customHeight="1">
      <c r="A925" s="7" t="s">
        <v>945</v>
      </c>
      <c r="B925" s="7">
        <v>1.0</v>
      </c>
      <c r="C925" s="7" t="s">
        <v>48</v>
      </c>
      <c r="D925" s="61">
        <v>46059.0</v>
      </c>
      <c r="E925" s="7"/>
      <c r="F925" s="7"/>
      <c r="G925" s="7"/>
      <c r="H925" s="7"/>
      <c r="I925" s="7"/>
      <c r="J925" s="7"/>
      <c r="K925" s="7"/>
      <c r="L925" s="7"/>
      <c r="M925" s="7"/>
      <c r="N925" s="7"/>
      <c r="O925" s="7"/>
      <c r="P925" s="7"/>
      <c r="Q925" s="7"/>
      <c r="R925" s="7"/>
      <c r="S925" s="7"/>
      <c r="T925" s="7"/>
      <c r="U925" s="7"/>
      <c r="V925" s="7"/>
      <c r="W925" s="7"/>
      <c r="X925" s="7"/>
      <c r="Y925" s="7"/>
      <c r="Z925" s="7"/>
      <c r="AA925" s="7"/>
    </row>
    <row r="926" ht="22.5" customHeight="1">
      <c r="A926" s="7" t="s">
        <v>941</v>
      </c>
      <c r="B926" s="7">
        <v>1.0</v>
      </c>
      <c r="C926" s="7" t="s">
        <v>48</v>
      </c>
      <c r="D926" s="61">
        <v>46059.0</v>
      </c>
      <c r="E926" s="7"/>
      <c r="F926" s="7"/>
      <c r="G926" s="7"/>
      <c r="H926" s="7"/>
      <c r="I926" s="7"/>
      <c r="J926" s="7"/>
      <c r="K926" s="7"/>
      <c r="L926" s="7"/>
      <c r="M926" s="7"/>
      <c r="N926" s="7"/>
      <c r="O926" s="7"/>
      <c r="P926" s="7"/>
      <c r="Q926" s="7"/>
      <c r="R926" s="7"/>
      <c r="S926" s="7"/>
      <c r="T926" s="7"/>
      <c r="U926" s="7"/>
      <c r="V926" s="7"/>
      <c r="W926" s="7"/>
      <c r="X926" s="7"/>
      <c r="Y926" s="7"/>
      <c r="Z926" s="7"/>
      <c r="AA926" s="7"/>
    </row>
    <row r="927" ht="22.5" customHeight="1">
      <c r="A927" s="7" t="s">
        <v>499</v>
      </c>
      <c r="B927" s="7">
        <v>1.0</v>
      </c>
      <c r="C927" s="7" t="s">
        <v>48</v>
      </c>
      <c r="D927" s="61">
        <v>46059.0</v>
      </c>
      <c r="E927" s="7" t="s">
        <v>6760</v>
      </c>
      <c r="F927" s="7"/>
      <c r="G927" s="7" t="s">
        <v>997</v>
      </c>
      <c r="H927" s="7"/>
      <c r="I927" s="7"/>
      <c r="J927" s="7"/>
      <c r="K927" s="7"/>
      <c r="L927" s="7"/>
      <c r="M927" s="7"/>
      <c r="N927" s="7"/>
      <c r="O927" s="7"/>
      <c r="P927" s="7" t="s">
        <v>997</v>
      </c>
      <c r="Q927" s="7"/>
      <c r="R927" s="7"/>
      <c r="S927" s="7"/>
      <c r="T927" s="7"/>
      <c r="U927" s="7"/>
      <c r="V927" s="7"/>
      <c r="W927" s="7"/>
      <c r="X927" s="7"/>
      <c r="Y927" s="7"/>
      <c r="Z927" s="7"/>
      <c r="AA927" s="7"/>
    </row>
    <row r="928" ht="22.5" customHeight="1">
      <c r="A928" s="7" t="s">
        <v>1106</v>
      </c>
      <c r="B928" s="7">
        <v>1.0</v>
      </c>
      <c r="C928" s="7" t="s">
        <v>48</v>
      </c>
      <c r="D928" s="61">
        <v>46059.0</v>
      </c>
      <c r="E928" s="7"/>
      <c r="F928" s="7"/>
      <c r="G928" s="7"/>
      <c r="H928" s="7"/>
      <c r="I928" s="7"/>
      <c r="J928" s="7"/>
      <c r="K928" s="7"/>
      <c r="L928" s="7"/>
      <c r="M928" s="7"/>
      <c r="N928" s="7"/>
      <c r="O928" s="7"/>
      <c r="P928" s="7"/>
      <c r="Q928" s="7"/>
      <c r="R928" s="7"/>
      <c r="S928" s="7"/>
      <c r="T928" s="7"/>
      <c r="U928" s="7"/>
      <c r="V928" s="7"/>
      <c r="W928" s="7"/>
      <c r="X928" s="7"/>
      <c r="Y928" s="7"/>
      <c r="Z928" s="7"/>
      <c r="AA928" s="7"/>
    </row>
    <row r="929" ht="22.5" customHeight="1">
      <c r="A929" s="7" t="s">
        <v>1174</v>
      </c>
      <c r="B929" s="7">
        <v>1.0</v>
      </c>
      <c r="C929" s="7" t="s">
        <v>48</v>
      </c>
      <c r="D929" s="61">
        <v>46059.0</v>
      </c>
      <c r="E929" s="7"/>
      <c r="F929" s="7"/>
      <c r="G929" s="7"/>
      <c r="H929" s="7"/>
      <c r="I929" s="7"/>
      <c r="J929" s="7"/>
      <c r="K929" s="7"/>
      <c r="L929" s="7"/>
      <c r="M929" s="7"/>
      <c r="N929" s="7"/>
      <c r="O929" s="7"/>
      <c r="P929" s="7"/>
      <c r="Q929" s="7"/>
      <c r="R929" s="7"/>
      <c r="S929" s="7"/>
      <c r="T929" s="7"/>
      <c r="U929" s="7"/>
      <c r="V929" s="7"/>
      <c r="W929" s="7"/>
      <c r="X929" s="7"/>
      <c r="Y929" s="7"/>
      <c r="Z929" s="7"/>
      <c r="AA929" s="7"/>
    </row>
    <row r="930" ht="22.5" customHeight="1">
      <c r="A930" s="7" t="s">
        <v>429</v>
      </c>
      <c r="B930" s="7">
        <v>1.0</v>
      </c>
      <c r="C930" s="7" t="s">
        <v>48</v>
      </c>
      <c r="D930" s="61">
        <v>46059.0</v>
      </c>
      <c r="E930" s="7" t="s">
        <v>6766</v>
      </c>
      <c r="F930" s="7"/>
      <c r="G930" s="7"/>
      <c r="H930" s="7"/>
      <c r="I930" s="7"/>
      <c r="J930" s="7"/>
      <c r="K930" s="7"/>
      <c r="L930" s="7"/>
      <c r="M930" s="7"/>
      <c r="N930" s="7"/>
      <c r="O930" s="7" t="s">
        <v>1038</v>
      </c>
      <c r="P930" s="7" t="s">
        <v>1038</v>
      </c>
      <c r="Q930" s="7"/>
      <c r="R930" s="7"/>
      <c r="S930" s="7"/>
      <c r="T930" s="7"/>
      <c r="U930" s="7"/>
      <c r="V930" s="7"/>
      <c r="W930" s="7"/>
      <c r="X930" s="7"/>
      <c r="Y930" s="7"/>
      <c r="Z930" s="7"/>
      <c r="AA930" s="7"/>
    </row>
    <row r="931" ht="22.5" customHeight="1">
      <c r="A931" s="7" t="s">
        <v>1157</v>
      </c>
      <c r="B931" s="7">
        <v>1.0</v>
      </c>
      <c r="C931" s="7" t="s">
        <v>48</v>
      </c>
      <c r="D931" s="61">
        <v>46059.0</v>
      </c>
      <c r="E931" s="7" t="s">
        <v>10857</v>
      </c>
      <c r="F931" s="7"/>
      <c r="G931" s="7"/>
      <c r="H931" s="7"/>
      <c r="I931" s="7"/>
      <c r="J931" s="7"/>
      <c r="K931" s="7"/>
      <c r="L931" s="7"/>
      <c r="M931" s="7"/>
      <c r="N931" s="7"/>
      <c r="O931" s="7" t="s">
        <v>968</v>
      </c>
      <c r="P931" s="7" t="s">
        <v>1038</v>
      </c>
      <c r="Q931" s="7"/>
      <c r="R931" s="7"/>
      <c r="S931" s="7"/>
      <c r="T931" s="7"/>
      <c r="U931" s="7"/>
      <c r="V931" s="7"/>
      <c r="W931" s="7"/>
      <c r="X931" s="7"/>
      <c r="Y931" s="7"/>
      <c r="Z931" s="7"/>
      <c r="AA931" s="7"/>
    </row>
    <row r="932" ht="22.5" customHeight="1">
      <c r="A932" s="7" t="s">
        <v>633</v>
      </c>
      <c r="B932" s="7">
        <v>1.0</v>
      </c>
      <c r="C932" s="7" t="s">
        <v>48</v>
      </c>
      <c r="D932" s="61">
        <v>46059.0</v>
      </c>
      <c r="E932" s="7"/>
      <c r="F932" s="7"/>
      <c r="G932" s="7"/>
      <c r="H932" s="7"/>
      <c r="I932" s="7"/>
      <c r="J932" s="7"/>
      <c r="K932" s="7"/>
      <c r="L932" s="7"/>
      <c r="M932" s="7"/>
      <c r="N932" s="7"/>
      <c r="O932" s="7"/>
      <c r="P932" s="7"/>
      <c r="Q932" s="7"/>
      <c r="R932" s="7"/>
      <c r="S932" s="7"/>
      <c r="T932" s="7"/>
      <c r="U932" s="7"/>
      <c r="V932" s="7"/>
      <c r="W932" s="7"/>
      <c r="X932" s="7"/>
      <c r="Y932" s="7"/>
      <c r="Z932" s="7"/>
      <c r="AA932" s="7"/>
    </row>
    <row r="933" ht="22.5" customHeight="1">
      <c r="A933" s="7" t="s">
        <v>715</v>
      </c>
      <c r="B933" s="7">
        <v>1.0</v>
      </c>
      <c r="C933" s="7" t="s">
        <v>48</v>
      </c>
      <c r="D933" s="61">
        <v>46059.0</v>
      </c>
      <c r="E933" s="7"/>
      <c r="F933" s="7"/>
      <c r="G933" s="7"/>
      <c r="H933" s="7"/>
      <c r="I933" s="7"/>
      <c r="J933" s="7"/>
      <c r="K933" s="7"/>
      <c r="L933" s="7"/>
      <c r="M933" s="7"/>
      <c r="N933" s="7"/>
      <c r="O933" s="7"/>
      <c r="P933" s="7"/>
      <c r="Q933" s="7"/>
      <c r="R933" s="7"/>
      <c r="S933" s="7"/>
      <c r="T933" s="7"/>
      <c r="U933" s="7"/>
      <c r="V933" s="7"/>
      <c r="W933" s="7"/>
      <c r="X933" s="7"/>
      <c r="Y933" s="7"/>
      <c r="Z933" s="7"/>
      <c r="AA933" s="7"/>
    </row>
    <row r="934" ht="22.5" customHeight="1">
      <c r="A934" s="7" t="s">
        <v>1135</v>
      </c>
      <c r="B934" s="7">
        <v>1.0</v>
      </c>
      <c r="C934" s="7" t="s">
        <v>48</v>
      </c>
      <c r="D934" s="61">
        <v>46059.0</v>
      </c>
      <c r="E934" s="7" t="s">
        <v>6776</v>
      </c>
      <c r="F934" s="7"/>
      <c r="G934" s="7"/>
      <c r="H934" s="7"/>
      <c r="I934" s="7"/>
      <c r="J934" s="7"/>
      <c r="K934" s="7"/>
      <c r="L934" s="7"/>
      <c r="M934" s="7"/>
      <c r="N934" s="7"/>
      <c r="O934" s="7" t="s">
        <v>968</v>
      </c>
      <c r="P934" s="7" t="s">
        <v>1038</v>
      </c>
      <c r="Q934" s="7"/>
      <c r="R934" s="7"/>
      <c r="S934" s="7"/>
      <c r="T934" s="7"/>
      <c r="U934" s="7"/>
      <c r="V934" s="7"/>
      <c r="W934" s="7"/>
      <c r="X934" s="7"/>
      <c r="Y934" s="7"/>
      <c r="Z934" s="7"/>
      <c r="AA934" s="7"/>
    </row>
    <row r="935" ht="22.5" customHeight="1">
      <c r="A935" s="7" t="s">
        <v>486</v>
      </c>
      <c r="B935" s="7">
        <v>1.0</v>
      </c>
      <c r="C935" s="7" t="s">
        <v>48</v>
      </c>
      <c r="D935" s="61">
        <v>46059.0</v>
      </c>
      <c r="E935" s="7" t="s">
        <v>6781</v>
      </c>
      <c r="F935" s="7"/>
      <c r="G935" s="7"/>
      <c r="H935" s="7"/>
      <c r="I935" s="7"/>
      <c r="J935" s="7"/>
      <c r="K935" s="7"/>
      <c r="L935" s="7"/>
      <c r="M935" s="7"/>
      <c r="N935" s="7"/>
      <c r="O935" s="7"/>
      <c r="P935" s="7" t="s">
        <v>968</v>
      </c>
      <c r="Q935" s="7"/>
      <c r="R935" s="7"/>
      <c r="S935" s="7"/>
      <c r="T935" s="7"/>
      <c r="U935" s="7"/>
      <c r="V935" s="7"/>
      <c r="W935" s="7"/>
      <c r="X935" s="7"/>
      <c r="Y935" s="7"/>
      <c r="Z935" s="7"/>
      <c r="AA935" s="7"/>
    </row>
    <row r="936" ht="22.5" customHeight="1">
      <c r="A936" s="7" t="s">
        <v>1319</v>
      </c>
      <c r="B936" s="7">
        <v>1.0</v>
      </c>
      <c r="C936" s="7" t="s">
        <v>48</v>
      </c>
      <c r="D936" s="61">
        <v>46059.0</v>
      </c>
      <c r="E936" s="7"/>
      <c r="F936" s="7"/>
      <c r="G936" s="7"/>
      <c r="H936" s="7"/>
      <c r="I936" s="7"/>
      <c r="J936" s="7"/>
      <c r="K936" s="7"/>
      <c r="L936" s="7"/>
      <c r="M936" s="7"/>
      <c r="N936" s="7"/>
      <c r="O936" s="7"/>
      <c r="P936" s="7"/>
      <c r="Q936" s="7"/>
      <c r="R936" s="7"/>
      <c r="S936" s="7"/>
      <c r="T936" s="7"/>
      <c r="U936" s="7"/>
      <c r="V936" s="7"/>
      <c r="W936" s="7"/>
      <c r="X936" s="7"/>
      <c r="Y936" s="7"/>
      <c r="Z936" s="7"/>
      <c r="AA936" s="7"/>
    </row>
    <row r="937" ht="22.5" customHeight="1">
      <c r="A937" s="7" t="s">
        <v>867</v>
      </c>
      <c r="B937" s="7">
        <v>1.0</v>
      </c>
      <c r="C937" s="7" t="s">
        <v>48</v>
      </c>
      <c r="D937" s="61">
        <v>46059.0</v>
      </c>
      <c r="E937" s="7" t="s">
        <v>10902</v>
      </c>
      <c r="F937" s="7"/>
      <c r="G937" s="7"/>
      <c r="H937" s="7"/>
      <c r="I937" s="7"/>
      <c r="J937" s="7"/>
      <c r="K937" s="7"/>
      <c r="L937" s="7"/>
      <c r="M937" s="7"/>
      <c r="N937" s="7"/>
      <c r="O937" s="7" t="s">
        <v>997</v>
      </c>
      <c r="P937" s="7" t="s">
        <v>968</v>
      </c>
      <c r="Q937" s="7"/>
      <c r="R937" s="7"/>
      <c r="S937" s="7"/>
      <c r="T937" s="7"/>
      <c r="U937" s="7"/>
      <c r="V937" s="7"/>
      <c r="W937" s="7"/>
      <c r="X937" s="7"/>
      <c r="Y937" s="7"/>
      <c r="Z937" s="7"/>
      <c r="AA937" s="7"/>
    </row>
    <row r="938" ht="22.5" customHeight="1">
      <c r="A938" s="7" t="s">
        <v>762</v>
      </c>
      <c r="B938" s="7">
        <v>1.0</v>
      </c>
      <c r="C938" s="7" t="s">
        <v>48</v>
      </c>
      <c r="D938" s="61">
        <v>46059.0</v>
      </c>
      <c r="E938" s="7"/>
      <c r="F938" s="7"/>
      <c r="G938" s="7"/>
      <c r="H938" s="7"/>
      <c r="I938" s="7"/>
      <c r="J938" s="7"/>
      <c r="K938" s="7"/>
      <c r="L938" s="7"/>
      <c r="M938" s="7"/>
      <c r="N938" s="7"/>
      <c r="O938" s="7"/>
      <c r="P938" s="7"/>
      <c r="Q938" s="7"/>
      <c r="R938" s="7"/>
      <c r="S938" s="7"/>
      <c r="T938" s="7"/>
      <c r="U938" s="7"/>
      <c r="V938" s="7"/>
      <c r="W938" s="7"/>
      <c r="X938" s="7"/>
      <c r="Y938" s="7"/>
      <c r="Z938" s="7"/>
      <c r="AA938" s="7"/>
    </row>
    <row r="939" ht="22.5" customHeight="1">
      <c r="A939" s="7" t="s">
        <v>452</v>
      </c>
      <c r="B939" s="7">
        <v>1.0</v>
      </c>
      <c r="C939" s="7" t="s">
        <v>48</v>
      </c>
      <c r="D939" s="61">
        <v>46059.0</v>
      </c>
      <c r="E939" s="7"/>
      <c r="F939" s="7"/>
      <c r="G939" s="7"/>
      <c r="H939" s="7"/>
      <c r="I939" s="7"/>
      <c r="J939" s="7"/>
      <c r="K939" s="7"/>
      <c r="L939" s="7"/>
      <c r="M939" s="7"/>
      <c r="N939" s="7"/>
      <c r="O939" s="7"/>
      <c r="P939" s="7"/>
      <c r="Q939" s="7"/>
      <c r="R939" s="7"/>
      <c r="S939" s="7"/>
      <c r="T939" s="7"/>
      <c r="U939" s="7"/>
      <c r="V939" s="7"/>
      <c r="W939" s="7"/>
      <c r="X939" s="7"/>
      <c r="Y939" s="7"/>
      <c r="Z939" s="7"/>
      <c r="AA939" s="7"/>
    </row>
    <row r="940" ht="22.5" customHeight="1">
      <c r="A940" s="7" t="s">
        <v>1161</v>
      </c>
      <c r="B940" s="7">
        <v>1.0</v>
      </c>
      <c r="C940" s="7" t="s">
        <v>48</v>
      </c>
      <c r="D940" s="61">
        <v>46059.0</v>
      </c>
      <c r="E940" s="7"/>
      <c r="F940" s="7"/>
      <c r="G940" s="7"/>
      <c r="H940" s="7"/>
      <c r="I940" s="7"/>
      <c r="J940" s="7"/>
      <c r="K940" s="7"/>
      <c r="L940" s="7"/>
      <c r="M940" s="7"/>
      <c r="N940" s="7"/>
      <c r="O940" s="7"/>
      <c r="P940" s="7"/>
      <c r="Q940" s="7"/>
      <c r="R940" s="7"/>
      <c r="S940" s="7"/>
      <c r="T940" s="7"/>
      <c r="U940" s="7"/>
      <c r="V940" s="7"/>
      <c r="W940" s="7"/>
      <c r="X940" s="7"/>
      <c r="Y940" s="7"/>
      <c r="Z940" s="7"/>
      <c r="AA940" s="7"/>
    </row>
    <row r="941" ht="22.5" customHeight="1">
      <c r="A941" s="7" t="s">
        <v>656</v>
      </c>
      <c r="B941" s="7">
        <v>1.0</v>
      </c>
      <c r="C941" s="7" t="s">
        <v>160</v>
      </c>
      <c r="D941" s="61">
        <v>46062.0</v>
      </c>
      <c r="E941" s="7"/>
      <c r="F941" s="7"/>
      <c r="G941" s="7"/>
      <c r="H941" s="7"/>
      <c r="I941" s="7"/>
      <c r="J941" s="7"/>
      <c r="K941" s="7"/>
      <c r="L941" s="7"/>
      <c r="M941" s="7"/>
      <c r="N941" s="7"/>
      <c r="O941" s="7"/>
      <c r="P941" s="7"/>
      <c r="Q941" s="7"/>
      <c r="R941" s="7"/>
      <c r="S941" s="7"/>
      <c r="T941" s="7"/>
      <c r="U941" s="7"/>
      <c r="V941" s="7"/>
      <c r="W941" s="7"/>
      <c r="X941" s="7"/>
      <c r="Y941" s="7"/>
      <c r="Z941" s="7"/>
      <c r="AA941" s="7"/>
    </row>
    <row r="942" ht="22.5" customHeight="1">
      <c r="A942" s="7" t="s">
        <v>584</v>
      </c>
      <c r="B942" s="7">
        <v>1.0</v>
      </c>
      <c r="C942" s="7" t="s">
        <v>160</v>
      </c>
      <c r="D942" s="61">
        <v>46062.0</v>
      </c>
      <c r="E942" s="7"/>
      <c r="F942" s="7"/>
      <c r="G942" s="7"/>
      <c r="H942" s="7"/>
      <c r="I942" s="7"/>
      <c r="J942" s="7"/>
      <c r="K942" s="7"/>
      <c r="L942" s="7"/>
      <c r="M942" s="7"/>
      <c r="N942" s="7"/>
      <c r="O942" s="7"/>
      <c r="P942" s="7"/>
      <c r="Q942" s="7"/>
      <c r="R942" s="7"/>
      <c r="S942" s="7"/>
      <c r="T942" s="7"/>
      <c r="U942" s="7"/>
      <c r="V942" s="7"/>
      <c r="W942" s="7"/>
      <c r="X942" s="7"/>
      <c r="Y942" s="7"/>
      <c r="Z942" s="7"/>
      <c r="AA942" s="7"/>
    </row>
    <row r="943" ht="22.5" customHeight="1">
      <c r="A943" s="7" t="s">
        <v>1050</v>
      </c>
      <c r="B943" s="7">
        <v>1.0</v>
      </c>
      <c r="C943" s="7" t="s">
        <v>160</v>
      </c>
      <c r="D943" s="61">
        <v>46062.0</v>
      </c>
      <c r="E943" s="7"/>
      <c r="F943" s="7"/>
      <c r="G943" s="7"/>
      <c r="H943" s="7"/>
      <c r="I943" s="7"/>
      <c r="J943" s="7"/>
      <c r="K943" s="7"/>
      <c r="L943" s="7"/>
      <c r="M943" s="7"/>
      <c r="N943" s="7"/>
      <c r="O943" s="7"/>
      <c r="P943" s="7"/>
      <c r="Q943" s="7"/>
      <c r="R943" s="7"/>
      <c r="S943" s="7"/>
      <c r="T943" s="7"/>
      <c r="U943" s="7"/>
      <c r="V943" s="7"/>
      <c r="W943" s="7"/>
      <c r="X943" s="7"/>
      <c r="Y943" s="7"/>
      <c r="Z943" s="7"/>
      <c r="AA943" s="7"/>
    </row>
    <row r="944" ht="22.5" customHeight="1">
      <c r="A944" s="7" t="s">
        <v>995</v>
      </c>
      <c r="B944" s="7">
        <v>1.0</v>
      </c>
      <c r="C944" s="7" t="s">
        <v>160</v>
      </c>
      <c r="D944" s="61">
        <v>46062.0</v>
      </c>
      <c r="E944" s="7" t="s">
        <v>6789</v>
      </c>
      <c r="F944" s="7"/>
      <c r="G944" s="7"/>
      <c r="H944" s="7"/>
      <c r="I944" s="7" t="s">
        <v>997</v>
      </c>
      <c r="J944" s="7"/>
      <c r="K944" s="7"/>
      <c r="L944" s="7"/>
      <c r="M944" s="7"/>
      <c r="N944" s="7"/>
      <c r="O944" s="7"/>
      <c r="P944" s="7"/>
      <c r="Q944" s="7"/>
      <c r="R944" s="7"/>
      <c r="S944" s="7"/>
      <c r="T944" s="7"/>
      <c r="U944" s="7"/>
      <c r="V944" s="7"/>
      <c r="W944" s="7"/>
      <c r="X944" s="7"/>
      <c r="Y944" s="7"/>
      <c r="Z944" s="7"/>
      <c r="AA944" s="7"/>
    </row>
    <row r="945" ht="22.5" customHeight="1">
      <c r="A945" s="7" t="s">
        <v>1299</v>
      </c>
      <c r="B945" s="7">
        <v>1.0</v>
      </c>
      <c r="C945" s="7" t="s">
        <v>160</v>
      </c>
      <c r="D945" s="61">
        <v>46062.0</v>
      </c>
      <c r="E945" s="7"/>
      <c r="F945" s="7"/>
      <c r="G945" s="7"/>
      <c r="H945" s="7"/>
      <c r="I945" s="7"/>
      <c r="J945" s="7"/>
      <c r="K945" s="7"/>
      <c r="L945" s="7"/>
      <c r="M945" s="7"/>
      <c r="N945" s="7"/>
      <c r="O945" s="7"/>
      <c r="P945" s="7"/>
      <c r="Q945" s="7"/>
      <c r="R945" s="7"/>
      <c r="S945" s="7"/>
      <c r="T945" s="7"/>
      <c r="U945" s="7"/>
      <c r="V945" s="7"/>
      <c r="W945" s="7"/>
      <c r="X945" s="7"/>
      <c r="Y945" s="7"/>
      <c r="Z945" s="7"/>
      <c r="AA945" s="7"/>
    </row>
    <row r="946" ht="22.5" customHeight="1">
      <c r="A946" s="7" t="s">
        <v>610</v>
      </c>
      <c r="B946" s="7">
        <v>1.0</v>
      </c>
      <c r="C946" s="7" t="s">
        <v>160</v>
      </c>
      <c r="D946" s="61">
        <v>46062.0</v>
      </c>
      <c r="E946" s="7"/>
      <c r="F946" s="7"/>
      <c r="G946" s="7"/>
      <c r="H946" s="7"/>
      <c r="I946" s="7"/>
      <c r="J946" s="7"/>
      <c r="K946" s="7"/>
      <c r="L946" s="7"/>
      <c r="M946" s="7"/>
      <c r="N946" s="7"/>
      <c r="O946" s="7"/>
      <c r="P946" s="7"/>
      <c r="Q946" s="7"/>
      <c r="R946" s="7"/>
      <c r="S946" s="7"/>
      <c r="T946" s="7"/>
      <c r="U946" s="7"/>
      <c r="V946" s="7"/>
      <c r="W946" s="7"/>
      <c r="X946" s="7"/>
      <c r="Y946" s="7"/>
      <c r="Z946" s="7"/>
      <c r="AA946" s="7"/>
    </row>
    <row r="947" ht="22.5" customHeight="1">
      <c r="A947" s="7" t="s">
        <v>1263</v>
      </c>
      <c r="B947" s="7">
        <v>1.0</v>
      </c>
      <c r="C947" s="7" t="s">
        <v>160</v>
      </c>
      <c r="D947" s="61">
        <v>46062.0</v>
      </c>
      <c r="E947" s="7"/>
      <c r="F947" s="7"/>
      <c r="G947" s="7"/>
      <c r="H947" s="7"/>
      <c r="I947" s="7"/>
      <c r="J947" s="7"/>
      <c r="K947" s="7"/>
      <c r="L947" s="7"/>
      <c r="M947" s="7"/>
      <c r="N947" s="7"/>
      <c r="O947" s="7"/>
      <c r="P947" s="7"/>
      <c r="Q947" s="7"/>
      <c r="R947" s="7"/>
      <c r="S947" s="7"/>
      <c r="T947" s="7"/>
      <c r="U947" s="7"/>
      <c r="V947" s="7"/>
      <c r="W947" s="7"/>
      <c r="X947" s="7"/>
      <c r="Y947" s="7"/>
      <c r="Z947" s="7"/>
      <c r="AA947" s="7"/>
    </row>
    <row r="948" ht="22.5" customHeight="1">
      <c r="A948" s="7" t="s">
        <v>393</v>
      </c>
      <c r="B948" s="7">
        <v>1.0</v>
      </c>
      <c r="C948" s="7" t="s">
        <v>160</v>
      </c>
      <c r="D948" s="61">
        <v>46062.0</v>
      </c>
      <c r="E948" s="7"/>
      <c r="F948" s="7"/>
      <c r="G948" s="7"/>
      <c r="H948" s="7"/>
      <c r="I948" s="7"/>
      <c r="J948" s="7"/>
      <c r="K948" s="7"/>
      <c r="L948" s="7"/>
      <c r="M948" s="7"/>
      <c r="N948" s="7"/>
      <c r="O948" s="7"/>
      <c r="P948" s="7"/>
      <c r="Q948" s="7"/>
      <c r="R948" s="7"/>
      <c r="S948" s="7"/>
      <c r="T948" s="7"/>
      <c r="U948" s="7"/>
      <c r="V948" s="7"/>
      <c r="W948" s="7"/>
      <c r="X948" s="7"/>
      <c r="Y948" s="7"/>
      <c r="Z948" s="7"/>
      <c r="AA948" s="7"/>
    </row>
    <row r="949" ht="22.5" customHeight="1">
      <c r="A949" s="7" t="s">
        <v>652</v>
      </c>
      <c r="B949" s="7">
        <v>1.0</v>
      </c>
      <c r="C949" s="7" t="s">
        <v>160</v>
      </c>
      <c r="D949" s="61">
        <v>46062.0</v>
      </c>
      <c r="E949" s="7"/>
      <c r="F949" s="7"/>
      <c r="G949" s="7"/>
      <c r="H949" s="7"/>
      <c r="I949" s="7"/>
      <c r="J949" s="7"/>
      <c r="K949" s="7"/>
      <c r="L949" s="7"/>
      <c r="M949" s="7"/>
      <c r="N949" s="7"/>
      <c r="O949" s="7"/>
      <c r="P949" s="7"/>
      <c r="Q949" s="7"/>
      <c r="R949" s="7"/>
      <c r="S949" s="7"/>
      <c r="T949" s="7"/>
      <c r="U949" s="7"/>
      <c r="V949" s="7"/>
      <c r="W949" s="7"/>
      <c r="X949" s="7"/>
      <c r="Y949" s="7"/>
      <c r="Z949" s="7"/>
      <c r="AA949" s="7"/>
    </row>
    <row r="950" ht="22.5" customHeight="1">
      <c r="A950" s="7" t="s">
        <v>1313</v>
      </c>
      <c r="B950" s="7">
        <v>1.0</v>
      </c>
      <c r="C950" s="7" t="s">
        <v>160</v>
      </c>
      <c r="D950" s="61">
        <v>46062.0</v>
      </c>
      <c r="E950" s="7"/>
      <c r="F950" s="7"/>
      <c r="G950" s="7"/>
      <c r="H950" s="7"/>
      <c r="I950" s="7"/>
      <c r="J950" s="7"/>
      <c r="K950" s="7"/>
      <c r="L950" s="7"/>
      <c r="M950" s="7"/>
      <c r="N950" s="7"/>
      <c r="O950" s="7"/>
      <c r="P950" s="7"/>
      <c r="Q950" s="7"/>
      <c r="R950" s="7"/>
      <c r="S950" s="7"/>
      <c r="T950" s="7"/>
      <c r="U950" s="7"/>
      <c r="V950" s="7"/>
      <c r="W950" s="7"/>
      <c r="X950" s="7"/>
      <c r="Y950" s="7"/>
      <c r="Z950" s="7"/>
      <c r="AA950" s="7"/>
    </row>
    <row r="951" ht="22.5" customHeight="1">
      <c r="A951" s="7" t="s">
        <v>513</v>
      </c>
      <c r="B951" s="7">
        <v>1.0</v>
      </c>
      <c r="C951" s="7" t="s">
        <v>160</v>
      </c>
      <c r="D951" s="61">
        <v>46062.0</v>
      </c>
      <c r="E951" s="7"/>
      <c r="F951" s="7"/>
      <c r="G951" s="7"/>
      <c r="H951" s="7"/>
      <c r="I951" s="7"/>
      <c r="J951" s="7"/>
      <c r="K951" s="7"/>
      <c r="L951" s="7"/>
      <c r="M951" s="7"/>
      <c r="N951" s="7"/>
      <c r="O951" s="7"/>
      <c r="P951" s="7"/>
      <c r="Q951" s="7"/>
      <c r="R951" s="7"/>
      <c r="S951" s="7"/>
      <c r="T951" s="7"/>
      <c r="U951" s="7"/>
      <c r="V951" s="7"/>
      <c r="W951" s="7"/>
      <c r="X951" s="7"/>
      <c r="Y951" s="7"/>
      <c r="Z951" s="7"/>
      <c r="AA951" s="7"/>
    </row>
    <row r="952" ht="22.5" customHeight="1">
      <c r="A952" s="7" t="s">
        <v>760</v>
      </c>
      <c r="B952" s="7">
        <v>1.0</v>
      </c>
      <c r="C952" s="7" t="s">
        <v>160</v>
      </c>
      <c r="D952" s="61">
        <v>46062.0</v>
      </c>
      <c r="E952" s="7"/>
      <c r="F952" s="7"/>
      <c r="G952" s="7"/>
      <c r="H952" s="7"/>
      <c r="I952" s="7"/>
      <c r="J952" s="7"/>
      <c r="K952" s="7"/>
      <c r="L952" s="7"/>
      <c r="M952" s="7"/>
      <c r="N952" s="7"/>
      <c r="O952" s="7"/>
      <c r="P952" s="7"/>
      <c r="Q952" s="7"/>
      <c r="R952" s="7"/>
      <c r="S952" s="7"/>
      <c r="T952" s="7"/>
      <c r="U952" s="7"/>
      <c r="V952" s="7"/>
      <c r="W952" s="7"/>
      <c r="X952" s="7"/>
      <c r="Y952" s="7"/>
      <c r="Z952" s="7"/>
      <c r="AA952" s="7"/>
    </row>
    <row r="953" ht="22.5" customHeight="1">
      <c r="A953" s="7" t="s">
        <v>1269</v>
      </c>
      <c r="B953" s="7">
        <v>1.0</v>
      </c>
      <c r="C953" s="7" t="s">
        <v>160</v>
      </c>
      <c r="D953" s="61">
        <v>46062.0</v>
      </c>
      <c r="E953" s="7"/>
      <c r="F953" s="7"/>
      <c r="G953" s="7"/>
      <c r="H953" s="7"/>
      <c r="I953" s="7"/>
      <c r="J953" s="7"/>
      <c r="K953" s="7"/>
      <c r="L953" s="7"/>
      <c r="M953" s="7"/>
      <c r="N953" s="7"/>
      <c r="O953" s="7"/>
      <c r="P953" s="7"/>
      <c r="Q953" s="7"/>
      <c r="R953" s="7"/>
      <c r="S953" s="7"/>
      <c r="T953" s="7"/>
      <c r="U953" s="7"/>
      <c r="V953" s="7"/>
      <c r="W953" s="7"/>
      <c r="X953" s="7"/>
      <c r="Y953" s="7"/>
      <c r="Z953" s="7"/>
      <c r="AA953" s="7"/>
    </row>
    <row r="954" ht="22.5" customHeight="1">
      <c r="A954" s="7" t="s">
        <v>891</v>
      </c>
      <c r="B954" s="7">
        <v>1.0</v>
      </c>
      <c r="C954" s="7" t="s">
        <v>160</v>
      </c>
      <c r="D954" s="61">
        <v>46062.0</v>
      </c>
      <c r="E954" s="7"/>
      <c r="F954" s="7"/>
      <c r="G954" s="7"/>
      <c r="H954" s="7"/>
      <c r="I954" s="7"/>
      <c r="J954" s="7"/>
      <c r="K954" s="7"/>
      <c r="L954" s="7"/>
      <c r="M954" s="7"/>
      <c r="N954" s="7"/>
      <c r="O954" s="7"/>
      <c r="P954" s="7"/>
      <c r="Q954" s="7"/>
      <c r="R954" s="7"/>
      <c r="S954" s="7"/>
      <c r="T954" s="7"/>
      <c r="U954" s="7"/>
      <c r="V954" s="7"/>
      <c r="W954" s="7"/>
      <c r="X954" s="7"/>
      <c r="Y954" s="7"/>
      <c r="Z954" s="7"/>
      <c r="AA954" s="7"/>
    </row>
    <row r="955" ht="22.5" customHeight="1">
      <c r="A955" s="7" t="s">
        <v>1207</v>
      </c>
      <c r="B955" s="7">
        <v>1.0</v>
      </c>
      <c r="C955" s="7" t="s">
        <v>160</v>
      </c>
      <c r="D955" s="61">
        <v>46062.0</v>
      </c>
      <c r="E955" s="7"/>
      <c r="F955" s="7"/>
      <c r="G955" s="7"/>
      <c r="H955" s="7"/>
      <c r="I955" s="7"/>
      <c r="J955" s="7"/>
      <c r="K955" s="7"/>
      <c r="L955" s="7"/>
      <c r="M955" s="7"/>
      <c r="N955" s="7"/>
      <c r="O955" s="7"/>
      <c r="P955" s="7"/>
      <c r="Q955" s="7"/>
      <c r="R955" s="7"/>
      <c r="S955" s="7"/>
      <c r="T955" s="7"/>
      <c r="U955" s="7"/>
      <c r="V955" s="7"/>
      <c r="W955" s="7"/>
      <c r="X955" s="7"/>
      <c r="Y955" s="7"/>
      <c r="Z955" s="7"/>
      <c r="AA955" s="7"/>
    </row>
    <row r="956" ht="22.5" customHeight="1">
      <c r="A956" s="7" t="s">
        <v>1040</v>
      </c>
      <c r="B956" s="7">
        <v>1.0</v>
      </c>
      <c r="C956" s="7" t="s">
        <v>160</v>
      </c>
      <c r="D956" s="61">
        <v>46062.0</v>
      </c>
      <c r="E956" s="7" t="s">
        <v>11044</v>
      </c>
      <c r="F956" s="7"/>
      <c r="G956" s="7"/>
      <c r="H956" s="7"/>
      <c r="I956" s="7" t="s">
        <v>997</v>
      </c>
      <c r="J956" s="7"/>
      <c r="K956" s="7"/>
      <c r="L956" s="7"/>
      <c r="M956" s="7"/>
      <c r="N956" s="7"/>
      <c r="O956" s="7"/>
      <c r="P956" s="7"/>
      <c r="Q956" s="7"/>
      <c r="R956" s="7"/>
      <c r="S956" s="7"/>
      <c r="T956" s="7"/>
      <c r="U956" s="7"/>
      <c r="V956" s="7"/>
      <c r="W956" s="7"/>
      <c r="X956" s="7"/>
      <c r="Y956" s="7"/>
      <c r="Z956" s="7"/>
      <c r="AA956" s="7"/>
    </row>
    <row r="957" ht="22.5" customHeight="1">
      <c r="A957" s="7" t="s">
        <v>632</v>
      </c>
      <c r="B957" s="7">
        <v>1.0</v>
      </c>
      <c r="C957" s="7" t="s">
        <v>81</v>
      </c>
      <c r="D957" s="61">
        <v>46062.0</v>
      </c>
      <c r="E957" s="7" t="s">
        <v>6799</v>
      </c>
      <c r="F957" s="7"/>
      <c r="G957" s="7"/>
      <c r="H957" s="7"/>
      <c r="I957" s="7"/>
      <c r="J957" s="7"/>
      <c r="K957" s="7"/>
      <c r="L957" s="7"/>
      <c r="M957" s="7"/>
      <c r="N957" s="7"/>
      <c r="O957" s="7"/>
      <c r="P957" s="7"/>
      <c r="Q957" s="7"/>
      <c r="R957" s="7" t="s">
        <v>968</v>
      </c>
      <c r="S957" s="7"/>
      <c r="T957" s="7"/>
      <c r="U957" s="7"/>
      <c r="V957" s="7"/>
      <c r="W957" s="7"/>
      <c r="X957" s="7"/>
      <c r="Y957" s="7"/>
      <c r="Z957" s="7"/>
      <c r="AA957" s="7"/>
    </row>
    <row r="958" ht="22.5" customHeight="1">
      <c r="A958" s="7" t="s">
        <v>456</v>
      </c>
      <c r="B958" s="7">
        <v>1.0</v>
      </c>
      <c r="C958" s="7" t="s">
        <v>81</v>
      </c>
      <c r="D958" s="61">
        <v>46062.0</v>
      </c>
      <c r="E958" s="7" t="s">
        <v>11058</v>
      </c>
      <c r="F958" s="7"/>
      <c r="G958" s="7"/>
      <c r="H958" s="7"/>
      <c r="I958" s="7"/>
      <c r="J958" s="7"/>
      <c r="K958" s="7"/>
      <c r="L958" s="7"/>
      <c r="M958" s="7"/>
      <c r="N958" s="7"/>
      <c r="O958" s="7"/>
      <c r="P958" s="7"/>
      <c r="Q958" s="7"/>
      <c r="R958" s="7" t="s">
        <v>968</v>
      </c>
      <c r="S958" s="7"/>
      <c r="T958" s="7"/>
      <c r="U958" s="7"/>
      <c r="V958" s="7"/>
      <c r="W958" s="7"/>
      <c r="X958" s="7"/>
      <c r="Y958" s="7"/>
      <c r="Z958" s="7"/>
      <c r="AA958" s="7"/>
    </row>
    <row r="959" ht="22.5" customHeight="1">
      <c r="A959" s="7" t="s">
        <v>866</v>
      </c>
      <c r="B959" s="7">
        <v>1.0</v>
      </c>
      <c r="C959" s="7" t="s">
        <v>81</v>
      </c>
      <c r="D959" s="61">
        <v>46062.0</v>
      </c>
      <c r="E959" s="7" t="s">
        <v>6808</v>
      </c>
      <c r="F959" s="7"/>
      <c r="G959" s="7"/>
      <c r="H959" s="7"/>
      <c r="I959" s="7"/>
      <c r="J959" s="7"/>
      <c r="K959" s="7"/>
      <c r="L959" s="7"/>
      <c r="M959" s="7"/>
      <c r="N959" s="7"/>
      <c r="O959" s="7"/>
      <c r="P959" s="7"/>
      <c r="Q959" s="7"/>
      <c r="R959" s="7" t="s">
        <v>968</v>
      </c>
      <c r="S959" s="7"/>
      <c r="T959" s="7"/>
      <c r="U959" s="7"/>
      <c r="V959" s="7"/>
      <c r="W959" s="7"/>
      <c r="X959" s="7"/>
      <c r="Y959" s="7"/>
      <c r="Z959" s="7"/>
      <c r="AA959" s="7"/>
    </row>
    <row r="960" ht="22.5" customHeight="1">
      <c r="A960" s="7" t="s">
        <v>207</v>
      </c>
      <c r="B960" s="7">
        <v>1.0</v>
      </c>
      <c r="C960" s="7" t="s">
        <v>174</v>
      </c>
      <c r="D960" s="61">
        <v>46063.0</v>
      </c>
      <c r="E960" s="7"/>
      <c r="F960" s="7"/>
      <c r="G960" s="7"/>
      <c r="H960" s="7"/>
      <c r="I960" s="7"/>
      <c r="J960" s="7"/>
      <c r="K960" s="7"/>
      <c r="L960" s="7"/>
      <c r="M960" s="7"/>
      <c r="N960" s="7"/>
      <c r="O960" s="7"/>
      <c r="P960" s="7"/>
      <c r="Q960" s="7"/>
      <c r="R960" s="7"/>
      <c r="S960" s="7"/>
      <c r="T960" s="7"/>
      <c r="U960" s="7"/>
      <c r="V960" s="7"/>
      <c r="W960" s="7"/>
      <c r="X960" s="7"/>
      <c r="Y960" s="7"/>
      <c r="Z960" s="7"/>
      <c r="AA960" s="7"/>
    </row>
    <row r="961" ht="22.5" customHeight="1">
      <c r="A961" s="7" t="s">
        <v>289</v>
      </c>
      <c r="B961" s="7">
        <v>1.0</v>
      </c>
      <c r="C961" s="7" t="s">
        <v>174</v>
      </c>
      <c r="D961" s="61">
        <v>46063.0</v>
      </c>
      <c r="E961" s="7"/>
      <c r="F961" s="7"/>
      <c r="G961" s="7"/>
      <c r="H961" s="7"/>
      <c r="I961" s="7"/>
      <c r="J961" s="7"/>
      <c r="K961" s="7"/>
      <c r="L961" s="7"/>
      <c r="M961" s="7"/>
      <c r="N961" s="7"/>
      <c r="O961" s="7"/>
      <c r="P961" s="7"/>
      <c r="Q961" s="7"/>
      <c r="R961" s="7"/>
      <c r="S961" s="7"/>
      <c r="T961" s="7"/>
      <c r="U961" s="7"/>
      <c r="V961" s="7"/>
      <c r="W961" s="7"/>
      <c r="X961" s="7"/>
      <c r="Y961" s="7"/>
      <c r="Z961" s="7"/>
      <c r="AA961" s="7"/>
    </row>
    <row r="962" ht="22.5" customHeight="1">
      <c r="A962" s="7" t="s">
        <v>567</v>
      </c>
      <c r="B962" s="7">
        <v>1.0</v>
      </c>
      <c r="C962" s="7" t="s">
        <v>174</v>
      </c>
      <c r="D962" s="61">
        <v>46063.0</v>
      </c>
      <c r="E962" s="7"/>
      <c r="F962" s="7"/>
      <c r="G962" s="7"/>
      <c r="H962" s="7"/>
      <c r="I962" s="7"/>
      <c r="J962" s="7"/>
      <c r="K962" s="7"/>
      <c r="L962" s="7"/>
      <c r="M962" s="7"/>
      <c r="N962" s="7"/>
      <c r="O962" s="7"/>
      <c r="P962" s="7"/>
      <c r="Q962" s="7"/>
      <c r="R962" s="7"/>
      <c r="S962" s="7"/>
      <c r="T962" s="7"/>
      <c r="U962" s="7"/>
      <c r="V962" s="7"/>
      <c r="W962" s="7"/>
      <c r="X962" s="7"/>
      <c r="Y962" s="7"/>
      <c r="Z962" s="7"/>
      <c r="AA962" s="7"/>
    </row>
    <row r="963" ht="22.5" customHeight="1">
      <c r="A963" s="7" t="s">
        <v>1310</v>
      </c>
      <c r="B963" s="7">
        <v>1.0</v>
      </c>
      <c r="C963" s="7" t="s">
        <v>174</v>
      </c>
      <c r="D963" s="61">
        <v>46063.0</v>
      </c>
      <c r="E963" s="7"/>
      <c r="F963" s="7"/>
      <c r="G963" s="7"/>
      <c r="H963" s="7"/>
      <c r="I963" s="7"/>
      <c r="J963" s="7"/>
      <c r="K963" s="7"/>
      <c r="L963" s="7"/>
      <c r="M963" s="7"/>
      <c r="N963" s="7"/>
      <c r="O963" s="7"/>
      <c r="P963" s="7"/>
      <c r="Q963" s="7"/>
      <c r="R963" s="7"/>
      <c r="S963" s="7"/>
      <c r="T963" s="7"/>
      <c r="U963" s="7"/>
      <c r="V963" s="7"/>
      <c r="W963" s="7"/>
      <c r="X963" s="7"/>
      <c r="Y963" s="7"/>
      <c r="Z963" s="7"/>
      <c r="AA963" s="7"/>
    </row>
    <row r="964" ht="22.5" customHeight="1">
      <c r="A964" s="7" t="s">
        <v>619</v>
      </c>
      <c r="B964" s="7">
        <v>1.0</v>
      </c>
      <c r="C964" s="7" t="s">
        <v>174</v>
      </c>
      <c r="D964" s="61">
        <v>46063.0</v>
      </c>
      <c r="E964" s="7"/>
      <c r="F964" s="7"/>
      <c r="G964" s="7"/>
      <c r="H964" s="7"/>
      <c r="I964" s="7"/>
      <c r="J964" s="7"/>
      <c r="K964" s="7"/>
      <c r="L964" s="7"/>
      <c r="M964" s="7"/>
      <c r="N964" s="7"/>
      <c r="O964" s="7"/>
      <c r="P964" s="7"/>
      <c r="Q964" s="7"/>
      <c r="R964" s="7"/>
      <c r="S964" s="7"/>
      <c r="T964" s="7"/>
      <c r="U964" s="7"/>
      <c r="V964" s="7"/>
      <c r="W964" s="7"/>
      <c r="X964" s="7"/>
      <c r="Y964" s="7"/>
      <c r="Z964" s="7"/>
      <c r="AA964" s="7"/>
    </row>
    <row r="965" ht="22.5" customHeight="1">
      <c r="A965" s="7" t="s">
        <v>719</v>
      </c>
      <c r="B965" s="7">
        <v>1.0</v>
      </c>
      <c r="C965" s="7" t="s">
        <v>174</v>
      </c>
      <c r="D965" s="61">
        <v>46063.0</v>
      </c>
      <c r="E965" s="7"/>
      <c r="F965" s="7"/>
      <c r="G965" s="7"/>
      <c r="H965" s="7"/>
      <c r="I965" s="7"/>
      <c r="J965" s="7"/>
      <c r="K965" s="7"/>
      <c r="L965" s="7"/>
      <c r="M965" s="7"/>
      <c r="N965" s="7"/>
      <c r="O965" s="7"/>
      <c r="P965" s="7"/>
      <c r="Q965" s="7"/>
      <c r="R965" s="7"/>
      <c r="S965" s="7"/>
      <c r="T965" s="7"/>
      <c r="U965" s="7"/>
      <c r="V965" s="7"/>
      <c r="W965" s="7"/>
      <c r="X965" s="7"/>
      <c r="Y965" s="7"/>
      <c r="Z965" s="7"/>
      <c r="AA965" s="7"/>
    </row>
    <row r="966" ht="22.5" customHeight="1">
      <c r="A966" s="7" t="s">
        <v>1003</v>
      </c>
      <c r="B966" s="7">
        <v>1.0</v>
      </c>
      <c r="C966" s="7" t="s">
        <v>174</v>
      </c>
      <c r="D966" s="61">
        <v>46063.0</v>
      </c>
      <c r="E966" s="7"/>
      <c r="F966" s="7"/>
      <c r="G966" s="7"/>
      <c r="H966" s="7"/>
      <c r="I966" s="7"/>
      <c r="J966" s="7"/>
      <c r="K966" s="7"/>
      <c r="L966" s="7"/>
      <c r="M966" s="7"/>
      <c r="N966" s="7"/>
      <c r="O966" s="7"/>
      <c r="P966" s="7"/>
      <c r="Q966" s="7"/>
      <c r="R966" s="7"/>
      <c r="S966" s="7"/>
      <c r="T966" s="7"/>
      <c r="U966" s="7"/>
      <c r="V966" s="7"/>
      <c r="W966" s="7"/>
      <c r="X966" s="7"/>
      <c r="Y966" s="7"/>
      <c r="Z966" s="7"/>
      <c r="AA966" s="7"/>
    </row>
    <row r="967" ht="22.5" customHeight="1">
      <c r="A967" s="7" t="s">
        <v>1015</v>
      </c>
      <c r="B967" s="7">
        <v>1.0</v>
      </c>
      <c r="C967" s="7" t="s">
        <v>174</v>
      </c>
      <c r="D967" s="61">
        <v>46063.0</v>
      </c>
      <c r="E967" s="7"/>
      <c r="F967" s="7"/>
      <c r="G967" s="7"/>
      <c r="H967" s="7"/>
      <c r="I967" s="7"/>
      <c r="J967" s="7"/>
      <c r="K967" s="7"/>
      <c r="L967" s="7"/>
      <c r="M967" s="7"/>
      <c r="N967" s="7"/>
      <c r="O967" s="7"/>
      <c r="P967" s="7"/>
      <c r="Q967" s="7"/>
      <c r="R967" s="7"/>
      <c r="S967" s="7"/>
      <c r="T967" s="7"/>
      <c r="U967" s="7"/>
      <c r="V967" s="7"/>
      <c r="W967" s="7"/>
      <c r="X967" s="7"/>
      <c r="Y967" s="7"/>
      <c r="Z967" s="7"/>
      <c r="AA967" s="7"/>
    </row>
    <row r="968" ht="22.5" customHeight="1">
      <c r="A968" s="7" t="s">
        <v>431</v>
      </c>
      <c r="B968" s="7">
        <v>1.0</v>
      </c>
      <c r="C968" s="7" t="s">
        <v>174</v>
      </c>
      <c r="D968" s="61">
        <v>46063.0</v>
      </c>
      <c r="E968" s="7"/>
      <c r="F968" s="7"/>
      <c r="G968" s="7"/>
      <c r="H968" s="7"/>
      <c r="I968" s="7"/>
      <c r="J968" s="7"/>
      <c r="K968" s="7"/>
      <c r="L968" s="7"/>
      <c r="M968" s="7"/>
      <c r="N968" s="7"/>
      <c r="O968" s="7"/>
      <c r="P968" s="7"/>
      <c r="Q968" s="7"/>
      <c r="R968" s="7"/>
      <c r="S968" s="7"/>
      <c r="T968" s="7"/>
      <c r="U968" s="7"/>
      <c r="V968" s="7"/>
      <c r="W968" s="7"/>
      <c r="X968" s="7"/>
      <c r="Y968" s="7"/>
      <c r="Z968" s="7"/>
      <c r="AA968" s="7"/>
    </row>
    <row r="969" ht="22.5" customHeight="1">
      <c r="A969" s="7" t="s">
        <v>467</v>
      </c>
      <c r="B969" s="7">
        <v>1.0</v>
      </c>
      <c r="C969" s="7" t="s">
        <v>174</v>
      </c>
      <c r="D969" s="61">
        <v>46063.0</v>
      </c>
      <c r="E969" s="7"/>
      <c r="F969" s="7"/>
      <c r="G969" s="7"/>
      <c r="H969" s="7"/>
      <c r="I969" s="7"/>
      <c r="J969" s="7"/>
      <c r="K969" s="7"/>
      <c r="L969" s="7"/>
      <c r="M969" s="7"/>
      <c r="N969" s="7"/>
      <c r="O969" s="7"/>
      <c r="P969" s="7"/>
      <c r="Q969" s="7"/>
      <c r="R969" s="7"/>
      <c r="S969" s="7"/>
      <c r="T969" s="7"/>
      <c r="U969" s="7"/>
      <c r="V969" s="7"/>
      <c r="W969" s="7"/>
      <c r="X969" s="7"/>
      <c r="Y969" s="7"/>
      <c r="Z969" s="7"/>
      <c r="AA969" s="7"/>
    </row>
    <row r="970" ht="22.5" customHeight="1">
      <c r="A970" s="7" t="s">
        <v>1132</v>
      </c>
      <c r="B970" s="7">
        <v>1.0</v>
      </c>
      <c r="C970" s="7" t="s">
        <v>174</v>
      </c>
      <c r="D970" s="61">
        <v>46063.0</v>
      </c>
      <c r="E970" s="7"/>
      <c r="F970" s="7"/>
      <c r="G970" s="7"/>
      <c r="H970" s="7"/>
      <c r="I970" s="7"/>
      <c r="J970" s="7"/>
      <c r="K970" s="7"/>
      <c r="L970" s="7"/>
      <c r="M970" s="7"/>
      <c r="N970" s="7"/>
      <c r="O970" s="7"/>
      <c r="P970" s="7"/>
      <c r="Q970" s="7"/>
      <c r="R970" s="7"/>
      <c r="S970" s="7"/>
      <c r="T970" s="7"/>
      <c r="U970" s="7"/>
      <c r="V970" s="7"/>
      <c r="W970" s="7"/>
      <c r="X970" s="7"/>
      <c r="Y970" s="7"/>
      <c r="Z970" s="7"/>
      <c r="AA970" s="7"/>
    </row>
    <row r="971" ht="22.5" customHeight="1">
      <c r="A971" s="7" t="s">
        <v>825</v>
      </c>
      <c r="B971" s="7">
        <v>1.0</v>
      </c>
      <c r="C971" s="7" t="s">
        <v>174</v>
      </c>
      <c r="D971" s="61">
        <v>46063.0</v>
      </c>
      <c r="E971" s="7"/>
      <c r="F971" s="7"/>
      <c r="G971" s="7"/>
      <c r="H971" s="7"/>
      <c r="I971" s="7"/>
      <c r="J971" s="7"/>
      <c r="K971" s="7"/>
      <c r="L971" s="7"/>
      <c r="M971" s="7"/>
      <c r="N971" s="7"/>
      <c r="O971" s="7"/>
      <c r="P971" s="7"/>
      <c r="Q971" s="7"/>
      <c r="R971" s="7"/>
      <c r="S971" s="7"/>
      <c r="T971" s="7"/>
      <c r="U971" s="7"/>
      <c r="V971" s="7"/>
      <c r="W971" s="7"/>
      <c r="X971" s="7"/>
      <c r="Y971" s="7"/>
      <c r="Z971" s="7"/>
      <c r="AA971" s="7"/>
    </row>
    <row r="972" ht="22.5" customHeight="1">
      <c r="A972" s="7" t="s">
        <v>913</v>
      </c>
      <c r="B972" s="7">
        <v>1.0</v>
      </c>
      <c r="C972" s="7" t="s">
        <v>174</v>
      </c>
      <c r="D972" s="61">
        <v>46063.0</v>
      </c>
      <c r="E972" s="7"/>
      <c r="F972" s="7"/>
      <c r="G972" s="7"/>
      <c r="H972" s="7"/>
      <c r="I972" s="7"/>
      <c r="J972" s="7"/>
      <c r="K972" s="7"/>
      <c r="L972" s="7"/>
      <c r="M972" s="7"/>
      <c r="N972" s="7"/>
      <c r="O972" s="7"/>
      <c r="P972" s="7"/>
      <c r="Q972" s="7"/>
      <c r="R972" s="7"/>
      <c r="S972" s="7"/>
      <c r="T972" s="7"/>
      <c r="U972" s="7"/>
      <c r="V972" s="7"/>
      <c r="W972" s="7"/>
      <c r="X972" s="7"/>
      <c r="Y972" s="7"/>
      <c r="Z972" s="7"/>
      <c r="AA972" s="7"/>
    </row>
    <row r="973" ht="22.5" customHeight="1">
      <c r="A973" s="7" t="s">
        <v>1070</v>
      </c>
      <c r="B973" s="7">
        <v>1.0</v>
      </c>
      <c r="C973" s="7" t="s">
        <v>174</v>
      </c>
      <c r="D973" s="61">
        <v>46063.0</v>
      </c>
      <c r="E973" s="7"/>
      <c r="F973" s="7"/>
      <c r="G973" s="7"/>
      <c r="H973" s="7"/>
      <c r="I973" s="7"/>
      <c r="J973" s="7"/>
      <c r="K973" s="7"/>
      <c r="L973" s="7"/>
      <c r="M973" s="7"/>
      <c r="N973" s="7"/>
      <c r="O973" s="7"/>
      <c r="P973" s="7"/>
      <c r="Q973" s="7"/>
      <c r="R973" s="7"/>
      <c r="S973" s="7"/>
      <c r="T973" s="7"/>
      <c r="U973" s="7"/>
      <c r="V973" s="7"/>
      <c r="W973" s="7"/>
      <c r="X973" s="7"/>
      <c r="Y973" s="7"/>
      <c r="Z973" s="7"/>
      <c r="AA973" s="7"/>
    </row>
    <row r="974" ht="22.5" customHeight="1">
      <c r="A974" s="7" t="s">
        <v>474</v>
      </c>
      <c r="B974" s="7">
        <v>1.0</v>
      </c>
      <c r="C974" s="7" t="s">
        <v>174</v>
      </c>
      <c r="D974" s="61">
        <v>46063.0</v>
      </c>
      <c r="E974" s="7"/>
      <c r="F974" s="7"/>
      <c r="G974" s="7"/>
      <c r="H974" s="7"/>
      <c r="I974" s="7"/>
      <c r="J974" s="7"/>
      <c r="K974" s="7"/>
      <c r="L974" s="7"/>
      <c r="M974" s="7"/>
      <c r="N974" s="7"/>
      <c r="O974" s="7"/>
      <c r="P974" s="7"/>
      <c r="Q974" s="7"/>
      <c r="R974" s="7"/>
      <c r="S974" s="7"/>
      <c r="T974" s="7"/>
      <c r="U974" s="7"/>
      <c r="V974" s="7"/>
      <c r="W974" s="7"/>
      <c r="X974" s="7"/>
      <c r="Y974" s="7"/>
      <c r="Z974" s="7"/>
      <c r="AA974" s="7"/>
    </row>
    <row r="975" ht="22.5" customHeight="1">
      <c r="A975" s="7" t="s">
        <v>1129</v>
      </c>
      <c r="B975" s="7">
        <v>1.0</v>
      </c>
      <c r="C975" s="7" t="s">
        <v>174</v>
      </c>
      <c r="D975" s="61">
        <v>46063.0</v>
      </c>
      <c r="E975" s="7"/>
      <c r="F975" s="7"/>
      <c r="G975" s="7"/>
      <c r="H975" s="7"/>
      <c r="I975" s="7"/>
      <c r="J975" s="7"/>
      <c r="K975" s="7"/>
      <c r="L975" s="7"/>
      <c r="M975" s="7"/>
      <c r="N975" s="7"/>
      <c r="O975" s="7"/>
      <c r="P975" s="7"/>
      <c r="Q975" s="7"/>
      <c r="R975" s="7"/>
      <c r="S975" s="7"/>
      <c r="T975" s="7"/>
      <c r="U975" s="7"/>
      <c r="V975" s="7"/>
      <c r="W975" s="7"/>
      <c r="X975" s="7"/>
      <c r="Y975" s="7"/>
      <c r="Z975" s="7"/>
      <c r="AA975" s="7"/>
    </row>
    <row r="976" ht="22.5" customHeight="1">
      <c r="A976" s="7" t="s">
        <v>990</v>
      </c>
      <c r="B976" s="7">
        <v>1.0</v>
      </c>
      <c r="C976" s="7" t="s">
        <v>174</v>
      </c>
      <c r="D976" s="61">
        <v>46063.0</v>
      </c>
      <c r="E976" s="7"/>
      <c r="F976" s="7"/>
      <c r="G976" s="7"/>
      <c r="H976" s="7"/>
      <c r="I976" s="7"/>
      <c r="J976" s="7"/>
      <c r="K976" s="7"/>
      <c r="L976" s="7"/>
      <c r="M976" s="7"/>
      <c r="N976" s="7"/>
      <c r="O976" s="7"/>
      <c r="P976" s="7"/>
      <c r="Q976" s="7"/>
      <c r="R976" s="7"/>
      <c r="S976" s="7"/>
      <c r="T976" s="7"/>
      <c r="U976" s="7"/>
      <c r="V976" s="7"/>
      <c r="W976" s="7"/>
      <c r="X976" s="7"/>
      <c r="Y976" s="7"/>
      <c r="Z976" s="7"/>
      <c r="AA976" s="7"/>
    </row>
    <row r="977" ht="22.5" customHeight="1">
      <c r="A977" s="7" t="s">
        <v>336</v>
      </c>
      <c r="B977" s="7">
        <v>1.0</v>
      </c>
      <c r="C977" s="7" t="s">
        <v>9</v>
      </c>
      <c r="D977" s="61">
        <v>46065.0</v>
      </c>
      <c r="E977" s="7" t="s">
        <v>6813</v>
      </c>
      <c r="F977" s="7" t="s">
        <v>2374</v>
      </c>
      <c r="G977" s="7"/>
      <c r="H977" s="7"/>
      <c r="I977" s="7"/>
      <c r="J977" s="7"/>
      <c r="K977" s="7"/>
      <c r="L977" s="7"/>
      <c r="M977" s="7"/>
      <c r="N977" s="7"/>
      <c r="O977" s="7" t="s">
        <v>997</v>
      </c>
      <c r="P977" s="7"/>
      <c r="Q977" s="7"/>
      <c r="R977" s="7"/>
      <c r="S977" s="7"/>
      <c r="T977" s="7"/>
      <c r="U977" s="7"/>
      <c r="V977" s="7"/>
      <c r="W977" s="7"/>
      <c r="X977" s="7"/>
      <c r="Y977" s="7"/>
      <c r="Z977" s="7"/>
      <c r="AA977" s="7"/>
    </row>
    <row r="978" ht="22.5" customHeight="1">
      <c r="A978" s="7" t="s">
        <v>395</v>
      </c>
      <c r="B978" s="7">
        <v>1.0</v>
      </c>
      <c r="C978" s="7" t="s">
        <v>9</v>
      </c>
      <c r="D978" s="61">
        <v>46065.0</v>
      </c>
      <c r="E978" s="7"/>
      <c r="F978" s="7"/>
      <c r="G978" s="7"/>
      <c r="H978" s="7"/>
      <c r="I978" s="7"/>
      <c r="J978" s="7"/>
      <c r="K978" s="7"/>
      <c r="L978" s="7"/>
      <c r="M978" s="7"/>
      <c r="N978" s="7"/>
      <c r="O978" s="7"/>
      <c r="P978" s="7"/>
      <c r="Q978" s="7"/>
      <c r="R978" s="7"/>
      <c r="S978" s="7"/>
      <c r="T978" s="7"/>
      <c r="U978" s="7"/>
      <c r="V978" s="7"/>
      <c r="W978" s="7"/>
      <c r="X978" s="7"/>
      <c r="Y978" s="7"/>
      <c r="Z978" s="7"/>
      <c r="AA978" s="7"/>
    </row>
    <row r="979" ht="22.5" customHeight="1">
      <c r="A979" s="7" t="s">
        <v>872</v>
      </c>
      <c r="B979" s="7">
        <v>1.0</v>
      </c>
      <c r="C979" s="7" t="s">
        <v>9</v>
      </c>
      <c r="D979" s="61">
        <v>46065.0</v>
      </c>
      <c r="E979" s="7"/>
      <c r="F979" s="7"/>
      <c r="G979" s="7"/>
      <c r="H979" s="7"/>
      <c r="I979" s="7"/>
      <c r="J979" s="7"/>
      <c r="K979" s="7"/>
      <c r="L979" s="7"/>
      <c r="M979" s="7"/>
      <c r="N979" s="7"/>
      <c r="O979" s="7"/>
      <c r="P979" s="7"/>
      <c r="Q979" s="7"/>
      <c r="R979" s="7"/>
      <c r="S979" s="7"/>
      <c r="T979" s="7"/>
      <c r="U979" s="7"/>
      <c r="V979" s="7"/>
      <c r="W979" s="7"/>
      <c r="X979" s="7"/>
      <c r="Y979" s="7"/>
      <c r="Z979" s="7"/>
      <c r="AA979" s="7"/>
    </row>
    <row r="980" ht="22.5" customHeight="1">
      <c r="A980" s="7" t="s">
        <v>750</v>
      </c>
      <c r="B980" s="7">
        <v>1.0</v>
      </c>
      <c r="C980" s="7" t="s">
        <v>9</v>
      </c>
      <c r="D980" s="61">
        <v>46065.0</v>
      </c>
      <c r="E980" s="7"/>
      <c r="F980" s="7"/>
      <c r="G980" s="7"/>
      <c r="H980" s="7"/>
      <c r="I980" s="7"/>
      <c r="J980" s="7"/>
      <c r="K980" s="7"/>
      <c r="L980" s="7"/>
      <c r="M980" s="7"/>
      <c r="N980" s="7"/>
      <c r="O980" s="7"/>
      <c r="P980" s="7"/>
      <c r="Q980" s="7"/>
      <c r="R980" s="7"/>
      <c r="S980" s="7"/>
      <c r="T980" s="7"/>
      <c r="U980" s="7"/>
      <c r="V980" s="7"/>
      <c r="W980" s="7"/>
      <c r="X980" s="7"/>
      <c r="Y980" s="7"/>
      <c r="Z980" s="7"/>
      <c r="AA980" s="7"/>
    </row>
    <row r="981" ht="22.5" customHeight="1">
      <c r="A981" s="7" t="s">
        <v>552</v>
      </c>
      <c r="B981" s="7">
        <v>1.0</v>
      </c>
      <c r="C981" s="7" t="s">
        <v>9</v>
      </c>
      <c r="D981" s="61">
        <v>46065.0</v>
      </c>
      <c r="E981" s="7"/>
      <c r="F981" s="7"/>
      <c r="G981" s="7"/>
      <c r="H981" s="7"/>
      <c r="I981" s="7"/>
      <c r="J981" s="7"/>
      <c r="K981" s="7"/>
      <c r="L981" s="7"/>
      <c r="M981" s="7"/>
      <c r="N981" s="7"/>
      <c r="O981" s="7"/>
      <c r="P981" s="7"/>
      <c r="Q981" s="7"/>
      <c r="R981" s="7"/>
      <c r="S981" s="7"/>
      <c r="T981" s="7"/>
      <c r="U981" s="7"/>
      <c r="V981" s="7"/>
      <c r="W981" s="7"/>
      <c r="X981" s="7"/>
      <c r="Y981" s="7"/>
      <c r="Z981" s="7"/>
      <c r="AA981" s="7"/>
    </row>
    <row r="982" ht="22.5" customHeight="1">
      <c r="A982" s="7" t="s">
        <v>1034</v>
      </c>
      <c r="B982" s="7">
        <v>1.0</v>
      </c>
      <c r="C982" s="7" t="s">
        <v>9</v>
      </c>
      <c r="D982" s="61">
        <v>46065.0</v>
      </c>
      <c r="E982" s="7"/>
      <c r="F982" s="7"/>
      <c r="G982" s="7"/>
      <c r="H982" s="7"/>
      <c r="I982" s="7"/>
      <c r="J982" s="7"/>
      <c r="K982" s="7"/>
      <c r="L982" s="7"/>
      <c r="M982" s="7"/>
      <c r="N982" s="7"/>
      <c r="O982" s="7"/>
      <c r="P982" s="7"/>
      <c r="Q982" s="7"/>
      <c r="R982" s="7"/>
      <c r="S982" s="7"/>
      <c r="T982" s="7"/>
      <c r="U982" s="7"/>
      <c r="V982" s="7"/>
      <c r="W982" s="7"/>
      <c r="X982" s="7"/>
      <c r="Y982" s="7"/>
      <c r="Z982" s="7"/>
      <c r="AA982" s="7"/>
    </row>
    <row r="983" ht="22.5" customHeight="1">
      <c r="A983" s="7" t="s">
        <v>849</v>
      </c>
      <c r="B983" s="7">
        <v>1.0</v>
      </c>
      <c r="C983" s="7" t="s">
        <v>9</v>
      </c>
      <c r="D983" s="61">
        <v>46065.0</v>
      </c>
      <c r="E983" s="7"/>
      <c r="F983" s="7"/>
      <c r="G983" s="7"/>
      <c r="H983" s="7"/>
      <c r="I983" s="7"/>
      <c r="J983" s="7"/>
      <c r="K983" s="7"/>
      <c r="L983" s="7"/>
      <c r="M983" s="7"/>
      <c r="N983" s="7"/>
      <c r="O983" s="7"/>
      <c r="P983" s="7"/>
      <c r="Q983" s="7"/>
      <c r="R983" s="7"/>
      <c r="S983" s="7"/>
      <c r="T983" s="7"/>
      <c r="U983" s="7"/>
      <c r="V983" s="7"/>
      <c r="W983" s="7"/>
      <c r="X983" s="7"/>
      <c r="Y983" s="7"/>
      <c r="Z983" s="7"/>
      <c r="AA983" s="7"/>
    </row>
    <row r="984" ht="22.5" customHeight="1">
      <c r="A984" s="7" t="s">
        <v>507</v>
      </c>
      <c r="B984" s="7">
        <v>1.0</v>
      </c>
      <c r="C984" s="7" t="s">
        <v>9</v>
      </c>
      <c r="D984" s="61">
        <v>46065.0</v>
      </c>
      <c r="E984" s="7"/>
      <c r="F984" s="7"/>
      <c r="G984" s="7"/>
      <c r="H984" s="7"/>
      <c r="I984" s="7"/>
      <c r="J984" s="7"/>
      <c r="K984" s="7"/>
      <c r="L984" s="7"/>
      <c r="M984" s="7"/>
      <c r="N984" s="7"/>
      <c r="O984" s="7"/>
      <c r="P984" s="7"/>
      <c r="Q984" s="7"/>
      <c r="R984" s="7"/>
      <c r="S984" s="7"/>
      <c r="T984" s="7"/>
      <c r="U984" s="7"/>
      <c r="V984" s="7"/>
      <c r="W984" s="7"/>
      <c r="X984" s="7"/>
      <c r="Y984" s="7"/>
      <c r="Z984" s="7"/>
      <c r="AA984" s="7"/>
    </row>
    <row r="985" ht="22.5" customHeight="1">
      <c r="A985" s="7" t="s">
        <v>966</v>
      </c>
      <c r="B985" s="7">
        <v>1.0</v>
      </c>
      <c r="C985" s="7" t="s">
        <v>9</v>
      </c>
      <c r="D985" s="61">
        <v>46065.0</v>
      </c>
      <c r="E985" s="7"/>
      <c r="F985" s="7"/>
      <c r="G985" s="7"/>
      <c r="H985" s="7"/>
      <c r="I985" s="7"/>
      <c r="J985" s="7"/>
      <c r="K985" s="7"/>
      <c r="L985" s="7"/>
      <c r="M985" s="7"/>
      <c r="N985" s="7"/>
      <c r="O985" s="7"/>
      <c r="P985" s="7"/>
      <c r="Q985" s="7"/>
      <c r="R985" s="7"/>
      <c r="S985" s="7"/>
      <c r="T985" s="7"/>
      <c r="U985" s="7"/>
      <c r="V985" s="7"/>
      <c r="W985" s="7"/>
      <c r="X985" s="7"/>
      <c r="Y985" s="7"/>
      <c r="Z985" s="7"/>
      <c r="AA985" s="7"/>
    </row>
    <row r="986" ht="22.5" customHeight="1">
      <c r="A986" s="7" t="s">
        <v>981</v>
      </c>
      <c r="B986" s="7">
        <v>1.0</v>
      </c>
      <c r="C986" s="7" t="s">
        <v>9</v>
      </c>
      <c r="D986" s="61">
        <v>46065.0</v>
      </c>
      <c r="E986" s="7"/>
      <c r="F986" s="7"/>
      <c r="G986" s="7"/>
      <c r="H986" s="7"/>
      <c r="I986" s="7"/>
      <c r="J986" s="7"/>
      <c r="K986" s="7"/>
      <c r="L986" s="7"/>
      <c r="M986" s="7"/>
      <c r="N986" s="7"/>
      <c r="O986" s="7"/>
      <c r="P986" s="7"/>
      <c r="Q986" s="7"/>
      <c r="R986" s="7"/>
      <c r="S986" s="7"/>
      <c r="T986" s="7"/>
      <c r="U986" s="7"/>
      <c r="V986" s="7"/>
      <c r="W986" s="7"/>
      <c r="X986" s="7"/>
      <c r="Y986" s="7"/>
      <c r="Z986" s="7"/>
      <c r="AA986" s="7"/>
    </row>
    <row r="987" ht="22.5" customHeight="1">
      <c r="A987" s="7" t="s">
        <v>662</v>
      </c>
      <c r="B987" s="7">
        <v>1.0</v>
      </c>
      <c r="C987" s="7" t="s">
        <v>9</v>
      </c>
      <c r="D987" s="61">
        <v>46065.0</v>
      </c>
      <c r="E987" s="7" t="s">
        <v>11208</v>
      </c>
      <c r="F987" s="7" t="s">
        <v>1302</v>
      </c>
      <c r="G987" s="7"/>
      <c r="H987" s="7"/>
      <c r="I987" s="7"/>
      <c r="J987" s="7"/>
      <c r="K987" s="7"/>
      <c r="L987" s="7"/>
      <c r="M987" s="7"/>
      <c r="N987" s="7"/>
      <c r="O987" s="7"/>
      <c r="P987" s="7" t="s">
        <v>997</v>
      </c>
      <c r="Q987" s="7"/>
      <c r="R987" s="7"/>
      <c r="S987" s="7"/>
      <c r="T987" s="7"/>
      <c r="U987" s="7"/>
      <c r="V987" s="7"/>
      <c r="W987" s="7"/>
      <c r="X987" s="7"/>
      <c r="Y987" s="7"/>
      <c r="Z987" s="7"/>
      <c r="AA987" s="7"/>
    </row>
    <row r="988" ht="22.5" customHeight="1">
      <c r="A988" s="7" t="s">
        <v>881</v>
      </c>
      <c r="B988" s="7">
        <v>1.0</v>
      </c>
      <c r="C988" s="7" t="s">
        <v>9</v>
      </c>
      <c r="D988" s="61">
        <v>46065.0</v>
      </c>
      <c r="E988" s="7" t="s">
        <v>6820</v>
      </c>
      <c r="F988" s="7"/>
      <c r="G988" s="7"/>
      <c r="H988" s="7"/>
      <c r="I988" s="7"/>
      <c r="J988" s="7"/>
      <c r="K988" s="7"/>
      <c r="L988" s="7"/>
      <c r="M988" s="7"/>
      <c r="N988" s="7"/>
      <c r="O988" s="7" t="s">
        <v>997</v>
      </c>
      <c r="P988" s="7"/>
      <c r="Q988" s="7"/>
      <c r="R988" s="7"/>
      <c r="S988" s="7"/>
      <c r="T988" s="7"/>
      <c r="U988" s="7"/>
      <c r="V988" s="7"/>
      <c r="W988" s="7"/>
      <c r="X988" s="7"/>
      <c r="Y988" s="7"/>
      <c r="Z988" s="7"/>
      <c r="AA988" s="7"/>
    </row>
    <row r="989" ht="22.5" customHeight="1">
      <c r="A989" s="7" t="s">
        <v>791</v>
      </c>
      <c r="B989" s="7">
        <v>1.0</v>
      </c>
      <c r="C989" s="7" t="s">
        <v>9</v>
      </c>
      <c r="D989" s="61">
        <v>46065.0</v>
      </c>
      <c r="E989" s="7" t="s">
        <v>6825</v>
      </c>
      <c r="F989" s="7" t="s">
        <v>1302</v>
      </c>
      <c r="G989" s="7"/>
      <c r="H989" s="7"/>
      <c r="I989" s="7"/>
      <c r="J989" s="7"/>
      <c r="K989" s="7"/>
      <c r="L989" s="7"/>
      <c r="M989" s="7"/>
      <c r="N989" s="7"/>
      <c r="O989" s="7"/>
      <c r="P989" s="7"/>
      <c r="Q989" s="7"/>
      <c r="R989" s="7"/>
      <c r="S989" s="7"/>
      <c r="T989" s="7"/>
      <c r="U989" s="7"/>
      <c r="V989" s="7"/>
      <c r="W989" s="7"/>
      <c r="X989" s="7"/>
      <c r="Y989" s="7"/>
      <c r="Z989" s="7"/>
      <c r="AA989" s="7"/>
    </row>
    <row r="990" ht="22.5" customHeight="1">
      <c r="A990" s="7" t="s">
        <v>374</v>
      </c>
      <c r="B990" s="7">
        <v>1.0</v>
      </c>
      <c r="C990" s="7" t="s">
        <v>372</v>
      </c>
      <c r="D990" s="61">
        <v>46066.0</v>
      </c>
      <c r="E990" s="7"/>
      <c r="F990" s="7"/>
      <c r="G990" s="7"/>
      <c r="H990" s="7"/>
      <c r="I990" s="7"/>
      <c r="J990" s="7"/>
      <c r="K990" s="7"/>
      <c r="L990" s="7"/>
      <c r="M990" s="7"/>
      <c r="N990" s="7"/>
      <c r="O990" s="7"/>
      <c r="P990" s="7"/>
      <c r="Q990" s="7"/>
      <c r="R990" s="7"/>
      <c r="S990" s="7"/>
      <c r="T990" s="7"/>
      <c r="U990" s="7"/>
      <c r="V990" s="7"/>
      <c r="W990" s="7"/>
      <c r="X990" s="7"/>
      <c r="Y990" s="7"/>
      <c r="Z990" s="7"/>
      <c r="AA990" s="7"/>
    </row>
    <row r="991" ht="22.5" customHeight="1">
      <c r="A991" s="7" t="s">
        <v>614</v>
      </c>
      <c r="B991" s="7">
        <v>1.0</v>
      </c>
      <c r="C991" s="7" t="s">
        <v>372</v>
      </c>
      <c r="D991" s="61">
        <v>46066.0</v>
      </c>
      <c r="E991" s="7"/>
      <c r="F991" s="7"/>
      <c r="G991" s="7"/>
      <c r="H991" s="7"/>
      <c r="I991" s="7"/>
      <c r="J991" s="7"/>
      <c r="K991" s="7"/>
      <c r="L991" s="7"/>
      <c r="M991" s="7"/>
      <c r="N991" s="7"/>
      <c r="O991" s="7"/>
      <c r="P991" s="7"/>
      <c r="Q991" s="7"/>
      <c r="R991" s="7"/>
      <c r="S991" s="7"/>
      <c r="T991" s="7"/>
      <c r="U991" s="7"/>
      <c r="V991" s="7"/>
      <c r="W991" s="7"/>
      <c r="X991" s="7"/>
      <c r="Y991" s="7"/>
      <c r="Z991" s="7"/>
      <c r="AA991" s="7"/>
    </row>
    <row r="992" ht="22.5" customHeight="1">
      <c r="A992" s="7" t="s">
        <v>928</v>
      </c>
      <c r="B992" s="7">
        <v>1.0</v>
      </c>
      <c r="C992" s="7" t="s">
        <v>372</v>
      </c>
      <c r="D992" s="61">
        <v>46066.0</v>
      </c>
      <c r="E992" s="7"/>
      <c r="F992" s="7"/>
      <c r="G992" s="7"/>
      <c r="H992" s="7"/>
      <c r="I992" s="7"/>
      <c r="J992" s="7"/>
      <c r="K992" s="7"/>
      <c r="L992" s="7"/>
      <c r="M992" s="7"/>
      <c r="N992" s="7"/>
      <c r="O992" s="7"/>
      <c r="P992" s="7"/>
      <c r="Q992" s="7"/>
      <c r="R992" s="7"/>
      <c r="S992" s="7"/>
      <c r="T992" s="7"/>
      <c r="U992" s="7"/>
      <c r="V992" s="7"/>
      <c r="W992" s="7"/>
      <c r="X992" s="7"/>
      <c r="Y992" s="7"/>
      <c r="Z992" s="7"/>
      <c r="AA992" s="7"/>
    </row>
    <row r="993" ht="22.5" customHeight="1">
      <c r="A993" s="7" t="s">
        <v>1105</v>
      </c>
      <c r="B993" s="7">
        <v>1.0</v>
      </c>
      <c r="C993" s="7" t="s">
        <v>372</v>
      </c>
      <c r="D993" s="61">
        <v>46066.0</v>
      </c>
      <c r="E993" s="7"/>
      <c r="F993" s="7"/>
      <c r="G993" s="7"/>
      <c r="H993" s="7"/>
      <c r="I993" s="7"/>
      <c r="J993" s="7"/>
      <c r="K993" s="7"/>
      <c r="L993" s="7"/>
      <c r="M993" s="7"/>
      <c r="N993" s="7"/>
      <c r="O993" s="7"/>
      <c r="P993" s="7"/>
      <c r="Q993" s="7"/>
      <c r="R993" s="7"/>
      <c r="S993" s="7"/>
      <c r="T993" s="7"/>
      <c r="U993" s="7"/>
      <c r="V993" s="7"/>
      <c r="W993" s="7"/>
      <c r="X993" s="7"/>
      <c r="Y993" s="7"/>
      <c r="Z993" s="7"/>
      <c r="AA993" s="7"/>
    </row>
    <row r="994" ht="22.5" customHeight="1">
      <c r="A994" s="7" t="s">
        <v>1216</v>
      </c>
      <c r="B994" s="7">
        <v>1.0</v>
      </c>
      <c r="C994" s="7" t="s">
        <v>372</v>
      </c>
      <c r="D994" s="61">
        <v>46066.0</v>
      </c>
      <c r="E994" s="7"/>
      <c r="F994" s="7"/>
      <c r="G994" s="7"/>
      <c r="H994" s="7"/>
      <c r="I994" s="7"/>
      <c r="J994" s="7"/>
      <c r="K994" s="7"/>
      <c r="L994" s="7"/>
      <c r="M994" s="7"/>
      <c r="N994" s="7"/>
      <c r="O994" s="7"/>
      <c r="P994" s="7"/>
      <c r="Q994" s="7"/>
      <c r="R994" s="7"/>
      <c r="S994" s="7"/>
      <c r="T994" s="7"/>
      <c r="U994" s="7"/>
      <c r="V994" s="7"/>
      <c r="W994" s="7"/>
      <c r="X994" s="7"/>
      <c r="Y994" s="7"/>
      <c r="Z994" s="7"/>
      <c r="AA994" s="7"/>
    </row>
    <row r="995" ht="22.5" customHeight="1">
      <c r="A995" s="7" t="s">
        <v>893</v>
      </c>
      <c r="B995" s="7">
        <v>1.0</v>
      </c>
      <c r="C995" s="7" t="s">
        <v>372</v>
      </c>
      <c r="D995" s="61">
        <v>46066.0</v>
      </c>
      <c r="E995" s="7"/>
      <c r="F995" s="7"/>
      <c r="G995" s="7"/>
      <c r="H995" s="7"/>
      <c r="I995" s="7"/>
      <c r="J995" s="7"/>
      <c r="K995" s="7"/>
      <c r="L995" s="7"/>
      <c r="M995" s="7"/>
      <c r="N995" s="7"/>
      <c r="O995" s="7"/>
      <c r="P995" s="7"/>
      <c r="Q995" s="7"/>
      <c r="R995" s="7"/>
      <c r="S995" s="7"/>
      <c r="T995" s="7"/>
      <c r="U995" s="7"/>
      <c r="V995" s="7"/>
      <c r="W995" s="7"/>
      <c r="X995" s="7"/>
      <c r="Y995" s="7"/>
      <c r="Z995" s="7"/>
      <c r="AA995" s="7"/>
    </row>
    <row r="996" ht="22.5" customHeight="1">
      <c r="A996" s="7" t="s">
        <v>659</v>
      </c>
      <c r="B996" s="7">
        <v>1.0</v>
      </c>
      <c r="C996" s="7" t="s">
        <v>372</v>
      </c>
      <c r="D996" s="61">
        <v>46066.0</v>
      </c>
      <c r="E996" s="7" t="s">
        <v>11259</v>
      </c>
      <c r="F996" s="7" t="s">
        <v>2374</v>
      </c>
      <c r="G996" s="7"/>
      <c r="H996" s="7" t="s">
        <v>997</v>
      </c>
      <c r="I996" s="7"/>
      <c r="J996" s="7"/>
      <c r="K996" s="7"/>
      <c r="L996" s="7"/>
      <c r="M996" s="7"/>
      <c r="N996" s="7"/>
      <c r="O996" s="7" t="s">
        <v>1038</v>
      </c>
      <c r="P996" s="7"/>
      <c r="Q996" s="7"/>
      <c r="R996" s="7"/>
      <c r="S996" s="7"/>
      <c r="T996" s="7"/>
      <c r="U996" s="7"/>
      <c r="V996" s="7"/>
      <c r="W996" s="7"/>
      <c r="X996" s="7"/>
      <c r="Y996" s="7"/>
      <c r="Z996" s="7"/>
      <c r="AA996" s="7"/>
    </row>
    <row r="997" ht="22.5" customHeight="1">
      <c r="A997" s="7" t="s">
        <v>1303</v>
      </c>
      <c r="B997" s="7">
        <v>1.0</v>
      </c>
      <c r="C997" s="7" t="s">
        <v>372</v>
      </c>
      <c r="D997" s="61">
        <v>46066.0</v>
      </c>
      <c r="E997" s="7"/>
      <c r="F997" s="7"/>
      <c r="G997" s="7"/>
      <c r="H997" s="7"/>
      <c r="I997" s="7"/>
      <c r="J997" s="7"/>
      <c r="K997" s="7"/>
      <c r="L997" s="7"/>
      <c r="M997" s="7"/>
      <c r="N997" s="7"/>
      <c r="O997" s="7"/>
      <c r="P997" s="7"/>
      <c r="Q997" s="7"/>
      <c r="R997" s="7"/>
      <c r="S997" s="7"/>
      <c r="T997" s="7"/>
      <c r="U997" s="7"/>
      <c r="V997" s="7"/>
      <c r="W997" s="7"/>
      <c r="X997" s="7"/>
      <c r="Y997" s="7"/>
      <c r="Z997" s="7"/>
      <c r="AA997" s="7"/>
    </row>
    <row r="998" ht="22.5" customHeight="1">
      <c r="A998" s="7" t="s">
        <v>834</v>
      </c>
      <c r="B998" s="7">
        <v>1.0</v>
      </c>
      <c r="C998" s="7" t="s">
        <v>372</v>
      </c>
      <c r="D998" s="61">
        <v>46066.0</v>
      </c>
      <c r="E998" s="7"/>
      <c r="F998" s="7"/>
      <c r="G998" s="7"/>
      <c r="H998" s="7"/>
      <c r="I998" s="7"/>
      <c r="J998" s="7"/>
      <c r="K998" s="7"/>
      <c r="L998" s="7"/>
      <c r="M998" s="7"/>
      <c r="N998" s="7"/>
      <c r="O998" s="7"/>
      <c r="P998" s="7"/>
      <c r="Q998" s="7"/>
      <c r="R998" s="7"/>
      <c r="S998" s="7"/>
      <c r="T998" s="7"/>
      <c r="U998" s="7"/>
      <c r="V998" s="7"/>
      <c r="W998" s="7"/>
      <c r="X998" s="7"/>
      <c r="Y998" s="7"/>
      <c r="Z998" s="7"/>
      <c r="AA998" s="7"/>
    </row>
    <row r="999" ht="22.5" customHeight="1">
      <c r="A999" s="7" t="s">
        <v>741</v>
      </c>
      <c r="B999" s="7">
        <v>1.0</v>
      </c>
      <c r="C999" s="7" t="s">
        <v>372</v>
      </c>
      <c r="D999" s="61">
        <v>46066.0</v>
      </c>
      <c r="E999" s="7"/>
      <c r="F999" s="7"/>
      <c r="G999" s="7"/>
      <c r="H999" s="7"/>
      <c r="I999" s="7"/>
      <c r="J999" s="7"/>
      <c r="K999" s="7"/>
      <c r="L999" s="7"/>
      <c r="M999" s="7"/>
      <c r="N999" s="7"/>
      <c r="O999" s="7"/>
      <c r="P999" s="7"/>
      <c r="Q999" s="7"/>
      <c r="R999" s="7"/>
      <c r="S999" s="7"/>
      <c r="T999" s="7"/>
      <c r="U999" s="7"/>
      <c r="V999" s="7"/>
      <c r="W999" s="7"/>
      <c r="X999" s="7"/>
      <c r="Y999" s="7"/>
      <c r="Z999" s="7"/>
      <c r="AA999" s="7"/>
    </row>
    <row r="1000" ht="22.5" customHeight="1">
      <c r="A1000" s="7" t="s">
        <v>1125</v>
      </c>
      <c r="B1000" s="7">
        <v>1.0</v>
      </c>
      <c r="C1000" s="7" t="s">
        <v>372</v>
      </c>
      <c r="D1000" s="61">
        <v>46066.0</v>
      </c>
      <c r="E1000" s="7"/>
      <c r="F1000" s="7"/>
      <c r="G1000" s="7"/>
      <c r="H1000" s="7"/>
      <c r="I1000" s="7"/>
      <c r="J1000" s="7"/>
      <c r="K1000" s="7"/>
      <c r="L1000" s="7"/>
      <c r="M1000" s="7"/>
      <c r="N1000" s="7"/>
      <c r="O1000" s="7"/>
      <c r="P1000" s="7"/>
      <c r="Q1000" s="7"/>
      <c r="R1000" s="7"/>
      <c r="S1000" s="7"/>
      <c r="T1000" s="7"/>
      <c r="U1000" s="7"/>
      <c r="V1000" s="7"/>
      <c r="W1000" s="7"/>
      <c r="X1000" s="7"/>
      <c r="Y1000" s="7"/>
      <c r="Z1000" s="7"/>
      <c r="AA1000" s="7"/>
    </row>
    <row r="1001" ht="22.5" customHeight="1">
      <c r="A1001" s="7" t="s">
        <v>1197</v>
      </c>
      <c r="B1001" s="7">
        <v>1.0</v>
      </c>
      <c r="C1001" s="7" t="s">
        <v>372</v>
      </c>
      <c r="D1001" s="61">
        <v>46066.0</v>
      </c>
      <c r="E1001" s="7"/>
      <c r="F1001" s="7"/>
      <c r="G1001" s="7"/>
      <c r="H1001" s="7"/>
      <c r="I1001" s="7"/>
      <c r="J1001" s="7"/>
      <c r="K1001" s="7"/>
      <c r="L1001" s="7"/>
      <c r="M1001" s="7"/>
      <c r="N1001" s="7"/>
      <c r="O1001" s="7"/>
      <c r="P1001" s="7"/>
      <c r="Q1001" s="7"/>
      <c r="R1001" s="7"/>
      <c r="S1001" s="7"/>
      <c r="T1001" s="7"/>
      <c r="U1001" s="7"/>
      <c r="V1001" s="7"/>
      <c r="W1001" s="7"/>
      <c r="X1001" s="7"/>
      <c r="Y1001" s="7"/>
      <c r="Z1001" s="7"/>
      <c r="AA1001" s="7"/>
    </row>
    <row r="1002" ht="22.5" customHeight="1">
      <c r="A1002" s="7" t="s">
        <v>1011</v>
      </c>
      <c r="B1002" s="7">
        <v>1.0</v>
      </c>
      <c r="C1002" s="7" t="s">
        <v>372</v>
      </c>
      <c r="D1002" s="61">
        <v>46066.0</v>
      </c>
      <c r="E1002" s="7" t="s">
        <v>6834</v>
      </c>
      <c r="F1002" s="7"/>
      <c r="G1002" s="7"/>
      <c r="H1002" s="7"/>
      <c r="I1002" s="7"/>
      <c r="J1002" s="7"/>
      <c r="K1002" s="7"/>
      <c r="L1002" s="7"/>
      <c r="M1002" s="7"/>
      <c r="N1002" s="7"/>
      <c r="O1002" s="7" t="s">
        <v>1038</v>
      </c>
      <c r="P1002" s="7"/>
      <c r="Q1002" s="7"/>
      <c r="R1002" s="7"/>
      <c r="S1002" s="7"/>
      <c r="T1002" s="7"/>
      <c r="U1002" s="7"/>
      <c r="V1002" s="7"/>
      <c r="W1002" s="7"/>
      <c r="X1002" s="7"/>
      <c r="Y1002" s="7"/>
      <c r="Z1002" s="7"/>
      <c r="AA1002" s="7"/>
    </row>
    <row r="1003" ht="22.5" customHeight="1">
      <c r="A1003" s="7" t="s">
        <v>1054</v>
      </c>
      <c r="B1003" s="7">
        <v>1.0</v>
      </c>
      <c r="C1003" s="7" t="s">
        <v>372</v>
      </c>
      <c r="D1003" s="61">
        <v>46066.0</v>
      </c>
      <c r="E1003" s="7"/>
      <c r="F1003" s="7"/>
      <c r="G1003" s="7"/>
      <c r="H1003" s="7"/>
      <c r="I1003" s="7"/>
      <c r="J1003" s="7"/>
      <c r="K1003" s="7"/>
      <c r="L1003" s="7"/>
      <c r="M1003" s="7"/>
      <c r="N1003" s="7"/>
      <c r="O1003" s="7"/>
      <c r="P1003" s="7"/>
      <c r="Q1003" s="7"/>
      <c r="R1003" s="7"/>
      <c r="S1003" s="7"/>
      <c r="T1003" s="7"/>
      <c r="U1003" s="7"/>
      <c r="V1003" s="7"/>
      <c r="W1003" s="7"/>
      <c r="X1003" s="7"/>
      <c r="Y1003" s="7"/>
      <c r="Z1003" s="7"/>
      <c r="AA1003" s="7"/>
    </row>
    <row r="1004" ht="22.5" customHeight="1">
      <c r="A1004" s="7" t="s">
        <v>839</v>
      </c>
      <c r="B1004" s="7">
        <v>1.0</v>
      </c>
      <c r="C1004" s="7" t="s">
        <v>372</v>
      </c>
      <c r="D1004" s="61">
        <v>46066.0</v>
      </c>
      <c r="E1004" s="7"/>
      <c r="F1004" s="7"/>
      <c r="G1004" s="7"/>
      <c r="H1004" s="7"/>
      <c r="I1004" s="7"/>
      <c r="J1004" s="7"/>
      <c r="K1004" s="7"/>
      <c r="L1004" s="7"/>
      <c r="M1004" s="7"/>
      <c r="N1004" s="7"/>
      <c r="O1004" s="7"/>
      <c r="P1004" s="7"/>
      <c r="Q1004" s="7"/>
      <c r="R1004" s="7"/>
      <c r="S1004" s="7"/>
      <c r="T1004" s="7"/>
      <c r="U1004" s="7"/>
      <c r="V1004" s="7"/>
      <c r="W1004" s="7"/>
      <c r="X1004" s="7"/>
      <c r="Y1004" s="7"/>
      <c r="Z1004" s="7"/>
      <c r="AA1004" s="7"/>
    </row>
    <row r="1005" ht="22.5" customHeight="1">
      <c r="A1005" s="7" t="s">
        <v>1127</v>
      </c>
      <c r="B1005" s="7">
        <v>1.0</v>
      </c>
      <c r="C1005" s="7" t="s">
        <v>372</v>
      </c>
      <c r="D1005" s="61">
        <v>46066.0</v>
      </c>
      <c r="E1005" s="7"/>
      <c r="F1005" s="7"/>
      <c r="G1005" s="7"/>
      <c r="H1005" s="7"/>
      <c r="I1005" s="7"/>
      <c r="J1005" s="7"/>
      <c r="K1005" s="7"/>
      <c r="L1005" s="7"/>
      <c r="M1005" s="7"/>
      <c r="N1005" s="7"/>
      <c r="O1005" s="7"/>
      <c r="P1005" s="7"/>
      <c r="Q1005" s="7"/>
      <c r="R1005" s="7"/>
      <c r="S1005" s="7"/>
      <c r="T1005" s="7"/>
      <c r="U1005" s="7"/>
      <c r="V1005" s="7"/>
      <c r="W1005" s="7"/>
      <c r="X1005" s="7"/>
      <c r="Y1005" s="7"/>
      <c r="Z1005" s="7"/>
      <c r="AA1005" s="7"/>
    </row>
    <row r="1006" ht="22.5" customHeight="1">
      <c r="A1006" s="7" t="s">
        <v>963</v>
      </c>
      <c r="B1006" s="7">
        <v>1.0</v>
      </c>
      <c r="C1006" s="7" t="s">
        <v>372</v>
      </c>
      <c r="D1006" s="61">
        <v>46066.0</v>
      </c>
      <c r="E1006" s="7"/>
      <c r="F1006" s="7"/>
      <c r="G1006" s="7"/>
      <c r="H1006" s="7"/>
      <c r="I1006" s="7"/>
      <c r="J1006" s="7"/>
      <c r="K1006" s="7"/>
      <c r="L1006" s="7"/>
      <c r="M1006" s="7"/>
      <c r="N1006" s="7"/>
      <c r="O1006" s="7"/>
      <c r="P1006" s="7"/>
      <c r="Q1006" s="7"/>
      <c r="R1006" s="7"/>
      <c r="S1006" s="7"/>
      <c r="T1006" s="7"/>
      <c r="U1006" s="7"/>
      <c r="V1006" s="7"/>
      <c r="W1006" s="7"/>
      <c r="X1006" s="7"/>
      <c r="Y1006" s="7"/>
      <c r="Z1006" s="7"/>
      <c r="AA1006" s="7"/>
    </row>
    <row r="1007" ht="22.5" customHeight="1">
      <c r="A1007" s="7" t="s">
        <v>1121</v>
      </c>
      <c r="B1007" s="7">
        <v>1.0</v>
      </c>
      <c r="C1007" s="7" t="s">
        <v>372</v>
      </c>
      <c r="D1007" s="61">
        <v>46066.0</v>
      </c>
      <c r="E1007" s="7"/>
      <c r="F1007" s="7"/>
      <c r="G1007" s="7"/>
      <c r="H1007" s="7"/>
      <c r="I1007" s="7"/>
      <c r="J1007" s="7"/>
      <c r="K1007" s="7"/>
      <c r="L1007" s="7"/>
      <c r="M1007" s="7"/>
      <c r="N1007" s="7"/>
      <c r="O1007" s="7"/>
      <c r="P1007" s="7"/>
      <c r="Q1007" s="7"/>
      <c r="R1007" s="7"/>
      <c r="S1007" s="7"/>
      <c r="T1007" s="7"/>
      <c r="U1007" s="7"/>
      <c r="V1007" s="7"/>
      <c r="W1007" s="7"/>
      <c r="X1007" s="7"/>
      <c r="Y1007" s="7"/>
      <c r="Z1007" s="7"/>
      <c r="AA1007" s="7"/>
    </row>
    <row r="1008" ht="22.5" customHeight="1">
      <c r="A1008" s="7" t="s">
        <v>618</v>
      </c>
      <c r="B1008" s="7">
        <v>1.0</v>
      </c>
      <c r="C1008" s="7" t="s">
        <v>372</v>
      </c>
      <c r="D1008" s="61">
        <v>46066.0</v>
      </c>
      <c r="E1008" s="7"/>
      <c r="F1008" s="7"/>
      <c r="G1008" s="7"/>
      <c r="H1008" s="7"/>
      <c r="I1008" s="7"/>
      <c r="J1008" s="7"/>
      <c r="K1008" s="7"/>
      <c r="L1008" s="7"/>
      <c r="M1008" s="7"/>
      <c r="N1008" s="7"/>
      <c r="O1008" s="7"/>
      <c r="P1008" s="7"/>
      <c r="Q1008" s="7"/>
      <c r="R1008" s="7"/>
      <c r="S1008" s="7"/>
      <c r="T1008" s="7"/>
      <c r="U1008" s="7"/>
      <c r="V1008" s="7"/>
      <c r="W1008" s="7"/>
      <c r="X1008" s="7"/>
      <c r="Y1008" s="7"/>
      <c r="Z1008" s="7"/>
      <c r="AA1008" s="7"/>
    </row>
    <row r="1009" ht="22.5" customHeight="1">
      <c r="A1009" s="7" t="s">
        <v>612</v>
      </c>
      <c r="B1009" s="7">
        <v>1.0</v>
      </c>
      <c r="C1009" s="7" t="s">
        <v>372</v>
      </c>
      <c r="D1009" s="61">
        <v>46066.0</v>
      </c>
      <c r="E1009" s="7"/>
      <c r="F1009" s="7"/>
      <c r="G1009" s="7"/>
      <c r="H1009" s="7"/>
      <c r="I1009" s="7"/>
      <c r="J1009" s="7"/>
      <c r="K1009" s="7"/>
      <c r="L1009" s="7"/>
      <c r="M1009" s="7"/>
      <c r="N1009" s="7"/>
      <c r="O1009" s="7"/>
      <c r="P1009" s="7"/>
      <c r="Q1009" s="7"/>
      <c r="R1009" s="7"/>
      <c r="S1009" s="7"/>
      <c r="T1009" s="7"/>
      <c r="U1009" s="7"/>
      <c r="V1009" s="7"/>
      <c r="W1009" s="7"/>
      <c r="X1009" s="7"/>
      <c r="Y1009" s="7"/>
      <c r="Z1009" s="7"/>
      <c r="AA1009" s="7"/>
    </row>
  </sheetData>
  <conditionalFormatting sqref="G1:Z1009">
    <cfRule type="cellIs" dxfId="20" priority="1" operator="equal">
      <formula>"insufficienza "</formula>
    </cfRule>
  </conditionalFormatting>
  <conditionalFormatting sqref="G1:Z1009">
    <cfRule type="cellIs" dxfId="21" priority="2" operator="equal">
      <formula>"lieve insufficienza"</formula>
    </cfRule>
  </conditionalFormatting>
  <conditionalFormatting sqref="G1:Z1009">
    <cfRule type="cellIs" dxfId="22" priority="3" operator="equal">
      <formula>"insufficienza grave"</formula>
    </cfRule>
  </conditionalFormatting>
  <conditionalFormatting sqref="F2:F1009">
    <cfRule type="containsText" dxfId="23" priority="4" operator="containsText" text="oltre">
      <formula>NOT(ISERROR(SEARCH(("oltre"),(F2))))</formula>
    </cfRule>
  </conditionalFormatting>
  <conditionalFormatting sqref="F2:F1009">
    <cfRule type="containsText" dxfId="24" priority="5" operator="containsText" text="vicine">
      <formula>NOT(ISERROR(SEARCH(("vicine"),(F2))))</formula>
    </cfRule>
  </conditionalFormatting>
  <conditionalFormatting sqref="G1:Z1009">
    <cfRule type="cellIs" dxfId="20" priority="6" operator="equal">
      <formula>"insufficienza"</formula>
    </cfRule>
  </conditionalFormatting>
  <conditionalFormatting sqref="E993">
    <cfRule type="notContainsBlanks" dxfId="25" priority="7">
      <formula>LEN(TRIM(E993))&gt;0</formula>
    </cfRule>
  </conditionalFormatting>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25"/>
    <col customWidth="1" min="2" max="2" width="21.0"/>
    <col customWidth="1" min="3" max="3" width="14.25"/>
    <col customWidth="1" min="4" max="4" width="15.25"/>
    <col customWidth="1" min="5" max="5" width="15.63"/>
    <col customWidth="1" min="6" max="6" width="14.25"/>
    <col customWidth="1" min="7" max="7" width="33.88"/>
  </cols>
  <sheetData>
    <row r="1" ht="22.5" customHeight="1">
      <c r="A1" s="69" t="s">
        <v>2</v>
      </c>
      <c r="B1" s="69" t="s">
        <v>51</v>
      </c>
      <c r="C1" s="69" t="s">
        <v>1370</v>
      </c>
      <c r="D1" s="69" t="s">
        <v>1371</v>
      </c>
      <c r="E1" s="69" t="s">
        <v>1372</v>
      </c>
      <c r="F1" s="69" t="s">
        <v>1373</v>
      </c>
      <c r="G1" s="69" t="s">
        <v>71</v>
      </c>
    </row>
    <row r="2" ht="22.5" customHeight="1">
      <c r="A2" s="70" t="s">
        <v>50</v>
      </c>
      <c r="B2" s="70" t="s">
        <v>1377</v>
      </c>
      <c r="C2" s="71">
        <v>45974.0</v>
      </c>
      <c r="D2" s="70" t="s">
        <v>43</v>
      </c>
      <c r="E2" s="71"/>
      <c r="F2" s="72"/>
      <c r="G2" s="73" t="str">
        <f>IFERROR(__xludf.DUMMYFUNCTION("IF(AND(A2&lt;&gt;"""",B2&lt;&gt;""""), filter(ALUNNI[EMAIL],ALUNNI[ALUNNO]=B2,ALUNNI[CLASSE]=A2),)"),"francesco.vallerani@pietroaldi.com")</f>
        <v>francesco.vallerani@pietroaldi.com</v>
      </c>
    </row>
    <row r="3" ht="22.5" customHeight="1">
      <c r="A3" s="70" t="s">
        <v>177</v>
      </c>
      <c r="B3" s="70" t="s">
        <v>773</v>
      </c>
      <c r="C3" s="71">
        <v>45989.0</v>
      </c>
      <c r="D3" s="70" t="s">
        <v>43</v>
      </c>
      <c r="E3" s="71"/>
      <c r="F3" s="72"/>
      <c r="G3" s="73" t="str">
        <f>IFERROR(__xludf.DUMMYFUNCTION("IF(AND(A3&lt;&gt;"""",B3&lt;&gt;""""), filter(ALUNNI[EMAIL],ALUNNI[ALUNNO]=B3,ALUNNI[CLASSE]=A3),)"),"serse.benelli@pietroaldi.com")</f>
        <v>serse.benelli@pietroaldi.com</v>
      </c>
    </row>
    <row r="4" ht="22.5" customHeight="1">
      <c r="A4" s="70" t="s">
        <v>295</v>
      </c>
      <c r="B4" s="70" t="s">
        <v>1390</v>
      </c>
      <c r="C4" s="71"/>
      <c r="D4" s="72"/>
      <c r="E4" s="71">
        <v>45990.0</v>
      </c>
      <c r="F4" s="70" t="s">
        <v>43</v>
      </c>
      <c r="G4" s="73" t="str">
        <f>IFERROR(__xludf.DUMMYFUNCTION("IF(AND(A4&lt;&gt;"""",B4&lt;&gt;""""), filter(ALUNNI[EMAIL],ALUNNI[ALUNNO]=B4,ALUNNI[CLASSE]=A4),)"),"tizianoleon.tesio@pietroaldi.com")</f>
        <v>tizianoleon.tesio@pietroaldi.com</v>
      </c>
    </row>
    <row r="5" ht="22.5" customHeight="1">
      <c r="A5" s="70" t="s">
        <v>295</v>
      </c>
      <c r="B5" s="70" t="s">
        <v>1396</v>
      </c>
      <c r="C5" s="71"/>
      <c r="D5" s="72"/>
      <c r="E5" s="71">
        <v>45990.0</v>
      </c>
      <c r="F5" s="70" t="s">
        <v>43</v>
      </c>
      <c r="G5" s="73" t="str">
        <f>IFERROR(__xludf.DUMMYFUNCTION("IF(AND(A5&lt;&gt;"""",B5&lt;&gt;""""), filter(ALUNNI[EMAIL],ALUNNI[ALUNNO]=B5,ALUNNI[CLASSE]=A5),)"),"pedro.eboli@pietroaldi.com")</f>
        <v>pedro.eboli@pietroaldi.com</v>
      </c>
    </row>
    <row r="6" ht="22.5" customHeight="1">
      <c r="A6" s="70" t="s">
        <v>188</v>
      </c>
      <c r="B6" s="70" t="s">
        <v>1402</v>
      </c>
      <c r="C6" s="71"/>
      <c r="D6" s="72"/>
      <c r="E6" s="71">
        <v>46030.0</v>
      </c>
      <c r="F6" s="70" t="s">
        <v>43</v>
      </c>
      <c r="G6" s="73" t="str">
        <f>IFERROR(__xludf.DUMMYFUNCTION("IF(AND(A6&lt;&gt;"""",B6&lt;&gt;""""), filter(ALUNNI[EMAIL],ALUNNI[ALUNNO]=B6,ALUNNI[CLASSE]=A6),)"),"alessandro.sorace@pietroaldi.com")</f>
        <v>alessandro.sorace@pietroaldi.com</v>
      </c>
    </row>
    <row r="7" ht="22.5" customHeight="1">
      <c r="A7" s="70" t="s">
        <v>50</v>
      </c>
      <c r="B7" s="70" t="s">
        <v>1405</v>
      </c>
      <c r="C7" s="71"/>
      <c r="D7" s="72"/>
      <c r="E7" s="71">
        <v>46031.0</v>
      </c>
      <c r="F7" s="70" t="s">
        <v>1406</v>
      </c>
      <c r="G7" s="73" t="str">
        <f>IFERROR(__xludf.DUMMYFUNCTION("IF(AND(A7&lt;&gt;"""",B7&lt;&gt;""""), filter(ALUNNI[EMAIL],ALUNNI[ALUNNO]=B7,ALUNNI[CLASSE]=A7),)"),"vittorio.dantonio@pietroaldi.com")</f>
        <v>vittorio.dantonio@pietroaldi.com</v>
      </c>
    </row>
    <row r="8" ht="22.5" customHeight="1">
      <c r="A8" s="70" t="s">
        <v>106</v>
      </c>
      <c r="B8" s="70" t="s">
        <v>1411</v>
      </c>
      <c r="C8" s="71"/>
      <c r="D8" s="72"/>
      <c r="E8" s="71">
        <v>46039.0</v>
      </c>
      <c r="F8" s="70" t="s">
        <v>43</v>
      </c>
      <c r="G8" s="73" t="str">
        <f>IFERROR(__xludf.DUMMYFUNCTION("IF(AND(A8&lt;&gt;"""",B8&lt;&gt;""""), filter(ALUNNI[EMAIL],ALUNNI[ALUNNO]=B8,ALUNNI[CLASSE]=A8),)"),"edoardo.tizzi@pietroaldi.com")</f>
        <v>edoardo.tizzi@pietroaldi.com</v>
      </c>
    </row>
    <row r="9" ht="22.5" customHeight="1">
      <c r="A9" s="70" t="s">
        <v>239</v>
      </c>
      <c r="B9" s="70" t="s">
        <v>1418</v>
      </c>
      <c r="C9" s="71"/>
      <c r="D9" s="70" t="s">
        <v>239</v>
      </c>
      <c r="E9" s="71">
        <v>46051.0</v>
      </c>
      <c r="F9" s="70" t="s">
        <v>43</v>
      </c>
      <c r="G9" s="73" t="str">
        <f>IFERROR(__xludf.DUMMYFUNCTION("IF(AND(A9&lt;&gt;"""",B9&lt;&gt;""""), filter(ALUNNI[EMAIL],ALUNNI[ALUNNO]=B9,ALUNNI[CLASSE]=A9),)"),"alessandro.valenti@pietroaldi.com")</f>
        <v>alessandro.valenti@pietroaldi.com</v>
      </c>
    </row>
    <row r="10" ht="22.5" customHeight="1">
      <c r="A10" s="70" t="s">
        <v>284</v>
      </c>
      <c r="B10" s="70" t="s">
        <v>1426</v>
      </c>
      <c r="C10" s="71"/>
      <c r="D10" s="70" t="s">
        <v>284</v>
      </c>
      <c r="E10" s="71">
        <v>46055.0</v>
      </c>
      <c r="F10" s="70" t="s">
        <v>43</v>
      </c>
      <c r="G10" s="73" t="str">
        <f>IFERROR(__xludf.DUMMYFUNCTION("IF(AND(A10&lt;&gt;"""",B10&lt;&gt;""""), filter(ALUNNI[EMAIL],ALUNNI[ALUNNO]=B10,ALUNNI[CLASSE]=A10),)"),"annamaria.mattia@pietroaldi.com")</f>
        <v>annamaria.mattia@pietroaldi.com</v>
      </c>
    </row>
    <row r="11" ht="22.5" customHeight="1">
      <c r="A11" s="70" t="s">
        <v>599</v>
      </c>
      <c r="B11" s="70" t="s">
        <v>1430</v>
      </c>
      <c r="C11" s="71"/>
      <c r="D11" s="70" t="s">
        <v>599</v>
      </c>
      <c r="E11" s="71">
        <v>46055.0</v>
      </c>
      <c r="F11" s="72"/>
      <c r="G11" s="73" t="str">
        <f>IFERROR(__xludf.DUMMYFUNCTION("IF(AND(A11&lt;&gt;"""",B11&lt;&gt;""""), filter(ALUNNI[EMAIL],ALUNNI[ALUNNO]=B11,ALUNNI[CLASSE]=A11),)"),"aurora.petrini@pietroaldi.com")</f>
        <v>aurora.petrini@pietroaldi.com</v>
      </c>
    </row>
    <row r="12" ht="22.5" customHeight="1">
      <c r="A12" s="70" t="s">
        <v>151</v>
      </c>
      <c r="B12" s="70" t="s">
        <v>1437</v>
      </c>
      <c r="C12" s="71">
        <v>45993.0</v>
      </c>
      <c r="D12" s="70" t="s">
        <v>278</v>
      </c>
      <c r="E12" s="71">
        <v>45992.0</v>
      </c>
      <c r="F12" s="70" t="s">
        <v>151</v>
      </c>
      <c r="G12" s="73" t="str">
        <f>IFERROR(__xludf.DUMMYFUNCTION("IF(AND(A12&lt;&gt;"""",B12&lt;&gt;""""), filter(ALUNNI[EMAIL],ALUNNI[ALUNNO]=B12,ALUNNI[CLASSE]=A12),)"),"michelle.dellamora@pietroaldi.com")</f>
        <v>michelle.dellamora@pietroaldi.com</v>
      </c>
    </row>
    <row r="13" ht="22.5" customHeight="1">
      <c r="A13" s="72"/>
      <c r="B13" s="72"/>
      <c r="C13" s="71"/>
      <c r="D13" s="72"/>
      <c r="E13" s="71"/>
      <c r="F13" s="72"/>
      <c r="G13" s="73" t="str">
        <f>IFERROR(__xludf.DUMMYFUNCTION("IF(AND(A13&lt;&gt;"""",B13&lt;&gt;""""), filter(ALUNNI[EMAIL],ALUNNI[ALUNNO]=B13,ALUNNI[CLASSE]=A13),)"),"")</f>
        <v/>
      </c>
    </row>
    <row r="14" ht="22.5" customHeight="1">
      <c r="A14" s="72"/>
      <c r="B14" s="72"/>
      <c r="C14" s="71"/>
      <c r="D14" s="72"/>
      <c r="E14" s="71"/>
      <c r="F14" s="72"/>
      <c r="G14" s="73" t="str">
        <f>IFERROR(__xludf.DUMMYFUNCTION("IF(AND(A14&lt;&gt;"""",B14&lt;&gt;""""), filter(ALUNNI[EMAIL],ALUNNI[ALUNNO]=B14,ALUNNI[CLASSE]=A14),)"),"")</f>
        <v/>
      </c>
    </row>
    <row r="15" ht="22.5" customHeight="1">
      <c r="A15" s="72"/>
      <c r="B15" s="72"/>
      <c r="C15" s="71"/>
      <c r="D15" s="72"/>
      <c r="E15" s="71"/>
      <c r="F15" s="72"/>
      <c r="G15" s="73" t="str">
        <f>IFERROR(__xludf.DUMMYFUNCTION("IF(AND(A15&lt;&gt;"""",B15&lt;&gt;""""), filter(ALUNNI[EMAIL],ALUNNI[ALUNNO]=B15,ALUNNI[CLASSE]=A15),)"),"")</f>
        <v/>
      </c>
    </row>
    <row r="16" ht="22.5" customHeight="1">
      <c r="A16" s="72"/>
      <c r="B16" s="72"/>
      <c r="C16" s="71"/>
      <c r="D16" s="72"/>
      <c r="E16" s="71"/>
      <c r="F16" s="72"/>
      <c r="G16" s="73" t="str">
        <f>IFERROR(__xludf.DUMMYFUNCTION("IF(AND(A16&lt;&gt;"""",B16&lt;&gt;""""), filter(ALUNNI[EMAIL],ALUNNI[ALUNNO]=B16,ALUNNI[CLASSE]=A16),)"),"")</f>
        <v/>
      </c>
    </row>
    <row r="17" ht="22.5" customHeight="1">
      <c r="A17" s="72"/>
      <c r="B17" s="72"/>
      <c r="C17" s="71"/>
      <c r="D17" s="72"/>
      <c r="E17" s="71"/>
      <c r="F17" s="72"/>
      <c r="G17" s="73" t="str">
        <f>IFERROR(__xludf.DUMMYFUNCTION("IF(AND(A17&lt;&gt;"""",B17&lt;&gt;""""), filter(ALUNNI[EMAIL],ALUNNI[ALUNNO]=B17,ALUNNI[CLASSE]=A17),)"),"")</f>
        <v/>
      </c>
    </row>
    <row r="18" ht="22.5" customHeight="1">
      <c r="A18" s="72"/>
      <c r="B18" s="72"/>
      <c r="C18" s="71"/>
      <c r="D18" s="72"/>
      <c r="E18" s="71"/>
      <c r="F18" s="72"/>
      <c r="G18" s="73" t="str">
        <f>IFERROR(__xludf.DUMMYFUNCTION("IF(AND(A18&lt;&gt;"""",B18&lt;&gt;""""), filter(ALUNNI[EMAIL],ALUNNI[ALUNNO]=B18,ALUNNI[CLASSE]=A18),)"),"")</f>
        <v/>
      </c>
    </row>
    <row r="19" ht="22.5" customHeight="1">
      <c r="A19" s="72"/>
      <c r="B19" s="72"/>
      <c r="C19" s="71"/>
      <c r="D19" s="72"/>
      <c r="E19" s="71"/>
      <c r="F19" s="72"/>
      <c r="G19" s="73" t="str">
        <f>IFERROR(__xludf.DUMMYFUNCTION("IF(AND(A19&lt;&gt;"""",B19&lt;&gt;""""), filter(ALUNNI[EMAIL],ALUNNI[ALUNNO]=B19,ALUNNI[CLASSE]=A19),)"),"")</f>
        <v/>
      </c>
    </row>
    <row r="20" ht="22.5" customHeight="1">
      <c r="A20" s="72"/>
      <c r="B20" s="72"/>
      <c r="C20" s="71"/>
      <c r="D20" s="72"/>
      <c r="E20" s="71"/>
      <c r="F20" s="72"/>
      <c r="G20" s="73" t="str">
        <f>IFERROR(__xludf.DUMMYFUNCTION("IF(AND(A20&lt;&gt;"""",B20&lt;&gt;""""), filter(ALUNNI[EMAIL],ALUNNI[ALUNNO]=B20,ALUNNI[CLASSE]=A20),)"),"")</f>
        <v/>
      </c>
    </row>
    <row r="21" ht="22.5" customHeight="1">
      <c r="A21" s="72"/>
      <c r="B21" s="72"/>
      <c r="C21" s="71"/>
      <c r="D21" s="72"/>
      <c r="E21" s="71"/>
      <c r="F21" s="72"/>
      <c r="G21" s="73" t="str">
        <f>IFERROR(__xludf.DUMMYFUNCTION("IF(AND(A21&lt;&gt;"""",B21&lt;&gt;""""), filter(ALUNNI[EMAIL],ALUNNI[ALUNNO]=B21,ALUNNI[CLASSE]=A21),)"),"")</f>
        <v/>
      </c>
    </row>
    <row r="22" ht="22.5" customHeight="1">
      <c r="A22" s="72"/>
      <c r="B22" s="72"/>
      <c r="C22" s="71"/>
      <c r="D22" s="72"/>
      <c r="E22" s="71"/>
      <c r="F22" s="72"/>
      <c r="G22" s="73" t="str">
        <f>IFERROR(__xludf.DUMMYFUNCTION("IF(AND(A22&lt;&gt;"""",B22&lt;&gt;""""), filter(ALUNNI[EMAIL],ALUNNI[ALUNNO]=B22,ALUNNI[CLASSE]=A22),)"),"")</f>
        <v/>
      </c>
    </row>
    <row r="23" ht="22.5" customHeight="1">
      <c r="A23" s="72"/>
      <c r="B23" s="72"/>
      <c r="C23" s="71"/>
      <c r="D23" s="72"/>
      <c r="E23" s="71"/>
      <c r="F23" s="72"/>
      <c r="G23" s="73" t="str">
        <f>IFERROR(__xludf.DUMMYFUNCTION("IF(AND(A23&lt;&gt;"""",B23&lt;&gt;""""), filter(ALUNNI[EMAIL],ALUNNI[ALUNNO]=B23,ALUNNI[CLASSE]=A23),)"),"")</f>
        <v/>
      </c>
    </row>
    <row r="24" ht="22.5" customHeight="1">
      <c r="A24" s="72"/>
      <c r="B24" s="72"/>
      <c r="C24" s="71"/>
      <c r="D24" s="72"/>
      <c r="E24" s="71"/>
      <c r="F24" s="72"/>
      <c r="G24" s="73" t="str">
        <f>IFERROR(__xludf.DUMMYFUNCTION("IF(AND(A24&lt;&gt;"""",B24&lt;&gt;""""), filter(ALUNNI[EMAIL],ALUNNI[ALUNNO]=B24,ALUNNI[CLASSE]=A24),)"),"")</f>
        <v/>
      </c>
    </row>
    <row r="25" ht="22.5" customHeight="1">
      <c r="A25" s="72"/>
      <c r="B25" s="72"/>
      <c r="C25" s="71"/>
      <c r="D25" s="72"/>
      <c r="E25" s="71"/>
      <c r="F25" s="72"/>
      <c r="G25" s="73" t="str">
        <f>IFERROR(__xludf.DUMMYFUNCTION("IF(AND(A25&lt;&gt;"""",B25&lt;&gt;""""), filter(ALUNNI[EMAIL],ALUNNI[ALUNNO]=B25,ALUNNI[CLASSE]=A25),)"),"")</f>
        <v/>
      </c>
    </row>
    <row r="26" ht="22.5" customHeight="1">
      <c r="A26" s="72"/>
      <c r="B26" s="72"/>
      <c r="C26" s="71"/>
      <c r="D26" s="72"/>
      <c r="E26" s="71"/>
      <c r="F26" s="72"/>
      <c r="G26" s="73" t="str">
        <f>IFERROR(__xludf.DUMMYFUNCTION("IF(AND(A26&lt;&gt;"""",B26&lt;&gt;""""), filter(ALUNNI[EMAIL],ALUNNI[ALUNNO]=B26,ALUNNI[CLASSE]=A26),)"),"")</f>
        <v/>
      </c>
    </row>
    <row r="27" ht="22.5" customHeight="1">
      <c r="A27" s="72"/>
      <c r="B27" s="72"/>
      <c r="C27" s="71"/>
      <c r="D27" s="72"/>
      <c r="E27" s="71"/>
      <c r="F27" s="72"/>
      <c r="G27" s="73" t="str">
        <f>IFERROR(__xludf.DUMMYFUNCTION("IF(AND(A27&lt;&gt;"""",B27&lt;&gt;""""), filter(ALUNNI[EMAIL],ALUNNI[ALUNNO]=B27,ALUNNI[CLASSE]=A27),)"),"")</f>
        <v/>
      </c>
    </row>
    <row r="28" ht="22.5" customHeight="1">
      <c r="A28" s="72"/>
      <c r="B28" s="72"/>
      <c r="C28" s="71"/>
      <c r="D28" s="72"/>
      <c r="E28" s="71"/>
      <c r="F28" s="72"/>
      <c r="G28" s="73" t="str">
        <f>IFERROR(__xludf.DUMMYFUNCTION("IF(AND(A28&lt;&gt;"""",B28&lt;&gt;""""), filter(ALUNNI[EMAIL],ALUNNI[ALUNNO]=B28,ALUNNI[CLASSE]=A28),)"),"")</f>
        <v/>
      </c>
    </row>
    <row r="29" ht="22.5" customHeight="1">
      <c r="A29" s="72"/>
      <c r="B29" s="72"/>
      <c r="C29" s="71"/>
      <c r="D29" s="72"/>
      <c r="E29" s="71"/>
      <c r="F29" s="72"/>
      <c r="G29" s="73" t="str">
        <f>IFERROR(__xludf.DUMMYFUNCTION("IF(AND(A29&lt;&gt;"""",B29&lt;&gt;""""), filter(ALUNNI[EMAIL],ALUNNI[ALUNNO]=B29,ALUNNI[CLASSE]=A29),)"),"")</f>
        <v/>
      </c>
    </row>
    <row r="30" ht="22.5" customHeight="1">
      <c r="A30" s="72"/>
      <c r="B30" s="72"/>
      <c r="C30" s="71"/>
      <c r="D30" s="72"/>
      <c r="E30" s="71"/>
      <c r="F30" s="72"/>
      <c r="G30" s="73" t="str">
        <f>IFERROR(__xludf.DUMMYFUNCTION("IF(AND(A30&lt;&gt;"""",B30&lt;&gt;""""), filter(ALUNNI[EMAIL],ALUNNI[ALUNNO]=B30,ALUNNI[CLASSE]=A30),)"),"")</f>
        <v/>
      </c>
    </row>
    <row r="31" ht="22.5" customHeight="1">
      <c r="A31" s="72"/>
      <c r="B31" s="72"/>
      <c r="C31" s="71"/>
      <c r="D31" s="72"/>
      <c r="E31" s="71"/>
      <c r="F31" s="72"/>
      <c r="G31" s="73" t="str">
        <f>IFERROR(__xludf.DUMMYFUNCTION("IF(AND(A31&lt;&gt;"""",B31&lt;&gt;""""), filter(ALUNNI[EMAIL],ALUNNI[ALUNNO]=B31,ALUNNI[CLASSE]=A31),)"),"")</f>
        <v/>
      </c>
    </row>
    <row r="32" ht="22.5" customHeight="1">
      <c r="A32" s="72"/>
      <c r="B32" s="72"/>
      <c r="C32" s="71"/>
      <c r="D32" s="72"/>
      <c r="E32" s="71"/>
      <c r="F32" s="72"/>
      <c r="G32" s="73" t="str">
        <f>IFERROR(__xludf.DUMMYFUNCTION("IF(AND(A32&lt;&gt;"""",B32&lt;&gt;""""), filter(ALUNNI[EMAIL],ALUNNI[ALUNNO]=B32,ALUNNI[CLASSE]=A32),)"),"")</f>
        <v/>
      </c>
    </row>
    <row r="33" ht="22.5" customHeight="1">
      <c r="A33" s="72"/>
      <c r="B33" s="72"/>
      <c r="C33" s="71"/>
      <c r="D33" s="72"/>
      <c r="E33" s="71"/>
      <c r="F33" s="72"/>
      <c r="G33" s="73" t="str">
        <f>IFERROR(__xludf.DUMMYFUNCTION("IF(AND(A33&lt;&gt;"""",B33&lt;&gt;""""), filter(ALUNNI[EMAIL],ALUNNI[ALUNNO]=B33,ALUNNI[CLASSE]=A33),)"),"")</f>
        <v/>
      </c>
    </row>
    <row r="34" ht="22.5" customHeight="1">
      <c r="A34" s="72"/>
      <c r="B34" s="72"/>
      <c r="C34" s="71"/>
      <c r="D34" s="72"/>
      <c r="E34" s="71"/>
      <c r="F34" s="72"/>
      <c r="G34" s="73" t="str">
        <f>IFERROR(__xludf.DUMMYFUNCTION("IF(AND(A34&lt;&gt;"""",B34&lt;&gt;""""), filter(ALUNNI[EMAIL],ALUNNI[ALUNNO]=B34,ALUNNI[CLASSE]=A34),)"),"")</f>
        <v/>
      </c>
    </row>
    <row r="35" ht="22.5" customHeight="1">
      <c r="A35" s="72"/>
      <c r="B35" s="72"/>
      <c r="C35" s="71"/>
      <c r="D35" s="72"/>
      <c r="E35" s="71"/>
      <c r="F35" s="72"/>
      <c r="G35" s="73" t="str">
        <f>IFERROR(__xludf.DUMMYFUNCTION("IF(AND(A35&lt;&gt;"""",B35&lt;&gt;""""), filter(ALUNNI[EMAIL],ALUNNI[ALUNNO]=B35,ALUNNI[CLASSE]=A35),)"),"")</f>
        <v/>
      </c>
    </row>
    <row r="36" ht="22.5" customHeight="1">
      <c r="A36" s="72"/>
      <c r="B36" s="72"/>
      <c r="C36" s="71"/>
      <c r="D36" s="72"/>
      <c r="E36" s="71"/>
      <c r="F36" s="72"/>
      <c r="G36" s="73" t="str">
        <f>IFERROR(__xludf.DUMMYFUNCTION("IF(AND(A36&lt;&gt;"""",B36&lt;&gt;""""), filter(ALUNNI[EMAIL],ALUNNI[ALUNNO]=B36,ALUNNI[CLASSE]=A36),)"),"")</f>
        <v/>
      </c>
    </row>
    <row r="37" ht="22.5" customHeight="1">
      <c r="A37" s="72"/>
      <c r="B37" s="72"/>
      <c r="C37" s="71"/>
      <c r="D37" s="72"/>
      <c r="E37" s="71"/>
      <c r="F37" s="72"/>
      <c r="G37" s="73" t="str">
        <f>IFERROR(__xludf.DUMMYFUNCTION("IF(AND(A37&lt;&gt;"""",B37&lt;&gt;""""), filter(ALUNNI[EMAIL],ALUNNI[ALUNNO]=B37,ALUNNI[CLASSE]=A37),)"),"")</f>
        <v/>
      </c>
    </row>
    <row r="38" ht="22.5" customHeight="1">
      <c r="A38" s="72"/>
      <c r="B38" s="72"/>
      <c r="C38" s="71"/>
      <c r="D38" s="72"/>
      <c r="E38" s="71"/>
      <c r="F38" s="72"/>
      <c r="G38" s="73" t="str">
        <f>IFERROR(__xludf.DUMMYFUNCTION("IF(AND(A38&lt;&gt;"""",B38&lt;&gt;""""), filter(ALUNNI[EMAIL],ALUNNI[ALUNNO]=B38,ALUNNI[CLASSE]=A38),)"),"")</f>
        <v/>
      </c>
    </row>
    <row r="39" ht="22.5" customHeight="1">
      <c r="A39" s="72"/>
      <c r="B39" s="72"/>
      <c r="C39" s="71"/>
      <c r="D39" s="72"/>
      <c r="E39" s="71"/>
      <c r="F39" s="72"/>
      <c r="G39" s="73" t="str">
        <f>IFERROR(__xludf.DUMMYFUNCTION("IF(AND(A39&lt;&gt;"""",B39&lt;&gt;""""), filter(ALUNNI[EMAIL],ALUNNI[ALUNNO]=B39,ALUNNI[CLASSE]=A39),)"),"")</f>
        <v/>
      </c>
    </row>
    <row r="40" ht="22.5" customHeight="1">
      <c r="A40" s="72"/>
      <c r="B40" s="72"/>
      <c r="C40" s="71"/>
      <c r="D40" s="72"/>
      <c r="E40" s="71"/>
      <c r="F40" s="72"/>
      <c r="G40" s="73" t="str">
        <f>IFERROR(__xludf.DUMMYFUNCTION("IF(AND(A40&lt;&gt;"""",B40&lt;&gt;""""), filter(ALUNNI[EMAIL],ALUNNI[ALUNNO]=B40,ALUNNI[CLASSE]=A40),)"),"")</f>
        <v/>
      </c>
    </row>
    <row r="41" ht="22.5" customHeight="1">
      <c r="A41" s="72"/>
      <c r="B41" s="72"/>
      <c r="C41" s="71"/>
      <c r="D41" s="72"/>
      <c r="E41" s="71"/>
      <c r="F41" s="72"/>
      <c r="G41" s="73" t="str">
        <f>IFERROR(__xludf.DUMMYFUNCTION("IF(AND(A41&lt;&gt;"""",B41&lt;&gt;""""), filter(ALUNNI[EMAIL],ALUNNI[ALUNNO]=B41,ALUNNI[CLASSE]=A41),)"),"")</f>
        <v/>
      </c>
    </row>
    <row r="42" ht="22.5" customHeight="1">
      <c r="A42" s="72"/>
      <c r="B42" s="72"/>
      <c r="C42" s="71"/>
      <c r="D42" s="72"/>
      <c r="E42" s="71"/>
      <c r="F42" s="72"/>
      <c r="G42" s="73" t="str">
        <f>IFERROR(__xludf.DUMMYFUNCTION("IF(AND(A42&lt;&gt;"""",B42&lt;&gt;""""), filter(ALUNNI[EMAIL],ALUNNI[ALUNNO]=B42,ALUNNI[CLASSE]=A42),)"),"")</f>
        <v/>
      </c>
    </row>
  </sheetData>
  <dataValidations>
    <dataValidation type="custom" allowBlank="1" showDropDown="1" sqref="C2:C42 E2:E42">
      <formula1>OR(NOT(ISERROR(DATEVALUE(C2))), AND(ISNUMBER(C2), LEFT(CELL("format", C2))="D"))</formula1>
    </dataValidation>
    <dataValidation type="list" allowBlank="1" sqref="B2:B42">
      <formula1>#REF!</formula1>
    </dataValidation>
    <dataValidation allowBlank="1" showDropDown="1" sqref="G2:G42"/>
    <dataValidation type="list" allowBlank="1" sqref="A2:A42 D2:D42 F2:F42">
      <formula1>#REF!</formula1>
    </dataValidation>
  </dataValidations>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5"/>
    <col customWidth="1" min="2" max="2" width="13.38"/>
    <col customWidth="1" min="3" max="3" width="14.88"/>
    <col customWidth="1" min="4" max="4" width="17.88"/>
    <col customWidth="1" min="5" max="5" width="28.38"/>
    <col customWidth="1" min="6" max="6" width="2.13"/>
    <col customWidth="1" min="7" max="7" width="15.13"/>
    <col customWidth="1" min="8" max="8" width="18.88"/>
    <col customWidth="1" min="9" max="9" width="14.13"/>
    <col customWidth="1" min="10" max="10" width="19.38"/>
    <col customWidth="1" min="11" max="11" width="32.25"/>
  </cols>
  <sheetData>
    <row r="1" ht="22.5" customHeight="1">
      <c r="A1" s="74" t="s">
        <v>1563</v>
      </c>
      <c r="B1" s="74" t="s">
        <v>1564</v>
      </c>
      <c r="C1" s="74" t="s">
        <v>1566</v>
      </c>
      <c r="D1" s="75" t="s">
        <v>1568</v>
      </c>
      <c r="E1" s="75" t="s">
        <v>1569</v>
      </c>
      <c r="F1" s="76"/>
      <c r="G1" s="77" t="s">
        <v>1570</v>
      </c>
      <c r="H1" s="77" t="s">
        <v>1571</v>
      </c>
      <c r="I1" s="77" t="s">
        <v>1572</v>
      </c>
      <c r="J1" s="77" t="s">
        <v>1573</v>
      </c>
      <c r="K1" s="77" t="s">
        <v>1575</v>
      </c>
      <c r="L1" s="78"/>
      <c r="M1" s="79"/>
      <c r="N1" s="79"/>
      <c r="O1" s="80"/>
    </row>
    <row r="2" ht="22.5" customHeight="1">
      <c r="A2" s="81" t="s">
        <v>1579</v>
      </c>
      <c r="B2" s="81" t="s">
        <v>1580</v>
      </c>
      <c r="C2" s="4" t="s">
        <v>333</v>
      </c>
      <c r="D2" s="4" t="s">
        <v>1583</v>
      </c>
      <c r="E2" s="81" t="str">
        <f t="shared" ref="E2:E139" si="1">IF(A2&lt;&gt;"", LOWER(CONCATENATE(SUBSTITUTE(SUBSTITUTE(A2," ",""),"'",""),".",SUBSTITUTE(SUBSTITUTE(B2," ",""),"'",""),"@PIETROALDI.COM")),)</f>
        <v>acheronte.tiziana@pietroaldi.com</v>
      </c>
      <c r="F2" s="82"/>
      <c r="G2" s="41" t="s">
        <v>1588</v>
      </c>
      <c r="H2" s="41" t="s">
        <v>1590</v>
      </c>
      <c r="I2" s="4" t="s">
        <v>333</v>
      </c>
      <c r="J2" s="4" t="s">
        <v>1593</v>
      </c>
      <c r="K2" s="81" t="str">
        <f t="shared" ref="K2:K139" si="2">IF(G2&lt;&gt;"", LOWER(CONCATENATE(SUBSTITUTE(SUBSTITUTE(G2," ",""),"'",""),".",SUBSTITUTE(SUBSTITUTE(H2," ",""),"'",""),"@PIETROALDI.COM")),)</f>
        <v>agostini.laura@pietroaldi.com</v>
      </c>
      <c r="L2" s="83"/>
      <c r="M2" s="84"/>
      <c r="N2" s="84"/>
      <c r="O2" s="85"/>
    </row>
    <row r="3" ht="22.5" customHeight="1">
      <c r="A3" s="81" t="s">
        <v>1597</v>
      </c>
      <c r="B3" s="81" t="s">
        <v>1598</v>
      </c>
      <c r="C3" s="4" t="s">
        <v>333</v>
      </c>
      <c r="D3" s="4" t="s">
        <v>70</v>
      </c>
      <c r="E3" s="81" t="str">
        <f t="shared" si="1"/>
        <v>antichi.maddalena@pietroaldi.com</v>
      </c>
      <c r="F3" s="82"/>
      <c r="G3" s="41" t="s">
        <v>1599</v>
      </c>
      <c r="H3" s="41" t="s">
        <v>1600</v>
      </c>
      <c r="I3" s="4" t="s">
        <v>333</v>
      </c>
      <c r="J3" s="4" t="s">
        <v>1601</v>
      </c>
      <c r="K3" s="81" t="str">
        <f t="shared" si="2"/>
        <v>corradi.giulia@pietroaldi.com</v>
      </c>
      <c r="L3" s="83"/>
      <c r="M3" s="84"/>
      <c r="N3" s="84"/>
      <c r="O3" s="85"/>
    </row>
    <row r="4" ht="22.5" customHeight="1">
      <c r="A4" s="81" t="s">
        <v>1603</v>
      </c>
      <c r="B4" s="81" t="s">
        <v>1604</v>
      </c>
      <c r="C4" s="4" t="s">
        <v>333</v>
      </c>
      <c r="D4" s="4" t="s">
        <v>1605</v>
      </c>
      <c r="E4" s="81" t="str">
        <f t="shared" si="1"/>
        <v>babini.roberta@pietroaldi.com</v>
      </c>
      <c r="F4" s="82"/>
      <c r="G4" s="41" t="s">
        <v>1606</v>
      </c>
      <c r="H4" s="41" t="s">
        <v>1607</v>
      </c>
      <c r="I4" s="4" t="s">
        <v>333</v>
      </c>
      <c r="J4" s="4" t="s">
        <v>1608</v>
      </c>
      <c r="K4" s="81" t="str">
        <f t="shared" si="2"/>
        <v>desiderio.floriana@pietroaldi.com</v>
      </c>
      <c r="L4" s="83"/>
      <c r="M4" s="86" t="s">
        <v>1611</v>
      </c>
      <c r="N4" s="87"/>
      <c r="O4" s="87"/>
    </row>
    <row r="5" ht="22.5" customHeight="1">
      <c r="A5" s="81" t="s">
        <v>1612</v>
      </c>
      <c r="B5" s="81" t="s">
        <v>1613</v>
      </c>
      <c r="C5" s="4" t="s">
        <v>333</v>
      </c>
      <c r="D5" s="4" t="s">
        <v>1583</v>
      </c>
      <c r="E5" s="81" t="str">
        <f t="shared" si="1"/>
        <v>bacci.mitia@pietroaldi.com</v>
      </c>
      <c r="F5" s="82"/>
      <c r="G5" s="41" t="s">
        <v>1615</v>
      </c>
      <c r="H5" s="41" t="s">
        <v>1616</v>
      </c>
      <c r="I5" s="4" t="s">
        <v>333</v>
      </c>
      <c r="J5" s="4" t="s">
        <v>1617</v>
      </c>
      <c r="K5" s="81" t="str">
        <f t="shared" si="2"/>
        <v>dicianni.luca@pietroaldi.com</v>
      </c>
      <c r="L5" s="83"/>
      <c r="M5" s="88"/>
    </row>
    <row r="6" ht="22.5" customHeight="1">
      <c r="A6" s="81" t="s">
        <v>1619</v>
      </c>
      <c r="B6" s="81" t="s">
        <v>1620</v>
      </c>
      <c r="C6" s="4" t="s">
        <v>333</v>
      </c>
      <c r="D6" s="4" t="s">
        <v>1601</v>
      </c>
      <c r="E6" s="81" t="str">
        <f t="shared" si="1"/>
        <v>baldini.carla@pietroaldi.com</v>
      </c>
      <c r="F6" s="82"/>
      <c r="G6" s="41" t="s">
        <v>1622</v>
      </c>
      <c r="H6" s="41" t="s">
        <v>1623</v>
      </c>
      <c r="I6" s="4" t="s">
        <v>1625</v>
      </c>
      <c r="J6" s="4" t="s">
        <v>1583</v>
      </c>
      <c r="K6" s="81" t="str">
        <f t="shared" si="2"/>
        <v>fanucchi.stefano@pietroaldi.com</v>
      </c>
      <c r="L6" s="83"/>
      <c r="M6" s="88"/>
    </row>
    <row r="7" ht="22.5" customHeight="1">
      <c r="A7" s="81" t="s">
        <v>1627</v>
      </c>
      <c r="B7" s="81" t="s">
        <v>1628</v>
      </c>
      <c r="C7" s="4" t="s">
        <v>333</v>
      </c>
      <c r="D7" s="4" t="s">
        <v>1605</v>
      </c>
      <c r="E7" s="81" t="str">
        <f t="shared" si="1"/>
        <v>balestri.natalia@pietroaldi.com</v>
      </c>
      <c r="F7" s="82"/>
      <c r="G7" s="41" t="s">
        <v>1630</v>
      </c>
      <c r="H7" s="41" t="s">
        <v>1631</v>
      </c>
      <c r="I7" s="4" t="s">
        <v>333</v>
      </c>
      <c r="J7" s="4" t="s">
        <v>1632</v>
      </c>
      <c r="K7" s="81" t="str">
        <f t="shared" si="2"/>
        <v>fommei.francesca@pietroaldi.com</v>
      </c>
      <c r="L7" s="83"/>
      <c r="M7" s="88"/>
    </row>
    <row r="8" ht="22.5" customHeight="1">
      <c r="A8" s="81" t="s">
        <v>1634</v>
      </c>
      <c r="B8" s="81" t="s">
        <v>1635</v>
      </c>
      <c r="C8" s="4" t="s">
        <v>333</v>
      </c>
      <c r="D8" s="4" t="s">
        <v>1593</v>
      </c>
      <c r="E8" s="81" t="str">
        <f t="shared" si="1"/>
        <v>barozzi.lucia@pietroaldi.com</v>
      </c>
      <c r="F8" s="82"/>
      <c r="G8" s="41" t="s">
        <v>1637</v>
      </c>
      <c r="H8" s="41" t="s">
        <v>1638</v>
      </c>
      <c r="I8" s="4" t="s">
        <v>333</v>
      </c>
      <c r="J8" s="4" t="s">
        <v>1583</v>
      </c>
      <c r="K8" s="81" t="str">
        <f t="shared" si="2"/>
        <v>lanzano.rosa@pietroaldi.com</v>
      </c>
      <c r="L8" s="83"/>
      <c r="M8" s="88"/>
    </row>
    <row r="9" ht="22.5" customHeight="1">
      <c r="A9" s="81" t="s">
        <v>1639</v>
      </c>
      <c r="B9" s="81" t="s">
        <v>1640</v>
      </c>
      <c r="C9" s="4" t="s">
        <v>333</v>
      </c>
      <c r="D9" s="4" t="s">
        <v>1605</v>
      </c>
      <c r="E9" s="81" t="str">
        <f t="shared" si="1"/>
        <v>barravecchia.paola@pietroaldi.com</v>
      </c>
      <c r="F9" s="82"/>
      <c r="G9" s="41" t="s">
        <v>1642</v>
      </c>
      <c r="H9" s="41" t="s">
        <v>1643</v>
      </c>
      <c r="I9" s="4" t="s">
        <v>1625</v>
      </c>
      <c r="J9" s="4" t="s">
        <v>1632</v>
      </c>
      <c r="K9" s="81" t="str">
        <f t="shared" si="2"/>
        <v>milli.alberto@pietroaldi.com</v>
      </c>
      <c r="L9" s="83"/>
      <c r="M9" s="88"/>
    </row>
    <row r="10" ht="22.5" customHeight="1">
      <c r="A10" s="81" t="s">
        <v>1645</v>
      </c>
      <c r="B10" s="81" t="s">
        <v>1646</v>
      </c>
      <c r="C10" s="4" t="s">
        <v>333</v>
      </c>
      <c r="D10" s="4" t="s">
        <v>1583</v>
      </c>
      <c r="E10" s="81" t="str">
        <f t="shared" si="1"/>
        <v>basili.caterina@pietroaldi.com</v>
      </c>
      <c r="F10" s="82"/>
      <c r="G10" s="41" t="s">
        <v>1648</v>
      </c>
      <c r="H10" s="41" t="s">
        <v>1650</v>
      </c>
      <c r="I10" s="4" t="s">
        <v>333</v>
      </c>
      <c r="J10" s="4" t="s">
        <v>1632</v>
      </c>
      <c r="K10" s="81" t="str">
        <f t="shared" si="2"/>
        <v>taccioli.alice@pietroaldi.com</v>
      </c>
      <c r="L10" s="83"/>
      <c r="M10" s="88"/>
    </row>
    <row r="11" ht="22.5" customHeight="1">
      <c r="A11" s="81" t="s">
        <v>1651</v>
      </c>
      <c r="B11" s="81" t="s">
        <v>1635</v>
      </c>
      <c r="C11" s="4" t="s">
        <v>333</v>
      </c>
      <c r="D11" s="4" t="s">
        <v>1654</v>
      </c>
      <c r="E11" s="81" t="str">
        <f t="shared" si="1"/>
        <v>bersotti.lucia@pietroaldi.com</v>
      </c>
      <c r="F11" s="82"/>
      <c r="G11" s="41" t="s">
        <v>1656</v>
      </c>
      <c r="H11" s="41" t="s">
        <v>1657</v>
      </c>
      <c r="I11" s="4" t="s">
        <v>1625</v>
      </c>
      <c r="J11" s="4" t="s">
        <v>1605</v>
      </c>
      <c r="K11" s="81" t="str">
        <f t="shared" si="2"/>
        <v>terni.alessio@pietroaldi.com</v>
      </c>
      <c r="L11" s="83"/>
      <c r="M11" s="88"/>
    </row>
    <row r="12" ht="22.5" customHeight="1">
      <c r="A12" s="81" t="s">
        <v>1660</v>
      </c>
      <c r="B12" s="81" t="s">
        <v>1661</v>
      </c>
      <c r="C12" s="4" t="s">
        <v>333</v>
      </c>
      <c r="D12" s="4" t="s">
        <v>1617</v>
      </c>
      <c r="E12" s="81" t="str">
        <f t="shared" si="1"/>
        <v>bonari.sonia@pietroaldi.com</v>
      </c>
      <c r="F12" s="82"/>
      <c r="G12" s="41" t="s">
        <v>1662</v>
      </c>
      <c r="H12" s="41" t="s">
        <v>1663</v>
      </c>
      <c r="I12" s="4" t="s">
        <v>1625</v>
      </c>
      <c r="J12" s="4" t="s">
        <v>1593</v>
      </c>
      <c r="K12" s="81" t="str">
        <f t="shared" si="2"/>
        <v>gonnelli.federico@pietroaldi.com</v>
      </c>
      <c r="L12" s="83"/>
      <c r="M12" s="89"/>
      <c r="N12" s="90"/>
      <c r="O12" s="90"/>
    </row>
    <row r="13" ht="22.5" customHeight="1">
      <c r="A13" s="81" t="s">
        <v>1666</v>
      </c>
      <c r="B13" s="81" t="s">
        <v>1667</v>
      </c>
      <c r="C13" s="4" t="s">
        <v>333</v>
      </c>
      <c r="D13" s="4" t="s">
        <v>1608</v>
      </c>
      <c r="E13" s="81" t="str">
        <f t="shared" si="1"/>
        <v>bresca.angela@pietroaldi.com</v>
      </c>
      <c r="F13" s="82"/>
      <c r="G13" s="41" t="s">
        <v>1669</v>
      </c>
      <c r="H13" s="41" t="s">
        <v>1623</v>
      </c>
      <c r="I13" s="4" t="s">
        <v>1625</v>
      </c>
      <c r="J13" s="4" t="s">
        <v>1593</v>
      </c>
      <c r="K13" s="81" t="str">
        <f t="shared" si="2"/>
        <v>steri.stefano@pietroaldi.com</v>
      </c>
      <c r="L13" s="83"/>
      <c r="M13" s="84"/>
      <c r="N13" s="84"/>
      <c r="O13" s="85"/>
    </row>
    <row r="14" ht="22.5" customHeight="1">
      <c r="A14" s="81" t="s">
        <v>1670</v>
      </c>
      <c r="B14" s="81" t="s">
        <v>1657</v>
      </c>
      <c r="C14" s="4" t="s">
        <v>1625</v>
      </c>
      <c r="D14" s="4" t="s">
        <v>1608</v>
      </c>
      <c r="E14" s="81" t="str">
        <f t="shared" si="1"/>
        <v>brizzi.alessio@pietroaldi.com</v>
      </c>
      <c r="F14" s="82"/>
      <c r="G14" s="41" t="s">
        <v>1672</v>
      </c>
      <c r="H14" s="41" t="s">
        <v>1674</v>
      </c>
      <c r="I14" s="4" t="s">
        <v>333</v>
      </c>
      <c r="J14" s="4" t="s">
        <v>1593</v>
      </c>
      <c r="K14" s="81" t="str">
        <f t="shared" si="2"/>
        <v>becattini.elisabetta@pietroaldi.com</v>
      </c>
      <c r="L14" s="83"/>
      <c r="M14" s="84"/>
      <c r="N14" s="84"/>
      <c r="O14" s="85"/>
    </row>
    <row r="15" ht="22.5" customHeight="1">
      <c r="A15" s="81" t="s">
        <v>1676</v>
      </c>
      <c r="B15" s="81" t="s">
        <v>1677</v>
      </c>
      <c r="C15" s="4" t="s">
        <v>1625</v>
      </c>
      <c r="D15" s="4" t="s">
        <v>1617</v>
      </c>
      <c r="E15" s="81" t="str">
        <f t="shared" si="1"/>
        <v>bruno.lorenzo@pietroaldi.com</v>
      </c>
      <c r="F15" s="82"/>
      <c r="G15" s="41" t="s">
        <v>1679</v>
      </c>
      <c r="H15" s="41" t="s">
        <v>1680</v>
      </c>
      <c r="I15" s="4" t="s">
        <v>333</v>
      </c>
      <c r="J15" s="4" t="s">
        <v>1632</v>
      </c>
      <c r="K15" s="81" t="str">
        <f t="shared" si="2"/>
        <v>savelli.rosanna@pietroaldi.com</v>
      </c>
      <c r="L15" s="83"/>
      <c r="M15" s="84"/>
      <c r="N15" s="84"/>
      <c r="O15" s="85"/>
    </row>
    <row r="16" ht="22.5" customHeight="1">
      <c r="A16" s="81" t="s">
        <v>1681</v>
      </c>
      <c r="B16" s="81" t="s">
        <v>1661</v>
      </c>
      <c r="C16" s="4" t="s">
        <v>333</v>
      </c>
      <c r="D16" s="4" t="s">
        <v>1583</v>
      </c>
      <c r="E16" s="81" t="str">
        <f t="shared" si="1"/>
        <v>bucci.sonia@pietroaldi.com</v>
      </c>
      <c r="F16" s="82"/>
      <c r="G16" s="41" t="s">
        <v>1682</v>
      </c>
      <c r="H16" s="41" t="s">
        <v>1628</v>
      </c>
      <c r="I16" s="4" t="s">
        <v>333</v>
      </c>
      <c r="J16" s="4" t="s">
        <v>1617</v>
      </c>
      <c r="K16" s="81" t="str">
        <f t="shared" si="2"/>
        <v>frattini.natalia@pietroaldi.com</v>
      </c>
      <c r="L16" s="83"/>
      <c r="M16" s="84"/>
      <c r="N16" s="84"/>
      <c r="O16" s="85"/>
    </row>
    <row r="17" ht="22.5" customHeight="1">
      <c r="A17" s="81" t="s">
        <v>1686</v>
      </c>
      <c r="B17" s="81" t="s">
        <v>1687</v>
      </c>
      <c r="C17" s="4" t="s">
        <v>333</v>
      </c>
      <c r="D17" s="4" t="s">
        <v>1583</v>
      </c>
      <c r="E17" s="81" t="str">
        <f t="shared" si="1"/>
        <v>caldara.cristiana@pietroaldi.com</v>
      </c>
      <c r="F17" s="82"/>
      <c r="G17" s="41" t="s">
        <v>1689</v>
      </c>
      <c r="H17" s="41" t="s">
        <v>1690</v>
      </c>
      <c r="I17" s="4" t="s">
        <v>1625</v>
      </c>
      <c r="J17" s="4" t="s">
        <v>1632</v>
      </c>
      <c r="K17" s="81" t="str">
        <f t="shared" si="2"/>
        <v>ruggieri.francesco@pietroaldi.com</v>
      </c>
      <c r="L17" s="83"/>
      <c r="M17" s="84"/>
      <c r="N17" s="84"/>
      <c r="O17" s="85"/>
    </row>
    <row r="18" ht="22.5" customHeight="1">
      <c r="A18" s="81" t="s">
        <v>1692</v>
      </c>
      <c r="B18" s="81" t="s">
        <v>1693</v>
      </c>
      <c r="C18" s="4" t="s">
        <v>1625</v>
      </c>
      <c r="D18" s="4" t="s">
        <v>1601</v>
      </c>
      <c r="E18" s="81" t="str">
        <f t="shared" si="1"/>
        <v>capparelli.guido@pietroaldi.com</v>
      </c>
      <c r="F18" s="82"/>
      <c r="G18" s="41"/>
      <c r="H18" s="41"/>
      <c r="I18" s="4" t="s">
        <v>1625</v>
      </c>
      <c r="J18" s="91"/>
      <c r="K18" s="81" t="str">
        <f t="shared" si="2"/>
        <v/>
      </c>
      <c r="L18" s="83"/>
      <c r="M18" s="84"/>
      <c r="N18" s="84"/>
      <c r="O18" s="85"/>
    </row>
    <row r="19" ht="22.5" customHeight="1">
      <c r="A19" s="81" t="s">
        <v>1697</v>
      </c>
      <c r="B19" s="81" t="s">
        <v>1698</v>
      </c>
      <c r="C19" s="4" t="s">
        <v>1625</v>
      </c>
      <c r="D19" s="4" t="s">
        <v>1593</v>
      </c>
      <c r="E19" s="81" t="str">
        <f t="shared" si="1"/>
        <v>cartocci.gianni@pietroaldi.com</v>
      </c>
      <c r="F19" s="82"/>
      <c r="G19" s="41" t="s">
        <v>1700</v>
      </c>
      <c r="H19" s="41" t="s">
        <v>1701</v>
      </c>
      <c r="I19" s="4" t="s">
        <v>333</v>
      </c>
      <c r="J19" s="4" t="s">
        <v>1605</v>
      </c>
      <c r="K19" s="81" t="str">
        <f t="shared" si="2"/>
        <v>biscaro.debbie@pietroaldi.com</v>
      </c>
      <c r="L19" s="83"/>
      <c r="M19" s="84"/>
      <c r="N19" s="84"/>
      <c r="O19" s="85"/>
    </row>
    <row r="20" ht="22.5" customHeight="1">
      <c r="A20" s="81" t="s">
        <v>1702</v>
      </c>
      <c r="B20" s="81" t="s">
        <v>1657</v>
      </c>
      <c r="C20" s="4" t="s">
        <v>1625</v>
      </c>
      <c r="D20" s="4" t="s">
        <v>1605</v>
      </c>
      <c r="E20" s="81" t="str">
        <f t="shared" si="1"/>
        <v>casagli.alessio@pietroaldi.com</v>
      </c>
      <c r="F20" s="82"/>
      <c r="G20" s="41" t="s">
        <v>1706</v>
      </c>
      <c r="H20" s="41" t="s">
        <v>1690</v>
      </c>
      <c r="I20" s="4" t="s">
        <v>1625</v>
      </c>
      <c r="J20" s="4" t="s">
        <v>1654</v>
      </c>
      <c r="K20" s="81" t="str">
        <f t="shared" si="2"/>
        <v>spina.francesco@pietroaldi.com</v>
      </c>
      <c r="L20" s="83"/>
      <c r="M20" s="84"/>
      <c r="N20" s="84"/>
      <c r="O20" s="85"/>
    </row>
    <row r="21" ht="22.5" customHeight="1">
      <c r="A21" s="81" t="s">
        <v>1709</v>
      </c>
      <c r="B21" s="81" t="s">
        <v>1604</v>
      </c>
      <c r="C21" s="4" t="s">
        <v>333</v>
      </c>
      <c r="D21" s="4" t="s">
        <v>1593</v>
      </c>
      <c r="E21" s="81" t="str">
        <f t="shared" si="1"/>
        <v>cellesi.roberta@pietroaldi.com</v>
      </c>
      <c r="F21" s="82"/>
      <c r="G21" s="41" t="s">
        <v>1710</v>
      </c>
      <c r="H21" s="41" t="s">
        <v>1711</v>
      </c>
      <c r="I21" s="4" t="s">
        <v>333</v>
      </c>
      <c r="J21" s="4" t="s">
        <v>1654</v>
      </c>
      <c r="K21" s="81" t="str">
        <f t="shared" si="2"/>
        <v>banti.ilaria@pietroaldi.com</v>
      </c>
      <c r="L21" s="83"/>
      <c r="M21" s="84"/>
      <c r="N21" s="84"/>
      <c r="O21" s="85"/>
    </row>
    <row r="22" ht="22.5" customHeight="1">
      <c r="A22" s="81" t="s">
        <v>1713</v>
      </c>
      <c r="B22" s="81" t="s">
        <v>1714</v>
      </c>
      <c r="C22" s="4" t="s">
        <v>333</v>
      </c>
      <c r="D22" s="4" t="s">
        <v>1593</v>
      </c>
      <c r="E22" s="81" t="str">
        <f t="shared" si="1"/>
        <v>chimenti.chiara@pietroaldi.com</v>
      </c>
      <c r="F22" s="82"/>
      <c r="G22" s="41" t="s">
        <v>1717</v>
      </c>
      <c r="H22" s="41" t="s">
        <v>1643</v>
      </c>
      <c r="I22" s="4" t="s">
        <v>1625</v>
      </c>
      <c r="J22" s="4" t="s">
        <v>1654</v>
      </c>
      <c r="K22" s="81" t="str">
        <f t="shared" si="2"/>
        <v>baini.alberto@pietroaldi.com</v>
      </c>
      <c r="L22" s="83"/>
      <c r="M22" s="84"/>
      <c r="N22" s="84"/>
      <c r="O22" s="85"/>
    </row>
    <row r="23" ht="22.5" customHeight="1">
      <c r="A23" s="81" t="s">
        <v>1718</v>
      </c>
      <c r="B23" s="81" t="s">
        <v>1719</v>
      </c>
      <c r="C23" s="4" t="s">
        <v>333</v>
      </c>
      <c r="D23" s="4" t="s">
        <v>1593</v>
      </c>
      <c r="E23" s="81" t="str">
        <f t="shared" si="1"/>
        <v>ciolfi.claudia@pietroaldi.com</v>
      </c>
      <c r="F23" s="82"/>
      <c r="G23" s="41" t="s">
        <v>1720</v>
      </c>
      <c r="H23" s="41" t="s">
        <v>1690</v>
      </c>
      <c r="I23" s="4" t="s">
        <v>1625</v>
      </c>
      <c r="J23" s="4" t="s">
        <v>1608</v>
      </c>
      <c r="K23" s="81" t="str">
        <f t="shared" si="2"/>
        <v>caserta.francesco@pietroaldi.com</v>
      </c>
      <c r="L23" s="83"/>
      <c r="M23" s="84"/>
      <c r="N23" s="84"/>
      <c r="O23" s="85"/>
    </row>
    <row r="24" ht="22.5" customHeight="1">
      <c r="A24" s="81" t="s">
        <v>1721</v>
      </c>
      <c r="B24" s="81" t="s">
        <v>1623</v>
      </c>
      <c r="C24" s="4" t="s">
        <v>1625</v>
      </c>
      <c r="D24" s="4" t="s">
        <v>1632</v>
      </c>
      <c r="E24" s="81" t="str">
        <f t="shared" si="1"/>
        <v>colli.stefano@pietroaldi.com</v>
      </c>
      <c r="F24" s="82"/>
      <c r="G24" s="41" t="s">
        <v>1724</v>
      </c>
      <c r="H24" s="41" t="s">
        <v>1726</v>
      </c>
      <c r="I24" s="4" t="s">
        <v>333</v>
      </c>
      <c r="J24" s="4" t="s">
        <v>1632</v>
      </c>
      <c r="K24" s="81" t="str">
        <f t="shared" si="2"/>
        <v>colaps.arianna@pietroaldi.com</v>
      </c>
      <c r="L24" s="83"/>
      <c r="M24" s="84"/>
      <c r="N24" s="84"/>
      <c r="O24" s="85"/>
    </row>
    <row r="25" ht="22.5" customHeight="1">
      <c r="A25" s="81" t="s">
        <v>1727</v>
      </c>
      <c r="B25" s="81" t="s">
        <v>1728</v>
      </c>
      <c r="C25" s="4" t="s">
        <v>333</v>
      </c>
      <c r="D25" s="4" t="s">
        <v>1617</v>
      </c>
      <c r="E25" s="81" t="str">
        <f t="shared" si="1"/>
        <v>coppola.cecilia@pietroaldi.com</v>
      </c>
      <c r="F25" s="82"/>
      <c r="G25" s="41" t="s">
        <v>1730</v>
      </c>
      <c r="H25" s="41" t="s">
        <v>1600</v>
      </c>
      <c r="I25" s="4" t="s">
        <v>333</v>
      </c>
      <c r="J25" s="4" t="s">
        <v>1583</v>
      </c>
      <c r="K25" s="81" t="str">
        <f t="shared" si="2"/>
        <v>caprini.giulia@pietroaldi.com</v>
      </c>
      <c r="L25" s="83"/>
      <c r="M25" s="84"/>
      <c r="N25" s="84"/>
      <c r="O25" s="85"/>
    </row>
    <row r="26" ht="22.5" customHeight="1">
      <c r="A26" s="81" t="s">
        <v>1733</v>
      </c>
      <c r="B26" s="81" t="s">
        <v>1735</v>
      </c>
      <c r="C26" s="4" t="s">
        <v>333</v>
      </c>
      <c r="D26" s="4" t="s">
        <v>1583</v>
      </c>
      <c r="E26" s="81" t="str">
        <f t="shared" si="1"/>
        <v>cordovani.irene@pietroaldi.com</v>
      </c>
      <c r="F26" s="82"/>
      <c r="G26" s="41" t="s">
        <v>1738</v>
      </c>
      <c r="H26" s="41" t="s">
        <v>1714</v>
      </c>
      <c r="I26" s="4" t="s">
        <v>333</v>
      </c>
      <c r="J26" s="4" t="s">
        <v>1583</v>
      </c>
      <c r="K26" s="81" t="str">
        <f t="shared" si="2"/>
        <v>viggiani.chiara@pietroaldi.com</v>
      </c>
      <c r="L26" s="83"/>
      <c r="M26" s="84"/>
      <c r="N26" s="84"/>
      <c r="O26" s="85"/>
    </row>
    <row r="27" ht="22.5" customHeight="1">
      <c r="A27" s="81" t="s">
        <v>1739</v>
      </c>
      <c r="B27" s="81" t="s">
        <v>1646</v>
      </c>
      <c r="C27" s="4" t="s">
        <v>333</v>
      </c>
      <c r="D27" s="4" t="s">
        <v>1583</v>
      </c>
      <c r="E27" s="81" t="str">
        <f t="shared" si="1"/>
        <v>cruciani.caterina@pietroaldi.com</v>
      </c>
      <c r="F27" s="82"/>
      <c r="G27" s="41" t="s">
        <v>1741</v>
      </c>
      <c r="H27" s="41" t="s">
        <v>1742</v>
      </c>
      <c r="I27" s="4" t="s">
        <v>333</v>
      </c>
      <c r="J27" s="4" t="s">
        <v>1605</v>
      </c>
      <c r="K27" s="81" t="str">
        <f t="shared" si="2"/>
        <v>papetti.luana@pietroaldi.com</v>
      </c>
      <c r="L27" s="83"/>
      <c r="M27" s="84"/>
      <c r="N27" s="84"/>
      <c r="O27" s="85"/>
    </row>
    <row r="28" ht="22.5" customHeight="1">
      <c r="A28" s="81" t="s">
        <v>1746</v>
      </c>
      <c r="B28" s="81" t="s">
        <v>1690</v>
      </c>
      <c r="C28" s="4" t="s">
        <v>1625</v>
      </c>
      <c r="D28" s="4" t="s">
        <v>1617</v>
      </c>
      <c r="E28" s="81" t="str">
        <f t="shared" si="1"/>
        <v>dargento.francesco@pietroaldi.com</v>
      </c>
      <c r="F28" s="82"/>
      <c r="G28" s="41" t="s">
        <v>1747</v>
      </c>
      <c r="H28" s="41" t="s">
        <v>1748</v>
      </c>
      <c r="I28" s="4" t="s">
        <v>1625</v>
      </c>
      <c r="J28" s="4" t="s">
        <v>1593</v>
      </c>
      <c r="K28" s="81" t="str">
        <f t="shared" si="2"/>
        <v>brini.lapo@pietroaldi.com</v>
      </c>
      <c r="L28" s="83"/>
      <c r="M28" s="84"/>
      <c r="N28" s="84"/>
      <c r="O28" s="85"/>
    </row>
    <row r="29" ht="22.5" customHeight="1">
      <c r="A29" s="81" t="s">
        <v>1750</v>
      </c>
      <c r="B29" s="81" t="s">
        <v>1751</v>
      </c>
      <c r="C29" s="4" t="s">
        <v>333</v>
      </c>
      <c r="D29" s="4" t="s">
        <v>1593</v>
      </c>
      <c r="E29" s="81" t="str">
        <f t="shared" si="1"/>
        <v>delia.giovanna@pietroaldi.com</v>
      </c>
      <c r="F29" s="82"/>
      <c r="G29" s="41" t="s">
        <v>1754</v>
      </c>
      <c r="H29" s="41" t="s">
        <v>1755</v>
      </c>
      <c r="I29" s="4" t="s">
        <v>333</v>
      </c>
      <c r="J29" s="4" t="s">
        <v>1593</v>
      </c>
      <c r="K29" s="81" t="str">
        <f t="shared" si="2"/>
        <v>ziccardi.antonella@pietroaldi.com</v>
      </c>
      <c r="L29" s="83"/>
      <c r="M29" s="84"/>
      <c r="N29" s="84"/>
      <c r="O29" s="85"/>
    </row>
    <row r="30" ht="22.5" customHeight="1">
      <c r="A30" s="81" t="s">
        <v>1758</v>
      </c>
      <c r="B30" s="81" t="s">
        <v>1759</v>
      </c>
      <c r="C30" s="4" t="s">
        <v>1625</v>
      </c>
      <c r="D30" s="4" t="s">
        <v>1593</v>
      </c>
      <c r="E30" s="81" t="str">
        <f t="shared" si="1"/>
        <v>delucia.domenico@pietroaldi.com</v>
      </c>
      <c r="F30" s="82"/>
      <c r="G30" s="41" t="s">
        <v>1760</v>
      </c>
      <c r="H30" s="41" t="s">
        <v>1762</v>
      </c>
      <c r="I30" s="4" t="s">
        <v>333</v>
      </c>
      <c r="J30" s="4" t="s">
        <v>1593</v>
      </c>
      <c r="K30" s="81" t="str">
        <f t="shared" si="2"/>
        <v>lozzi.carlotta@pietroaldi.com</v>
      </c>
      <c r="L30" s="83"/>
      <c r="M30" s="84"/>
      <c r="N30" s="84"/>
      <c r="O30" s="85"/>
    </row>
    <row r="31" ht="22.5" customHeight="1">
      <c r="A31" s="81" t="s">
        <v>1764</v>
      </c>
      <c r="B31" s="81" t="s">
        <v>1590</v>
      </c>
      <c r="C31" s="4" t="s">
        <v>333</v>
      </c>
      <c r="D31" s="4" t="s">
        <v>70</v>
      </c>
      <c r="E31" s="81" t="str">
        <f t="shared" si="1"/>
        <v>delbalio.laura@pietroaldi.com</v>
      </c>
      <c r="F31" s="82"/>
      <c r="G31" s="41"/>
      <c r="H31" s="41"/>
      <c r="I31" s="4"/>
      <c r="J31" s="91"/>
      <c r="K31" s="81" t="str">
        <f t="shared" si="2"/>
        <v/>
      </c>
      <c r="L31" s="83"/>
      <c r="M31" s="84"/>
      <c r="N31" s="84"/>
      <c r="O31" s="85"/>
    </row>
    <row r="32" ht="22.5" customHeight="1">
      <c r="A32" s="81" t="s">
        <v>1769</v>
      </c>
      <c r="B32" s="81" t="s">
        <v>1640</v>
      </c>
      <c r="C32" s="4" t="s">
        <v>333</v>
      </c>
      <c r="D32" s="4" t="s">
        <v>1583</v>
      </c>
      <c r="E32" s="81" t="str">
        <f t="shared" si="1"/>
        <v>dellamonica.paola@pietroaldi.com</v>
      </c>
      <c r="F32" s="82"/>
      <c r="G32" s="41"/>
      <c r="H32" s="41"/>
      <c r="I32" s="4"/>
      <c r="J32" s="91"/>
      <c r="K32" s="81" t="str">
        <f t="shared" si="2"/>
        <v/>
      </c>
      <c r="L32" s="83"/>
      <c r="M32" s="84"/>
      <c r="N32" s="84"/>
      <c r="O32" s="85"/>
    </row>
    <row r="33" ht="22.5" customHeight="1">
      <c r="A33" s="81" t="s">
        <v>1774</v>
      </c>
      <c r="B33" s="81" t="s">
        <v>1775</v>
      </c>
      <c r="C33" s="4" t="s">
        <v>1625</v>
      </c>
      <c r="D33" s="4" t="s">
        <v>1593</v>
      </c>
      <c r="E33" s="81" t="str">
        <f t="shared" si="1"/>
        <v>dimeglio.ugo@pietroaldi.com</v>
      </c>
      <c r="F33" s="82"/>
      <c r="G33" s="41"/>
      <c r="H33" s="41"/>
      <c r="I33" s="4"/>
      <c r="J33" s="91"/>
      <c r="K33" s="81" t="str">
        <f t="shared" si="2"/>
        <v/>
      </c>
      <c r="L33" s="83"/>
      <c r="M33" s="84"/>
      <c r="N33" s="84"/>
      <c r="O33" s="85"/>
    </row>
    <row r="34" ht="22.5" customHeight="1">
      <c r="A34" s="81" t="s">
        <v>1778</v>
      </c>
      <c r="B34" s="81" t="s">
        <v>1748</v>
      </c>
      <c r="C34" s="4" t="s">
        <v>1625</v>
      </c>
      <c r="D34" s="4" t="s">
        <v>1593</v>
      </c>
      <c r="E34" s="81" t="str">
        <f t="shared" si="1"/>
        <v>dini.lapo@pietroaldi.com</v>
      </c>
      <c r="F34" s="82"/>
      <c r="G34" s="41"/>
      <c r="H34" s="41"/>
      <c r="I34" s="4"/>
      <c r="J34" s="91"/>
      <c r="K34" s="81" t="str">
        <f t="shared" si="2"/>
        <v/>
      </c>
      <c r="L34" s="83"/>
      <c r="M34" s="84"/>
      <c r="N34" s="84"/>
      <c r="O34" s="85"/>
    </row>
    <row r="35" ht="22.5" customHeight="1">
      <c r="A35" s="81" t="s">
        <v>1783</v>
      </c>
      <c r="B35" s="81" t="s">
        <v>1784</v>
      </c>
      <c r="C35" s="4" t="s">
        <v>1625</v>
      </c>
      <c r="D35" s="4" t="s">
        <v>1593</v>
      </c>
      <c r="E35" s="81" t="str">
        <f t="shared" si="1"/>
        <v>dragoni.roberto@pietroaldi.com</v>
      </c>
      <c r="F35" s="82"/>
      <c r="G35" s="41"/>
      <c r="H35" s="41"/>
      <c r="I35" s="4"/>
      <c r="J35" s="91"/>
      <c r="K35" s="81" t="str">
        <f t="shared" si="2"/>
        <v/>
      </c>
      <c r="L35" s="83"/>
      <c r="M35" s="84"/>
      <c r="N35" s="84"/>
      <c r="O35" s="85"/>
    </row>
    <row r="36" ht="22.5" customHeight="1">
      <c r="A36" s="81" t="s">
        <v>1787</v>
      </c>
      <c r="B36" s="81" t="s">
        <v>1788</v>
      </c>
      <c r="C36" s="4" t="s">
        <v>333</v>
      </c>
      <c r="D36" s="4" t="s">
        <v>1605</v>
      </c>
      <c r="E36" s="81" t="str">
        <f t="shared" si="1"/>
        <v>fattorosi.luigina@pietroaldi.com</v>
      </c>
      <c r="F36" s="82"/>
      <c r="G36" s="41"/>
      <c r="H36" s="41"/>
      <c r="I36" s="4"/>
      <c r="J36" s="91"/>
      <c r="K36" s="81" t="str">
        <f t="shared" si="2"/>
        <v/>
      </c>
      <c r="L36" s="83"/>
      <c r="M36" s="84"/>
      <c r="N36" s="84"/>
      <c r="O36" s="85"/>
    </row>
    <row r="37" ht="22.5" customHeight="1">
      <c r="A37" s="81" t="s">
        <v>1791</v>
      </c>
      <c r="B37" s="81" t="s">
        <v>1792</v>
      </c>
      <c r="C37" s="4" t="s">
        <v>333</v>
      </c>
      <c r="D37" s="4" t="s">
        <v>1632</v>
      </c>
      <c r="E37" s="81" t="str">
        <f t="shared" si="1"/>
        <v>ferroni.alessia@pietroaldi.com</v>
      </c>
      <c r="F37" s="82"/>
      <c r="G37" s="41"/>
      <c r="H37" s="41"/>
      <c r="I37" s="4"/>
      <c r="J37" s="91"/>
      <c r="K37" s="81" t="str">
        <f t="shared" si="2"/>
        <v/>
      </c>
      <c r="L37" s="83"/>
      <c r="M37" s="84"/>
      <c r="N37" s="84"/>
      <c r="O37" s="85"/>
    </row>
    <row r="38" ht="22.5" customHeight="1">
      <c r="A38" s="81" t="s">
        <v>1796</v>
      </c>
      <c r="B38" s="81" t="s">
        <v>1797</v>
      </c>
      <c r="C38" s="4" t="s">
        <v>333</v>
      </c>
      <c r="D38" s="4" t="s">
        <v>1583</v>
      </c>
      <c r="E38" s="81" t="str">
        <f t="shared" si="1"/>
        <v>festeggiato.elena@pietroaldi.com</v>
      </c>
      <c r="F38" s="82"/>
      <c r="G38" s="41"/>
      <c r="H38" s="41"/>
      <c r="I38" s="4"/>
      <c r="J38" s="91"/>
      <c r="K38" s="81" t="str">
        <f t="shared" si="2"/>
        <v/>
      </c>
      <c r="L38" s="83"/>
      <c r="M38" s="84"/>
      <c r="N38" s="84"/>
      <c r="O38" s="85"/>
    </row>
    <row r="39" ht="22.5" customHeight="1">
      <c r="A39" s="81" t="s">
        <v>1802</v>
      </c>
      <c r="B39" s="81" t="s">
        <v>1803</v>
      </c>
      <c r="C39" s="4" t="s">
        <v>333</v>
      </c>
      <c r="D39" s="4" t="s">
        <v>1601</v>
      </c>
      <c r="E39" s="81" t="str">
        <f t="shared" si="1"/>
        <v>frati.enrica@pietroaldi.com</v>
      </c>
      <c r="F39" s="82"/>
      <c r="G39" s="41"/>
      <c r="H39" s="41"/>
      <c r="I39" s="4"/>
      <c r="J39" s="91"/>
      <c r="K39" s="81" t="str">
        <f t="shared" si="2"/>
        <v/>
      </c>
      <c r="L39" s="83"/>
      <c r="M39" s="84"/>
      <c r="N39" s="84"/>
      <c r="O39" s="85"/>
    </row>
    <row r="40" ht="22.5" customHeight="1">
      <c r="A40" s="81" t="s">
        <v>1805</v>
      </c>
      <c r="B40" s="81" t="s">
        <v>1806</v>
      </c>
      <c r="C40" s="4" t="s">
        <v>1625</v>
      </c>
      <c r="D40" s="4" t="s">
        <v>1632</v>
      </c>
      <c r="E40" s="81" t="str">
        <f t="shared" si="1"/>
        <v>fucci.angelo@pietroaldi.com</v>
      </c>
      <c r="F40" s="82"/>
      <c r="G40" s="41"/>
      <c r="H40" s="41"/>
      <c r="I40" s="4"/>
      <c r="J40" s="91"/>
      <c r="K40" s="81" t="str">
        <f t="shared" si="2"/>
        <v/>
      </c>
      <c r="L40" s="83"/>
      <c r="M40" s="84"/>
      <c r="N40" s="84"/>
      <c r="O40" s="85"/>
    </row>
    <row r="41" ht="22.5" customHeight="1">
      <c r="A41" s="81" t="s">
        <v>1805</v>
      </c>
      <c r="B41" s="81" t="s">
        <v>1811</v>
      </c>
      <c r="C41" s="4" t="s">
        <v>333</v>
      </c>
      <c r="D41" s="4" t="s">
        <v>1583</v>
      </c>
      <c r="E41" s="81" t="str">
        <f t="shared" si="1"/>
        <v>fucci.anna@pietroaldi.com</v>
      </c>
      <c r="F41" s="82"/>
      <c r="G41" s="41"/>
      <c r="H41" s="41"/>
      <c r="I41" s="4"/>
      <c r="J41" s="91"/>
      <c r="K41" s="81" t="str">
        <f t="shared" si="2"/>
        <v/>
      </c>
      <c r="L41" s="83"/>
      <c r="M41" s="84"/>
      <c r="N41" s="84"/>
      <c r="O41" s="85"/>
    </row>
    <row r="42" ht="22.5" customHeight="1">
      <c r="A42" s="81" t="s">
        <v>1813</v>
      </c>
      <c r="B42" s="81" t="s">
        <v>1814</v>
      </c>
      <c r="C42" s="4" t="s">
        <v>1625</v>
      </c>
      <c r="D42" s="4" t="s">
        <v>1605</v>
      </c>
      <c r="E42" s="81" t="str">
        <f t="shared" si="1"/>
        <v>gallotta.antonio@pietroaldi.com</v>
      </c>
      <c r="F42" s="82"/>
      <c r="G42" s="41"/>
      <c r="H42" s="41"/>
      <c r="I42" s="4"/>
      <c r="J42" s="91"/>
      <c r="K42" s="81" t="str">
        <f t="shared" si="2"/>
        <v/>
      </c>
      <c r="L42" s="83"/>
      <c r="M42" s="84"/>
      <c r="N42" s="84"/>
      <c r="O42" s="85"/>
    </row>
    <row r="43" ht="22.5" customHeight="1">
      <c r="A43" s="81" t="s">
        <v>1817</v>
      </c>
      <c r="B43" s="81" t="s">
        <v>1818</v>
      </c>
      <c r="C43" s="4" t="s">
        <v>333</v>
      </c>
      <c r="D43" s="4" t="s">
        <v>1583</v>
      </c>
      <c r="E43" s="81" t="str">
        <f t="shared" si="1"/>
        <v>genchi.mariaelena@pietroaldi.com</v>
      </c>
      <c r="F43" s="82"/>
      <c r="G43" s="41"/>
      <c r="H43" s="41"/>
      <c r="I43" s="4"/>
      <c r="J43" s="91"/>
      <c r="K43" s="81" t="str">
        <f t="shared" si="2"/>
        <v/>
      </c>
      <c r="L43" s="83"/>
      <c r="M43" s="84"/>
      <c r="N43" s="84"/>
      <c r="O43" s="85"/>
    </row>
    <row r="44" ht="22.5" customHeight="1">
      <c r="A44" s="81" t="s">
        <v>1819</v>
      </c>
      <c r="B44" s="81" t="s">
        <v>1820</v>
      </c>
      <c r="C44" s="4" t="s">
        <v>333</v>
      </c>
      <c r="D44" s="4" t="s">
        <v>70</v>
      </c>
      <c r="E44" s="81" t="str">
        <f t="shared" si="1"/>
        <v>ginanneschi.mariastefania@pietroaldi.com</v>
      </c>
      <c r="F44" s="82"/>
      <c r="G44" s="41"/>
      <c r="H44" s="41"/>
      <c r="I44" s="4"/>
      <c r="J44" s="91"/>
      <c r="K44" s="81" t="str">
        <f t="shared" si="2"/>
        <v/>
      </c>
      <c r="L44" s="83"/>
      <c r="M44" s="84"/>
      <c r="N44" s="84"/>
      <c r="O44" s="85"/>
    </row>
    <row r="45" ht="22.5" customHeight="1">
      <c r="A45" s="81" t="s">
        <v>1824</v>
      </c>
      <c r="B45" s="81" t="s">
        <v>1826</v>
      </c>
      <c r="C45" s="4" t="s">
        <v>333</v>
      </c>
      <c r="D45" s="4" t="s">
        <v>1601</v>
      </c>
      <c r="E45" s="81" t="str">
        <f t="shared" si="1"/>
        <v>governi.silvia@pietroaldi.com</v>
      </c>
      <c r="F45" s="82"/>
      <c r="G45" s="41"/>
      <c r="H45" s="41"/>
      <c r="I45" s="4"/>
      <c r="J45" s="91"/>
      <c r="K45" s="81" t="str">
        <f t="shared" si="2"/>
        <v/>
      </c>
      <c r="L45" s="83"/>
      <c r="M45" s="84"/>
      <c r="N45" s="84"/>
      <c r="O45" s="85"/>
    </row>
    <row r="46" ht="22.5" customHeight="1">
      <c r="A46" s="81" t="s">
        <v>1833</v>
      </c>
      <c r="B46" s="81" t="s">
        <v>1834</v>
      </c>
      <c r="C46" s="4" t="s">
        <v>333</v>
      </c>
      <c r="D46" s="4" t="s">
        <v>1632</v>
      </c>
      <c r="E46" s="81" t="str">
        <f t="shared" si="1"/>
        <v>granato.idelmo@pietroaldi.com</v>
      </c>
      <c r="F46" s="82"/>
      <c r="G46" s="41"/>
      <c r="H46" s="41"/>
      <c r="I46" s="4"/>
      <c r="J46" s="91"/>
      <c r="K46" s="81" t="str">
        <f t="shared" si="2"/>
        <v/>
      </c>
      <c r="L46" s="83"/>
      <c r="M46" s="84"/>
      <c r="N46" s="84"/>
      <c r="O46" s="85"/>
    </row>
    <row r="47" ht="22.5" customHeight="1">
      <c r="A47" s="81" t="s">
        <v>1837</v>
      </c>
      <c r="B47" s="81" t="s">
        <v>1838</v>
      </c>
      <c r="C47" s="4" t="s">
        <v>333</v>
      </c>
      <c r="D47" s="4" t="s">
        <v>1632</v>
      </c>
      <c r="E47" s="81" t="str">
        <f t="shared" si="1"/>
        <v>guerrini.sara@pietroaldi.com</v>
      </c>
      <c r="F47" s="82"/>
      <c r="G47" s="41"/>
      <c r="H47" s="41"/>
      <c r="I47" s="4"/>
      <c r="J47" s="91"/>
      <c r="K47" s="81" t="str">
        <f t="shared" si="2"/>
        <v/>
      </c>
      <c r="L47" s="83"/>
      <c r="M47" s="84"/>
      <c r="N47" s="84"/>
      <c r="O47" s="85"/>
    </row>
    <row r="48" ht="22.5" customHeight="1">
      <c r="A48" s="81" t="s">
        <v>1842</v>
      </c>
      <c r="B48" s="81" t="s">
        <v>1620</v>
      </c>
      <c r="C48" s="4" t="s">
        <v>333</v>
      </c>
      <c r="D48" s="4" t="s">
        <v>1601</v>
      </c>
      <c r="E48" s="81" t="str">
        <f t="shared" si="1"/>
        <v>guidi.carla@pietroaldi.com</v>
      </c>
      <c r="F48" s="82"/>
      <c r="G48" s="41"/>
      <c r="H48" s="41"/>
      <c r="I48" s="4"/>
      <c r="J48" s="91"/>
      <c r="K48" s="81" t="str">
        <f t="shared" si="2"/>
        <v/>
      </c>
      <c r="L48" s="83"/>
      <c r="M48" s="84"/>
      <c r="N48" s="84"/>
      <c r="O48" s="85"/>
    </row>
    <row r="49" ht="22.5" customHeight="1">
      <c r="A49" s="81" t="s">
        <v>1846</v>
      </c>
      <c r="B49" s="81" t="s">
        <v>1847</v>
      </c>
      <c r="C49" s="4" t="s">
        <v>333</v>
      </c>
      <c r="D49" s="4" t="s">
        <v>1593</v>
      </c>
      <c r="E49" s="81" t="str">
        <f t="shared" si="1"/>
        <v>kruja.jenisen@pietroaldi.com</v>
      </c>
      <c r="F49" s="82"/>
      <c r="G49" s="41"/>
      <c r="H49" s="41"/>
      <c r="I49" s="4"/>
      <c r="J49" s="91"/>
      <c r="K49" s="81" t="str">
        <f t="shared" si="2"/>
        <v/>
      </c>
      <c r="L49" s="83"/>
      <c r="M49" s="84"/>
      <c r="N49" s="84"/>
      <c r="O49" s="85"/>
    </row>
    <row r="50" ht="22.5" customHeight="1">
      <c r="A50" s="81" t="s">
        <v>1849</v>
      </c>
      <c r="B50" s="81" t="s">
        <v>1850</v>
      </c>
      <c r="C50" s="4" t="s">
        <v>1625</v>
      </c>
      <c r="D50" s="4" t="s">
        <v>1583</v>
      </c>
      <c r="E50" s="81" t="str">
        <f t="shared" si="1"/>
        <v>lamantia.david@pietroaldi.com</v>
      </c>
      <c r="F50" s="82"/>
      <c r="G50" s="41"/>
      <c r="H50" s="41"/>
      <c r="I50" s="4"/>
      <c r="J50" s="91"/>
      <c r="K50" s="81" t="str">
        <f t="shared" si="2"/>
        <v/>
      </c>
      <c r="L50" s="83"/>
      <c r="M50" s="84"/>
      <c r="N50" s="84"/>
      <c r="O50" s="85"/>
    </row>
    <row r="51" ht="22.5" customHeight="1">
      <c r="A51" s="81" t="s">
        <v>1856</v>
      </c>
      <c r="B51" s="81" t="s">
        <v>1858</v>
      </c>
      <c r="C51" s="4" t="s">
        <v>1625</v>
      </c>
      <c r="D51" s="4" t="s">
        <v>1593</v>
      </c>
      <c r="E51" s="81" t="str">
        <f t="shared" si="1"/>
        <v>leuci.giulio@pietroaldi.com</v>
      </c>
      <c r="F51" s="82"/>
      <c r="G51" s="41"/>
      <c r="H51" s="41"/>
      <c r="I51" s="4"/>
      <c r="J51" s="91"/>
      <c r="K51" s="81" t="str">
        <f t="shared" si="2"/>
        <v/>
      </c>
      <c r="L51" s="83"/>
      <c r="M51" s="84"/>
      <c r="N51" s="84"/>
      <c r="O51" s="85"/>
    </row>
    <row r="52" ht="22.5" customHeight="1">
      <c r="A52" s="81" t="s">
        <v>1862</v>
      </c>
      <c r="B52" s="81" t="s">
        <v>1863</v>
      </c>
      <c r="C52" s="4" t="s">
        <v>333</v>
      </c>
      <c r="D52" s="4" t="s">
        <v>1583</v>
      </c>
      <c r="E52" s="81" t="str">
        <f t="shared" si="1"/>
        <v>liberati.rossana@pietroaldi.com</v>
      </c>
      <c r="F52" s="82"/>
      <c r="G52" s="41"/>
      <c r="H52" s="41"/>
      <c r="I52" s="4"/>
      <c r="J52" s="91"/>
      <c r="K52" s="81" t="str">
        <f t="shared" si="2"/>
        <v/>
      </c>
      <c r="L52" s="83"/>
      <c r="M52" s="84"/>
      <c r="N52" s="84"/>
      <c r="O52" s="85"/>
    </row>
    <row r="53" ht="22.5" customHeight="1">
      <c r="A53" s="81" t="s">
        <v>1867</v>
      </c>
      <c r="B53" s="81" t="s">
        <v>1869</v>
      </c>
      <c r="C53" s="4" t="s">
        <v>1625</v>
      </c>
      <c r="D53" s="4" t="s">
        <v>1593</v>
      </c>
      <c r="E53" s="81" t="str">
        <f t="shared" si="1"/>
        <v>loffredo.giorgio@pietroaldi.com</v>
      </c>
      <c r="F53" s="82"/>
      <c r="G53" s="41"/>
      <c r="H53" s="41"/>
      <c r="I53" s="4"/>
      <c r="J53" s="91"/>
      <c r="K53" s="81" t="str">
        <f t="shared" si="2"/>
        <v/>
      </c>
      <c r="L53" s="83"/>
      <c r="M53" s="84"/>
      <c r="N53" s="84"/>
      <c r="O53" s="85"/>
    </row>
    <row r="54" ht="22.5" customHeight="1">
      <c r="A54" s="81" t="s">
        <v>1870</v>
      </c>
      <c r="B54" s="81" t="s">
        <v>1871</v>
      </c>
      <c r="C54" s="4" t="s">
        <v>1625</v>
      </c>
      <c r="D54" s="4" t="s">
        <v>1632</v>
      </c>
      <c r="E54" s="81" t="str">
        <f t="shared" si="1"/>
        <v>lorenzoni.walter@pietroaldi.com</v>
      </c>
      <c r="F54" s="82"/>
      <c r="G54" s="41"/>
      <c r="H54" s="41"/>
      <c r="I54" s="4"/>
      <c r="J54" s="91"/>
      <c r="K54" s="81" t="str">
        <f t="shared" si="2"/>
        <v/>
      </c>
      <c r="L54" s="83"/>
      <c r="M54" s="84"/>
      <c r="N54" s="84"/>
      <c r="O54" s="85"/>
    </row>
    <row r="55" ht="22.5" customHeight="1">
      <c r="A55" s="81" t="s">
        <v>1875</v>
      </c>
      <c r="B55" s="81" t="s">
        <v>1876</v>
      </c>
      <c r="C55" s="4" t="s">
        <v>1625</v>
      </c>
      <c r="D55" s="4" t="s">
        <v>1617</v>
      </c>
      <c r="E55" s="81" t="str">
        <f t="shared" si="1"/>
        <v>macherini.marco@pietroaldi.com</v>
      </c>
      <c r="F55" s="82"/>
      <c r="G55" s="41"/>
      <c r="H55" s="41"/>
      <c r="I55" s="4"/>
      <c r="J55" s="91"/>
      <c r="K55" s="81" t="str">
        <f t="shared" si="2"/>
        <v/>
      </c>
      <c r="L55" s="83"/>
      <c r="M55" s="84"/>
      <c r="N55" s="84"/>
      <c r="O55" s="85"/>
    </row>
    <row r="56" ht="22.5" customHeight="1">
      <c r="A56" s="81" t="s">
        <v>1879</v>
      </c>
      <c r="B56" s="81" t="s">
        <v>1838</v>
      </c>
      <c r="C56" s="4" t="s">
        <v>333</v>
      </c>
      <c r="D56" s="4" t="s">
        <v>1617</v>
      </c>
      <c r="E56" s="81" t="str">
        <f t="shared" si="1"/>
        <v>machetti.sara@pietroaldi.com</v>
      </c>
      <c r="F56" s="82"/>
      <c r="G56" s="41"/>
      <c r="H56" s="41"/>
      <c r="I56" s="4"/>
      <c r="J56" s="91"/>
      <c r="K56" s="81" t="str">
        <f t="shared" si="2"/>
        <v/>
      </c>
      <c r="L56" s="83"/>
      <c r="M56" s="84"/>
      <c r="N56" s="84"/>
      <c r="O56" s="85"/>
    </row>
    <row r="57" ht="22.5" customHeight="1">
      <c r="A57" s="81" t="s">
        <v>1882</v>
      </c>
      <c r="B57" s="81" t="s">
        <v>1631</v>
      </c>
      <c r="C57" s="4" t="s">
        <v>333</v>
      </c>
      <c r="D57" s="4" t="s">
        <v>1583</v>
      </c>
      <c r="E57" s="81" t="str">
        <f t="shared" si="1"/>
        <v>maggi.francesca@pietroaldi.com</v>
      </c>
      <c r="F57" s="82"/>
      <c r="G57" s="41"/>
      <c r="H57" s="41"/>
      <c r="I57" s="4"/>
      <c r="J57" s="91"/>
      <c r="K57" s="81" t="str">
        <f t="shared" si="2"/>
        <v/>
      </c>
      <c r="L57" s="83"/>
      <c r="M57" s="84"/>
      <c r="N57" s="84"/>
      <c r="O57" s="85"/>
    </row>
    <row r="58" ht="22.5" customHeight="1">
      <c r="A58" s="81" t="s">
        <v>1885</v>
      </c>
      <c r="B58" s="81" t="s">
        <v>1876</v>
      </c>
      <c r="C58" s="4" t="s">
        <v>1625</v>
      </c>
      <c r="D58" s="4" t="s">
        <v>1605</v>
      </c>
      <c r="E58" s="81" t="str">
        <f t="shared" si="1"/>
        <v>magini.marco@pietroaldi.com</v>
      </c>
      <c r="F58" s="82"/>
      <c r="G58" s="41"/>
      <c r="H58" s="41"/>
      <c r="I58" s="4"/>
      <c r="J58" s="91"/>
      <c r="K58" s="81" t="str">
        <f t="shared" si="2"/>
        <v/>
      </c>
      <c r="L58" s="83"/>
      <c r="M58" s="84"/>
      <c r="N58" s="84"/>
      <c r="O58" s="85"/>
    </row>
    <row r="59" ht="22.5" customHeight="1">
      <c r="A59" s="81" t="s">
        <v>1888</v>
      </c>
      <c r="B59" s="81" t="s">
        <v>1890</v>
      </c>
      <c r="C59" s="4" t="s">
        <v>333</v>
      </c>
      <c r="D59" s="4" t="s">
        <v>1632</v>
      </c>
      <c r="E59" s="81" t="str">
        <f t="shared" si="1"/>
        <v>marra.elvirabianca@pietroaldi.com</v>
      </c>
      <c r="F59" s="82"/>
      <c r="G59" s="41"/>
      <c r="H59" s="41"/>
      <c r="I59" s="4"/>
      <c r="J59" s="91"/>
      <c r="K59" s="81" t="str">
        <f t="shared" si="2"/>
        <v/>
      </c>
      <c r="L59" s="83"/>
      <c r="M59" s="84"/>
      <c r="N59" s="84"/>
      <c r="O59" s="85"/>
    </row>
    <row r="60" ht="22.5" customHeight="1">
      <c r="A60" s="81" t="s">
        <v>1894</v>
      </c>
      <c r="B60" s="81" t="s">
        <v>1895</v>
      </c>
      <c r="C60" s="4" t="s">
        <v>1625</v>
      </c>
      <c r="D60" s="4" t="s">
        <v>1601</v>
      </c>
      <c r="E60" s="81" t="str">
        <f t="shared" si="1"/>
        <v>mataloni.alessandro@pietroaldi.com</v>
      </c>
      <c r="F60" s="82"/>
      <c r="G60" s="41"/>
      <c r="H60" s="41"/>
      <c r="I60" s="4"/>
      <c r="J60" s="91"/>
      <c r="K60" s="81" t="str">
        <f t="shared" si="2"/>
        <v/>
      </c>
      <c r="L60" s="83"/>
      <c r="M60" s="84"/>
      <c r="N60" s="84"/>
      <c r="O60" s="85"/>
    </row>
    <row r="61" ht="22.5" customHeight="1">
      <c r="A61" s="81" t="s">
        <v>1896</v>
      </c>
      <c r="B61" s="81" t="s">
        <v>1897</v>
      </c>
      <c r="C61" s="4" t="s">
        <v>1625</v>
      </c>
      <c r="D61" s="4" t="s">
        <v>1632</v>
      </c>
      <c r="E61" s="81" t="str">
        <f t="shared" si="1"/>
        <v>mazzetti.manuel@pietroaldi.com</v>
      </c>
      <c r="F61" s="82"/>
      <c r="G61" s="41"/>
      <c r="H61" s="41"/>
      <c r="I61" s="4"/>
      <c r="J61" s="91"/>
      <c r="K61" s="81" t="str">
        <f t="shared" si="2"/>
        <v/>
      </c>
      <c r="L61" s="83"/>
      <c r="M61" s="84"/>
      <c r="N61" s="84"/>
      <c r="O61" s="85"/>
    </row>
    <row r="62" ht="22.5" customHeight="1">
      <c r="A62" s="81" t="s">
        <v>1900</v>
      </c>
      <c r="B62" s="81" t="s">
        <v>1687</v>
      </c>
      <c r="C62" s="4" t="s">
        <v>333</v>
      </c>
      <c r="D62" s="4" t="s">
        <v>1608</v>
      </c>
      <c r="E62" s="81" t="str">
        <f t="shared" si="1"/>
        <v>mencarelli.cristiana@pietroaldi.com</v>
      </c>
      <c r="F62" s="82"/>
      <c r="G62" s="41"/>
      <c r="H62" s="41"/>
      <c r="I62" s="4"/>
      <c r="J62" s="91"/>
      <c r="K62" s="81" t="str">
        <f t="shared" si="2"/>
        <v/>
      </c>
      <c r="L62" s="83"/>
      <c r="M62" s="84"/>
      <c r="N62" s="84"/>
      <c r="O62" s="85"/>
    </row>
    <row r="63" ht="22.5" customHeight="1">
      <c r="A63" s="81" t="s">
        <v>1903</v>
      </c>
      <c r="B63" s="81" t="s">
        <v>1690</v>
      </c>
      <c r="C63" s="4" t="s">
        <v>1625</v>
      </c>
      <c r="D63" s="4" t="s">
        <v>1583</v>
      </c>
      <c r="E63" s="81" t="str">
        <f t="shared" si="1"/>
        <v>montone.francesco@pietroaldi.com</v>
      </c>
      <c r="F63" s="82"/>
      <c r="G63" s="100"/>
      <c r="H63" s="100"/>
      <c r="I63" s="4"/>
      <c r="J63" s="91"/>
      <c r="K63" s="81" t="str">
        <f t="shared" si="2"/>
        <v/>
      </c>
      <c r="L63" s="83"/>
      <c r="M63" s="84"/>
      <c r="N63" s="84"/>
      <c r="O63" s="85"/>
    </row>
    <row r="64" ht="22.5" customHeight="1">
      <c r="A64" s="81" t="s">
        <v>1906</v>
      </c>
      <c r="B64" s="81" t="s">
        <v>1907</v>
      </c>
      <c r="C64" s="4" t="s">
        <v>333</v>
      </c>
      <c r="D64" s="4" t="s">
        <v>1601</v>
      </c>
      <c r="E64" s="81" t="str">
        <f t="shared" si="1"/>
        <v>moscatelli.sandra@pietroaldi.com</v>
      </c>
      <c r="F64" s="82"/>
      <c r="G64" s="100"/>
      <c r="H64" s="100"/>
      <c r="I64" s="4"/>
      <c r="J64" s="91"/>
      <c r="K64" s="81" t="str">
        <f t="shared" si="2"/>
        <v/>
      </c>
      <c r="L64" s="83"/>
      <c r="M64" s="84"/>
      <c r="N64" s="84"/>
      <c r="O64" s="85"/>
    </row>
    <row r="65" ht="22.5" customHeight="1">
      <c r="A65" s="81" t="s">
        <v>1909</v>
      </c>
      <c r="B65" s="81" t="s">
        <v>1911</v>
      </c>
      <c r="C65" s="4" t="s">
        <v>1625</v>
      </c>
      <c r="D65" s="4" t="s">
        <v>1605</v>
      </c>
      <c r="E65" s="81" t="str">
        <f t="shared" si="1"/>
        <v>musto.nazzaro@pietroaldi.com</v>
      </c>
      <c r="F65" s="82"/>
      <c r="G65" s="100"/>
      <c r="H65" s="100"/>
      <c r="I65" s="4"/>
      <c r="J65" s="91"/>
      <c r="K65" s="81" t="str">
        <f t="shared" si="2"/>
        <v/>
      </c>
      <c r="L65" s="83"/>
      <c r="M65" s="84"/>
      <c r="N65" s="84"/>
      <c r="O65" s="85"/>
    </row>
    <row r="66" ht="22.5" customHeight="1">
      <c r="A66" s="81" t="s">
        <v>1912</v>
      </c>
      <c r="B66" s="81" t="s">
        <v>1797</v>
      </c>
      <c r="C66" s="4" t="s">
        <v>333</v>
      </c>
      <c r="D66" s="4" t="s">
        <v>1601</v>
      </c>
      <c r="E66" s="81" t="str">
        <f t="shared" si="1"/>
        <v>nevoni.elena@pietroaldi.com</v>
      </c>
      <c r="F66" s="82"/>
      <c r="G66" s="100"/>
      <c r="H66" s="100"/>
      <c r="I66" s="4"/>
      <c r="J66" s="91"/>
      <c r="K66" s="81" t="str">
        <f t="shared" si="2"/>
        <v/>
      </c>
      <c r="L66" s="83"/>
      <c r="M66" s="84"/>
      <c r="N66" s="84"/>
      <c r="O66" s="85"/>
    </row>
    <row r="67" ht="22.5" customHeight="1">
      <c r="A67" s="81" t="s">
        <v>1916</v>
      </c>
      <c r="B67" s="81" t="s">
        <v>1917</v>
      </c>
      <c r="C67" s="4" t="s">
        <v>1625</v>
      </c>
      <c r="D67" s="4" t="s">
        <v>1601</v>
      </c>
      <c r="E67" s="81" t="str">
        <f t="shared" si="1"/>
        <v>nisi.pietro@pietroaldi.com</v>
      </c>
      <c r="F67" s="82"/>
      <c r="G67" s="100"/>
      <c r="H67" s="100"/>
      <c r="I67" s="4"/>
      <c r="J67" s="91"/>
      <c r="K67" s="81" t="str">
        <f t="shared" si="2"/>
        <v/>
      </c>
      <c r="L67" s="83"/>
      <c r="M67" s="84"/>
      <c r="N67" s="84"/>
      <c r="O67" s="85"/>
    </row>
    <row r="68" ht="22.5" customHeight="1">
      <c r="A68" s="81" t="s">
        <v>1921</v>
      </c>
      <c r="B68" s="81" t="s">
        <v>1814</v>
      </c>
      <c r="C68" s="4" t="s">
        <v>1625</v>
      </c>
      <c r="D68" s="4" t="s">
        <v>1593</v>
      </c>
      <c r="E68" s="81" t="str">
        <f t="shared" si="1"/>
        <v>oliviero.antonio@pietroaldi.com</v>
      </c>
      <c r="F68" s="82"/>
      <c r="G68" s="100"/>
      <c r="H68" s="100"/>
      <c r="I68" s="4"/>
      <c r="J68" s="91"/>
      <c r="K68" s="81" t="str">
        <f t="shared" si="2"/>
        <v/>
      </c>
      <c r="L68" s="83"/>
      <c r="M68" s="84"/>
      <c r="N68" s="84"/>
      <c r="O68" s="85"/>
    </row>
    <row r="69" ht="22.5" customHeight="1">
      <c r="A69" s="81" t="s">
        <v>1925</v>
      </c>
      <c r="B69" s="81" t="s">
        <v>1926</v>
      </c>
      <c r="C69" s="4" t="s">
        <v>1625</v>
      </c>
      <c r="D69" s="4" t="s">
        <v>1593</v>
      </c>
      <c r="E69" s="81" t="str">
        <f t="shared" si="1"/>
        <v>pacca.natalino@pietroaldi.com</v>
      </c>
      <c r="F69" s="82"/>
      <c r="G69" s="100"/>
      <c r="H69" s="100"/>
      <c r="I69" s="4"/>
      <c r="J69" s="91"/>
      <c r="K69" s="81" t="str">
        <f t="shared" si="2"/>
        <v/>
      </c>
      <c r="L69" s="83"/>
      <c r="M69" s="84"/>
      <c r="N69" s="84"/>
      <c r="O69" s="85"/>
    </row>
    <row r="70" ht="22.5" customHeight="1">
      <c r="A70" s="81" t="s">
        <v>1929</v>
      </c>
      <c r="B70" s="81" t="s">
        <v>1623</v>
      </c>
      <c r="C70" s="4" t="s">
        <v>1625</v>
      </c>
      <c r="D70" s="4" t="s">
        <v>70</v>
      </c>
      <c r="E70" s="81" t="str">
        <f t="shared" si="1"/>
        <v>papini.stefano@pietroaldi.com</v>
      </c>
      <c r="F70" s="82"/>
      <c r="G70" s="100"/>
      <c r="H70" s="100"/>
      <c r="I70" s="4"/>
      <c r="J70" s="91"/>
      <c r="K70" s="81" t="str">
        <f t="shared" si="2"/>
        <v/>
      </c>
      <c r="L70" s="83"/>
      <c r="M70" s="84"/>
      <c r="N70" s="84"/>
      <c r="O70" s="85"/>
    </row>
    <row r="71" ht="22.5" customHeight="1">
      <c r="A71" s="81" t="s">
        <v>1932</v>
      </c>
      <c r="B71" s="81" t="s">
        <v>1933</v>
      </c>
      <c r="C71" s="4" t="s">
        <v>1625</v>
      </c>
      <c r="D71" s="4" t="s">
        <v>1593</v>
      </c>
      <c r="E71" s="81" t="str">
        <f t="shared" si="1"/>
        <v>pecciarini.graziano@pietroaldi.com</v>
      </c>
      <c r="F71" s="82"/>
      <c r="G71" s="100"/>
      <c r="H71" s="100"/>
      <c r="I71" s="4"/>
      <c r="J71" s="91"/>
      <c r="K71" s="81" t="str">
        <f t="shared" si="2"/>
        <v/>
      </c>
      <c r="L71" s="83"/>
      <c r="M71" s="84"/>
      <c r="N71" s="84"/>
      <c r="O71" s="85"/>
    </row>
    <row r="72" ht="22.5" customHeight="1">
      <c r="A72" s="81" t="s">
        <v>1937</v>
      </c>
      <c r="B72" s="81" t="s">
        <v>1838</v>
      </c>
      <c r="C72" s="4" t="s">
        <v>333</v>
      </c>
      <c r="D72" s="4" t="s">
        <v>1583</v>
      </c>
      <c r="E72" s="81" t="str">
        <f t="shared" si="1"/>
        <v>petri.sara@pietroaldi.com</v>
      </c>
      <c r="F72" s="82"/>
      <c r="G72" s="100"/>
      <c r="H72" s="100"/>
      <c r="I72" s="4"/>
      <c r="J72" s="91"/>
      <c r="K72" s="81" t="str">
        <f t="shared" si="2"/>
        <v/>
      </c>
      <c r="L72" s="83"/>
      <c r="M72" s="84"/>
      <c r="N72" s="84"/>
      <c r="O72" s="85"/>
    </row>
    <row r="73" ht="22.5" customHeight="1">
      <c r="A73" s="81" t="s">
        <v>1939</v>
      </c>
      <c r="B73" s="81" t="s">
        <v>1711</v>
      </c>
      <c r="C73" s="4" t="s">
        <v>333</v>
      </c>
      <c r="D73" s="4" t="s">
        <v>1583</v>
      </c>
      <c r="E73" s="81" t="str">
        <f t="shared" si="1"/>
        <v>petrucci.ilaria@pietroaldi.com</v>
      </c>
      <c r="F73" s="82"/>
      <c r="G73" s="100"/>
      <c r="H73" s="100"/>
      <c r="I73" s="4"/>
      <c r="J73" s="91"/>
      <c r="K73" s="81" t="str">
        <f t="shared" si="2"/>
        <v/>
      </c>
      <c r="L73" s="83"/>
      <c r="M73" s="84"/>
      <c r="N73" s="84"/>
      <c r="O73" s="85"/>
    </row>
    <row r="74" ht="22.5" customHeight="1">
      <c r="A74" s="81" t="s">
        <v>1942</v>
      </c>
      <c r="B74" s="81" t="s">
        <v>1943</v>
      </c>
      <c r="C74" s="4" t="s">
        <v>333</v>
      </c>
      <c r="D74" s="4" t="s">
        <v>1593</v>
      </c>
      <c r="E74" s="81" t="str">
        <f t="shared" si="1"/>
        <v>piccinetti.marina@pietroaldi.com</v>
      </c>
      <c r="F74" s="82"/>
      <c r="G74" s="100"/>
      <c r="H74" s="100"/>
      <c r="I74" s="4"/>
      <c r="J74" s="91"/>
      <c r="K74" s="81" t="str">
        <f t="shared" si="2"/>
        <v/>
      </c>
      <c r="L74" s="83"/>
      <c r="M74" s="84"/>
      <c r="N74" s="84"/>
      <c r="O74" s="85"/>
    </row>
    <row r="75" ht="22.5" customHeight="1">
      <c r="A75" s="81" t="s">
        <v>1946</v>
      </c>
      <c r="B75" s="81" t="s">
        <v>1947</v>
      </c>
      <c r="C75" s="4" t="s">
        <v>333</v>
      </c>
      <c r="D75" s="4" t="s">
        <v>1583</v>
      </c>
      <c r="E75" s="81" t="str">
        <f t="shared" si="1"/>
        <v>porcelloni.serena@pietroaldi.com</v>
      </c>
      <c r="F75" s="82"/>
      <c r="G75" s="100"/>
      <c r="H75" s="100"/>
      <c r="I75" s="4"/>
      <c r="J75" s="91"/>
      <c r="K75" s="81" t="str">
        <f t="shared" si="2"/>
        <v/>
      </c>
      <c r="L75" s="83"/>
      <c r="M75" s="84"/>
      <c r="N75" s="84"/>
      <c r="O75" s="85"/>
    </row>
    <row r="76" ht="22.5" customHeight="1">
      <c r="A76" s="81" t="s">
        <v>1951</v>
      </c>
      <c r="B76" s="81" t="s">
        <v>1952</v>
      </c>
      <c r="C76" s="4" t="s">
        <v>333</v>
      </c>
      <c r="D76" s="4" t="s">
        <v>1632</v>
      </c>
      <c r="E76" s="81" t="str">
        <f t="shared" si="1"/>
        <v>radi.erika@pietroaldi.com</v>
      </c>
      <c r="F76" s="82"/>
      <c r="G76" s="100"/>
      <c r="H76" s="100"/>
      <c r="I76" s="4"/>
      <c r="J76" s="91"/>
      <c r="K76" s="81" t="str">
        <f t="shared" si="2"/>
        <v/>
      </c>
      <c r="L76" s="83"/>
      <c r="M76" s="84"/>
      <c r="N76" s="84"/>
      <c r="O76" s="85"/>
    </row>
    <row r="77" ht="22.5" customHeight="1">
      <c r="A77" s="81" t="s">
        <v>1956</v>
      </c>
      <c r="B77" s="81" t="s">
        <v>1623</v>
      </c>
      <c r="C77" s="4" t="s">
        <v>1625</v>
      </c>
      <c r="D77" s="4" t="s">
        <v>1632</v>
      </c>
      <c r="E77" s="81" t="str">
        <f t="shared" si="1"/>
        <v>ricci.stefano@pietroaldi.com</v>
      </c>
      <c r="F77" s="82"/>
      <c r="G77" s="100"/>
      <c r="H77" s="100"/>
      <c r="I77" s="4"/>
      <c r="J77" s="91"/>
      <c r="K77" s="81" t="str">
        <f t="shared" si="2"/>
        <v/>
      </c>
      <c r="L77" s="83"/>
      <c r="M77" s="84"/>
      <c r="N77" s="84"/>
      <c r="O77" s="85"/>
    </row>
    <row r="78" ht="22.5" customHeight="1">
      <c r="A78" s="81" t="s">
        <v>1959</v>
      </c>
      <c r="B78" s="81" t="s">
        <v>1960</v>
      </c>
      <c r="C78" s="4" t="s">
        <v>1625</v>
      </c>
      <c r="D78" s="4" t="s">
        <v>1583</v>
      </c>
      <c r="E78" s="81" t="str">
        <f t="shared" si="1"/>
        <v>ronconi.claudio@pietroaldi.com</v>
      </c>
      <c r="F78" s="82"/>
      <c r="G78" s="100"/>
      <c r="H78" s="100"/>
      <c r="I78" s="4"/>
      <c r="J78" s="91"/>
      <c r="K78" s="81" t="str">
        <f t="shared" si="2"/>
        <v/>
      </c>
      <c r="L78" s="83"/>
      <c r="M78" s="84"/>
      <c r="N78" s="84"/>
      <c r="O78" s="85"/>
    </row>
    <row r="79" ht="22.5" customHeight="1">
      <c r="A79" s="81" t="s">
        <v>1962</v>
      </c>
      <c r="B79" s="81" t="s">
        <v>1964</v>
      </c>
      <c r="C79" s="4" t="s">
        <v>333</v>
      </c>
      <c r="D79" s="4" t="s">
        <v>1617</v>
      </c>
      <c r="E79" s="81" t="str">
        <f t="shared" si="1"/>
        <v>rossi.stefania@pietroaldi.com</v>
      </c>
      <c r="F79" s="82"/>
      <c r="G79" s="100"/>
      <c r="H79" s="100"/>
      <c r="I79" s="4"/>
      <c r="J79" s="91"/>
      <c r="K79" s="81" t="str">
        <f t="shared" si="2"/>
        <v/>
      </c>
      <c r="L79" s="83"/>
      <c r="M79" s="84"/>
      <c r="N79" s="84"/>
      <c r="O79" s="85"/>
    </row>
    <row r="80" ht="22.5" customHeight="1">
      <c r="A80" s="81" t="s">
        <v>1966</v>
      </c>
      <c r="B80" s="81" t="s">
        <v>1967</v>
      </c>
      <c r="C80" s="4" t="s">
        <v>333</v>
      </c>
      <c r="D80" s="4" t="s">
        <v>1583</v>
      </c>
      <c r="E80" s="81" t="str">
        <f t="shared" si="1"/>
        <v>rotelli.clelia@pietroaldi.com</v>
      </c>
      <c r="F80" s="82"/>
      <c r="G80" s="100"/>
      <c r="H80" s="100"/>
      <c r="I80" s="4"/>
      <c r="J80" s="91"/>
      <c r="K80" s="81" t="str">
        <f t="shared" si="2"/>
        <v/>
      </c>
      <c r="L80" s="83"/>
      <c r="M80" s="84"/>
      <c r="N80" s="84"/>
      <c r="O80" s="85"/>
    </row>
    <row r="81" ht="22.5" customHeight="1">
      <c r="A81" s="81" t="s">
        <v>1969</v>
      </c>
      <c r="B81" s="81" t="s">
        <v>1947</v>
      </c>
      <c r="C81" s="4" t="s">
        <v>333</v>
      </c>
      <c r="D81" s="4" t="s">
        <v>1583</v>
      </c>
      <c r="E81" s="81" t="str">
        <f t="shared" si="1"/>
        <v>salvestroni.serena@pietroaldi.com</v>
      </c>
      <c r="F81" s="82"/>
      <c r="G81" s="100"/>
      <c r="H81" s="100"/>
      <c r="I81" s="4"/>
      <c r="J81" s="91"/>
      <c r="K81" s="81" t="str">
        <f t="shared" si="2"/>
        <v/>
      </c>
      <c r="L81" s="83"/>
      <c r="M81" s="84"/>
      <c r="N81" s="84"/>
      <c r="O81" s="85"/>
    </row>
    <row r="82" ht="22.5" customHeight="1">
      <c r="A82" s="81" t="s">
        <v>1972</v>
      </c>
      <c r="B82" s="81" t="s">
        <v>1973</v>
      </c>
      <c r="C82" s="4" t="s">
        <v>333</v>
      </c>
      <c r="D82" s="4" t="s">
        <v>1583</v>
      </c>
      <c r="E82" s="81" t="str">
        <f t="shared" si="1"/>
        <v>sammaritano.annarita@pietroaldi.com</v>
      </c>
      <c r="F82" s="82"/>
      <c r="G82" s="100"/>
      <c r="H82" s="100"/>
      <c r="I82" s="4"/>
      <c r="J82" s="91"/>
      <c r="K82" s="81" t="str">
        <f t="shared" si="2"/>
        <v/>
      </c>
      <c r="L82" s="83"/>
      <c r="M82" s="84"/>
      <c r="N82" s="84"/>
      <c r="O82" s="85"/>
    </row>
    <row r="83" ht="22.5" customHeight="1">
      <c r="A83" s="81" t="s">
        <v>1974</v>
      </c>
      <c r="B83" s="81" t="s">
        <v>1600</v>
      </c>
      <c r="C83" s="4" t="s">
        <v>333</v>
      </c>
      <c r="D83" s="4" t="s">
        <v>1593</v>
      </c>
      <c r="E83" s="81" t="str">
        <f t="shared" si="1"/>
        <v>scaccia.giulia@pietroaldi.com</v>
      </c>
      <c r="F83" s="82"/>
      <c r="G83" s="100"/>
      <c r="H83" s="100"/>
      <c r="I83" s="4"/>
      <c r="J83" s="91"/>
      <c r="K83" s="81" t="str">
        <f t="shared" si="2"/>
        <v/>
      </c>
      <c r="L83" s="83"/>
      <c r="M83" s="84"/>
      <c r="N83" s="84"/>
      <c r="O83" s="85"/>
    </row>
    <row r="84" ht="22.5" customHeight="1">
      <c r="A84" s="81" t="s">
        <v>1977</v>
      </c>
      <c r="B84" s="81" t="s">
        <v>1635</v>
      </c>
      <c r="C84" s="4" t="s">
        <v>333</v>
      </c>
      <c r="D84" s="4" t="s">
        <v>1593</v>
      </c>
      <c r="E84" s="81" t="str">
        <f t="shared" si="1"/>
        <v>serpico.lucia@pietroaldi.com</v>
      </c>
      <c r="F84" s="82"/>
      <c r="G84" s="100"/>
      <c r="H84" s="100"/>
      <c r="I84" s="4"/>
      <c r="J84" s="91"/>
      <c r="K84" s="81" t="str">
        <f t="shared" si="2"/>
        <v/>
      </c>
      <c r="L84" s="83"/>
      <c r="M84" s="84"/>
      <c r="N84" s="84"/>
      <c r="O84" s="85"/>
    </row>
    <row r="85" ht="22.5" customHeight="1">
      <c r="A85" s="81" t="s">
        <v>1985</v>
      </c>
      <c r="B85" s="81" t="s">
        <v>1987</v>
      </c>
      <c r="C85" s="4" t="s">
        <v>333</v>
      </c>
      <c r="D85" s="4" t="s">
        <v>1608</v>
      </c>
      <c r="E85" s="81" t="str">
        <f t="shared" si="1"/>
        <v>sgherri.beatrice@pietroaldi.com</v>
      </c>
      <c r="F85" s="82"/>
      <c r="G85" s="100"/>
      <c r="H85" s="100"/>
      <c r="I85" s="4"/>
      <c r="J85" s="91"/>
      <c r="K85" s="81" t="str">
        <f t="shared" si="2"/>
        <v/>
      </c>
      <c r="L85" s="83"/>
      <c r="M85" s="84"/>
      <c r="N85" s="84"/>
      <c r="O85" s="85"/>
    </row>
    <row r="86" ht="22.5" customHeight="1">
      <c r="A86" s="81" t="s">
        <v>1994</v>
      </c>
      <c r="B86" s="81" t="s">
        <v>1996</v>
      </c>
      <c r="C86" s="4" t="s">
        <v>1625</v>
      </c>
      <c r="D86" s="4" t="s">
        <v>1608</v>
      </c>
      <c r="E86" s="81" t="str">
        <f t="shared" si="1"/>
        <v>sonzogni.fabio@pietroaldi.com</v>
      </c>
      <c r="F86" s="82"/>
      <c r="G86" s="100"/>
      <c r="H86" s="100"/>
      <c r="I86" s="4"/>
      <c r="J86" s="91"/>
      <c r="K86" s="81" t="str">
        <f t="shared" si="2"/>
        <v/>
      </c>
      <c r="L86" s="83"/>
      <c r="M86" s="84"/>
      <c r="N86" s="84"/>
      <c r="O86" s="85"/>
    </row>
    <row r="87" ht="22.5" customHeight="1">
      <c r="A87" s="81" t="s">
        <v>2001</v>
      </c>
      <c r="B87" s="81" t="s">
        <v>1876</v>
      </c>
      <c r="C87" s="4" t="s">
        <v>1625</v>
      </c>
      <c r="D87" s="4" t="s">
        <v>1605</v>
      </c>
      <c r="E87" s="81" t="str">
        <f t="shared" si="1"/>
        <v>sozzi.marco@pietroaldi.com</v>
      </c>
      <c r="F87" s="82"/>
      <c r="G87" s="100"/>
      <c r="H87" s="100"/>
      <c r="I87" s="4"/>
      <c r="J87" s="91"/>
      <c r="K87" s="81" t="str">
        <f t="shared" si="2"/>
        <v/>
      </c>
      <c r="L87" s="83"/>
      <c r="M87" s="84"/>
      <c r="N87" s="84"/>
      <c r="O87" s="85"/>
    </row>
    <row r="88" ht="22.5" customHeight="1">
      <c r="A88" s="81" t="s">
        <v>2007</v>
      </c>
      <c r="B88" s="81" t="s">
        <v>2008</v>
      </c>
      <c r="C88" s="4" t="s">
        <v>333</v>
      </c>
      <c r="D88" s="4" t="s">
        <v>1632</v>
      </c>
      <c r="E88" s="81" t="str">
        <f t="shared" si="1"/>
        <v>trambusti.federica@pietroaldi.com</v>
      </c>
      <c r="F88" s="82"/>
      <c r="G88" s="100"/>
      <c r="H88" s="100"/>
      <c r="I88" s="4"/>
      <c r="J88" s="91"/>
      <c r="K88" s="81" t="str">
        <f t="shared" si="2"/>
        <v/>
      </c>
      <c r="L88" s="83"/>
      <c r="M88" s="84"/>
      <c r="N88" s="84"/>
      <c r="O88" s="85"/>
    </row>
    <row r="89" ht="22.5" customHeight="1">
      <c r="A89" s="81" t="s">
        <v>2012</v>
      </c>
      <c r="B89" s="81" t="s">
        <v>2014</v>
      </c>
      <c r="C89" s="4" t="s">
        <v>333</v>
      </c>
      <c r="D89" s="4" t="s">
        <v>1654</v>
      </c>
      <c r="E89" s="81" t="str">
        <f t="shared" si="1"/>
        <v>vincenti.immacolata@pietroaldi.com</v>
      </c>
      <c r="F89" s="82"/>
      <c r="G89" s="100"/>
      <c r="H89" s="100"/>
      <c r="I89" s="4"/>
      <c r="J89" s="91"/>
      <c r="K89" s="81" t="str">
        <f t="shared" si="2"/>
        <v/>
      </c>
      <c r="L89" s="83"/>
      <c r="M89" s="84"/>
      <c r="N89" s="84"/>
      <c r="O89" s="85"/>
    </row>
    <row r="90" ht="22.5" customHeight="1">
      <c r="A90" s="7" t="s">
        <v>2018</v>
      </c>
      <c r="B90" s="7" t="s">
        <v>2020</v>
      </c>
      <c r="C90" s="4" t="s">
        <v>1625</v>
      </c>
      <c r="D90" s="4" t="s">
        <v>1632</v>
      </c>
      <c r="E90" s="81" t="str">
        <f t="shared" si="1"/>
        <v>palmadessa.giuseppe@pietroaldi.com</v>
      </c>
      <c r="F90" s="82"/>
      <c r="G90" s="100"/>
      <c r="H90" s="100"/>
      <c r="I90" s="4"/>
      <c r="J90" s="91"/>
      <c r="K90" s="81" t="str">
        <f t="shared" si="2"/>
        <v/>
      </c>
      <c r="L90" s="83"/>
      <c r="M90" s="84"/>
      <c r="N90" s="84"/>
      <c r="O90" s="85"/>
    </row>
    <row r="91" ht="22.5" customHeight="1">
      <c r="A91" s="7"/>
      <c r="B91" s="7"/>
      <c r="C91" s="4"/>
      <c r="D91" s="4"/>
      <c r="E91" s="81" t="str">
        <f t="shared" si="1"/>
        <v/>
      </c>
      <c r="F91" s="82"/>
      <c r="G91" s="100"/>
      <c r="H91" s="100"/>
      <c r="I91" s="4"/>
      <c r="J91" s="91"/>
      <c r="K91" s="81" t="str">
        <f t="shared" si="2"/>
        <v/>
      </c>
      <c r="L91" s="83"/>
      <c r="M91" s="84"/>
      <c r="N91" s="84"/>
      <c r="O91" s="85"/>
    </row>
    <row r="92" ht="22.5" customHeight="1">
      <c r="A92" s="81"/>
      <c r="B92" s="81"/>
      <c r="C92" s="4"/>
      <c r="D92" s="4"/>
      <c r="E92" s="81" t="str">
        <f t="shared" si="1"/>
        <v/>
      </c>
      <c r="F92" s="82"/>
      <c r="G92" s="100"/>
      <c r="H92" s="100"/>
      <c r="I92" s="4"/>
      <c r="J92" s="91"/>
      <c r="K92" s="81" t="str">
        <f t="shared" si="2"/>
        <v/>
      </c>
      <c r="L92" s="83"/>
      <c r="M92" s="84"/>
      <c r="N92" s="84"/>
      <c r="O92" s="85"/>
    </row>
    <row r="93" ht="22.5" customHeight="1">
      <c r="A93" s="81"/>
      <c r="B93" s="81"/>
      <c r="C93" s="4"/>
      <c r="D93" s="4"/>
      <c r="E93" s="81" t="str">
        <f t="shared" si="1"/>
        <v/>
      </c>
      <c r="F93" s="82"/>
      <c r="G93" s="100"/>
      <c r="H93" s="100"/>
      <c r="I93" s="4"/>
      <c r="J93" s="91"/>
      <c r="K93" s="81" t="str">
        <f t="shared" si="2"/>
        <v/>
      </c>
      <c r="L93" s="83"/>
      <c r="M93" s="84"/>
      <c r="N93" s="84"/>
      <c r="O93" s="85"/>
    </row>
    <row r="94" ht="22.5" customHeight="1">
      <c r="A94" s="81"/>
      <c r="B94" s="81"/>
      <c r="C94" s="4"/>
      <c r="D94" s="4"/>
      <c r="E94" s="81" t="str">
        <f t="shared" si="1"/>
        <v/>
      </c>
      <c r="F94" s="82"/>
      <c r="G94" s="100"/>
      <c r="H94" s="100"/>
      <c r="I94" s="4"/>
      <c r="J94" s="91"/>
      <c r="K94" s="81" t="str">
        <f t="shared" si="2"/>
        <v/>
      </c>
      <c r="L94" s="83"/>
      <c r="M94" s="84"/>
      <c r="N94" s="84"/>
      <c r="O94" s="85"/>
    </row>
    <row r="95" ht="22.5" customHeight="1">
      <c r="A95" s="81"/>
      <c r="B95" s="81"/>
      <c r="C95" s="4"/>
      <c r="D95" s="4"/>
      <c r="E95" s="81" t="str">
        <f t="shared" si="1"/>
        <v/>
      </c>
      <c r="F95" s="82"/>
      <c r="G95" s="100"/>
      <c r="H95" s="100"/>
      <c r="I95" s="4"/>
      <c r="J95" s="91"/>
      <c r="K95" s="81" t="str">
        <f t="shared" si="2"/>
        <v/>
      </c>
      <c r="L95" s="83"/>
      <c r="M95" s="84"/>
      <c r="N95" s="84"/>
      <c r="O95" s="85"/>
    </row>
    <row r="96" ht="22.5" customHeight="1">
      <c r="A96" s="81"/>
      <c r="B96" s="81"/>
      <c r="C96" s="4"/>
      <c r="D96" s="4"/>
      <c r="E96" s="81" t="str">
        <f t="shared" si="1"/>
        <v/>
      </c>
      <c r="F96" s="82"/>
      <c r="G96" s="100"/>
      <c r="H96" s="100"/>
      <c r="I96" s="4"/>
      <c r="J96" s="91"/>
      <c r="K96" s="81" t="str">
        <f t="shared" si="2"/>
        <v/>
      </c>
      <c r="L96" s="83"/>
      <c r="M96" s="84"/>
      <c r="N96" s="84"/>
      <c r="O96" s="85"/>
    </row>
    <row r="97" ht="22.5" customHeight="1">
      <c r="A97" s="7"/>
      <c r="B97" s="7"/>
      <c r="C97" s="4"/>
      <c r="D97" s="4"/>
      <c r="E97" s="81" t="str">
        <f t="shared" si="1"/>
        <v/>
      </c>
      <c r="F97" s="82"/>
      <c r="G97" s="100"/>
      <c r="H97" s="100"/>
      <c r="I97" s="4"/>
      <c r="J97" s="91"/>
      <c r="K97" s="81" t="str">
        <f t="shared" si="2"/>
        <v/>
      </c>
      <c r="L97" s="83"/>
      <c r="M97" s="84"/>
      <c r="N97" s="84"/>
      <c r="O97" s="85"/>
    </row>
    <row r="98" ht="22.5" customHeight="1">
      <c r="A98" s="81"/>
      <c r="B98" s="81"/>
      <c r="C98" s="4"/>
      <c r="D98" s="4"/>
      <c r="E98" s="81" t="str">
        <f t="shared" si="1"/>
        <v/>
      </c>
      <c r="F98" s="82"/>
      <c r="G98" s="100"/>
      <c r="H98" s="100"/>
      <c r="I98" s="4"/>
      <c r="J98" s="91"/>
      <c r="K98" s="81" t="str">
        <f t="shared" si="2"/>
        <v/>
      </c>
      <c r="L98" s="83"/>
      <c r="M98" s="84"/>
      <c r="N98" s="84"/>
      <c r="O98" s="85"/>
    </row>
    <row r="99" ht="22.5" customHeight="1">
      <c r="A99" s="81"/>
      <c r="B99" s="81"/>
      <c r="C99" s="4"/>
      <c r="D99" s="4"/>
      <c r="E99" s="81" t="str">
        <f t="shared" si="1"/>
        <v/>
      </c>
      <c r="F99" s="82"/>
      <c r="G99" s="100"/>
      <c r="H99" s="100"/>
      <c r="I99" s="4"/>
      <c r="J99" s="91"/>
      <c r="K99" s="81" t="str">
        <f t="shared" si="2"/>
        <v/>
      </c>
      <c r="L99" s="83"/>
      <c r="M99" s="84"/>
      <c r="N99" s="84"/>
      <c r="O99" s="85"/>
    </row>
    <row r="100" ht="22.5" customHeight="1">
      <c r="A100" s="81"/>
      <c r="B100" s="81"/>
      <c r="C100" s="4"/>
      <c r="D100" s="4"/>
      <c r="E100" s="81" t="str">
        <f t="shared" si="1"/>
        <v/>
      </c>
      <c r="F100" s="82"/>
      <c r="G100" s="100"/>
      <c r="H100" s="100"/>
      <c r="I100" s="4"/>
      <c r="J100" s="91"/>
      <c r="K100" s="81" t="str">
        <f t="shared" si="2"/>
        <v/>
      </c>
      <c r="L100" s="83"/>
      <c r="M100" s="84"/>
      <c r="N100" s="84"/>
      <c r="O100" s="85"/>
    </row>
    <row r="101" ht="22.5" customHeight="1">
      <c r="A101" s="81"/>
      <c r="B101" s="81"/>
      <c r="C101" s="4"/>
      <c r="D101" s="4"/>
      <c r="E101" s="81" t="str">
        <f t="shared" si="1"/>
        <v/>
      </c>
      <c r="F101" s="82"/>
      <c r="G101" s="100"/>
      <c r="H101" s="100"/>
      <c r="I101" s="4"/>
      <c r="J101" s="91"/>
      <c r="K101" s="81" t="str">
        <f t="shared" si="2"/>
        <v/>
      </c>
      <c r="L101" s="83"/>
      <c r="M101" s="84"/>
      <c r="N101" s="84"/>
      <c r="O101" s="85"/>
    </row>
    <row r="102" ht="22.5" customHeight="1">
      <c r="A102" s="81"/>
      <c r="B102" s="81"/>
      <c r="C102" s="4"/>
      <c r="D102" s="4"/>
      <c r="E102" s="81" t="str">
        <f t="shared" si="1"/>
        <v/>
      </c>
      <c r="F102" s="82"/>
      <c r="G102" s="100"/>
      <c r="H102" s="100"/>
      <c r="I102" s="4"/>
      <c r="J102" s="91"/>
      <c r="K102" s="81" t="str">
        <f t="shared" si="2"/>
        <v/>
      </c>
      <c r="L102" s="83"/>
      <c r="M102" s="84"/>
      <c r="N102" s="84"/>
      <c r="O102" s="85"/>
    </row>
    <row r="103" ht="22.5" customHeight="1">
      <c r="A103" s="81"/>
      <c r="B103" s="81"/>
      <c r="C103" s="4"/>
      <c r="D103" s="4"/>
      <c r="E103" s="81" t="str">
        <f t="shared" si="1"/>
        <v/>
      </c>
      <c r="F103" s="82"/>
      <c r="G103" s="100"/>
      <c r="H103" s="100"/>
      <c r="I103" s="4"/>
      <c r="J103" s="91"/>
      <c r="K103" s="81" t="str">
        <f t="shared" si="2"/>
        <v/>
      </c>
      <c r="L103" s="83"/>
      <c r="M103" s="84"/>
      <c r="N103" s="84"/>
      <c r="O103" s="85"/>
    </row>
    <row r="104" ht="22.5" customHeight="1">
      <c r="A104" s="81"/>
      <c r="B104" s="81"/>
      <c r="C104" s="4"/>
      <c r="D104" s="4"/>
      <c r="E104" s="81" t="str">
        <f t="shared" si="1"/>
        <v/>
      </c>
      <c r="F104" s="82"/>
      <c r="G104" s="100"/>
      <c r="H104" s="100"/>
      <c r="I104" s="4"/>
      <c r="J104" s="91"/>
      <c r="K104" s="81" t="str">
        <f t="shared" si="2"/>
        <v/>
      </c>
      <c r="L104" s="83"/>
      <c r="M104" s="84"/>
      <c r="N104" s="84"/>
      <c r="O104" s="85"/>
    </row>
    <row r="105" ht="22.5" customHeight="1">
      <c r="A105" s="81"/>
      <c r="B105" s="81"/>
      <c r="C105" s="4"/>
      <c r="D105" s="4"/>
      <c r="E105" s="81" t="str">
        <f t="shared" si="1"/>
        <v/>
      </c>
      <c r="F105" s="82"/>
      <c r="G105" s="100"/>
      <c r="H105" s="100"/>
      <c r="I105" s="4"/>
      <c r="J105" s="91"/>
      <c r="K105" s="81" t="str">
        <f t="shared" si="2"/>
        <v/>
      </c>
      <c r="L105" s="83"/>
      <c r="M105" s="84"/>
      <c r="N105" s="84"/>
      <c r="O105" s="85"/>
    </row>
    <row r="106" ht="22.5" customHeight="1">
      <c r="A106" s="81"/>
      <c r="B106" s="81"/>
      <c r="C106" s="4"/>
      <c r="D106" s="4"/>
      <c r="E106" s="81" t="str">
        <f t="shared" si="1"/>
        <v/>
      </c>
      <c r="F106" s="82"/>
      <c r="G106" s="100"/>
      <c r="H106" s="100"/>
      <c r="I106" s="4"/>
      <c r="J106" s="91"/>
      <c r="K106" s="81" t="str">
        <f t="shared" si="2"/>
        <v/>
      </c>
      <c r="L106" s="83"/>
      <c r="M106" s="84"/>
      <c r="N106" s="84"/>
      <c r="O106" s="85"/>
    </row>
    <row r="107" ht="22.5" customHeight="1">
      <c r="A107" s="81"/>
      <c r="B107" s="81"/>
      <c r="C107" s="4"/>
      <c r="D107" s="4"/>
      <c r="E107" s="81" t="str">
        <f t="shared" si="1"/>
        <v/>
      </c>
      <c r="F107" s="82"/>
      <c r="G107" s="100"/>
      <c r="H107" s="100"/>
      <c r="I107" s="4"/>
      <c r="J107" s="91"/>
      <c r="K107" s="81" t="str">
        <f t="shared" si="2"/>
        <v/>
      </c>
      <c r="L107" s="83"/>
      <c r="M107" s="84"/>
      <c r="N107" s="84"/>
      <c r="O107" s="85"/>
    </row>
    <row r="108" ht="22.5" customHeight="1">
      <c r="C108" s="4"/>
      <c r="D108" s="4"/>
      <c r="E108" s="81" t="str">
        <f t="shared" si="1"/>
        <v/>
      </c>
      <c r="F108" s="149"/>
      <c r="G108" s="100"/>
      <c r="H108" s="100"/>
      <c r="I108" s="4"/>
      <c r="J108" s="91"/>
      <c r="K108" s="81" t="str">
        <f t="shared" si="2"/>
        <v/>
      </c>
      <c r="L108" s="83"/>
      <c r="M108" s="84"/>
      <c r="N108" s="84"/>
      <c r="O108" s="85"/>
    </row>
    <row r="109" ht="22.5" customHeight="1">
      <c r="C109" s="4"/>
      <c r="D109" s="4"/>
      <c r="E109" s="81" t="str">
        <f t="shared" si="1"/>
        <v/>
      </c>
      <c r="F109" s="149"/>
      <c r="G109" s="100"/>
      <c r="H109" s="100"/>
      <c r="I109" s="4"/>
      <c r="J109" s="91"/>
      <c r="K109" s="81" t="str">
        <f t="shared" si="2"/>
        <v/>
      </c>
      <c r="L109" s="83"/>
      <c r="M109" s="84"/>
      <c r="N109" s="84"/>
      <c r="O109" s="85"/>
    </row>
    <row r="110" ht="22.5" customHeight="1">
      <c r="C110" s="4"/>
      <c r="D110" s="4"/>
      <c r="E110" s="81" t="str">
        <f t="shared" si="1"/>
        <v/>
      </c>
      <c r="F110" s="149"/>
      <c r="G110" s="100"/>
      <c r="H110" s="100"/>
      <c r="I110" s="4"/>
      <c r="J110" s="91"/>
      <c r="K110" s="81" t="str">
        <f t="shared" si="2"/>
        <v/>
      </c>
      <c r="L110" s="83"/>
      <c r="M110" s="84"/>
      <c r="N110" s="84"/>
      <c r="O110" s="85"/>
    </row>
    <row r="111" ht="22.5" customHeight="1">
      <c r="C111" s="4"/>
      <c r="D111" s="4"/>
      <c r="E111" s="81" t="str">
        <f t="shared" si="1"/>
        <v/>
      </c>
      <c r="F111" s="149"/>
      <c r="G111" s="100"/>
      <c r="H111" s="100"/>
      <c r="I111" s="4"/>
      <c r="J111" s="91"/>
      <c r="K111" s="81" t="str">
        <f t="shared" si="2"/>
        <v/>
      </c>
      <c r="L111" s="83"/>
      <c r="M111" s="84"/>
      <c r="N111" s="84"/>
      <c r="O111" s="85"/>
    </row>
    <row r="112" ht="22.5" customHeight="1">
      <c r="C112" s="4"/>
      <c r="D112" s="4"/>
      <c r="E112" s="81" t="str">
        <f t="shared" si="1"/>
        <v/>
      </c>
      <c r="F112" s="149"/>
      <c r="G112" s="100"/>
      <c r="H112" s="100"/>
      <c r="I112" s="4"/>
      <c r="J112" s="91"/>
      <c r="K112" s="81" t="str">
        <f t="shared" si="2"/>
        <v/>
      </c>
      <c r="L112" s="83"/>
      <c r="M112" s="84"/>
      <c r="N112" s="84"/>
      <c r="O112" s="85"/>
    </row>
    <row r="113" ht="22.5" customHeight="1">
      <c r="C113" s="4"/>
      <c r="D113" s="4"/>
      <c r="E113" s="81" t="str">
        <f t="shared" si="1"/>
        <v/>
      </c>
      <c r="F113" s="149"/>
      <c r="G113" s="100"/>
      <c r="H113" s="100"/>
      <c r="I113" s="4"/>
      <c r="J113" s="91"/>
      <c r="K113" s="81" t="str">
        <f t="shared" si="2"/>
        <v/>
      </c>
      <c r="L113" s="83"/>
      <c r="M113" s="84"/>
      <c r="N113" s="84"/>
      <c r="O113" s="85"/>
    </row>
    <row r="114" ht="22.5" customHeight="1">
      <c r="C114" s="4"/>
      <c r="D114" s="4"/>
      <c r="E114" s="81" t="str">
        <f t="shared" si="1"/>
        <v/>
      </c>
      <c r="F114" s="149"/>
      <c r="G114" s="100"/>
      <c r="H114" s="100"/>
      <c r="I114" s="4"/>
      <c r="J114" s="91"/>
      <c r="K114" s="81" t="str">
        <f t="shared" si="2"/>
        <v/>
      </c>
      <c r="L114" s="83"/>
      <c r="M114" s="84"/>
      <c r="N114" s="84"/>
      <c r="O114" s="85"/>
    </row>
    <row r="115" ht="22.5" customHeight="1">
      <c r="C115" s="4"/>
      <c r="D115" s="4"/>
      <c r="E115" s="81" t="str">
        <f t="shared" si="1"/>
        <v/>
      </c>
      <c r="F115" s="149"/>
      <c r="G115" s="100"/>
      <c r="H115" s="100"/>
      <c r="I115" s="4"/>
      <c r="J115" s="91"/>
      <c r="K115" s="81" t="str">
        <f t="shared" si="2"/>
        <v/>
      </c>
      <c r="L115" s="83"/>
      <c r="M115" s="84"/>
      <c r="N115" s="84"/>
      <c r="O115" s="85"/>
    </row>
    <row r="116" ht="22.5" customHeight="1">
      <c r="C116" s="4"/>
      <c r="D116" s="4"/>
      <c r="E116" s="81" t="str">
        <f t="shared" si="1"/>
        <v/>
      </c>
      <c r="F116" s="149"/>
      <c r="G116" s="100"/>
      <c r="H116" s="100"/>
      <c r="I116" s="4"/>
      <c r="J116" s="91"/>
      <c r="K116" s="81" t="str">
        <f t="shared" si="2"/>
        <v/>
      </c>
      <c r="L116" s="83"/>
      <c r="M116" s="84"/>
      <c r="N116" s="84"/>
      <c r="O116" s="85"/>
    </row>
    <row r="117" ht="22.5" customHeight="1">
      <c r="C117" s="4"/>
      <c r="D117" s="4"/>
      <c r="E117" s="81" t="str">
        <f t="shared" si="1"/>
        <v/>
      </c>
      <c r="F117" s="149"/>
      <c r="G117" s="100"/>
      <c r="H117" s="100"/>
      <c r="I117" s="4"/>
      <c r="J117" s="91"/>
      <c r="K117" s="81" t="str">
        <f t="shared" si="2"/>
        <v/>
      </c>
      <c r="L117" s="83"/>
      <c r="M117" s="84"/>
      <c r="N117" s="84"/>
      <c r="O117" s="85"/>
    </row>
    <row r="118" ht="22.5" customHeight="1">
      <c r="C118" s="4"/>
      <c r="D118" s="4"/>
      <c r="E118" s="81" t="str">
        <f t="shared" si="1"/>
        <v/>
      </c>
      <c r="F118" s="149"/>
      <c r="G118" s="100"/>
      <c r="H118" s="100"/>
      <c r="I118" s="4"/>
      <c r="J118" s="91"/>
      <c r="K118" s="81" t="str">
        <f t="shared" si="2"/>
        <v/>
      </c>
      <c r="L118" s="83"/>
      <c r="M118" s="84"/>
      <c r="N118" s="84"/>
      <c r="O118" s="85"/>
    </row>
    <row r="119" ht="22.5" customHeight="1">
      <c r="C119" s="4"/>
      <c r="D119" s="4"/>
      <c r="E119" s="81" t="str">
        <f t="shared" si="1"/>
        <v/>
      </c>
      <c r="F119" s="149"/>
      <c r="G119" s="100"/>
      <c r="H119" s="100"/>
      <c r="I119" s="4"/>
      <c r="J119" s="91"/>
      <c r="K119" s="81" t="str">
        <f t="shared" si="2"/>
        <v/>
      </c>
      <c r="L119" s="83"/>
      <c r="M119" s="84"/>
      <c r="N119" s="84"/>
      <c r="O119" s="85"/>
    </row>
    <row r="120" ht="22.5" customHeight="1">
      <c r="C120" s="4"/>
      <c r="D120" s="4"/>
      <c r="E120" s="81" t="str">
        <f t="shared" si="1"/>
        <v/>
      </c>
      <c r="F120" s="149"/>
      <c r="G120" s="100"/>
      <c r="H120" s="100"/>
      <c r="I120" s="4"/>
      <c r="J120" s="91"/>
      <c r="K120" s="81" t="str">
        <f t="shared" si="2"/>
        <v/>
      </c>
      <c r="L120" s="83"/>
      <c r="M120" s="84"/>
      <c r="N120" s="84"/>
      <c r="O120" s="85"/>
    </row>
    <row r="121" ht="22.5" customHeight="1">
      <c r="C121" s="4"/>
      <c r="D121" s="4"/>
      <c r="E121" s="81" t="str">
        <f t="shared" si="1"/>
        <v/>
      </c>
      <c r="F121" s="149"/>
      <c r="G121" s="100"/>
      <c r="H121" s="100"/>
      <c r="I121" s="4"/>
      <c r="J121" s="91"/>
      <c r="K121" s="81" t="str">
        <f t="shared" si="2"/>
        <v/>
      </c>
      <c r="L121" s="83"/>
      <c r="M121" s="84"/>
      <c r="N121" s="84"/>
      <c r="O121" s="85"/>
    </row>
    <row r="122" ht="22.5" customHeight="1">
      <c r="C122" s="4"/>
      <c r="D122" s="4"/>
      <c r="E122" s="81" t="str">
        <f t="shared" si="1"/>
        <v/>
      </c>
      <c r="F122" s="149"/>
      <c r="G122" s="100"/>
      <c r="H122" s="100"/>
      <c r="I122" s="4"/>
      <c r="J122" s="91"/>
      <c r="K122" s="81" t="str">
        <f t="shared" si="2"/>
        <v/>
      </c>
      <c r="L122" s="83"/>
      <c r="M122" s="84"/>
      <c r="N122" s="84"/>
      <c r="O122" s="85"/>
    </row>
    <row r="123" ht="22.5" customHeight="1">
      <c r="C123" s="4"/>
      <c r="D123" s="4"/>
      <c r="E123" s="81" t="str">
        <f t="shared" si="1"/>
        <v/>
      </c>
      <c r="F123" s="149"/>
      <c r="G123" s="100"/>
      <c r="H123" s="100"/>
      <c r="I123" s="4"/>
      <c r="J123" s="91"/>
      <c r="K123" s="81" t="str">
        <f t="shared" si="2"/>
        <v/>
      </c>
      <c r="L123" s="83"/>
      <c r="M123" s="84"/>
      <c r="N123" s="84"/>
      <c r="O123" s="85"/>
    </row>
    <row r="124" ht="22.5" customHeight="1">
      <c r="C124" s="4"/>
      <c r="D124" s="4"/>
      <c r="E124" s="81" t="str">
        <f t="shared" si="1"/>
        <v/>
      </c>
      <c r="F124" s="149"/>
      <c r="G124" s="100"/>
      <c r="H124" s="100"/>
      <c r="I124" s="4"/>
      <c r="J124" s="91"/>
      <c r="K124" s="81" t="str">
        <f t="shared" si="2"/>
        <v/>
      </c>
      <c r="L124" s="83"/>
      <c r="M124" s="84"/>
      <c r="N124" s="84"/>
      <c r="O124" s="85"/>
    </row>
    <row r="125" ht="22.5" customHeight="1">
      <c r="C125" s="4"/>
      <c r="D125" s="4"/>
      <c r="E125" s="81" t="str">
        <f t="shared" si="1"/>
        <v/>
      </c>
      <c r="F125" s="149"/>
      <c r="G125" s="100"/>
      <c r="H125" s="100"/>
      <c r="I125" s="4"/>
      <c r="J125" s="91"/>
      <c r="K125" s="81" t="str">
        <f t="shared" si="2"/>
        <v/>
      </c>
      <c r="L125" s="83"/>
      <c r="M125" s="84"/>
      <c r="N125" s="84"/>
      <c r="O125" s="85"/>
    </row>
    <row r="126" ht="22.5" customHeight="1">
      <c r="C126" s="4"/>
      <c r="D126" s="4"/>
      <c r="E126" s="81" t="str">
        <f t="shared" si="1"/>
        <v/>
      </c>
      <c r="F126" s="149"/>
      <c r="G126" s="100"/>
      <c r="H126" s="100"/>
      <c r="I126" s="4"/>
      <c r="J126" s="91"/>
      <c r="K126" s="81" t="str">
        <f t="shared" si="2"/>
        <v/>
      </c>
      <c r="L126" s="83"/>
      <c r="M126" s="84"/>
      <c r="N126" s="84"/>
      <c r="O126" s="85"/>
    </row>
    <row r="127" ht="22.5" customHeight="1">
      <c r="C127" s="4"/>
      <c r="D127" s="4"/>
      <c r="E127" s="81" t="str">
        <f t="shared" si="1"/>
        <v/>
      </c>
      <c r="F127" s="149"/>
      <c r="G127" s="100"/>
      <c r="H127" s="100"/>
      <c r="I127" s="4"/>
      <c r="J127" s="91"/>
      <c r="K127" s="81" t="str">
        <f t="shared" si="2"/>
        <v/>
      </c>
      <c r="L127" s="83"/>
      <c r="M127" s="84"/>
      <c r="N127" s="84"/>
      <c r="O127" s="85"/>
    </row>
    <row r="128" ht="22.5" customHeight="1">
      <c r="C128" s="4"/>
      <c r="D128" s="4"/>
      <c r="E128" s="81" t="str">
        <f t="shared" si="1"/>
        <v/>
      </c>
      <c r="F128" s="149"/>
      <c r="G128" s="100"/>
      <c r="H128" s="100"/>
      <c r="I128" s="4"/>
      <c r="J128" s="91"/>
      <c r="K128" s="81" t="str">
        <f t="shared" si="2"/>
        <v/>
      </c>
      <c r="L128" s="83"/>
      <c r="M128" s="84"/>
      <c r="N128" s="84"/>
      <c r="O128" s="85"/>
    </row>
    <row r="129" ht="22.5" customHeight="1">
      <c r="C129" s="4"/>
      <c r="D129" s="4"/>
      <c r="E129" s="81" t="str">
        <f t="shared" si="1"/>
        <v/>
      </c>
      <c r="F129" s="149"/>
      <c r="G129" s="100"/>
      <c r="H129" s="100"/>
      <c r="I129" s="4"/>
      <c r="J129" s="91"/>
      <c r="K129" s="81" t="str">
        <f t="shared" si="2"/>
        <v/>
      </c>
      <c r="L129" s="83"/>
      <c r="M129" s="84"/>
      <c r="N129" s="84"/>
      <c r="O129" s="85"/>
    </row>
    <row r="130" ht="22.5" customHeight="1">
      <c r="C130" s="4"/>
      <c r="D130" s="4"/>
      <c r="E130" s="81" t="str">
        <f t="shared" si="1"/>
        <v/>
      </c>
      <c r="F130" s="149"/>
      <c r="G130" s="100"/>
      <c r="H130" s="100"/>
      <c r="I130" s="4"/>
      <c r="J130" s="91"/>
      <c r="K130" s="81" t="str">
        <f t="shared" si="2"/>
        <v/>
      </c>
      <c r="L130" s="83"/>
      <c r="M130" s="84"/>
      <c r="N130" s="84"/>
      <c r="O130" s="85"/>
    </row>
    <row r="131" ht="22.5" customHeight="1">
      <c r="C131" s="4"/>
      <c r="D131" s="4"/>
      <c r="E131" s="81" t="str">
        <f t="shared" si="1"/>
        <v/>
      </c>
      <c r="F131" s="149"/>
      <c r="G131" s="100"/>
      <c r="H131" s="100"/>
      <c r="I131" s="4"/>
      <c r="J131" s="91"/>
      <c r="K131" s="81" t="str">
        <f t="shared" si="2"/>
        <v/>
      </c>
      <c r="L131" s="83"/>
      <c r="M131" s="84"/>
      <c r="N131" s="84"/>
      <c r="O131" s="85"/>
    </row>
    <row r="132" ht="22.5" customHeight="1">
      <c r="C132" s="4"/>
      <c r="D132" s="4"/>
      <c r="E132" s="81" t="str">
        <f t="shared" si="1"/>
        <v/>
      </c>
      <c r="F132" s="149"/>
      <c r="G132" s="100"/>
      <c r="H132" s="100"/>
      <c r="I132" s="4"/>
      <c r="J132" s="91"/>
      <c r="K132" s="81" t="str">
        <f t="shared" si="2"/>
        <v/>
      </c>
      <c r="L132" s="83"/>
      <c r="M132" s="84"/>
      <c r="N132" s="84"/>
      <c r="O132" s="85"/>
    </row>
    <row r="133" ht="22.5" customHeight="1">
      <c r="C133" s="4"/>
      <c r="D133" s="4"/>
      <c r="E133" s="81" t="str">
        <f t="shared" si="1"/>
        <v/>
      </c>
      <c r="F133" s="149"/>
      <c r="G133" s="100"/>
      <c r="H133" s="100"/>
      <c r="I133" s="4"/>
      <c r="J133" s="91"/>
      <c r="K133" s="81" t="str">
        <f t="shared" si="2"/>
        <v/>
      </c>
      <c r="L133" s="83"/>
      <c r="M133" s="84"/>
      <c r="N133" s="84"/>
      <c r="O133" s="85"/>
    </row>
    <row r="134" ht="22.5" customHeight="1">
      <c r="C134" s="4"/>
      <c r="D134" s="4"/>
      <c r="E134" s="81" t="str">
        <f t="shared" si="1"/>
        <v/>
      </c>
      <c r="F134" s="149"/>
      <c r="G134" s="100"/>
      <c r="H134" s="100"/>
      <c r="I134" s="4"/>
      <c r="J134" s="91"/>
      <c r="K134" s="81" t="str">
        <f t="shared" si="2"/>
        <v/>
      </c>
      <c r="L134" s="83"/>
      <c r="M134" s="84"/>
      <c r="N134" s="84"/>
      <c r="O134" s="85"/>
    </row>
    <row r="135" ht="22.5" customHeight="1">
      <c r="C135" s="4"/>
      <c r="D135" s="4"/>
      <c r="E135" s="81" t="str">
        <f t="shared" si="1"/>
        <v/>
      </c>
      <c r="F135" s="149"/>
      <c r="G135" s="100"/>
      <c r="H135" s="100"/>
      <c r="I135" s="4"/>
      <c r="J135" s="91"/>
      <c r="K135" s="81" t="str">
        <f t="shared" si="2"/>
        <v/>
      </c>
      <c r="L135" s="83"/>
      <c r="M135" s="84"/>
      <c r="N135" s="84"/>
      <c r="O135" s="85"/>
    </row>
    <row r="136" ht="22.5" customHeight="1">
      <c r="C136" s="4"/>
      <c r="D136" s="4"/>
      <c r="E136" s="81" t="str">
        <f t="shared" si="1"/>
        <v/>
      </c>
      <c r="F136" s="149"/>
      <c r="G136" s="100"/>
      <c r="H136" s="100"/>
      <c r="I136" s="4"/>
      <c r="J136" s="91"/>
      <c r="K136" s="81" t="str">
        <f t="shared" si="2"/>
        <v/>
      </c>
      <c r="L136" s="83"/>
      <c r="M136" s="84"/>
      <c r="N136" s="84"/>
      <c r="O136" s="85"/>
    </row>
    <row r="137" ht="22.5" customHeight="1">
      <c r="C137" s="4"/>
      <c r="D137" s="4"/>
      <c r="E137" s="81" t="str">
        <f t="shared" si="1"/>
        <v/>
      </c>
      <c r="F137" s="149"/>
      <c r="G137" s="100"/>
      <c r="H137" s="100"/>
      <c r="I137" s="4"/>
      <c r="J137" s="91"/>
      <c r="K137" s="81" t="str">
        <f t="shared" si="2"/>
        <v/>
      </c>
      <c r="L137" s="83"/>
      <c r="M137" s="84"/>
      <c r="N137" s="84"/>
      <c r="O137" s="85"/>
    </row>
    <row r="138" ht="22.5" customHeight="1">
      <c r="C138" s="4"/>
      <c r="D138" s="4"/>
      <c r="E138" s="81" t="str">
        <f t="shared" si="1"/>
        <v/>
      </c>
      <c r="F138" s="149"/>
      <c r="G138" s="100"/>
      <c r="H138" s="100"/>
      <c r="I138" s="4"/>
      <c r="J138" s="91"/>
      <c r="K138" s="81" t="str">
        <f t="shared" si="2"/>
        <v/>
      </c>
      <c r="L138" s="83"/>
      <c r="M138" s="84"/>
      <c r="N138" s="84"/>
      <c r="O138" s="85"/>
    </row>
    <row r="139" ht="22.5" customHeight="1">
      <c r="C139" s="4"/>
      <c r="D139" s="4"/>
      <c r="E139" s="81" t="str">
        <f t="shared" si="1"/>
        <v/>
      </c>
      <c r="F139" s="149"/>
      <c r="G139" s="100"/>
      <c r="H139" s="100"/>
      <c r="I139" s="4"/>
      <c r="J139" s="91"/>
      <c r="K139" s="81" t="str">
        <f t="shared" si="2"/>
        <v/>
      </c>
      <c r="L139" s="197"/>
      <c r="M139" s="198"/>
      <c r="N139" s="198"/>
      <c r="O139" s="199"/>
    </row>
  </sheetData>
  <mergeCells count="1">
    <mergeCell ref="M4:O12"/>
  </mergeCells>
  <dataValidations>
    <dataValidation type="list" allowBlank="1" showErrorMessage="1" sqref="D2:D139 J2:J139">
      <formula1>"ARTE,INGLESE,LETTERE,MATFISINFO,MOTORIA,RELIGIONE,SCIENZE,SOSTEGNO,STOFILDIRITTO"</formula1>
    </dataValidation>
    <dataValidation type="list" allowBlank="1" showErrorMessage="1" sqref="C2:C139 I2:I139">
      <formula1>"F,M"</formula1>
    </dataValidation>
  </dataValidations>
  <drawing r:id="rId1"/>
  <tableParts count="2">
    <tablePart r:id="rId4"/>
    <tablePart r:id="rId5"/>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9.0"/>
    <col customWidth="1" min="2" max="2" width="13.5"/>
    <col customWidth="1" min="3" max="3" width="12.88"/>
    <col customWidth="1" min="4" max="4" width="29.38"/>
    <col customWidth="1" min="5" max="6" width="17.0"/>
  </cols>
  <sheetData>
    <row r="1" ht="22.5" customHeight="1">
      <c r="A1" s="3" t="s">
        <v>1823</v>
      </c>
      <c r="B1" s="3" t="s">
        <v>1825</v>
      </c>
      <c r="C1" s="3" t="s">
        <v>1827</v>
      </c>
      <c r="D1" s="3" t="s">
        <v>1828</v>
      </c>
      <c r="E1" s="3" t="s">
        <v>1829</v>
      </c>
      <c r="F1" s="3" t="s">
        <v>1830</v>
      </c>
    </row>
    <row r="2" ht="22.5" customHeight="1">
      <c r="A2" s="92" t="s">
        <v>167</v>
      </c>
      <c r="B2" s="93">
        <v>45936.0</v>
      </c>
      <c r="C2" s="93">
        <v>45989.0</v>
      </c>
      <c r="D2" s="94" t="s">
        <v>1835</v>
      </c>
      <c r="E2" s="92"/>
      <c r="F2" s="47" t="s">
        <v>26</v>
      </c>
    </row>
    <row r="3" ht="22.5" customHeight="1">
      <c r="A3" s="92" t="s">
        <v>1202</v>
      </c>
      <c r="B3" s="93">
        <v>45929.0</v>
      </c>
      <c r="C3" s="93">
        <v>45959.0</v>
      </c>
      <c r="D3" s="94" t="s">
        <v>1840</v>
      </c>
      <c r="E3" s="92"/>
      <c r="F3" s="47" t="s">
        <v>1841</v>
      </c>
    </row>
    <row r="4" ht="22.5" customHeight="1">
      <c r="A4" s="92" t="s">
        <v>163</v>
      </c>
      <c r="B4" s="93">
        <v>45947.0</v>
      </c>
      <c r="C4" s="93">
        <v>45979.0</v>
      </c>
      <c r="D4" s="94" t="s">
        <v>1844</v>
      </c>
      <c r="E4" s="92"/>
      <c r="F4" s="47" t="s">
        <v>22</v>
      </c>
    </row>
    <row r="5" ht="22.5" customHeight="1">
      <c r="A5" s="92"/>
      <c r="B5" s="93"/>
      <c r="C5" s="93"/>
      <c r="D5" s="94"/>
      <c r="E5" s="92"/>
      <c r="F5" s="47"/>
    </row>
    <row r="6" ht="22.5" customHeight="1">
      <c r="A6" s="92" t="s">
        <v>1202</v>
      </c>
      <c r="B6" s="93">
        <v>45964.0</v>
      </c>
      <c r="C6" s="93">
        <v>45983.0</v>
      </c>
      <c r="D6" s="94" t="s">
        <v>1852</v>
      </c>
      <c r="E6" s="92"/>
      <c r="F6" s="47" t="s">
        <v>1854</v>
      </c>
    </row>
    <row r="7" ht="22.5" customHeight="1">
      <c r="A7" s="92" t="s">
        <v>123</v>
      </c>
      <c r="B7" s="93">
        <v>45974.0</v>
      </c>
      <c r="C7" s="93">
        <v>45996.0</v>
      </c>
      <c r="D7" s="94" t="s">
        <v>532</v>
      </c>
      <c r="E7" s="92" t="s">
        <v>112</v>
      </c>
      <c r="F7" s="47" t="s">
        <v>15</v>
      </c>
    </row>
    <row r="8" ht="22.5" customHeight="1">
      <c r="A8" s="92" t="s">
        <v>123</v>
      </c>
      <c r="B8" s="93">
        <v>45978.0</v>
      </c>
      <c r="C8" s="93">
        <v>45996.0</v>
      </c>
      <c r="D8" s="94" t="s">
        <v>1861</v>
      </c>
      <c r="E8" s="92"/>
      <c r="F8" s="47"/>
    </row>
    <row r="9" ht="22.5" customHeight="1">
      <c r="A9" s="92" t="s">
        <v>163</v>
      </c>
      <c r="B9" s="93">
        <v>45982.0</v>
      </c>
      <c r="C9" s="93">
        <v>45996.0</v>
      </c>
      <c r="D9" s="94" t="s">
        <v>1865</v>
      </c>
      <c r="E9" s="92"/>
      <c r="F9" s="47"/>
    </row>
    <row r="10" ht="22.5" customHeight="1">
      <c r="A10" s="92"/>
      <c r="B10" s="93">
        <v>46023.0</v>
      </c>
      <c r="C10" s="93">
        <v>46183.0</v>
      </c>
      <c r="D10" s="94" t="s">
        <v>234</v>
      </c>
      <c r="E10" s="92" t="s">
        <v>1868</v>
      </c>
      <c r="F10" s="47" t="s">
        <v>20</v>
      </c>
    </row>
    <row r="11" ht="22.5" customHeight="1">
      <c r="A11" s="92"/>
      <c r="B11" s="93">
        <v>46036.0</v>
      </c>
      <c r="C11" s="93">
        <v>46183.0</v>
      </c>
      <c r="D11" s="94" t="s">
        <v>264</v>
      </c>
      <c r="E11" s="92" t="s">
        <v>178</v>
      </c>
      <c r="F11" s="47" t="s">
        <v>20</v>
      </c>
    </row>
    <row r="12" ht="22.5" customHeight="1">
      <c r="A12" s="96"/>
      <c r="B12" s="97"/>
      <c r="C12" s="97"/>
      <c r="D12" s="98"/>
      <c r="E12" s="99"/>
      <c r="F12" s="48"/>
    </row>
    <row r="13" ht="22.5" customHeight="1">
      <c r="A13" s="96"/>
      <c r="B13" s="97"/>
      <c r="C13" s="97"/>
      <c r="D13" s="98"/>
      <c r="E13" s="99"/>
      <c r="F13" s="48"/>
    </row>
    <row r="14" ht="22.5" customHeight="1">
      <c r="A14" s="96"/>
      <c r="B14" s="97"/>
      <c r="C14" s="97"/>
      <c r="D14" s="98"/>
      <c r="E14" s="99"/>
      <c r="F14" s="48"/>
    </row>
    <row r="15" ht="22.5" customHeight="1">
      <c r="A15" s="96"/>
      <c r="B15" s="97"/>
      <c r="C15" s="97"/>
      <c r="D15" s="98"/>
      <c r="E15" s="99"/>
      <c r="F15" s="48"/>
    </row>
    <row r="16" ht="22.5" customHeight="1">
      <c r="A16" s="96"/>
      <c r="B16" s="97"/>
      <c r="C16" s="97"/>
      <c r="D16" s="98"/>
      <c r="E16" s="99"/>
      <c r="F16" s="48"/>
    </row>
    <row r="17" ht="22.5" customHeight="1">
      <c r="A17" s="96"/>
      <c r="B17" s="97"/>
      <c r="C17" s="97"/>
      <c r="D17" s="98"/>
      <c r="E17" s="99"/>
      <c r="F17" s="48"/>
    </row>
    <row r="18" ht="22.5" customHeight="1">
      <c r="A18" s="96"/>
      <c r="B18" s="97"/>
      <c r="C18" s="97"/>
      <c r="D18" s="98"/>
      <c r="E18" s="99"/>
      <c r="F18" s="48"/>
    </row>
    <row r="19" ht="22.5" customHeight="1">
      <c r="A19" s="96"/>
      <c r="B19" s="97"/>
      <c r="C19" s="97"/>
      <c r="D19" s="98"/>
      <c r="E19" s="99"/>
      <c r="F19" s="48"/>
    </row>
    <row r="20" ht="22.5" customHeight="1">
      <c r="A20" s="96"/>
      <c r="B20" s="97"/>
      <c r="C20" s="97"/>
      <c r="D20" s="98"/>
      <c r="E20" s="99"/>
      <c r="F20" s="48"/>
    </row>
    <row r="21" ht="22.5" customHeight="1">
      <c r="A21" s="96"/>
      <c r="B21" s="97"/>
      <c r="C21" s="97"/>
      <c r="D21" s="98"/>
      <c r="E21" s="99"/>
      <c r="F21" s="48"/>
    </row>
    <row r="22" ht="22.5" customHeight="1">
      <c r="A22" s="96"/>
      <c r="B22" s="97"/>
      <c r="C22" s="97"/>
      <c r="D22" s="98"/>
      <c r="E22" s="99"/>
      <c r="F22" s="48"/>
    </row>
    <row r="23" ht="22.5" customHeight="1">
      <c r="A23" s="96"/>
      <c r="B23" s="97"/>
      <c r="C23" s="97"/>
      <c r="D23" s="98"/>
      <c r="E23" s="99"/>
      <c r="F23" s="48"/>
    </row>
    <row r="24" ht="22.5" customHeight="1">
      <c r="A24" s="96"/>
      <c r="B24" s="97"/>
      <c r="C24" s="97"/>
      <c r="D24" s="98"/>
      <c r="E24" s="99"/>
      <c r="F24" s="48"/>
    </row>
    <row r="25" ht="22.5" customHeight="1">
      <c r="A25" s="96"/>
      <c r="B25" s="97"/>
      <c r="C25" s="97"/>
      <c r="D25" s="98"/>
      <c r="E25" s="99"/>
      <c r="F25" s="48"/>
    </row>
    <row r="26" ht="22.5" customHeight="1">
      <c r="A26" s="96"/>
      <c r="B26" s="97"/>
      <c r="C26" s="97"/>
      <c r="D26" s="98"/>
      <c r="E26" s="99"/>
      <c r="F26" s="48"/>
    </row>
    <row r="27" ht="22.5" customHeight="1">
      <c r="A27" s="96"/>
      <c r="B27" s="97"/>
      <c r="C27" s="97"/>
      <c r="D27" s="98"/>
      <c r="E27" s="99"/>
      <c r="F27" s="48"/>
    </row>
    <row r="28" ht="22.5" customHeight="1">
      <c r="A28" s="96"/>
      <c r="B28" s="97"/>
      <c r="C28" s="97"/>
      <c r="D28" s="98"/>
      <c r="E28" s="99"/>
      <c r="F28" s="48"/>
    </row>
    <row r="29" ht="22.5" customHeight="1">
      <c r="A29" s="96"/>
      <c r="B29" s="97"/>
      <c r="C29" s="97"/>
      <c r="D29" s="98"/>
      <c r="E29" s="99"/>
      <c r="F29" s="48"/>
    </row>
    <row r="30" ht="22.5" customHeight="1">
      <c r="A30" s="96"/>
      <c r="B30" s="97"/>
      <c r="C30" s="97"/>
      <c r="D30" s="98"/>
      <c r="E30" s="99"/>
      <c r="F30" s="48"/>
    </row>
    <row r="31" ht="22.5" customHeight="1">
      <c r="A31" s="96"/>
      <c r="B31" s="97"/>
      <c r="C31" s="97"/>
      <c r="D31" s="98"/>
      <c r="E31" s="99"/>
      <c r="F31" s="48"/>
    </row>
    <row r="32" ht="22.5" customHeight="1">
      <c r="A32" s="96"/>
      <c r="B32" s="97"/>
      <c r="C32" s="97"/>
      <c r="D32" s="98"/>
      <c r="E32" s="99"/>
      <c r="F32" s="48"/>
    </row>
    <row r="33" ht="22.5" customHeight="1">
      <c r="A33" s="96"/>
      <c r="B33" s="97"/>
      <c r="C33" s="97"/>
      <c r="D33" s="98"/>
      <c r="E33" s="99"/>
      <c r="F33" s="48"/>
    </row>
    <row r="34" ht="22.5" customHeight="1">
      <c r="A34" s="96"/>
      <c r="B34" s="97"/>
      <c r="C34" s="97"/>
      <c r="D34" s="98"/>
      <c r="E34" s="99"/>
      <c r="F34" s="48"/>
    </row>
    <row r="35" ht="22.5" customHeight="1">
      <c r="A35" s="96"/>
      <c r="B35" s="97"/>
      <c r="C35" s="97"/>
      <c r="D35" s="98"/>
      <c r="E35" s="99"/>
      <c r="F35" s="48"/>
    </row>
    <row r="36" ht="22.5" customHeight="1">
      <c r="A36" s="96"/>
      <c r="B36" s="97"/>
      <c r="C36" s="97"/>
      <c r="D36" s="98"/>
      <c r="E36" s="99"/>
      <c r="F36" s="48"/>
    </row>
    <row r="37" ht="22.5" customHeight="1">
      <c r="A37" s="96"/>
      <c r="B37" s="97"/>
      <c r="C37" s="97"/>
      <c r="D37" s="98"/>
      <c r="E37" s="99"/>
      <c r="F37" s="48"/>
    </row>
    <row r="38" ht="22.5" customHeight="1">
      <c r="A38" s="96"/>
      <c r="B38" s="97"/>
      <c r="C38" s="97"/>
      <c r="D38" s="98"/>
      <c r="E38" s="99"/>
      <c r="F38" s="48"/>
    </row>
    <row r="39" ht="22.5" customHeight="1">
      <c r="A39" s="96"/>
      <c r="B39" s="97"/>
      <c r="C39" s="97"/>
      <c r="D39" s="98"/>
      <c r="E39" s="99"/>
      <c r="F39" s="48"/>
    </row>
    <row r="40" ht="22.5" customHeight="1">
      <c r="A40" s="96"/>
      <c r="B40" s="97"/>
      <c r="C40" s="97"/>
      <c r="D40" s="98"/>
      <c r="E40" s="99"/>
      <c r="F40" s="48"/>
    </row>
    <row r="41" ht="22.5" customHeight="1">
      <c r="A41" s="96"/>
      <c r="B41" s="97"/>
      <c r="C41" s="97"/>
      <c r="D41" s="98"/>
      <c r="E41" s="99"/>
      <c r="F41" s="48"/>
    </row>
    <row r="42" ht="22.5" customHeight="1">
      <c r="A42" s="96"/>
      <c r="B42" s="97"/>
      <c r="C42" s="97"/>
      <c r="D42" s="98"/>
      <c r="E42" s="99"/>
      <c r="F42" s="48"/>
    </row>
    <row r="43" ht="22.5" customHeight="1">
      <c r="A43" s="96"/>
      <c r="B43" s="97"/>
      <c r="C43" s="97"/>
      <c r="D43" s="98"/>
      <c r="E43" s="99"/>
      <c r="F43" s="48"/>
    </row>
    <row r="44" ht="22.5" customHeight="1">
      <c r="A44" s="96"/>
      <c r="B44" s="97"/>
      <c r="C44" s="97"/>
      <c r="D44" s="98"/>
      <c r="E44" s="99"/>
      <c r="F44" s="48"/>
    </row>
    <row r="45" ht="22.5" customHeight="1">
      <c r="A45" s="96"/>
      <c r="B45" s="97"/>
      <c r="C45" s="97"/>
      <c r="D45" s="98"/>
      <c r="E45" s="99"/>
      <c r="F45" s="48"/>
    </row>
  </sheetData>
  <dataValidations>
    <dataValidation type="list" allowBlank="1" showErrorMessage="1" sqref="A2:A45">
      <formula1>DOCENTI!$E$2:$E$107</formula1>
    </dataValidation>
    <dataValidation type="list" allowBlank="1" sqref="E2:F45">
      <formula1>#REF!</formula1>
    </dataValidation>
    <dataValidation type="custom" allowBlank="1" showDropDown="1" sqref="B2:C45">
      <formula1>OR(NOT(ISERROR(DATEVALUE(B2))), AND(ISNUMBER(B2), LEFT(CELL("format", B2))="D"))</formula1>
    </dataValidation>
    <dataValidation type="list" allowBlank="1" sqref="D2:D45">
      <formula1>#REF!</formula1>
    </dataValidation>
  </dataValidations>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40.75"/>
    <col customWidth="1" min="2" max="2" width="27.88"/>
    <col customWidth="1" min="3" max="3" width="31.38"/>
    <col customWidth="1" min="4" max="6" width="37.63"/>
    <col customWidth="1" min="7" max="7" width="21.63"/>
    <col customWidth="1" min="8" max="8" width="57.38"/>
    <col customWidth="1" min="9" max="9" width="17.25"/>
    <col customWidth="1" min="10" max="10" width="29.38"/>
    <col customWidth="1" min="11" max="12" width="37.63"/>
    <col customWidth="1" min="13" max="13" width="22.38"/>
  </cols>
  <sheetData>
    <row r="1" ht="22.5" customHeight="1">
      <c r="A1" s="101" t="s">
        <v>1976</v>
      </c>
      <c r="B1" s="102" t="s">
        <v>1978</v>
      </c>
      <c r="C1" s="103" t="s">
        <v>1979</v>
      </c>
      <c r="D1" s="103" t="s">
        <v>1982</v>
      </c>
      <c r="E1" s="102" t="s">
        <v>1983</v>
      </c>
      <c r="F1" s="103" t="s">
        <v>1984</v>
      </c>
      <c r="G1" s="102" t="s">
        <v>1986</v>
      </c>
      <c r="H1" s="102" t="s">
        <v>1988</v>
      </c>
      <c r="I1" s="102" t="s">
        <v>1989</v>
      </c>
      <c r="J1" s="102" t="s">
        <v>1990</v>
      </c>
      <c r="K1" s="102" t="s">
        <v>1991</v>
      </c>
      <c r="L1" s="102" t="s">
        <v>1992</v>
      </c>
      <c r="M1" s="104" t="s">
        <v>1993</v>
      </c>
    </row>
    <row r="2" ht="86.25" customHeight="1">
      <c r="A2" s="105" t="s">
        <v>1995</v>
      </c>
      <c r="B2" s="106"/>
      <c r="C2" s="107" t="s">
        <v>1997</v>
      </c>
      <c r="D2" s="106"/>
      <c r="E2" s="108" t="s">
        <v>1999</v>
      </c>
      <c r="F2" s="109" t="s">
        <v>2000</v>
      </c>
      <c r="G2" s="110"/>
      <c r="H2" s="111" t="s">
        <v>2002</v>
      </c>
      <c r="I2" s="112" t="b">
        <v>1</v>
      </c>
      <c r="J2" s="110"/>
      <c r="K2" s="108" t="s">
        <v>2005</v>
      </c>
      <c r="L2" s="113" t="s">
        <v>2006</v>
      </c>
      <c r="M2" s="114" t="s">
        <v>2009</v>
      </c>
    </row>
    <row r="3" ht="86.25" customHeight="1">
      <c r="A3" s="115" t="s">
        <v>2013</v>
      </c>
      <c r="B3" s="116"/>
      <c r="C3" s="117" t="s">
        <v>1997</v>
      </c>
      <c r="D3" s="116"/>
      <c r="E3" s="113" t="s">
        <v>2016</v>
      </c>
      <c r="F3" s="118" t="s">
        <v>2000</v>
      </c>
      <c r="G3" s="119"/>
      <c r="H3" s="120" t="s">
        <v>2019</v>
      </c>
      <c r="I3" s="121" t="b">
        <v>1</v>
      </c>
      <c r="J3" s="122"/>
      <c r="K3" s="113" t="s">
        <v>2023</v>
      </c>
      <c r="L3" s="113" t="s">
        <v>2006</v>
      </c>
      <c r="M3" s="123" t="s">
        <v>2009</v>
      </c>
    </row>
    <row r="4" ht="86.25" customHeight="1">
      <c r="A4" s="124" t="s">
        <v>2026</v>
      </c>
      <c r="B4" s="125"/>
      <c r="C4" s="117" t="s">
        <v>1997</v>
      </c>
      <c r="D4" s="125"/>
      <c r="E4" s="126" t="s">
        <v>2031</v>
      </c>
      <c r="F4" s="118" t="s">
        <v>2000</v>
      </c>
      <c r="G4" s="127"/>
      <c r="H4" s="120" t="s">
        <v>2032</v>
      </c>
      <c r="I4" s="121" t="b">
        <v>1</v>
      </c>
      <c r="J4" s="128"/>
      <c r="K4" s="113" t="s">
        <v>2023</v>
      </c>
      <c r="L4" s="113" t="s">
        <v>2006</v>
      </c>
      <c r="M4" s="123" t="s">
        <v>2009</v>
      </c>
    </row>
    <row r="5" ht="86.25" customHeight="1">
      <c r="A5" s="129" t="s">
        <v>2037</v>
      </c>
      <c r="B5" s="130"/>
      <c r="C5" s="131" t="s">
        <v>1997</v>
      </c>
      <c r="D5" s="130"/>
      <c r="E5" s="132" t="s">
        <v>2040</v>
      </c>
      <c r="F5" s="109" t="s">
        <v>2000</v>
      </c>
      <c r="G5" s="133"/>
      <c r="H5" s="134" t="s">
        <v>2041</v>
      </c>
      <c r="I5" s="112" t="b">
        <v>1</v>
      </c>
      <c r="J5" s="135"/>
      <c r="K5" s="132" t="s">
        <v>2043</v>
      </c>
      <c r="L5" s="108" t="s">
        <v>2006</v>
      </c>
      <c r="M5" s="114" t="s">
        <v>2009</v>
      </c>
    </row>
    <row r="6" ht="86.25" customHeight="1">
      <c r="A6" s="124" t="s">
        <v>2045</v>
      </c>
      <c r="B6" s="125"/>
      <c r="C6" s="117" t="s">
        <v>1997</v>
      </c>
      <c r="D6" s="125"/>
      <c r="E6" s="126" t="s">
        <v>2047</v>
      </c>
      <c r="F6" s="118" t="s">
        <v>2000</v>
      </c>
      <c r="G6" s="127"/>
      <c r="H6" s="120" t="s">
        <v>2048</v>
      </c>
      <c r="I6" s="121" t="b">
        <v>1</v>
      </c>
      <c r="J6" s="128"/>
      <c r="K6" s="126" t="s">
        <v>2049</v>
      </c>
      <c r="L6" s="113" t="s">
        <v>2006</v>
      </c>
      <c r="M6" s="123" t="s">
        <v>2009</v>
      </c>
    </row>
    <row r="7" ht="86.25" customHeight="1">
      <c r="A7" s="136" t="s">
        <v>2050</v>
      </c>
      <c r="B7" s="106"/>
      <c r="C7" s="107" t="s">
        <v>1997</v>
      </c>
      <c r="D7" s="137" t="s">
        <v>2053</v>
      </c>
      <c r="E7" s="108" t="s">
        <v>2054</v>
      </c>
      <c r="F7" s="109" t="s">
        <v>2000</v>
      </c>
      <c r="G7" s="110"/>
      <c r="H7" s="111" t="s">
        <v>2056</v>
      </c>
      <c r="I7" s="112" t="b">
        <v>1</v>
      </c>
      <c r="J7" s="110"/>
      <c r="K7" s="108" t="s">
        <v>2057</v>
      </c>
      <c r="L7" s="113" t="s">
        <v>2006</v>
      </c>
      <c r="M7" s="114" t="s">
        <v>2009</v>
      </c>
    </row>
    <row r="8" ht="22.5" customHeight="1">
      <c r="A8" s="138" t="s">
        <v>2060</v>
      </c>
      <c r="B8" s="139"/>
      <c r="C8" s="140" t="s">
        <v>1997</v>
      </c>
      <c r="D8" s="139"/>
      <c r="E8" s="141" t="s">
        <v>2061</v>
      </c>
      <c r="F8" s="142" t="s">
        <v>2063</v>
      </c>
      <c r="G8" s="143"/>
      <c r="H8" s="144" t="s">
        <v>2064</v>
      </c>
      <c r="I8" s="145" t="b">
        <v>1</v>
      </c>
      <c r="J8" s="146"/>
      <c r="K8" s="141" t="s">
        <v>2067</v>
      </c>
      <c r="L8" s="141" t="s">
        <v>2068</v>
      </c>
      <c r="M8" s="147"/>
    </row>
    <row r="9" ht="22.5" customHeight="1">
      <c r="A9" s="136" t="s">
        <v>2071</v>
      </c>
      <c r="B9" s="106"/>
      <c r="C9" s="148" t="s">
        <v>2072</v>
      </c>
      <c r="D9" s="106"/>
      <c r="E9" s="108" t="s">
        <v>2073</v>
      </c>
      <c r="F9" s="150" t="s">
        <v>2074</v>
      </c>
      <c r="G9" s="110"/>
      <c r="H9" s="151" t="s">
        <v>2075</v>
      </c>
      <c r="I9" s="112" t="b">
        <v>0</v>
      </c>
      <c r="J9" s="152" t="s">
        <v>2077</v>
      </c>
      <c r="K9" s="150" t="s">
        <v>2078</v>
      </c>
      <c r="L9" s="106"/>
      <c r="M9" s="153"/>
    </row>
    <row r="10" ht="22.5" customHeight="1">
      <c r="A10" s="138" t="s">
        <v>2081</v>
      </c>
      <c r="B10" s="139"/>
      <c r="C10" s="154" t="s">
        <v>2082</v>
      </c>
      <c r="D10" s="139"/>
      <c r="E10" s="155" t="s">
        <v>2083</v>
      </c>
      <c r="F10" s="156"/>
      <c r="G10" s="143"/>
      <c r="H10" s="157" t="s">
        <v>2085</v>
      </c>
      <c r="I10" s="158" t="b">
        <v>1</v>
      </c>
      <c r="J10" s="143"/>
      <c r="K10" s="159" t="s">
        <v>2087</v>
      </c>
      <c r="L10" s="159" t="s">
        <v>2006</v>
      </c>
      <c r="M10" s="160"/>
    </row>
    <row r="11" ht="22.5" customHeight="1">
      <c r="A11" s="161" t="s">
        <v>2090</v>
      </c>
      <c r="B11" s="162"/>
      <c r="C11" s="163" t="s">
        <v>2082</v>
      </c>
      <c r="D11" s="162"/>
      <c r="E11" s="164" t="s">
        <v>2092</v>
      </c>
      <c r="F11" s="165"/>
      <c r="G11" s="166"/>
      <c r="H11" s="167" t="s">
        <v>2094</v>
      </c>
      <c r="I11" s="168" t="b">
        <v>1</v>
      </c>
      <c r="J11" s="166"/>
      <c r="K11" s="169" t="s">
        <v>2095</v>
      </c>
      <c r="L11" s="159" t="s">
        <v>2006</v>
      </c>
      <c r="M11" s="170"/>
    </row>
    <row r="12" ht="22.5" customHeight="1">
      <c r="A12" s="171" t="s">
        <v>2097</v>
      </c>
      <c r="B12" s="171" t="s">
        <v>2099</v>
      </c>
      <c r="C12" s="172" t="s">
        <v>2101</v>
      </c>
      <c r="D12" s="171" t="s">
        <v>2102</v>
      </c>
      <c r="E12" s="171" t="s">
        <v>2104</v>
      </c>
      <c r="F12" s="171" t="s">
        <v>2105</v>
      </c>
      <c r="G12" s="172"/>
      <c r="H12" s="171" t="s">
        <v>2106</v>
      </c>
      <c r="I12" s="173" t="b">
        <v>1</v>
      </c>
      <c r="J12" s="174"/>
      <c r="K12" s="171" t="s">
        <v>2109</v>
      </c>
      <c r="L12" s="169" t="s">
        <v>2110</v>
      </c>
      <c r="M12" s="175"/>
    </row>
    <row r="13" ht="22.5" customHeight="1">
      <c r="A13" s="171" t="s">
        <v>2112</v>
      </c>
      <c r="B13" s="171" t="s">
        <v>2099</v>
      </c>
      <c r="C13" s="172" t="s">
        <v>2101</v>
      </c>
      <c r="D13" s="171" t="s">
        <v>2102</v>
      </c>
      <c r="E13" s="171" t="s">
        <v>2104</v>
      </c>
      <c r="F13" s="171" t="s">
        <v>2105</v>
      </c>
      <c r="G13" s="176"/>
      <c r="H13" s="171" t="s">
        <v>2106</v>
      </c>
      <c r="I13" s="173" t="b">
        <v>1</v>
      </c>
      <c r="J13" s="174"/>
      <c r="K13" s="171" t="s">
        <v>2109</v>
      </c>
      <c r="L13" s="169" t="s">
        <v>2110</v>
      </c>
      <c r="M13" s="175"/>
    </row>
    <row r="14" ht="22.5" customHeight="1">
      <c r="A14" s="171" t="s">
        <v>2117</v>
      </c>
      <c r="B14" s="171" t="s">
        <v>2118</v>
      </c>
      <c r="C14" s="172" t="s">
        <v>2082</v>
      </c>
      <c r="D14" s="171"/>
      <c r="E14" s="171" t="s">
        <v>2120</v>
      </c>
      <c r="F14" s="171" t="s">
        <v>2074</v>
      </c>
      <c r="G14" s="176" t="s">
        <v>2121</v>
      </c>
      <c r="H14" s="171" t="s">
        <v>2122</v>
      </c>
      <c r="I14" s="173" t="b">
        <v>1</v>
      </c>
      <c r="J14" s="174"/>
      <c r="K14" s="126" t="s">
        <v>2123</v>
      </c>
      <c r="L14" s="113" t="s">
        <v>2006</v>
      </c>
      <c r="M14" s="175"/>
    </row>
    <row r="15" ht="22.5" customHeight="1">
      <c r="A15" s="171" t="s">
        <v>2127</v>
      </c>
      <c r="B15" s="171" t="s">
        <v>2128</v>
      </c>
      <c r="C15" s="172" t="s">
        <v>2082</v>
      </c>
      <c r="D15" s="171"/>
      <c r="E15" s="171" t="s">
        <v>2130</v>
      </c>
      <c r="F15" s="171" t="s">
        <v>2074</v>
      </c>
      <c r="G15" s="172" t="s">
        <v>2121</v>
      </c>
      <c r="H15" s="171" t="s">
        <v>2132</v>
      </c>
      <c r="I15" s="173" t="b">
        <v>1</v>
      </c>
      <c r="J15" s="174"/>
      <c r="K15" s="177" t="s">
        <v>2134</v>
      </c>
      <c r="L15" s="177" t="s">
        <v>2006</v>
      </c>
      <c r="M15" s="175"/>
    </row>
    <row r="16" ht="22.5" customHeight="1">
      <c r="A16" s="171"/>
      <c r="B16" s="171"/>
      <c r="C16" s="172"/>
      <c r="D16" s="171"/>
      <c r="E16" s="171"/>
      <c r="F16" s="171"/>
      <c r="G16" s="176"/>
      <c r="H16" s="171"/>
      <c r="I16" s="173" t="b">
        <v>0</v>
      </c>
      <c r="J16" s="174"/>
      <c r="K16" s="177"/>
      <c r="L16" s="178"/>
      <c r="M16" s="175"/>
    </row>
    <row r="17" ht="22.5" customHeight="1">
      <c r="A17" s="171"/>
      <c r="B17" s="171"/>
      <c r="C17" s="172"/>
      <c r="D17" s="171"/>
      <c r="E17" s="171"/>
      <c r="F17" s="171"/>
      <c r="G17" s="176"/>
      <c r="H17" s="171"/>
      <c r="I17" s="173" t="b">
        <v>0</v>
      </c>
      <c r="J17" s="174"/>
      <c r="K17" s="177"/>
      <c r="L17" s="178"/>
      <c r="M17" s="175"/>
    </row>
  </sheetData>
  <dataValidations>
    <dataValidation type="list" allowBlank="1" sqref="G2:G17">
      <formula1>"SOLO_TITOLARI,SOLO_SUPPLENTI,ENTRAMBI"</formula1>
    </dataValidation>
    <dataValidation type="list" allowBlank="1" sqref="C2:C17">
      <formula1>"PER_COORDINATORE,PER_ALUNNO,PER_DOCENTE,PER_DOCENTE_ATTIVO,PER_CDC,PER_GENITORI_ALUNNO,PER_DOCENTE_MATERIA_CLASSE,PER_CARENZA"</formula1>
    </dataValidation>
    <dataValidation allowBlank="1" showDropDown="1" sqref="H2:H17"/>
    <dataValidation type="list" allowBlank="1" sqref="J2:J17">
      <formula1>#REF!</formula1>
    </dataValidation>
  </dataValidations>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pageSetUpPr fitToPage="1"/>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7.38"/>
    <col customWidth="1" min="2" max="3" width="22.13"/>
    <col customWidth="1" min="4" max="5" width="26.5"/>
    <col customWidth="1" min="6" max="6" width="40.88"/>
    <col customWidth="1" min="7" max="7" width="20.63"/>
    <col customWidth="1" min="8" max="8" width="9.63"/>
    <col customWidth="1" min="9" max="10" width="12.75"/>
    <col customWidth="1" min="11" max="11" width="18.75"/>
    <col customWidth="1" min="12" max="12" width="19.0"/>
    <col customWidth="1" min="13" max="13" width="26.0"/>
    <col customWidth="1" min="14" max="14" width="62.13"/>
    <col customWidth="1" min="15" max="15" width="24.13"/>
    <col customWidth="1" min="16" max="16" width="37.38"/>
    <col customWidth="1" min="17" max="17" width="37.63"/>
    <col customWidth="1" min="18" max="18" width="59.88"/>
    <col customWidth="1" min="19" max="19" width="38.5"/>
    <col customWidth="1" min="20" max="20" width="17.5"/>
    <col customWidth="1" min="21" max="21" width="17.75"/>
  </cols>
  <sheetData>
    <row r="1" ht="22.5" customHeight="1">
      <c r="A1" s="179" t="s">
        <v>2146</v>
      </c>
      <c r="B1" s="180" t="s">
        <v>2148</v>
      </c>
      <c r="C1" s="180" t="s">
        <v>2149</v>
      </c>
      <c r="D1" s="180" t="s">
        <v>2150</v>
      </c>
      <c r="E1" s="180" t="s">
        <v>2151</v>
      </c>
      <c r="F1" s="179" t="s">
        <v>2152</v>
      </c>
      <c r="G1" s="179" t="s">
        <v>2153</v>
      </c>
      <c r="H1" s="179" t="s">
        <v>2154</v>
      </c>
      <c r="I1" s="179" t="s">
        <v>2155</v>
      </c>
      <c r="J1" s="179" t="s">
        <v>2156</v>
      </c>
      <c r="K1" s="179" t="s">
        <v>2157</v>
      </c>
      <c r="L1" s="179" t="s">
        <v>2158</v>
      </c>
      <c r="M1" s="179" t="s">
        <v>2160</v>
      </c>
      <c r="N1" s="179" t="s">
        <v>2162</v>
      </c>
      <c r="O1" s="180" t="s">
        <v>2163</v>
      </c>
      <c r="P1" s="179" t="s">
        <v>2165</v>
      </c>
      <c r="Q1" s="179" t="s">
        <v>2166</v>
      </c>
      <c r="R1" s="181" t="s">
        <v>2167</v>
      </c>
      <c r="S1" s="180" t="s">
        <v>2168</v>
      </c>
      <c r="T1" s="179" t="s">
        <v>2170</v>
      </c>
      <c r="U1" s="179" t="s">
        <v>2171</v>
      </c>
    </row>
    <row r="2" ht="22.5" customHeight="1">
      <c r="A2" s="182" t="s">
        <v>2173</v>
      </c>
      <c r="B2" s="183" t="s">
        <v>2173</v>
      </c>
      <c r="C2" s="184" t="s">
        <v>2173</v>
      </c>
      <c r="D2" s="185"/>
      <c r="E2" s="186" t="s">
        <v>2175</v>
      </c>
      <c r="F2" s="187" t="s">
        <v>2176</v>
      </c>
      <c r="G2" s="188" t="s">
        <v>2178</v>
      </c>
      <c r="H2" s="187" t="s">
        <v>2179</v>
      </c>
      <c r="I2" s="187" t="s">
        <v>2180</v>
      </c>
      <c r="J2" s="187" t="s">
        <v>2181</v>
      </c>
      <c r="K2" s="189" t="s">
        <v>2182</v>
      </c>
      <c r="L2" s="190" t="s">
        <v>2185</v>
      </c>
      <c r="M2" s="191" t="s">
        <v>2186</v>
      </c>
      <c r="N2" s="187" t="s">
        <v>2187</v>
      </c>
      <c r="O2" s="166"/>
      <c r="P2" s="192"/>
      <c r="Q2" s="193" t="s">
        <v>2189</v>
      </c>
      <c r="R2" s="194" t="s">
        <v>2191</v>
      </c>
      <c r="S2" s="164" t="s">
        <v>2192</v>
      </c>
      <c r="T2" s="195" t="b">
        <v>1</v>
      </c>
      <c r="U2" s="196" t="s">
        <v>2194</v>
      </c>
    </row>
    <row r="3" ht="22.5" customHeight="1">
      <c r="A3" s="200" t="s">
        <v>2200</v>
      </c>
      <c r="B3" s="201" t="s">
        <v>2200</v>
      </c>
      <c r="C3" s="201" t="s">
        <v>2202</v>
      </c>
      <c r="D3" s="202"/>
      <c r="E3" s="202"/>
      <c r="F3" s="203" t="s">
        <v>2204</v>
      </c>
      <c r="G3" s="204" t="s">
        <v>2178</v>
      </c>
      <c r="H3" s="203" t="s">
        <v>2205</v>
      </c>
      <c r="I3" s="203" t="s">
        <v>2206</v>
      </c>
      <c r="J3" s="203" t="s">
        <v>2207</v>
      </c>
      <c r="K3" s="205" t="s">
        <v>2208</v>
      </c>
      <c r="L3" s="203" t="s">
        <v>2185</v>
      </c>
      <c r="M3" s="206" t="s">
        <v>2210</v>
      </c>
      <c r="N3" s="203" t="s">
        <v>2211</v>
      </c>
      <c r="O3" s="128"/>
      <c r="P3" s="116"/>
      <c r="Q3" s="113" t="s">
        <v>2212</v>
      </c>
      <c r="R3" s="203" t="s">
        <v>2213</v>
      </c>
      <c r="S3" s="207" t="s">
        <v>2215</v>
      </c>
      <c r="T3" s="208" t="b">
        <v>0</v>
      </c>
      <c r="U3" s="209"/>
    </row>
    <row r="4" ht="22.5" customHeight="1">
      <c r="A4" s="182" t="s">
        <v>2229</v>
      </c>
      <c r="B4" s="183" t="s">
        <v>2230</v>
      </c>
      <c r="C4" s="213" t="s">
        <v>2230</v>
      </c>
      <c r="D4" s="185"/>
      <c r="E4" s="185"/>
      <c r="F4" s="187" t="s">
        <v>2232</v>
      </c>
      <c r="G4" s="188" t="s">
        <v>2178</v>
      </c>
      <c r="H4" s="187" t="s">
        <v>2233</v>
      </c>
      <c r="I4" s="187" t="s">
        <v>2234</v>
      </c>
      <c r="J4" s="187" t="s">
        <v>2235</v>
      </c>
      <c r="K4" s="189" t="s">
        <v>2208</v>
      </c>
      <c r="L4" s="190" t="s">
        <v>2185</v>
      </c>
      <c r="M4" s="214" t="s">
        <v>2210</v>
      </c>
      <c r="N4" s="187" t="s">
        <v>2237</v>
      </c>
      <c r="O4" s="214" t="s">
        <v>2</v>
      </c>
      <c r="P4" s="193" t="s">
        <v>2238</v>
      </c>
      <c r="Q4" s="193" t="s">
        <v>2239</v>
      </c>
      <c r="R4" s="187" t="s">
        <v>2240</v>
      </c>
      <c r="S4" s="215" t="s">
        <v>2242</v>
      </c>
      <c r="T4" s="195" t="b">
        <v>1</v>
      </c>
      <c r="U4" s="216" t="s">
        <v>2243</v>
      </c>
    </row>
    <row r="5" ht="22.5" customHeight="1">
      <c r="A5" s="217" t="s">
        <v>2249</v>
      </c>
      <c r="B5" s="218" t="s">
        <v>2230</v>
      </c>
      <c r="C5" s="219" t="s">
        <v>2230</v>
      </c>
      <c r="D5" s="220"/>
      <c r="E5" s="220"/>
      <c r="F5" s="221" t="s">
        <v>2232</v>
      </c>
      <c r="G5" s="222" t="s">
        <v>2178</v>
      </c>
      <c r="H5" s="221" t="s">
        <v>2233</v>
      </c>
      <c r="I5" s="221" t="s">
        <v>2234</v>
      </c>
      <c r="J5" s="221" t="s">
        <v>2235</v>
      </c>
      <c r="K5" s="223" t="s">
        <v>2208</v>
      </c>
      <c r="L5" s="224" t="s">
        <v>2185</v>
      </c>
      <c r="M5" s="225" t="s">
        <v>2210</v>
      </c>
      <c r="N5" s="221" t="s">
        <v>2237</v>
      </c>
      <c r="O5" s="225" t="s">
        <v>2</v>
      </c>
      <c r="P5" s="141" t="s">
        <v>2238</v>
      </c>
      <c r="Q5" s="141" t="s">
        <v>2239</v>
      </c>
      <c r="R5" s="194" t="s">
        <v>2252</v>
      </c>
      <c r="S5" s="142" t="s">
        <v>2242</v>
      </c>
      <c r="T5" s="226" t="b">
        <v>1</v>
      </c>
      <c r="U5" s="227" t="s">
        <v>2243</v>
      </c>
    </row>
    <row r="6" ht="22.5" customHeight="1">
      <c r="A6" s="182" t="s">
        <v>2256</v>
      </c>
      <c r="B6" s="183" t="s">
        <v>2230</v>
      </c>
      <c r="C6" s="213" t="s">
        <v>2230</v>
      </c>
      <c r="D6" s="185"/>
      <c r="E6" s="185"/>
      <c r="F6" s="187" t="s">
        <v>2232</v>
      </c>
      <c r="G6" s="228" t="s">
        <v>2178</v>
      </c>
      <c r="H6" s="187" t="s">
        <v>2233</v>
      </c>
      <c r="I6" s="187" t="s">
        <v>2234</v>
      </c>
      <c r="J6" s="187" t="s">
        <v>2235</v>
      </c>
      <c r="K6" s="229" t="s">
        <v>2208</v>
      </c>
      <c r="L6" s="190" t="s">
        <v>2185</v>
      </c>
      <c r="M6" s="230" t="s">
        <v>2210</v>
      </c>
      <c r="N6" s="187" t="s">
        <v>2237</v>
      </c>
      <c r="O6" s="230" t="s">
        <v>2</v>
      </c>
      <c r="P6" s="193" t="s">
        <v>2238</v>
      </c>
      <c r="Q6" s="193" t="s">
        <v>2239</v>
      </c>
      <c r="R6" s="194" t="s">
        <v>2260</v>
      </c>
      <c r="S6" s="215" t="s">
        <v>2242</v>
      </c>
      <c r="T6" s="195" t="b">
        <v>1</v>
      </c>
      <c r="U6" s="231" t="s">
        <v>2243</v>
      </c>
    </row>
    <row r="7" ht="22.5" customHeight="1">
      <c r="A7" s="232" t="s">
        <v>2265</v>
      </c>
      <c r="B7" s="218" t="s">
        <v>2230</v>
      </c>
      <c r="C7" s="233" t="s">
        <v>2230</v>
      </c>
      <c r="D7" s="220"/>
      <c r="E7" s="220"/>
      <c r="F7" s="221" t="s">
        <v>2232</v>
      </c>
      <c r="G7" s="234" t="s">
        <v>2178</v>
      </c>
      <c r="H7" s="221" t="s">
        <v>2233</v>
      </c>
      <c r="I7" s="221" t="s">
        <v>2234</v>
      </c>
      <c r="J7" s="221" t="s">
        <v>2235</v>
      </c>
      <c r="K7" s="235" t="s">
        <v>2208</v>
      </c>
      <c r="L7" s="224" t="s">
        <v>2185</v>
      </c>
      <c r="M7" s="236" t="s">
        <v>2210</v>
      </c>
      <c r="N7" s="221" t="s">
        <v>2237</v>
      </c>
      <c r="O7" s="236" t="s">
        <v>2</v>
      </c>
      <c r="P7" s="141" t="s">
        <v>2238</v>
      </c>
      <c r="Q7" s="141" t="s">
        <v>2239</v>
      </c>
      <c r="R7" s="194" t="s">
        <v>2268</v>
      </c>
      <c r="S7" s="142" t="s">
        <v>2242</v>
      </c>
      <c r="T7" s="226" t="b">
        <v>1</v>
      </c>
      <c r="U7" s="237" t="s">
        <v>2243</v>
      </c>
    </row>
    <row r="8" ht="22.5" customHeight="1">
      <c r="A8" s="182" t="s">
        <v>2278</v>
      </c>
      <c r="B8" s="183" t="s">
        <v>2230</v>
      </c>
      <c r="C8" s="213" t="s">
        <v>2230</v>
      </c>
      <c r="D8" s="185"/>
      <c r="E8" s="185"/>
      <c r="F8" s="187" t="s">
        <v>2232</v>
      </c>
      <c r="G8" s="228" t="s">
        <v>2178</v>
      </c>
      <c r="H8" s="187" t="s">
        <v>2233</v>
      </c>
      <c r="I8" s="187" t="s">
        <v>2234</v>
      </c>
      <c r="J8" s="187" t="s">
        <v>2235</v>
      </c>
      <c r="K8" s="229" t="s">
        <v>2208</v>
      </c>
      <c r="L8" s="190" t="s">
        <v>2185</v>
      </c>
      <c r="M8" s="230" t="s">
        <v>2210</v>
      </c>
      <c r="N8" s="187" t="s">
        <v>2237</v>
      </c>
      <c r="O8" s="230" t="s">
        <v>2</v>
      </c>
      <c r="P8" s="193" t="s">
        <v>2238</v>
      </c>
      <c r="Q8" s="193" t="s">
        <v>2239</v>
      </c>
      <c r="R8" s="194" t="s">
        <v>2294</v>
      </c>
      <c r="S8" s="215" t="s">
        <v>2242</v>
      </c>
      <c r="T8" s="195" t="b">
        <v>1</v>
      </c>
      <c r="U8" s="231" t="s">
        <v>2243</v>
      </c>
    </row>
    <row r="9" ht="22.5" customHeight="1">
      <c r="A9" s="200" t="s">
        <v>58</v>
      </c>
      <c r="B9" s="201" t="s">
        <v>58</v>
      </c>
      <c r="C9" s="201" t="s">
        <v>2202</v>
      </c>
      <c r="D9" s="202"/>
      <c r="E9" s="238" t="s">
        <v>2310</v>
      </c>
      <c r="F9" s="203" t="s">
        <v>58</v>
      </c>
      <c r="G9" s="239" t="s">
        <v>2312</v>
      </c>
      <c r="H9" s="203" t="s">
        <v>2315</v>
      </c>
      <c r="I9" s="203" t="s">
        <v>2063</v>
      </c>
      <c r="J9" s="203" t="s">
        <v>2317</v>
      </c>
      <c r="K9" s="205" t="s">
        <v>2182</v>
      </c>
      <c r="L9" s="203" t="s">
        <v>2320</v>
      </c>
      <c r="M9" s="206" t="s">
        <v>2210</v>
      </c>
      <c r="N9" s="203" t="s">
        <v>58</v>
      </c>
      <c r="O9" s="240"/>
      <c r="P9" s="116"/>
      <c r="Q9" s="113" t="s">
        <v>2323</v>
      </c>
      <c r="R9" s="203" t="s">
        <v>2324</v>
      </c>
      <c r="S9" s="113" t="s">
        <v>2326</v>
      </c>
      <c r="T9" s="208" t="b">
        <v>0</v>
      </c>
      <c r="U9" s="209"/>
    </row>
    <row r="10" ht="22.5" customHeight="1">
      <c r="A10" s="241" t="s">
        <v>2338</v>
      </c>
      <c r="B10" s="242" t="s">
        <v>2338</v>
      </c>
      <c r="C10" s="243" t="s">
        <v>2343</v>
      </c>
      <c r="D10" s="130"/>
      <c r="E10" s="244" t="s">
        <v>2345</v>
      </c>
      <c r="F10" s="244" t="s">
        <v>2346</v>
      </c>
      <c r="G10" s="245" t="s">
        <v>2312</v>
      </c>
      <c r="H10" s="244" t="s">
        <v>2349</v>
      </c>
      <c r="I10" s="244" t="s">
        <v>2351</v>
      </c>
      <c r="J10" s="244" t="s">
        <v>2207</v>
      </c>
      <c r="K10" s="246" t="s">
        <v>2182</v>
      </c>
      <c r="L10" s="244" t="s">
        <v>2185</v>
      </c>
      <c r="M10" s="247" t="s">
        <v>2210</v>
      </c>
      <c r="N10" s="62" t="s">
        <v>2357</v>
      </c>
      <c r="O10" s="135"/>
      <c r="P10" s="106"/>
      <c r="Q10" s="108" t="s">
        <v>2362</v>
      </c>
      <c r="R10" s="62" t="s">
        <v>2363</v>
      </c>
      <c r="S10" s="150" t="s">
        <v>2242</v>
      </c>
      <c r="T10" s="248" t="b">
        <v>0</v>
      </c>
      <c r="U10" s="249"/>
    </row>
    <row r="11" ht="22.5" customHeight="1">
      <c r="A11" s="217" t="s">
        <v>2381</v>
      </c>
      <c r="B11" s="218" t="s">
        <v>2381</v>
      </c>
      <c r="C11" s="250" t="s">
        <v>2343</v>
      </c>
      <c r="D11" s="220"/>
      <c r="E11" s="221" t="s">
        <v>2385</v>
      </c>
      <c r="F11" s="221" t="s">
        <v>2387</v>
      </c>
      <c r="G11" s="219" t="s">
        <v>2312</v>
      </c>
      <c r="H11" s="221" t="s">
        <v>2233</v>
      </c>
      <c r="I11" s="221" t="s">
        <v>2390</v>
      </c>
      <c r="J11" s="221" t="s">
        <v>2393</v>
      </c>
      <c r="K11" s="223" t="s">
        <v>2182</v>
      </c>
      <c r="L11" s="251" t="s">
        <v>2395</v>
      </c>
      <c r="M11" s="225" t="s">
        <v>2210</v>
      </c>
      <c r="N11" s="63" t="s">
        <v>2398</v>
      </c>
      <c r="O11" s="252"/>
      <c r="P11" s="139"/>
      <c r="Q11" s="141" t="s">
        <v>2402</v>
      </c>
      <c r="R11" s="63" t="s">
        <v>2404</v>
      </c>
      <c r="S11" s="142" t="s">
        <v>2242</v>
      </c>
      <c r="T11" s="226" t="b">
        <v>0</v>
      </c>
      <c r="U11" s="253"/>
    </row>
    <row r="12" ht="22.5" customHeight="1">
      <c r="A12" s="241" t="s">
        <v>2423</v>
      </c>
      <c r="B12" s="246" t="s">
        <v>2426</v>
      </c>
      <c r="C12" s="243" t="s">
        <v>2343</v>
      </c>
      <c r="D12" s="130"/>
      <c r="E12" s="244" t="s">
        <v>2429</v>
      </c>
      <c r="F12" s="244" t="s">
        <v>2431</v>
      </c>
      <c r="G12" s="245" t="s">
        <v>2312</v>
      </c>
      <c r="H12" s="244" t="s">
        <v>2436</v>
      </c>
      <c r="I12" s="244" t="s">
        <v>2439</v>
      </c>
      <c r="J12" s="244" t="s">
        <v>2441</v>
      </c>
      <c r="K12" s="246" t="s">
        <v>2182</v>
      </c>
      <c r="L12" s="254" t="s">
        <v>2185</v>
      </c>
      <c r="M12" s="247" t="s">
        <v>2210</v>
      </c>
      <c r="N12" s="244" t="s">
        <v>2447</v>
      </c>
      <c r="O12" s="135"/>
      <c r="P12" s="106"/>
      <c r="Q12" s="108" t="s">
        <v>2450</v>
      </c>
      <c r="R12" s="244" t="s">
        <v>2453</v>
      </c>
      <c r="S12" s="150" t="s">
        <v>2242</v>
      </c>
      <c r="T12" s="248" t="b">
        <v>0</v>
      </c>
      <c r="U12" s="249"/>
    </row>
    <row r="13" ht="22.5" customHeight="1">
      <c r="A13" s="255" t="s">
        <v>2468</v>
      </c>
      <c r="B13" s="246" t="s">
        <v>2426</v>
      </c>
      <c r="C13" s="243" t="s">
        <v>2343</v>
      </c>
      <c r="D13" s="130"/>
      <c r="E13" s="244" t="s">
        <v>2429</v>
      </c>
      <c r="F13" s="244" t="s">
        <v>2431</v>
      </c>
      <c r="G13" s="245" t="s">
        <v>2312</v>
      </c>
      <c r="H13" s="244" t="s">
        <v>2436</v>
      </c>
      <c r="I13" s="244" t="s">
        <v>2439</v>
      </c>
      <c r="J13" s="244" t="s">
        <v>2441</v>
      </c>
      <c r="K13" s="246" t="s">
        <v>2182</v>
      </c>
      <c r="L13" s="254" t="s">
        <v>2185</v>
      </c>
      <c r="M13" s="247" t="s">
        <v>2210</v>
      </c>
      <c r="N13" s="62" t="s">
        <v>2483</v>
      </c>
      <c r="O13" s="135"/>
      <c r="P13" s="106"/>
      <c r="Q13" s="132" t="s">
        <v>2486</v>
      </c>
      <c r="R13" s="244" t="s">
        <v>2453</v>
      </c>
      <c r="S13" s="150" t="s">
        <v>2242</v>
      </c>
      <c r="T13" s="248" t="b">
        <v>0</v>
      </c>
      <c r="U13" s="249"/>
    </row>
    <row r="14" ht="22.5" customHeight="1">
      <c r="A14" s="217" t="s">
        <v>2503</v>
      </c>
      <c r="B14" s="218" t="s">
        <v>2503</v>
      </c>
      <c r="C14" s="218" t="s">
        <v>2202</v>
      </c>
      <c r="D14" s="220"/>
      <c r="E14" s="220"/>
      <c r="F14" s="221" t="s">
        <v>2508</v>
      </c>
      <c r="G14" s="222" t="s">
        <v>2178</v>
      </c>
      <c r="H14" s="221" t="s">
        <v>2511</v>
      </c>
      <c r="I14" s="221" t="s">
        <v>2513</v>
      </c>
      <c r="J14" s="221" t="s">
        <v>2516</v>
      </c>
      <c r="K14" s="223" t="s">
        <v>2208</v>
      </c>
      <c r="L14" s="221" t="s">
        <v>2185</v>
      </c>
      <c r="M14" s="256" t="s">
        <v>2521</v>
      </c>
      <c r="N14" s="221" t="s">
        <v>2523</v>
      </c>
      <c r="O14" s="225" t="s">
        <v>2</v>
      </c>
      <c r="P14" s="141" t="s">
        <v>2526</v>
      </c>
      <c r="Q14" s="141" t="s">
        <v>2528</v>
      </c>
      <c r="R14" s="62" t="s">
        <v>2531</v>
      </c>
      <c r="S14" s="142" t="s">
        <v>2533</v>
      </c>
      <c r="T14" s="226" t="b">
        <v>0</v>
      </c>
      <c r="U14" s="253"/>
    </row>
    <row r="15" ht="22.5" customHeight="1">
      <c r="A15" s="241" t="s">
        <v>2545</v>
      </c>
      <c r="B15" s="242" t="s">
        <v>2548</v>
      </c>
      <c r="C15" s="242" t="s">
        <v>2202</v>
      </c>
      <c r="D15" s="130"/>
      <c r="E15" s="130"/>
      <c r="F15" s="244" t="s">
        <v>2552</v>
      </c>
      <c r="G15" s="243" t="s">
        <v>2178</v>
      </c>
      <c r="H15" s="244" t="s">
        <v>2554</v>
      </c>
      <c r="I15" s="244" t="s">
        <v>2556</v>
      </c>
      <c r="J15" s="244" t="s">
        <v>2317</v>
      </c>
      <c r="K15" s="246" t="s">
        <v>2208</v>
      </c>
      <c r="L15" s="254" t="s">
        <v>2185</v>
      </c>
      <c r="M15" s="257" t="s">
        <v>2521</v>
      </c>
      <c r="N15" s="244" t="s">
        <v>2566</v>
      </c>
      <c r="O15" s="247" t="s">
        <v>2</v>
      </c>
      <c r="P15" s="108" t="s">
        <v>2569</v>
      </c>
      <c r="Q15" s="132" t="s">
        <v>2571</v>
      </c>
      <c r="R15" s="62" t="s">
        <v>2573</v>
      </c>
      <c r="S15" s="215" t="s">
        <v>2533</v>
      </c>
      <c r="T15" s="248" t="b">
        <v>0</v>
      </c>
      <c r="U15" s="249"/>
    </row>
    <row r="16" ht="22.5" customHeight="1">
      <c r="A16" s="217" t="s">
        <v>2591</v>
      </c>
      <c r="B16" s="218" t="s">
        <v>2592</v>
      </c>
      <c r="C16" s="218" t="s">
        <v>2202</v>
      </c>
      <c r="D16" s="220"/>
      <c r="E16" s="221" t="s">
        <v>2596</v>
      </c>
      <c r="F16" s="221" t="s">
        <v>2597</v>
      </c>
      <c r="G16" s="222" t="s">
        <v>2178</v>
      </c>
      <c r="H16" s="221" t="s">
        <v>2601</v>
      </c>
      <c r="I16" s="221" t="s">
        <v>2603</v>
      </c>
      <c r="J16" s="221" t="s">
        <v>2604</v>
      </c>
      <c r="K16" s="223" t="s">
        <v>2208</v>
      </c>
      <c r="L16" s="258" t="s">
        <v>2606</v>
      </c>
      <c r="M16" s="256" t="s">
        <v>2521</v>
      </c>
      <c r="N16" s="221" t="s">
        <v>2609</v>
      </c>
      <c r="O16" s="225" t="s">
        <v>2</v>
      </c>
      <c r="P16" s="155" t="s">
        <v>2611</v>
      </c>
      <c r="Q16" s="155" t="s">
        <v>2613</v>
      </c>
      <c r="R16" s="259" t="s">
        <v>2616</v>
      </c>
      <c r="S16" s="159" t="s">
        <v>2618</v>
      </c>
      <c r="T16" s="226" t="b">
        <v>0</v>
      </c>
      <c r="U16" s="253"/>
    </row>
    <row r="17" ht="22.5" customHeight="1">
      <c r="A17" s="232" t="s">
        <v>2626</v>
      </c>
      <c r="B17" s="260" t="s">
        <v>2628</v>
      </c>
      <c r="C17" s="260" t="s">
        <v>2630</v>
      </c>
      <c r="D17" s="220"/>
      <c r="E17" s="238" t="s">
        <v>2631</v>
      </c>
      <c r="F17" s="63" t="s">
        <v>2632</v>
      </c>
      <c r="G17" s="261" t="s">
        <v>2178</v>
      </c>
      <c r="H17" s="63" t="s">
        <v>2601</v>
      </c>
      <c r="I17" s="63" t="s">
        <v>2634</v>
      </c>
      <c r="J17" s="63" t="s">
        <v>2604</v>
      </c>
      <c r="K17" s="262" t="s">
        <v>2208</v>
      </c>
      <c r="L17" s="263" t="s">
        <v>2606</v>
      </c>
      <c r="M17" s="264" t="s">
        <v>2210</v>
      </c>
      <c r="N17" s="63" t="s">
        <v>2609</v>
      </c>
      <c r="O17" s="264" t="s">
        <v>2</v>
      </c>
      <c r="P17" s="155" t="s">
        <v>2640</v>
      </c>
      <c r="Q17" s="155" t="s">
        <v>2641</v>
      </c>
      <c r="R17" s="62" t="s">
        <v>2644</v>
      </c>
      <c r="S17" s="265" t="s">
        <v>2645</v>
      </c>
      <c r="T17" s="266" t="b">
        <v>0</v>
      </c>
      <c r="U17" s="253"/>
    </row>
    <row r="18" ht="22.5" customHeight="1">
      <c r="A18" s="267" t="s">
        <v>2654</v>
      </c>
      <c r="B18" s="246" t="s">
        <v>2426</v>
      </c>
      <c r="C18" s="268" t="s">
        <v>2202</v>
      </c>
      <c r="D18" s="130"/>
      <c r="E18" s="238" t="s">
        <v>2656</v>
      </c>
      <c r="F18" s="244" t="s">
        <v>2431</v>
      </c>
      <c r="G18" s="245" t="s">
        <v>2312</v>
      </c>
      <c r="H18" s="244" t="s">
        <v>2436</v>
      </c>
      <c r="I18" s="244" t="s">
        <v>2439</v>
      </c>
      <c r="J18" s="244" t="s">
        <v>2441</v>
      </c>
      <c r="K18" s="246" t="s">
        <v>2182</v>
      </c>
      <c r="L18" s="269" t="s">
        <v>2662</v>
      </c>
      <c r="M18" s="247" t="s">
        <v>2210</v>
      </c>
      <c r="N18" s="62" t="s">
        <v>2664</v>
      </c>
      <c r="O18" s="135"/>
      <c r="P18" s="106"/>
      <c r="Q18" s="132" t="s">
        <v>2668</v>
      </c>
      <c r="R18" s="62" t="s">
        <v>2669</v>
      </c>
      <c r="S18" s="150" t="s">
        <v>2242</v>
      </c>
      <c r="T18" s="248" t="b">
        <v>0</v>
      </c>
      <c r="U18" s="249"/>
    </row>
    <row r="19" ht="22.5" customHeight="1">
      <c r="A19" s="270"/>
      <c r="B19" s="135"/>
      <c r="C19" s="135"/>
      <c r="D19" s="271"/>
      <c r="E19" s="271"/>
      <c r="F19" s="271"/>
      <c r="G19" s="135"/>
      <c r="H19" s="271"/>
      <c r="I19" s="271"/>
      <c r="J19" s="271"/>
      <c r="K19" s="135"/>
      <c r="L19" s="272"/>
      <c r="M19" s="135"/>
      <c r="N19" s="271"/>
      <c r="O19" s="135"/>
      <c r="P19" s="273"/>
      <c r="Q19" s="273"/>
      <c r="R19" s="271"/>
      <c r="S19" s="274"/>
      <c r="T19" s="248" t="b">
        <v>0</v>
      </c>
      <c r="U19" s="249"/>
    </row>
    <row r="20" ht="22.5" customHeight="1">
      <c r="A20" s="275"/>
      <c r="B20" s="252"/>
      <c r="C20" s="252"/>
      <c r="D20" s="276"/>
      <c r="E20" s="276"/>
      <c r="F20" s="276"/>
      <c r="G20" s="252"/>
      <c r="H20" s="276"/>
      <c r="I20" s="276"/>
      <c r="J20" s="276"/>
      <c r="K20" s="252"/>
      <c r="L20" s="277"/>
      <c r="M20" s="252"/>
      <c r="N20" s="276"/>
      <c r="O20" s="252"/>
      <c r="P20" s="278"/>
      <c r="Q20" s="278"/>
      <c r="R20" s="276"/>
      <c r="S20" s="156"/>
      <c r="T20" s="226" t="b">
        <v>0</v>
      </c>
      <c r="U20" s="253"/>
    </row>
    <row r="21" ht="22.5" customHeight="1">
      <c r="A21" s="270"/>
      <c r="B21" s="135"/>
      <c r="C21" s="135"/>
      <c r="D21" s="271"/>
      <c r="E21" s="271"/>
      <c r="F21" s="271"/>
      <c r="G21" s="135"/>
      <c r="H21" s="271"/>
      <c r="I21" s="271"/>
      <c r="J21" s="271"/>
      <c r="K21" s="135"/>
      <c r="L21" s="272"/>
      <c r="M21" s="135"/>
      <c r="N21" s="271"/>
      <c r="O21" s="135"/>
      <c r="P21" s="273"/>
      <c r="Q21" s="273"/>
      <c r="R21" s="271"/>
      <c r="S21" s="274"/>
      <c r="T21" s="248" t="b">
        <v>0</v>
      </c>
      <c r="U21" s="249"/>
    </row>
    <row r="22" ht="22.5" customHeight="1">
      <c r="A22" s="275"/>
      <c r="B22" s="252"/>
      <c r="C22" s="252"/>
      <c r="D22" s="276"/>
      <c r="E22" s="276"/>
      <c r="F22" s="276"/>
      <c r="G22" s="252"/>
      <c r="H22" s="276"/>
      <c r="I22" s="276"/>
      <c r="J22" s="276"/>
      <c r="K22" s="252"/>
      <c r="L22" s="277"/>
      <c r="M22" s="252"/>
      <c r="N22" s="276"/>
      <c r="O22" s="252"/>
      <c r="P22" s="278"/>
      <c r="Q22" s="278"/>
      <c r="R22" s="276"/>
      <c r="S22" s="156"/>
      <c r="T22" s="226" t="b">
        <v>0</v>
      </c>
      <c r="U22" s="253"/>
    </row>
    <row r="23" ht="22.5" customHeight="1">
      <c r="A23" s="270"/>
      <c r="B23" s="135"/>
      <c r="C23" s="135"/>
      <c r="D23" s="271"/>
      <c r="E23" s="271"/>
      <c r="F23" s="271"/>
      <c r="G23" s="135"/>
      <c r="H23" s="271"/>
      <c r="I23" s="271"/>
      <c r="J23" s="271"/>
      <c r="K23" s="135"/>
      <c r="L23" s="272"/>
      <c r="M23" s="135"/>
      <c r="N23" s="271"/>
      <c r="O23" s="135"/>
      <c r="P23" s="273"/>
      <c r="Q23" s="273"/>
      <c r="R23" s="271"/>
      <c r="S23" s="274"/>
      <c r="T23" s="248" t="b">
        <v>0</v>
      </c>
      <c r="U23" s="249"/>
    </row>
    <row r="24" ht="22.5" customHeight="1">
      <c r="A24" s="275"/>
      <c r="B24" s="252"/>
      <c r="C24" s="252"/>
      <c r="D24" s="276"/>
      <c r="E24" s="276"/>
      <c r="F24" s="276"/>
      <c r="G24" s="252"/>
      <c r="H24" s="276"/>
      <c r="I24" s="276"/>
      <c r="J24" s="276"/>
      <c r="K24" s="252"/>
      <c r="L24" s="277"/>
      <c r="M24" s="252"/>
      <c r="N24" s="276"/>
      <c r="O24" s="252"/>
      <c r="P24" s="278"/>
      <c r="Q24" s="278"/>
      <c r="R24" s="276"/>
      <c r="S24" s="156"/>
      <c r="T24" s="226" t="b">
        <v>0</v>
      </c>
      <c r="U24" s="253"/>
    </row>
    <row r="25" ht="22.5" customHeight="1">
      <c r="A25" s="270"/>
      <c r="B25" s="135"/>
      <c r="C25" s="135"/>
      <c r="D25" s="271"/>
      <c r="E25" s="271"/>
      <c r="F25" s="271"/>
      <c r="G25" s="135"/>
      <c r="H25" s="271"/>
      <c r="I25" s="271"/>
      <c r="J25" s="271"/>
      <c r="K25" s="135"/>
      <c r="L25" s="272"/>
      <c r="M25" s="135"/>
      <c r="N25" s="271"/>
      <c r="O25" s="135"/>
      <c r="P25" s="273"/>
      <c r="Q25" s="273"/>
      <c r="R25" s="271"/>
      <c r="S25" s="274"/>
      <c r="T25" s="248" t="b">
        <v>0</v>
      </c>
      <c r="U25" s="249"/>
    </row>
    <row r="26" ht="22.5" customHeight="1">
      <c r="A26" s="275"/>
      <c r="B26" s="252"/>
      <c r="C26" s="252"/>
      <c r="D26" s="276"/>
      <c r="E26" s="276"/>
      <c r="F26" s="276"/>
      <c r="G26" s="252"/>
      <c r="H26" s="276"/>
      <c r="I26" s="276"/>
      <c r="J26" s="276"/>
      <c r="K26" s="252"/>
      <c r="L26" s="277"/>
      <c r="M26" s="252"/>
      <c r="N26" s="276"/>
      <c r="O26" s="252"/>
      <c r="P26" s="278"/>
      <c r="Q26" s="278"/>
      <c r="R26" s="276"/>
      <c r="S26" s="156"/>
      <c r="T26" s="226" t="b">
        <v>0</v>
      </c>
      <c r="U26" s="253"/>
    </row>
    <row r="27" ht="22.5" customHeight="1">
      <c r="A27" s="270"/>
      <c r="B27" s="135"/>
      <c r="C27" s="135"/>
      <c r="D27" s="271"/>
      <c r="E27" s="271"/>
      <c r="F27" s="271"/>
      <c r="G27" s="135"/>
      <c r="H27" s="271"/>
      <c r="I27" s="271"/>
      <c r="J27" s="271"/>
      <c r="K27" s="135"/>
      <c r="L27" s="272"/>
      <c r="M27" s="135"/>
      <c r="N27" s="271"/>
      <c r="O27" s="135"/>
      <c r="P27" s="273"/>
      <c r="Q27" s="273"/>
      <c r="R27" s="271"/>
      <c r="S27" s="274"/>
      <c r="T27" s="248" t="b">
        <v>0</v>
      </c>
      <c r="U27" s="249"/>
    </row>
    <row r="28" ht="22.5" customHeight="1">
      <c r="A28" s="275"/>
      <c r="B28" s="252"/>
      <c r="C28" s="252"/>
      <c r="D28" s="276"/>
      <c r="E28" s="276"/>
      <c r="F28" s="276"/>
      <c r="G28" s="252"/>
      <c r="H28" s="276"/>
      <c r="I28" s="276"/>
      <c r="J28" s="276"/>
      <c r="K28" s="252"/>
      <c r="L28" s="277"/>
      <c r="M28" s="252"/>
      <c r="N28" s="276"/>
      <c r="O28" s="252"/>
      <c r="P28" s="278"/>
      <c r="Q28" s="278"/>
      <c r="R28" s="276"/>
      <c r="S28" s="156"/>
      <c r="T28" s="226" t="b">
        <v>0</v>
      </c>
      <c r="U28" s="253"/>
    </row>
    <row r="29" ht="22.5" customHeight="1">
      <c r="A29" s="270"/>
      <c r="B29" s="135"/>
      <c r="C29" s="135"/>
      <c r="D29" s="271"/>
      <c r="E29" s="271"/>
      <c r="F29" s="271"/>
      <c r="G29" s="135"/>
      <c r="H29" s="271"/>
      <c r="I29" s="271"/>
      <c r="J29" s="271"/>
      <c r="K29" s="135"/>
      <c r="L29" s="272"/>
      <c r="M29" s="135"/>
      <c r="N29" s="271"/>
      <c r="O29" s="135"/>
      <c r="P29" s="273"/>
      <c r="Q29" s="273"/>
      <c r="R29" s="271"/>
      <c r="S29" s="274"/>
      <c r="T29" s="248" t="b">
        <v>0</v>
      </c>
      <c r="U29" s="249"/>
    </row>
    <row r="30" ht="22.5" customHeight="1">
      <c r="A30" s="275"/>
      <c r="B30" s="252"/>
      <c r="C30" s="252"/>
      <c r="D30" s="276"/>
      <c r="E30" s="276"/>
      <c r="F30" s="276"/>
      <c r="G30" s="252"/>
      <c r="H30" s="276"/>
      <c r="I30" s="276"/>
      <c r="J30" s="276"/>
      <c r="K30" s="252"/>
      <c r="L30" s="277"/>
      <c r="M30" s="252"/>
      <c r="N30" s="276"/>
      <c r="O30" s="252"/>
      <c r="P30" s="278"/>
      <c r="Q30" s="278"/>
      <c r="R30" s="276"/>
      <c r="S30" s="156"/>
      <c r="T30" s="226" t="b">
        <v>0</v>
      </c>
      <c r="U30" s="253"/>
    </row>
    <row r="31" ht="22.5" customHeight="1">
      <c r="A31" s="270"/>
      <c r="B31" s="135"/>
      <c r="C31" s="135"/>
      <c r="D31" s="271"/>
      <c r="E31" s="271"/>
      <c r="F31" s="271"/>
      <c r="G31" s="135"/>
      <c r="H31" s="271"/>
      <c r="I31" s="271"/>
      <c r="J31" s="271"/>
      <c r="K31" s="135"/>
      <c r="L31" s="272"/>
      <c r="M31" s="135"/>
      <c r="N31" s="271"/>
      <c r="O31" s="135"/>
      <c r="P31" s="273"/>
      <c r="Q31" s="273"/>
      <c r="R31" s="271"/>
      <c r="S31" s="274"/>
      <c r="T31" s="248" t="b">
        <v>0</v>
      </c>
      <c r="U31" s="249"/>
    </row>
    <row r="32" ht="22.5" customHeight="1">
      <c r="A32" s="275"/>
      <c r="B32" s="252"/>
      <c r="C32" s="252"/>
      <c r="D32" s="276"/>
      <c r="E32" s="276"/>
      <c r="F32" s="276"/>
      <c r="G32" s="252"/>
      <c r="H32" s="276"/>
      <c r="I32" s="276"/>
      <c r="J32" s="276"/>
      <c r="K32" s="252"/>
      <c r="L32" s="277"/>
      <c r="M32" s="252"/>
      <c r="N32" s="276"/>
      <c r="O32" s="252"/>
      <c r="P32" s="278"/>
      <c r="Q32" s="278"/>
      <c r="R32" s="276"/>
      <c r="S32" s="156"/>
      <c r="T32" s="226" t="b">
        <v>0</v>
      </c>
      <c r="U32" s="253"/>
    </row>
    <row r="33" ht="22.5" customHeight="1">
      <c r="A33" s="270"/>
      <c r="B33" s="135"/>
      <c r="C33" s="135"/>
      <c r="D33" s="271"/>
      <c r="E33" s="271"/>
      <c r="F33" s="271"/>
      <c r="G33" s="135"/>
      <c r="H33" s="271"/>
      <c r="I33" s="271"/>
      <c r="J33" s="271"/>
      <c r="K33" s="135"/>
      <c r="L33" s="272"/>
      <c r="M33" s="135"/>
      <c r="N33" s="271"/>
      <c r="O33" s="135"/>
      <c r="P33" s="273"/>
      <c r="Q33" s="273"/>
      <c r="R33" s="271"/>
      <c r="S33" s="274"/>
      <c r="T33" s="248" t="b">
        <v>0</v>
      </c>
      <c r="U33" s="249"/>
    </row>
    <row r="34" ht="22.5" customHeight="1">
      <c r="A34" s="275"/>
      <c r="B34" s="252"/>
      <c r="C34" s="252"/>
      <c r="D34" s="276"/>
      <c r="E34" s="276"/>
      <c r="F34" s="276"/>
      <c r="G34" s="252"/>
      <c r="H34" s="276"/>
      <c r="I34" s="276"/>
      <c r="J34" s="276"/>
      <c r="K34" s="252"/>
      <c r="L34" s="277"/>
      <c r="M34" s="252"/>
      <c r="N34" s="276"/>
      <c r="O34" s="252"/>
      <c r="P34" s="278"/>
      <c r="Q34" s="278"/>
      <c r="R34" s="276"/>
      <c r="S34" s="156"/>
      <c r="T34" s="226" t="b">
        <v>0</v>
      </c>
      <c r="U34" s="253"/>
    </row>
    <row r="35" ht="22.5" customHeight="1">
      <c r="A35" s="270"/>
      <c r="B35" s="135"/>
      <c r="C35" s="135"/>
      <c r="D35" s="271"/>
      <c r="E35" s="271"/>
      <c r="F35" s="271"/>
      <c r="G35" s="135"/>
      <c r="H35" s="271"/>
      <c r="I35" s="271"/>
      <c r="J35" s="271"/>
      <c r="K35" s="135"/>
      <c r="L35" s="272"/>
      <c r="M35" s="135"/>
      <c r="N35" s="271"/>
      <c r="O35" s="135"/>
      <c r="P35" s="273"/>
      <c r="Q35" s="273"/>
      <c r="R35" s="271"/>
      <c r="S35" s="274"/>
      <c r="T35" s="248" t="b">
        <v>0</v>
      </c>
      <c r="U35" s="249"/>
    </row>
    <row r="36" ht="22.5" customHeight="1">
      <c r="A36" s="275"/>
      <c r="B36" s="252"/>
      <c r="C36" s="252"/>
      <c r="D36" s="276"/>
      <c r="E36" s="276"/>
      <c r="F36" s="276"/>
      <c r="G36" s="252"/>
      <c r="H36" s="276"/>
      <c r="I36" s="276"/>
      <c r="J36" s="276"/>
      <c r="K36" s="252"/>
      <c r="L36" s="277"/>
      <c r="M36" s="252"/>
      <c r="N36" s="276"/>
      <c r="O36" s="252"/>
      <c r="P36" s="278"/>
      <c r="Q36" s="278"/>
      <c r="R36" s="276"/>
      <c r="S36" s="156"/>
      <c r="T36" s="226" t="b">
        <v>0</v>
      </c>
      <c r="U36" s="253"/>
    </row>
    <row r="37" ht="22.5" customHeight="1">
      <c r="A37" s="270"/>
      <c r="B37" s="135"/>
      <c r="C37" s="135"/>
      <c r="D37" s="271"/>
      <c r="E37" s="271"/>
      <c r="F37" s="271"/>
      <c r="G37" s="135"/>
      <c r="H37" s="271"/>
      <c r="I37" s="271"/>
      <c r="J37" s="271"/>
      <c r="K37" s="135"/>
      <c r="L37" s="272"/>
      <c r="M37" s="135"/>
      <c r="N37" s="271"/>
      <c r="O37" s="135"/>
      <c r="P37" s="273"/>
      <c r="Q37" s="273"/>
      <c r="R37" s="271"/>
      <c r="S37" s="274"/>
      <c r="T37" s="248" t="b">
        <v>0</v>
      </c>
      <c r="U37" s="249"/>
    </row>
    <row r="38" ht="22.5" customHeight="1">
      <c r="A38" s="275"/>
      <c r="B38" s="252"/>
      <c r="C38" s="252"/>
      <c r="D38" s="276"/>
      <c r="E38" s="276"/>
      <c r="F38" s="276"/>
      <c r="G38" s="252"/>
      <c r="H38" s="276"/>
      <c r="I38" s="276"/>
      <c r="J38" s="276"/>
      <c r="K38" s="252"/>
      <c r="L38" s="277"/>
      <c r="M38" s="252"/>
      <c r="N38" s="276"/>
      <c r="O38" s="252"/>
      <c r="P38" s="278"/>
      <c r="Q38" s="278"/>
      <c r="R38" s="276"/>
      <c r="S38" s="156"/>
      <c r="T38" s="226" t="b">
        <v>0</v>
      </c>
      <c r="U38" s="253"/>
    </row>
    <row r="39" ht="22.5" customHeight="1">
      <c r="A39" s="270"/>
      <c r="B39" s="135"/>
      <c r="C39" s="135"/>
      <c r="D39" s="271"/>
      <c r="E39" s="271"/>
      <c r="F39" s="271"/>
      <c r="G39" s="135"/>
      <c r="H39" s="271"/>
      <c r="I39" s="271"/>
      <c r="J39" s="271"/>
      <c r="K39" s="135"/>
      <c r="L39" s="272"/>
      <c r="M39" s="135"/>
      <c r="N39" s="271"/>
      <c r="O39" s="135"/>
      <c r="P39" s="273"/>
      <c r="Q39" s="273"/>
      <c r="R39" s="271"/>
      <c r="S39" s="274"/>
      <c r="T39" s="248" t="b">
        <v>0</v>
      </c>
      <c r="U39" s="249"/>
    </row>
    <row r="40" ht="22.5" customHeight="1">
      <c r="A40" s="275"/>
      <c r="B40" s="252"/>
      <c r="C40" s="252"/>
      <c r="D40" s="276"/>
      <c r="E40" s="276"/>
      <c r="F40" s="276"/>
      <c r="G40" s="252"/>
      <c r="H40" s="276"/>
      <c r="I40" s="276"/>
      <c r="J40" s="276"/>
      <c r="K40" s="252"/>
      <c r="L40" s="277"/>
      <c r="M40" s="252"/>
      <c r="N40" s="276"/>
      <c r="O40" s="252"/>
      <c r="P40" s="278"/>
      <c r="Q40" s="278"/>
      <c r="R40" s="276"/>
      <c r="S40" s="156"/>
      <c r="T40" s="226" t="b">
        <v>0</v>
      </c>
      <c r="U40" s="253"/>
    </row>
    <row r="41" ht="22.5" customHeight="1">
      <c r="A41" s="270"/>
      <c r="B41" s="135"/>
      <c r="C41" s="135"/>
      <c r="D41" s="271"/>
      <c r="E41" s="271"/>
      <c r="F41" s="271"/>
      <c r="G41" s="135"/>
      <c r="H41" s="271"/>
      <c r="I41" s="271"/>
      <c r="J41" s="271"/>
      <c r="K41" s="135"/>
      <c r="L41" s="272"/>
      <c r="M41" s="135"/>
      <c r="N41" s="271"/>
      <c r="O41" s="135"/>
      <c r="P41" s="273"/>
      <c r="Q41" s="273"/>
      <c r="R41" s="271"/>
      <c r="S41" s="274"/>
      <c r="T41" s="248" t="b">
        <v>0</v>
      </c>
      <c r="U41" s="249"/>
    </row>
    <row r="42" ht="22.5" customHeight="1">
      <c r="A42" s="275"/>
      <c r="B42" s="252"/>
      <c r="C42" s="252"/>
      <c r="D42" s="276"/>
      <c r="E42" s="276"/>
      <c r="F42" s="276"/>
      <c r="G42" s="252"/>
      <c r="H42" s="276"/>
      <c r="I42" s="276"/>
      <c r="J42" s="276"/>
      <c r="K42" s="252"/>
      <c r="L42" s="277"/>
      <c r="M42" s="252"/>
      <c r="N42" s="276"/>
      <c r="O42" s="252"/>
      <c r="P42" s="278"/>
      <c r="Q42" s="278"/>
      <c r="R42" s="276"/>
      <c r="S42" s="156"/>
      <c r="T42" s="226" t="b">
        <v>0</v>
      </c>
      <c r="U42" s="253"/>
    </row>
    <row r="43" ht="22.5" customHeight="1">
      <c r="A43" s="270"/>
      <c r="B43" s="135"/>
      <c r="C43" s="135"/>
      <c r="D43" s="271"/>
      <c r="E43" s="271"/>
      <c r="F43" s="271"/>
      <c r="G43" s="135"/>
      <c r="H43" s="271"/>
      <c r="I43" s="271"/>
      <c r="J43" s="271"/>
      <c r="K43" s="135"/>
      <c r="L43" s="272"/>
      <c r="M43" s="135"/>
      <c r="N43" s="271"/>
      <c r="O43" s="135"/>
      <c r="P43" s="273"/>
      <c r="Q43" s="273"/>
      <c r="R43" s="271"/>
      <c r="S43" s="274"/>
      <c r="T43" s="248" t="b">
        <v>0</v>
      </c>
      <c r="U43" s="249"/>
    </row>
    <row r="44" ht="22.5" customHeight="1">
      <c r="A44" s="275"/>
      <c r="B44" s="252"/>
      <c r="C44" s="252"/>
      <c r="D44" s="276"/>
      <c r="E44" s="276"/>
      <c r="F44" s="276"/>
      <c r="G44" s="252"/>
      <c r="H44" s="276"/>
      <c r="I44" s="276"/>
      <c r="J44" s="276"/>
      <c r="K44" s="252"/>
      <c r="L44" s="277"/>
      <c r="M44" s="252"/>
      <c r="N44" s="276"/>
      <c r="O44" s="252"/>
      <c r="P44" s="278"/>
      <c r="Q44" s="278"/>
      <c r="R44" s="276"/>
      <c r="S44" s="156"/>
      <c r="T44" s="226" t="b">
        <v>0</v>
      </c>
      <c r="U44" s="253"/>
    </row>
    <row r="45" ht="22.5" customHeight="1">
      <c r="A45" s="270"/>
      <c r="B45" s="135"/>
      <c r="C45" s="135"/>
      <c r="D45" s="271"/>
      <c r="E45" s="271"/>
      <c r="F45" s="271"/>
      <c r="G45" s="135"/>
      <c r="H45" s="271"/>
      <c r="I45" s="271"/>
      <c r="J45" s="271"/>
      <c r="K45" s="135"/>
      <c r="L45" s="272"/>
      <c r="M45" s="135"/>
      <c r="N45" s="271"/>
      <c r="O45" s="135"/>
      <c r="P45" s="273"/>
      <c r="Q45" s="273"/>
      <c r="R45" s="271"/>
      <c r="S45" s="274"/>
      <c r="T45" s="248" t="b">
        <v>0</v>
      </c>
      <c r="U45" s="249"/>
    </row>
    <row r="46" ht="22.5" customHeight="1">
      <c r="A46" s="275"/>
      <c r="B46" s="252"/>
      <c r="C46" s="252"/>
      <c r="D46" s="276"/>
      <c r="E46" s="276"/>
      <c r="F46" s="276"/>
      <c r="G46" s="252"/>
      <c r="H46" s="276"/>
      <c r="I46" s="276"/>
      <c r="J46" s="276"/>
      <c r="K46" s="252"/>
      <c r="L46" s="277"/>
      <c r="M46" s="252"/>
      <c r="N46" s="276"/>
      <c r="O46" s="252"/>
      <c r="P46" s="278"/>
      <c r="Q46" s="278"/>
      <c r="R46" s="276"/>
      <c r="S46" s="156"/>
      <c r="T46" s="226" t="b">
        <v>0</v>
      </c>
      <c r="U46" s="253"/>
    </row>
    <row r="47" ht="22.5" customHeight="1">
      <c r="A47" s="270"/>
      <c r="B47" s="135"/>
      <c r="C47" s="135"/>
      <c r="D47" s="271"/>
      <c r="E47" s="271"/>
      <c r="F47" s="271"/>
      <c r="G47" s="135"/>
      <c r="H47" s="271"/>
      <c r="I47" s="271"/>
      <c r="J47" s="271"/>
      <c r="K47" s="135"/>
      <c r="L47" s="272"/>
      <c r="M47" s="135"/>
      <c r="N47" s="271"/>
      <c r="O47" s="135"/>
      <c r="P47" s="273"/>
      <c r="Q47" s="273"/>
      <c r="R47" s="271"/>
      <c r="S47" s="274"/>
      <c r="T47" s="248" t="b">
        <v>0</v>
      </c>
      <c r="U47" s="249"/>
    </row>
    <row r="48" ht="22.5" customHeight="1">
      <c r="A48" s="275"/>
      <c r="B48" s="252"/>
      <c r="C48" s="252"/>
      <c r="D48" s="276"/>
      <c r="E48" s="276"/>
      <c r="F48" s="276"/>
      <c r="G48" s="252"/>
      <c r="H48" s="276"/>
      <c r="I48" s="276"/>
      <c r="J48" s="276"/>
      <c r="K48" s="252"/>
      <c r="L48" s="277"/>
      <c r="M48" s="252"/>
      <c r="N48" s="276"/>
      <c r="O48" s="252"/>
      <c r="P48" s="278"/>
      <c r="Q48" s="278"/>
      <c r="R48" s="276"/>
      <c r="S48" s="156"/>
      <c r="T48" s="226" t="b">
        <v>0</v>
      </c>
      <c r="U48" s="253"/>
    </row>
    <row r="49" ht="22.5" customHeight="1">
      <c r="A49" s="270"/>
      <c r="B49" s="135"/>
      <c r="C49" s="135"/>
      <c r="D49" s="271"/>
      <c r="E49" s="271"/>
      <c r="F49" s="271"/>
      <c r="G49" s="135"/>
      <c r="H49" s="271"/>
      <c r="I49" s="271"/>
      <c r="J49" s="271"/>
      <c r="K49" s="135"/>
      <c r="L49" s="272"/>
      <c r="M49" s="135"/>
      <c r="N49" s="271"/>
      <c r="O49" s="135"/>
      <c r="P49" s="273"/>
      <c r="Q49" s="273"/>
      <c r="R49" s="271"/>
      <c r="S49" s="274"/>
      <c r="T49" s="248" t="b">
        <v>0</v>
      </c>
      <c r="U49" s="249"/>
    </row>
    <row r="50" ht="22.5" customHeight="1">
      <c r="A50" s="275"/>
      <c r="B50" s="252"/>
      <c r="C50" s="252"/>
      <c r="D50" s="276"/>
      <c r="E50" s="276"/>
      <c r="F50" s="276"/>
      <c r="G50" s="252"/>
      <c r="H50" s="276"/>
      <c r="I50" s="276"/>
      <c r="J50" s="276"/>
      <c r="K50" s="252"/>
      <c r="L50" s="277"/>
      <c r="M50" s="252"/>
      <c r="N50" s="276"/>
      <c r="O50" s="252"/>
      <c r="P50" s="278"/>
      <c r="Q50" s="278"/>
      <c r="R50" s="276"/>
      <c r="S50" s="156"/>
      <c r="T50" s="226" t="b">
        <v>0</v>
      </c>
      <c r="U50" s="253"/>
    </row>
    <row r="51" ht="22.5" customHeight="1">
      <c r="A51" s="270"/>
      <c r="B51" s="135"/>
      <c r="C51" s="135"/>
      <c r="D51" s="271"/>
      <c r="E51" s="271"/>
      <c r="F51" s="271"/>
      <c r="G51" s="135"/>
      <c r="H51" s="271"/>
      <c r="I51" s="271"/>
      <c r="J51" s="271"/>
      <c r="K51" s="135"/>
      <c r="L51" s="272"/>
      <c r="M51" s="135"/>
      <c r="N51" s="271"/>
      <c r="O51" s="135"/>
      <c r="P51" s="273"/>
      <c r="Q51" s="273"/>
      <c r="R51" s="271"/>
      <c r="S51" s="274"/>
      <c r="T51" s="248" t="b">
        <v>0</v>
      </c>
      <c r="U51" s="249"/>
    </row>
    <row r="52" ht="22.5" customHeight="1">
      <c r="A52" s="275"/>
      <c r="B52" s="252"/>
      <c r="C52" s="252"/>
      <c r="D52" s="276"/>
      <c r="E52" s="276"/>
      <c r="F52" s="276"/>
      <c r="G52" s="252"/>
      <c r="H52" s="276"/>
      <c r="I52" s="276"/>
      <c r="J52" s="276"/>
      <c r="K52" s="252"/>
      <c r="L52" s="277"/>
      <c r="M52" s="252"/>
      <c r="N52" s="276"/>
      <c r="O52" s="252"/>
      <c r="P52" s="278"/>
      <c r="Q52" s="278"/>
      <c r="R52" s="276"/>
      <c r="S52" s="156"/>
      <c r="T52" s="226" t="b">
        <v>0</v>
      </c>
      <c r="U52" s="253"/>
    </row>
    <row r="53" ht="22.5" customHeight="1">
      <c r="A53" s="270"/>
      <c r="B53" s="135"/>
      <c r="C53" s="135"/>
      <c r="D53" s="271"/>
      <c r="E53" s="271"/>
      <c r="F53" s="271"/>
      <c r="G53" s="135"/>
      <c r="H53" s="271"/>
      <c r="I53" s="271"/>
      <c r="J53" s="271"/>
      <c r="K53" s="135"/>
      <c r="L53" s="272"/>
      <c r="M53" s="135"/>
      <c r="N53" s="271"/>
      <c r="O53" s="135"/>
      <c r="P53" s="273"/>
      <c r="Q53" s="273"/>
      <c r="R53" s="271"/>
      <c r="S53" s="274"/>
      <c r="T53" s="248" t="b">
        <v>0</v>
      </c>
      <c r="U53" s="249"/>
    </row>
    <row r="54" ht="22.5" customHeight="1">
      <c r="A54" s="275"/>
      <c r="B54" s="252"/>
      <c r="C54" s="252"/>
      <c r="D54" s="276"/>
      <c r="E54" s="276"/>
      <c r="F54" s="276"/>
      <c r="G54" s="252"/>
      <c r="H54" s="276"/>
      <c r="I54" s="276"/>
      <c r="J54" s="276"/>
      <c r="K54" s="252"/>
      <c r="L54" s="277"/>
      <c r="M54" s="252"/>
      <c r="N54" s="276"/>
      <c r="O54" s="252"/>
      <c r="P54" s="278"/>
      <c r="Q54" s="278"/>
      <c r="R54" s="276"/>
      <c r="S54" s="156"/>
      <c r="T54" s="226" t="b">
        <v>0</v>
      </c>
      <c r="U54" s="253"/>
    </row>
    <row r="55" ht="22.5" customHeight="1">
      <c r="A55" s="270"/>
      <c r="B55" s="135"/>
      <c r="C55" s="135"/>
      <c r="D55" s="271"/>
      <c r="E55" s="271"/>
      <c r="F55" s="271"/>
      <c r="G55" s="135"/>
      <c r="H55" s="271"/>
      <c r="I55" s="271"/>
      <c r="J55" s="271"/>
      <c r="K55" s="135"/>
      <c r="L55" s="272"/>
      <c r="M55" s="135"/>
      <c r="N55" s="271"/>
      <c r="O55" s="135"/>
      <c r="P55" s="273"/>
      <c r="Q55" s="273"/>
      <c r="R55" s="271"/>
      <c r="S55" s="274"/>
      <c r="T55" s="248" t="b">
        <v>0</v>
      </c>
      <c r="U55" s="249"/>
    </row>
    <row r="56" ht="22.5" customHeight="1">
      <c r="A56" s="275"/>
      <c r="B56" s="252"/>
      <c r="C56" s="252"/>
      <c r="D56" s="276"/>
      <c r="E56" s="276"/>
      <c r="F56" s="276"/>
      <c r="G56" s="252"/>
      <c r="H56" s="276"/>
      <c r="I56" s="276"/>
      <c r="J56" s="276"/>
      <c r="K56" s="252"/>
      <c r="L56" s="277"/>
      <c r="M56" s="252"/>
      <c r="N56" s="276"/>
      <c r="O56" s="252"/>
      <c r="P56" s="278"/>
      <c r="Q56" s="278"/>
      <c r="R56" s="276"/>
      <c r="S56" s="156"/>
      <c r="T56" s="226" t="b">
        <v>0</v>
      </c>
      <c r="U56" s="253"/>
    </row>
    <row r="57" ht="22.5" customHeight="1">
      <c r="A57" s="270"/>
      <c r="B57" s="135"/>
      <c r="C57" s="135"/>
      <c r="D57" s="271"/>
      <c r="E57" s="271"/>
      <c r="F57" s="271"/>
      <c r="G57" s="135"/>
      <c r="H57" s="271"/>
      <c r="I57" s="271"/>
      <c r="J57" s="271"/>
      <c r="K57" s="135"/>
      <c r="L57" s="272"/>
      <c r="M57" s="135"/>
      <c r="N57" s="271"/>
      <c r="O57" s="135"/>
      <c r="P57" s="273"/>
      <c r="Q57" s="273"/>
      <c r="R57" s="271"/>
      <c r="S57" s="274"/>
      <c r="T57" s="248" t="b">
        <v>0</v>
      </c>
      <c r="U57" s="249"/>
    </row>
    <row r="58" ht="22.5" customHeight="1">
      <c r="A58" s="275"/>
      <c r="B58" s="252"/>
      <c r="C58" s="252"/>
      <c r="D58" s="276"/>
      <c r="E58" s="276"/>
      <c r="F58" s="276"/>
      <c r="G58" s="252"/>
      <c r="H58" s="276"/>
      <c r="I58" s="276"/>
      <c r="J58" s="276"/>
      <c r="K58" s="252"/>
      <c r="L58" s="277"/>
      <c r="M58" s="252"/>
      <c r="N58" s="276"/>
      <c r="O58" s="252"/>
      <c r="P58" s="278"/>
      <c r="Q58" s="278"/>
      <c r="R58" s="276"/>
      <c r="S58" s="156"/>
      <c r="T58" s="226" t="b">
        <v>0</v>
      </c>
      <c r="U58" s="253"/>
    </row>
    <row r="59" ht="22.5" customHeight="1">
      <c r="A59" s="270"/>
      <c r="B59" s="135"/>
      <c r="C59" s="135"/>
      <c r="D59" s="271"/>
      <c r="E59" s="271"/>
      <c r="F59" s="271"/>
      <c r="G59" s="135"/>
      <c r="H59" s="271"/>
      <c r="I59" s="271"/>
      <c r="J59" s="271"/>
      <c r="K59" s="135"/>
      <c r="L59" s="272"/>
      <c r="M59" s="135"/>
      <c r="N59" s="271"/>
      <c r="O59" s="135"/>
      <c r="P59" s="273"/>
      <c r="Q59" s="273"/>
      <c r="R59" s="271"/>
      <c r="S59" s="274"/>
      <c r="T59" s="248" t="b">
        <v>0</v>
      </c>
      <c r="U59" s="249"/>
    </row>
    <row r="60" ht="22.5" customHeight="1">
      <c r="A60" s="275"/>
      <c r="B60" s="252"/>
      <c r="C60" s="252"/>
      <c r="D60" s="276"/>
      <c r="E60" s="276"/>
      <c r="F60" s="276"/>
      <c r="G60" s="252"/>
      <c r="H60" s="276"/>
      <c r="I60" s="276"/>
      <c r="J60" s="276"/>
      <c r="K60" s="252"/>
      <c r="L60" s="277"/>
      <c r="M60" s="252"/>
      <c r="N60" s="276"/>
      <c r="O60" s="252"/>
      <c r="P60" s="278"/>
      <c r="Q60" s="278"/>
      <c r="R60" s="276"/>
      <c r="S60" s="156"/>
      <c r="T60" s="226" t="b">
        <v>0</v>
      </c>
      <c r="U60" s="253"/>
    </row>
    <row r="61" ht="22.5" customHeight="1">
      <c r="A61" s="270"/>
      <c r="B61" s="135"/>
      <c r="C61" s="135"/>
      <c r="D61" s="271"/>
      <c r="E61" s="271"/>
      <c r="F61" s="271"/>
      <c r="G61" s="135"/>
      <c r="H61" s="271"/>
      <c r="I61" s="271"/>
      <c r="J61" s="271"/>
      <c r="K61" s="135"/>
      <c r="L61" s="272"/>
      <c r="M61" s="135"/>
      <c r="N61" s="271"/>
      <c r="O61" s="135"/>
      <c r="P61" s="273"/>
      <c r="Q61" s="273"/>
      <c r="R61" s="271"/>
      <c r="S61" s="274"/>
      <c r="T61" s="248" t="b">
        <v>0</v>
      </c>
      <c r="U61" s="249"/>
    </row>
    <row r="62" ht="22.5" customHeight="1">
      <c r="A62" s="275"/>
      <c r="B62" s="252"/>
      <c r="C62" s="252"/>
      <c r="D62" s="276"/>
      <c r="E62" s="276"/>
      <c r="F62" s="276"/>
      <c r="G62" s="252"/>
      <c r="H62" s="276"/>
      <c r="I62" s="276"/>
      <c r="J62" s="276"/>
      <c r="K62" s="252"/>
      <c r="L62" s="277"/>
      <c r="M62" s="252"/>
      <c r="N62" s="276"/>
      <c r="O62" s="252"/>
      <c r="P62" s="278"/>
      <c r="Q62" s="278"/>
      <c r="R62" s="276"/>
      <c r="S62" s="156"/>
      <c r="T62" s="226" t="b">
        <v>0</v>
      </c>
      <c r="U62" s="253"/>
    </row>
    <row r="63" ht="22.5" customHeight="1">
      <c r="A63" s="270"/>
      <c r="B63" s="135"/>
      <c r="C63" s="135"/>
      <c r="D63" s="271"/>
      <c r="E63" s="271"/>
      <c r="F63" s="271"/>
      <c r="G63" s="135"/>
      <c r="H63" s="271"/>
      <c r="I63" s="271"/>
      <c r="J63" s="271"/>
      <c r="K63" s="135"/>
      <c r="L63" s="272"/>
      <c r="M63" s="135"/>
      <c r="N63" s="271"/>
      <c r="O63" s="135"/>
      <c r="P63" s="273"/>
      <c r="Q63" s="273"/>
      <c r="R63" s="271"/>
      <c r="S63" s="274"/>
      <c r="T63" s="248" t="b">
        <v>0</v>
      </c>
      <c r="U63" s="249"/>
    </row>
    <row r="64" ht="22.5" customHeight="1">
      <c r="A64" s="275"/>
      <c r="B64" s="252"/>
      <c r="C64" s="252"/>
      <c r="D64" s="276"/>
      <c r="E64" s="276"/>
      <c r="F64" s="276"/>
      <c r="G64" s="252"/>
      <c r="H64" s="276"/>
      <c r="I64" s="276"/>
      <c r="J64" s="276"/>
      <c r="K64" s="252"/>
      <c r="L64" s="277"/>
      <c r="M64" s="252"/>
      <c r="N64" s="276"/>
      <c r="O64" s="252"/>
      <c r="P64" s="278"/>
      <c r="Q64" s="278"/>
      <c r="R64" s="276"/>
      <c r="S64" s="156"/>
      <c r="T64" s="226" t="b">
        <v>0</v>
      </c>
      <c r="U64" s="253"/>
    </row>
    <row r="65" ht="22.5" customHeight="1">
      <c r="A65" s="270"/>
      <c r="B65" s="135"/>
      <c r="C65" s="135"/>
      <c r="D65" s="271"/>
      <c r="E65" s="271"/>
      <c r="F65" s="271"/>
      <c r="G65" s="135"/>
      <c r="H65" s="271"/>
      <c r="I65" s="271"/>
      <c r="J65" s="271"/>
      <c r="K65" s="135"/>
      <c r="L65" s="272"/>
      <c r="M65" s="135"/>
      <c r="N65" s="271"/>
      <c r="O65" s="135"/>
      <c r="P65" s="273"/>
      <c r="Q65" s="273"/>
      <c r="R65" s="271"/>
      <c r="S65" s="274"/>
      <c r="T65" s="248" t="b">
        <v>0</v>
      </c>
      <c r="U65" s="249"/>
    </row>
    <row r="66" ht="22.5" customHeight="1">
      <c r="A66" s="275"/>
      <c r="B66" s="252"/>
      <c r="C66" s="252"/>
      <c r="D66" s="276"/>
      <c r="E66" s="276"/>
      <c r="F66" s="276"/>
      <c r="G66" s="252"/>
      <c r="H66" s="276"/>
      <c r="I66" s="276"/>
      <c r="J66" s="276"/>
      <c r="K66" s="252"/>
      <c r="L66" s="277"/>
      <c r="M66" s="252"/>
      <c r="N66" s="276"/>
      <c r="O66" s="252"/>
      <c r="P66" s="278"/>
      <c r="Q66" s="278"/>
      <c r="R66" s="276"/>
      <c r="S66" s="156"/>
      <c r="T66" s="226" t="b">
        <v>0</v>
      </c>
      <c r="U66" s="253"/>
    </row>
    <row r="67" ht="22.5" customHeight="1">
      <c r="A67" s="270"/>
      <c r="B67" s="135"/>
      <c r="C67" s="135"/>
      <c r="D67" s="271"/>
      <c r="E67" s="271"/>
      <c r="F67" s="271"/>
      <c r="G67" s="135"/>
      <c r="H67" s="271"/>
      <c r="I67" s="271"/>
      <c r="J67" s="271"/>
      <c r="K67" s="135"/>
      <c r="L67" s="272"/>
      <c r="M67" s="135"/>
      <c r="N67" s="271"/>
      <c r="O67" s="135"/>
      <c r="P67" s="273"/>
      <c r="Q67" s="273"/>
      <c r="R67" s="271"/>
      <c r="S67" s="274"/>
      <c r="T67" s="248" t="b">
        <v>0</v>
      </c>
      <c r="U67" s="249"/>
    </row>
    <row r="68" ht="22.5" customHeight="1">
      <c r="A68" s="275"/>
      <c r="B68" s="252"/>
      <c r="C68" s="252"/>
      <c r="D68" s="276"/>
      <c r="E68" s="276"/>
      <c r="F68" s="276"/>
      <c r="G68" s="252"/>
      <c r="H68" s="276"/>
      <c r="I68" s="276"/>
      <c r="J68" s="276"/>
      <c r="K68" s="252"/>
      <c r="L68" s="277"/>
      <c r="M68" s="252"/>
      <c r="N68" s="276"/>
      <c r="O68" s="252"/>
      <c r="P68" s="278"/>
      <c r="Q68" s="278"/>
      <c r="R68" s="276"/>
      <c r="S68" s="156"/>
      <c r="T68" s="226" t="b">
        <v>0</v>
      </c>
      <c r="U68" s="253"/>
    </row>
    <row r="69" ht="22.5" customHeight="1">
      <c r="A69" s="270"/>
      <c r="B69" s="135"/>
      <c r="C69" s="135"/>
      <c r="D69" s="271"/>
      <c r="E69" s="271"/>
      <c r="F69" s="271"/>
      <c r="G69" s="135"/>
      <c r="H69" s="271"/>
      <c r="I69" s="271"/>
      <c r="J69" s="271"/>
      <c r="K69" s="135"/>
      <c r="L69" s="272"/>
      <c r="M69" s="135"/>
      <c r="N69" s="271"/>
      <c r="O69" s="135"/>
      <c r="P69" s="273"/>
      <c r="Q69" s="273"/>
      <c r="R69" s="271"/>
      <c r="S69" s="274"/>
      <c r="T69" s="248" t="b">
        <v>0</v>
      </c>
      <c r="U69" s="249"/>
    </row>
    <row r="70" ht="22.5" customHeight="1">
      <c r="A70" s="275"/>
      <c r="B70" s="252"/>
      <c r="C70" s="252"/>
      <c r="D70" s="276"/>
      <c r="E70" s="276"/>
      <c r="F70" s="276"/>
      <c r="G70" s="252"/>
      <c r="H70" s="276"/>
      <c r="I70" s="276"/>
      <c r="J70" s="276"/>
      <c r="K70" s="252"/>
      <c r="L70" s="277"/>
      <c r="M70" s="252"/>
      <c r="N70" s="276"/>
      <c r="O70" s="252"/>
      <c r="P70" s="278"/>
      <c r="Q70" s="278"/>
      <c r="R70" s="276"/>
      <c r="S70" s="156"/>
      <c r="T70" s="226" t="b">
        <v>0</v>
      </c>
      <c r="U70" s="253"/>
    </row>
    <row r="71" ht="22.5" customHeight="1">
      <c r="A71" s="270"/>
      <c r="B71" s="135"/>
      <c r="C71" s="135"/>
      <c r="D71" s="271"/>
      <c r="E71" s="271"/>
      <c r="F71" s="271"/>
      <c r="G71" s="135"/>
      <c r="H71" s="271"/>
      <c r="I71" s="271"/>
      <c r="J71" s="271"/>
      <c r="K71" s="135"/>
      <c r="L71" s="272"/>
      <c r="M71" s="135"/>
      <c r="N71" s="271"/>
      <c r="O71" s="135"/>
      <c r="P71" s="273"/>
      <c r="Q71" s="273"/>
      <c r="R71" s="271"/>
      <c r="S71" s="274"/>
      <c r="T71" s="248" t="b">
        <v>0</v>
      </c>
      <c r="U71" s="249"/>
    </row>
    <row r="72" ht="22.5" customHeight="1">
      <c r="A72" s="275"/>
      <c r="B72" s="252"/>
      <c r="C72" s="252"/>
      <c r="D72" s="276"/>
      <c r="E72" s="276"/>
      <c r="F72" s="276"/>
      <c r="G72" s="252"/>
      <c r="H72" s="276"/>
      <c r="I72" s="276"/>
      <c r="J72" s="276"/>
      <c r="K72" s="252"/>
      <c r="L72" s="277"/>
      <c r="M72" s="252"/>
      <c r="N72" s="276"/>
      <c r="O72" s="252"/>
      <c r="P72" s="278"/>
      <c r="Q72" s="278"/>
      <c r="R72" s="276"/>
      <c r="S72" s="156"/>
      <c r="T72" s="226" t="b">
        <v>0</v>
      </c>
      <c r="U72" s="253"/>
    </row>
    <row r="73" ht="22.5" customHeight="1">
      <c r="A73" s="270"/>
      <c r="B73" s="135"/>
      <c r="C73" s="135"/>
      <c r="D73" s="271"/>
      <c r="E73" s="271"/>
      <c r="F73" s="271"/>
      <c r="G73" s="135"/>
      <c r="H73" s="271"/>
      <c r="I73" s="271"/>
      <c r="J73" s="271"/>
      <c r="K73" s="135"/>
      <c r="L73" s="272"/>
      <c r="M73" s="135"/>
      <c r="N73" s="271"/>
      <c r="O73" s="135"/>
      <c r="P73" s="273"/>
      <c r="Q73" s="273"/>
      <c r="R73" s="271"/>
      <c r="S73" s="274"/>
      <c r="T73" s="248" t="b">
        <v>0</v>
      </c>
      <c r="U73" s="249"/>
    </row>
    <row r="74" ht="22.5" customHeight="1">
      <c r="A74" s="275"/>
      <c r="B74" s="252"/>
      <c r="C74" s="252"/>
      <c r="D74" s="276"/>
      <c r="E74" s="276"/>
      <c r="F74" s="276"/>
      <c r="G74" s="252"/>
      <c r="H74" s="276"/>
      <c r="I74" s="276"/>
      <c r="J74" s="276"/>
      <c r="K74" s="252"/>
      <c r="L74" s="277"/>
      <c r="M74" s="252"/>
      <c r="N74" s="276"/>
      <c r="O74" s="252"/>
      <c r="P74" s="278"/>
      <c r="Q74" s="278"/>
      <c r="R74" s="276"/>
      <c r="S74" s="156"/>
      <c r="T74" s="226" t="b">
        <v>0</v>
      </c>
      <c r="U74" s="253"/>
    </row>
    <row r="75" ht="22.5" customHeight="1">
      <c r="A75" s="270"/>
      <c r="B75" s="135"/>
      <c r="C75" s="135"/>
      <c r="D75" s="271"/>
      <c r="E75" s="271"/>
      <c r="F75" s="271"/>
      <c r="G75" s="135"/>
      <c r="H75" s="271"/>
      <c r="I75" s="271"/>
      <c r="J75" s="271"/>
      <c r="K75" s="135"/>
      <c r="L75" s="272"/>
      <c r="M75" s="135"/>
      <c r="N75" s="271"/>
      <c r="O75" s="135"/>
      <c r="P75" s="273"/>
      <c r="Q75" s="273"/>
      <c r="R75" s="271"/>
      <c r="S75" s="274"/>
      <c r="T75" s="248" t="b">
        <v>0</v>
      </c>
      <c r="U75" s="249"/>
    </row>
    <row r="76" ht="22.5" customHeight="1">
      <c r="A76" s="275"/>
      <c r="B76" s="252"/>
      <c r="C76" s="252"/>
      <c r="D76" s="276"/>
      <c r="E76" s="276"/>
      <c r="F76" s="276"/>
      <c r="G76" s="252"/>
      <c r="H76" s="276"/>
      <c r="I76" s="276"/>
      <c r="J76" s="276"/>
      <c r="K76" s="252"/>
      <c r="L76" s="277"/>
      <c r="M76" s="252"/>
      <c r="N76" s="276"/>
      <c r="O76" s="252"/>
      <c r="P76" s="278"/>
      <c r="Q76" s="278"/>
      <c r="R76" s="276"/>
      <c r="S76" s="156"/>
      <c r="T76" s="226" t="b">
        <v>0</v>
      </c>
      <c r="U76" s="253"/>
    </row>
    <row r="77" ht="22.5" customHeight="1">
      <c r="A77" s="270"/>
      <c r="B77" s="135"/>
      <c r="C77" s="135"/>
      <c r="D77" s="271"/>
      <c r="E77" s="271"/>
      <c r="F77" s="271"/>
      <c r="G77" s="135"/>
      <c r="H77" s="271"/>
      <c r="I77" s="271"/>
      <c r="J77" s="271"/>
      <c r="K77" s="135"/>
      <c r="L77" s="272"/>
      <c r="M77" s="135"/>
      <c r="N77" s="271"/>
      <c r="O77" s="135"/>
      <c r="P77" s="273"/>
      <c r="Q77" s="273"/>
      <c r="R77" s="271"/>
      <c r="S77" s="274"/>
      <c r="T77" s="248" t="b">
        <v>0</v>
      </c>
      <c r="U77" s="249"/>
    </row>
    <row r="78" ht="22.5" customHeight="1">
      <c r="A78" s="275"/>
      <c r="B78" s="252"/>
      <c r="C78" s="252"/>
      <c r="D78" s="276"/>
      <c r="E78" s="276"/>
      <c r="F78" s="276"/>
      <c r="G78" s="252"/>
      <c r="H78" s="276"/>
      <c r="I78" s="276"/>
      <c r="J78" s="276"/>
      <c r="K78" s="252"/>
      <c r="L78" s="277"/>
      <c r="M78" s="252"/>
      <c r="N78" s="276"/>
      <c r="O78" s="252"/>
      <c r="P78" s="278"/>
      <c r="Q78" s="278"/>
      <c r="R78" s="276"/>
      <c r="S78" s="156"/>
      <c r="T78" s="226" t="b">
        <v>0</v>
      </c>
      <c r="U78" s="253"/>
    </row>
    <row r="79" ht="22.5" customHeight="1">
      <c r="A79" s="270"/>
      <c r="B79" s="135"/>
      <c r="C79" s="135"/>
      <c r="D79" s="271"/>
      <c r="E79" s="271"/>
      <c r="F79" s="271"/>
      <c r="G79" s="135"/>
      <c r="H79" s="271"/>
      <c r="I79" s="271"/>
      <c r="J79" s="271"/>
      <c r="K79" s="135"/>
      <c r="L79" s="272"/>
      <c r="M79" s="135"/>
      <c r="N79" s="271"/>
      <c r="O79" s="135"/>
      <c r="P79" s="273"/>
      <c r="Q79" s="273"/>
      <c r="R79" s="271"/>
      <c r="S79" s="274"/>
      <c r="T79" s="248" t="b">
        <v>0</v>
      </c>
      <c r="U79" s="249"/>
    </row>
    <row r="80" ht="22.5" customHeight="1">
      <c r="A80" s="275"/>
      <c r="B80" s="252"/>
      <c r="C80" s="252"/>
      <c r="D80" s="276"/>
      <c r="E80" s="276"/>
      <c r="F80" s="276"/>
      <c r="G80" s="252"/>
      <c r="H80" s="276"/>
      <c r="I80" s="276"/>
      <c r="J80" s="276"/>
      <c r="K80" s="252"/>
      <c r="L80" s="277"/>
      <c r="M80" s="252"/>
      <c r="N80" s="276"/>
      <c r="O80" s="252"/>
      <c r="P80" s="278"/>
      <c r="Q80" s="278"/>
      <c r="R80" s="276"/>
      <c r="S80" s="156"/>
      <c r="T80" s="226" t="b">
        <v>0</v>
      </c>
      <c r="U80" s="253"/>
    </row>
    <row r="81" ht="22.5" customHeight="1">
      <c r="A81" s="270"/>
      <c r="B81" s="135"/>
      <c r="C81" s="135"/>
      <c r="D81" s="271"/>
      <c r="E81" s="271"/>
      <c r="F81" s="271"/>
      <c r="G81" s="135"/>
      <c r="H81" s="271"/>
      <c r="I81" s="271"/>
      <c r="J81" s="271"/>
      <c r="K81" s="135"/>
      <c r="L81" s="272"/>
      <c r="M81" s="135"/>
      <c r="N81" s="271"/>
      <c r="O81" s="135"/>
      <c r="P81" s="273"/>
      <c r="Q81" s="273"/>
      <c r="R81" s="271"/>
      <c r="S81" s="274"/>
      <c r="T81" s="248" t="b">
        <v>0</v>
      </c>
      <c r="U81" s="249"/>
    </row>
    <row r="82" ht="22.5" customHeight="1">
      <c r="A82" s="275"/>
      <c r="B82" s="252"/>
      <c r="C82" s="252"/>
      <c r="D82" s="276"/>
      <c r="E82" s="276"/>
      <c r="F82" s="276"/>
      <c r="G82" s="252"/>
      <c r="H82" s="276"/>
      <c r="I82" s="276"/>
      <c r="J82" s="276"/>
      <c r="K82" s="252"/>
      <c r="L82" s="277"/>
      <c r="M82" s="252"/>
      <c r="N82" s="276"/>
      <c r="O82" s="252"/>
      <c r="P82" s="278"/>
      <c r="Q82" s="278"/>
      <c r="R82" s="276"/>
      <c r="S82" s="156"/>
      <c r="T82" s="226" t="b">
        <v>0</v>
      </c>
      <c r="U82" s="253"/>
    </row>
    <row r="83" ht="22.5" customHeight="1">
      <c r="A83" s="270"/>
      <c r="B83" s="135"/>
      <c r="C83" s="135"/>
      <c r="D83" s="271"/>
      <c r="E83" s="271"/>
      <c r="F83" s="271"/>
      <c r="G83" s="135"/>
      <c r="H83" s="271"/>
      <c r="I83" s="271"/>
      <c r="J83" s="271"/>
      <c r="K83" s="135"/>
      <c r="L83" s="272"/>
      <c r="M83" s="135"/>
      <c r="N83" s="271"/>
      <c r="O83" s="135"/>
      <c r="P83" s="273"/>
      <c r="Q83" s="273"/>
      <c r="R83" s="271"/>
      <c r="S83" s="274"/>
      <c r="T83" s="248" t="b">
        <v>0</v>
      </c>
      <c r="U83" s="249"/>
    </row>
    <row r="84" ht="22.5" customHeight="1">
      <c r="A84" s="275"/>
      <c r="B84" s="252"/>
      <c r="C84" s="252"/>
      <c r="D84" s="276"/>
      <c r="E84" s="276"/>
      <c r="F84" s="276"/>
      <c r="G84" s="252"/>
      <c r="H84" s="276"/>
      <c r="I84" s="276"/>
      <c r="J84" s="276"/>
      <c r="K84" s="252"/>
      <c r="L84" s="277"/>
      <c r="M84" s="252"/>
      <c r="N84" s="276"/>
      <c r="O84" s="252"/>
      <c r="P84" s="278"/>
      <c r="Q84" s="278"/>
      <c r="R84" s="276"/>
      <c r="S84" s="156"/>
      <c r="T84" s="226" t="b">
        <v>0</v>
      </c>
      <c r="U84" s="253"/>
    </row>
    <row r="85" ht="22.5" customHeight="1">
      <c r="A85" s="270"/>
      <c r="B85" s="135"/>
      <c r="C85" s="135"/>
      <c r="D85" s="271"/>
      <c r="E85" s="271"/>
      <c r="F85" s="271"/>
      <c r="G85" s="135"/>
      <c r="H85" s="271"/>
      <c r="I85" s="271"/>
      <c r="J85" s="271"/>
      <c r="K85" s="135"/>
      <c r="L85" s="272"/>
      <c r="M85" s="135"/>
      <c r="N85" s="271"/>
      <c r="O85" s="135"/>
      <c r="P85" s="273"/>
      <c r="Q85" s="273"/>
      <c r="R85" s="271"/>
      <c r="S85" s="274"/>
      <c r="T85" s="248" t="b">
        <v>0</v>
      </c>
      <c r="U85" s="249"/>
    </row>
    <row r="86" ht="22.5" customHeight="1">
      <c r="A86" s="279"/>
      <c r="B86" s="280"/>
      <c r="C86" s="280"/>
      <c r="D86" s="281"/>
      <c r="E86" s="281"/>
      <c r="F86" s="281"/>
      <c r="G86" s="280"/>
      <c r="H86" s="281"/>
      <c r="I86" s="281"/>
      <c r="J86" s="281"/>
      <c r="K86" s="280"/>
      <c r="L86" s="282"/>
      <c r="M86" s="280"/>
      <c r="N86" s="281"/>
      <c r="O86" s="280"/>
      <c r="P86" s="283"/>
      <c r="Q86" s="283"/>
      <c r="R86" s="281"/>
      <c r="S86" s="284"/>
      <c r="T86" s="285" t="b">
        <v>0</v>
      </c>
      <c r="U86" s="286"/>
    </row>
    <row r="87" ht="22.5" customHeight="1">
      <c r="A87" s="287" t="s">
        <v>3801</v>
      </c>
      <c r="B87" s="288"/>
      <c r="C87" s="289" t="s">
        <v>2630</v>
      </c>
      <c r="D87" s="290"/>
      <c r="E87" s="287" t="s">
        <v>3806</v>
      </c>
      <c r="F87" s="287" t="s">
        <v>3807</v>
      </c>
      <c r="G87" s="288"/>
      <c r="H87" s="290"/>
      <c r="I87" s="290"/>
      <c r="J87" s="290"/>
      <c r="K87" s="288"/>
      <c r="L87" s="291"/>
      <c r="M87" s="289" t="s">
        <v>3811</v>
      </c>
      <c r="N87" s="287" t="s">
        <v>3813</v>
      </c>
      <c r="O87" s="288"/>
      <c r="P87" s="292"/>
      <c r="Q87" s="293" t="s">
        <v>3817</v>
      </c>
      <c r="R87" s="287" t="s">
        <v>3818</v>
      </c>
      <c r="S87" s="294"/>
      <c r="T87" s="295"/>
      <c r="U87" s="288"/>
    </row>
    <row r="88" ht="22.5" customHeight="1">
      <c r="A88" s="287" t="s">
        <v>3832</v>
      </c>
      <c r="B88" s="288"/>
      <c r="C88" s="289" t="s">
        <v>2630</v>
      </c>
      <c r="D88" s="290"/>
      <c r="E88" s="287" t="s">
        <v>3835</v>
      </c>
      <c r="F88" s="287" t="s">
        <v>3836</v>
      </c>
      <c r="G88" s="288"/>
      <c r="H88" s="290"/>
      <c r="I88" s="290"/>
      <c r="J88" s="290"/>
      <c r="K88" s="288"/>
      <c r="L88" s="291"/>
      <c r="M88" s="289" t="s">
        <v>3811</v>
      </c>
      <c r="N88" s="287" t="s">
        <v>3842</v>
      </c>
      <c r="O88" s="288"/>
      <c r="P88" s="292"/>
      <c r="Q88" s="293" t="s">
        <v>3845</v>
      </c>
      <c r="R88" s="287" t="s">
        <v>3846</v>
      </c>
      <c r="S88" s="294"/>
      <c r="T88" s="295"/>
      <c r="U88" s="288"/>
    </row>
  </sheetData>
  <dataValidations>
    <dataValidation type="list" allowBlank="1" sqref="U2:U88">
      <formula1>"FALDONE,SEGRETERIA"</formula1>
    </dataValidation>
    <dataValidation type="list" allowBlank="1" sqref="G2:G88">
      <formula1>"DOCUMENT,SPREADSHEET,FORM"</formula1>
    </dataValidation>
    <dataValidation type="list" allowBlank="1" sqref="B2:B88">
      <formula1>"PIANO_LAVORO,VERBALE_CDC,VERBALE_DIPARTIMENTO,VERBALE_ALUNNI,VERBALE_COLLEGIO_DOCENTI,DOCUMENTO_PERSONALIZZATO,CONDOTTA,COMPETENZE,PCTO,DOC_15_MAGGIO,SIMULAZIONE_PRIMA_PROVA,SIMULAZIONE_SECONDA_PROVA,RELAZIONE_FINALE,PROGRAMMA_SVOLTO,SEGNALAZIONE_CARENZE,"&amp;"RELAZIONE_DOCENTE_DOC_15_MAGGIO,DATI_OGGETTIVI_CLASSE"</formula1>
    </dataValidation>
    <dataValidation type="list" allowBlank="1" sqref="K2:K88">
      <formula1>"PARENT,CHILD"</formula1>
    </dataValidation>
    <dataValidation type="list" allowBlank="1" sqref="L2:L88">
      <formula1>"1,2,3,4,5"</formula1>
    </dataValidation>
    <dataValidation type="list" allowBlank="1" sqref="C2:C88">
      <formula1>"DOCUMENTO_PERSONALIZZATO,DOCUMENTO_GENERICO,VERBALE_CDC,SHEET_CON_MATERIE,SHEET_CON_MATERIE_E_PERMESSI,RIEPILOGO_QUINTA,DOCUMENTO_CON_TABELLE_IMPORTATE"</formula1>
    </dataValidation>
    <dataValidation type="list" allowBlank="1" sqref="O2:O88">
      <formula1>"CLASSE,ALUNNO,DOCENTE,DIPARTIMENTO,CLASSE/ALUNNO,CLASSE/MATERIA,DOCENTE/CLASSE,MATERIA,DOCENTE/MATERIA,MATERIA/CLASSE"</formula1>
    </dataValidation>
    <dataValidation type="list" allowBlank="1" sqref="M2:M88">
      <formula1>"UNO PER CLASSE,MULTIPLI PER CLASSE,UNO PER CLASSE PER MATERIA,UNO PER ALUNNO,MULTIPLI PER ALUNNO,UNO PER SCUOLA,UNO PER DOCENTE,UNO PER DOCENTE PER CLASSE,UNO PER DIPARTIMENTO,UNO PER PIANO PERSONALIZZATO"</formula1>
    </dataValidation>
  </dataValidations>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599"/>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63"/>
    <col customWidth="1" min="2" max="2" width="16.25"/>
    <col customWidth="1" min="3" max="3" width="17.63"/>
    <col customWidth="1" min="4" max="4" width="13.5"/>
    <col customWidth="1" min="5" max="5" width="16.0"/>
    <col customWidth="1" min="7" max="7" width="17.0"/>
    <col customWidth="1" min="8" max="9" width="14.63"/>
  </cols>
  <sheetData>
    <row r="1" ht="22.5" customHeight="1">
      <c r="A1" s="210" t="s">
        <v>2216</v>
      </c>
      <c r="B1" s="210" t="s">
        <v>2219</v>
      </c>
      <c r="C1" s="210" t="s">
        <v>2220</v>
      </c>
      <c r="D1" s="210" t="s">
        <v>2221</v>
      </c>
      <c r="E1" s="210" t="s">
        <v>2222</v>
      </c>
      <c r="F1" s="210" t="s">
        <v>2223</v>
      </c>
      <c r="G1" s="210" t="s">
        <v>2224</v>
      </c>
      <c r="H1" s="210" t="s">
        <v>2225</v>
      </c>
      <c r="I1" s="210" t="s">
        <v>2227</v>
      </c>
    </row>
    <row r="2" ht="22.5" customHeight="1">
      <c r="C2" s="211"/>
      <c r="D2" s="212"/>
      <c r="E2" s="212"/>
    </row>
    <row r="3" ht="22.5" customHeight="1">
      <c r="C3" s="211"/>
      <c r="D3" s="212"/>
      <c r="E3" s="212"/>
    </row>
    <row r="4" ht="22.5" customHeight="1">
      <c r="C4" s="211"/>
      <c r="D4" s="212"/>
      <c r="E4" s="212"/>
    </row>
    <row r="5" ht="22.5" customHeight="1">
      <c r="C5" s="211"/>
      <c r="D5" s="212"/>
      <c r="E5" s="212"/>
    </row>
    <row r="6" ht="22.5" customHeight="1">
      <c r="C6" s="211"/>
      <c r="D6" s="212"/>
      <c r="E6" s="212"/>
    </row>
    <row r="7" ht="22.5" customHeight="1">
      <c r="C7" s="211"/>
      <c r="D7" s="212"/>
      <c r="E7" s="212"/>
    </row>
    <row r="8" ht="22.5" customHeight="1">
      <c r="C8" s="211"/>
      <c r="D8" s="212"/>
      <c r="E8" s="212"/>
    </row>
    <row r="9" ht="22.5" customHeight="1">
      <c r="C9" s="211"/>
      <c r="D9" s="212"/>
      <c r="E9" s="212"/>
    </row>
    <row r="10" ht="22.5" customHeight="1">
      <c r="C10" s="211"/>
      <c r="D10" s="212"/>
      <c r="E10" s="212"/>
    </row>
    <row r="11" ht="22.5" customHeight="1">
      <c r="C11" s="211"/>
      <c r="D11" s="212"/>
      <c r="E11" s="212"/>
    </row>
    <row r="12" ht="22.5" customHeight="1">
      <c r="C12" s="211"/>
      <c r="D12" s="212"/>
      <c r="E12" s="212"/>
    </row>
    <row r="13" ht="22.5" customHeight="1">
      <c r="C13" s="211"/>
      <c r="D13" s="212"/>
      <c r="E13" s="212"/>
    </row>
    <row r="14" ht="22.5" customHeight="1">
      <c r="C14" s="211"/>
      <c r="D14" s="212"/>
      <c r="E14" s="212"/>
    </row>
    <row r="15" ht="22.5" customHeight="1">
      <c r="C15" s="211"/>
      <c r="D15" s="212"/>
      <c r="E15" s="212"/>
    </row>
    <row r="16" ht="22.5" customHeight="1">
      <c r="C16" s="211"/>
      <c r="D16" s="212"/>
      <c r="E16" s="212"/>
    </row>
    <row r="17" ht="22.5" customHeight="1">
      <c r="C17" s="211"/>
      <c r="D17" s="212"/>
      <c r="E17" s="212"/>
    </row>
    <row r="18" ht="22.5" customHeight="1">
      <c r="C18" s="211"/>
      <c r="D18" s="212"/>
      <c r="E18" s="212"/>
    </row>
    <row r="19" ht="22.5" customHeight="1">
      <c r="C19" s="211"/>
      <c r="D19" s="212"/>
      <c r="E19" s="212"/>
    </row>
    <row r="20" ht="22.5" customHeight="1">
      <c r="C20" s="211"/>
      <c r="D20" s="212"/>
      <c r="E20" s="212"/>
    </row>
    <row r="21" ht="22.5" customHeight="1">
      <c r="C21" s="211"/>
      <c r="D21" s="212"/>
      <c r="E21" s="212"/>
    </row>
    <row r="22" ht="22.5" customHeight="1">
      <c r="C22" s="211"/>
      <c r="D22" s="212"/>
      <c r="E22" s="212"/>
    </row>
    <row r="23" ht="22.5" customHeight="1">
      <c r="C23" s="211"/>
      <c r="D23" s="212"/>
      <c r="E23" s="212"/>
    </row>
    <row r="24" ht="22.5" customHeight="1">
      <c r="C24" s="211"/>
      <c r="D24" s="212"/>
      <c r="E24" s="212"/>
    </row>
    <row r="25" ht="22.5" customHeight="1">
      <c r="C25" s="211"/>
      <c r="D25" s="212"/>
      <c r="E25" s="212"/>
    </row>
    <row r="26" ht="22.5" customHeight="1">
      <c r="C26" s="211"/>
      <c r="D26" s="212"/>
      <c r="E26" s="212"/>
    </row>
    <row r="27" ht="22.5" customHeight="1">
      <c r="C27" s="211"/>
      <c r="D27" s="212"/>
      <c r="E27" s="212"/>
    </row>
    <row r="28" ht="22.5" customHeight="1">
      <c r="C28" s="211"/>
      <c r="D28" s="212"/>
      <c r="E28" s="212"/>
    </row>
    <row r="29" ht="22.5" customHeight="1">
      <c r="C29" s="211"/>
      <c r="D29" s="212"/>
      <c r="E29" s="212"/>
    </row>
    <row r="30" ht="22.5" customHeight="1">
      <c r="C30" s="211"/>
      <c r="D30" s="212"/>
      <c r="E30" s="212"/>
    </row>
    <row r="31" ht="22.5" customHeight="1">
      <c r="C31" s="211"/>
      <c r="D31" s="212"/>
      <c r="E31" s="212"/>
    </row>
    <row r="32" ht="22.5" customHeight="1">
      <c r="C32" s="211"/>
      <c r="D32" s="212"/>
      <c r="E32" s="212"/>
    </row>
    <row r="33" ht="22.5" customHeight="1">
      <c r="C33" s="211"/>
      <c r="D33" s="212"/>
      <c r="E33" s="212"/>
    </row>
    <row r="34" ht="22.5" customHeight="1">
      <c r="C34" s="211"/>
      <c r="D34" s="212"/>
      <c r="E34" s="212"/>
    </row>
    <row r="35" ht="22.5" customHeight="1">
      <c r="C35" s="211"/>
      <c r="D35" s="212"/>
      <c r="E35" s="212"/>
    </row>
    <row r="36" ht="22.5" customHeight="1">
      <c r="C36" s="211"/>
      <c r="D36" s="212"/>
      <c r="E36" s="212"/>
    </row>
    <row r="37" ht="22.5" customHeight="1">
      <c r="C37" s="211"/>
      <c r="D37" s="212"/>
      <c r="E37" s="212"/>
    </row>
    <row r="38" ht="22.5" customHeight="1">
      <c r="C38" s="211"/>
      <c r="D38" s="212"/>
      <c r="E38" s="212"/>
    </row>
  </sheetData>
  <dataValidations>
    <dataValidation type="custom" allowBlank="1" showDropDown="1" sqref="D2:E38">
      <formula1>OR(TIMEVALUE(TEXT(D2, "hh:mm:ss"))=D2, AND(ISNUMBER(D2), LEFT(CELL("format", D2))="D"))</formula1>
    </dataValidation>
    <dataValidation type="custom" allowBlank="1" showDropDown="1" sqref="C2:C38">
      <formula1>OR(NOT(ISERROR(DATEVALUE(C2))), AND(ISNUMBER(C2), LEFT(CELL("format", C2))="D"))</formula1>
    </dataValidation>
  </dataValidations>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63"/>
    <col customWidth="1" min="2" max="2" width="20.75"/>
    <col customWidth="1" min="3" max="3" width="20.13"/>
    <col customWidth="1" min="4" max="4" width="15.0"/>
    <col customWidth="1" min="5" max="5" width="21.38"/>
    <col customWidth="1" min="6" max="6" width="21.75"/>
    <col customWidth="1" min="7" max="7" width="20.38"/>
    <col customWidth="1" min="10" max="10" width="44.13"/>
  </cols>
  <sheetData>
    <row r="1" ht="22.5" customHeight="1">
      <c r="A1" s="58" t="s">
        <v>2270</v>
      </c>
      <c r="B1" s="58" t="s">
        <v>2271</v>
      </c>
      <c r="C1" s="58" t="s">
        <v>2273</v>
      </c>
      <c r="D1" s="58" t="s">
        <v>2274</v>
      </c>
      <c r="E1" s="58" t="s">
        <v>2275</v>
      </c>
      <c r="F1" s="58" t="s">
        <v>2276</v>
      </c>
      <c r="G1" s="58" t="s">
        <v>2277</v>
      </c>
      <c r="H1" s="58" t="s">
        <v>2223</v>
      </c>
      <c r="I1" s="58" t="s">
        <v>2279</v>
      </c>
      <c r="J1" s="58" t="s">
        <v>2280</v>
      </c>
    </row>
    <row r="2" ht="22.5" customHeight="1">
      <c r="A2" s="7" t="s">
        <v>230</v>
      </c>
      <c r="B2" s="7" t="s">
        <v>2054</v>
      </c>
      <c r="C2" s="7" t="s">
        <v>2281</v>
      </c>
      <c r="D2" s="7" t="s">
        <v>2050</v>
      </c>
      <c r="E2" s="7" t="s">
        <v>5</v>
      </c>
      <c r="F2" s="7" t="s">
        <v>2284</v>
      </c>
      <c r="G2" s="7"/>
      <c r="H2" s="7" t="s">
        <v>2286</v>
      </c>
      <c r="I2" s="7"/>
      <c r="J2" s="7" t="s">
        <v>2287</v>
      </c>
    </row>
    <row r="3" ht="22.5" customHeight="1">
      <c r="A3" s="7" t="s">
        <v>377</v>
      </c>
      <c r="B3" s="7" t="s">
        <v>2054</v>
      </c>
      <c r="C3" s="7" t="s">
        <v>2288</v>
      </c>
      <c r="D3" s="7" t="s">
        <v>2050</v>
      </c>
      <c r="E3" s="7" t="s">
        <v>5</v>
      </c>
      <c r="F3" s="7" t="s">
        <v>2289</v>
      </c>
      <c r="G3" s="7"/>
      <c r="H3" s="7" t="s">
        <v>2286</v>
      </c>
      <c r="I3" s="7"/>
      <c r="J3" s="7" t="s">
        <v>2291</v>
      </c>
    </row>
    <row r="4" ht="22.5" customHeight="1">
      <c r="A4" s="7" t="s">
        <v>1416</v>
      </c>
      <c r="B4" s="7" t="s">
        <v>2054</v>
      </c>
      <c r="C4" s="7" t="s">
        <v>2293</v>
      </c>
      <c r="D4" s="7" t="s">
        <v>2050</v>
      </c>
      <c r="E4" s="7" t="s">
        <v>5</v>
      </c>
      <c r="F4" s="7" t="s">
        <v>2295</v>
      </c>
      <c r="G4" s="7"/>
      <c r="H4" s="7" t="s">
        <v>2286</v>
      </c>
      <c r="I4" s="7"/>
      <c r="J4" s="7" t="s">
        <v>2296</v>
      </c>
    </row>
    <row r="5" ht="22.5" customHeight="1">
      <c r="A5" s="7" t="s">
        <v>779</v>
      </c>
      <c r="B5" s="7" t="s">
        <v>2054</v>
      </c>
      <c r="C5" s="7" t="s">
        <v>2297</v>
      </c>
      <c r="D5" s="7" t="s">
        <v>2050</v>
      </c>
      <c r="E5" s="7" t="s">
        <v>5</v>
      </c>
      <c r="F5" s="7" t="s">
        <v>2299</v>
      </c>
      <c r="G5" s="7"/>
      <c r="H5" s="7" t="s">
        <v>2286</v>
      </c>
      <c r="I5" s="7"/>
      <c r="J5" s="7" t="s">
        <v>2300</v>
      </c>
    </row>
    <row r="6" ht="22.5" customHeight="1">
      <c r="A6" s="7" t="s">
        <v>377</v>
      </c>
      <c r="B6" s="7" t="s">
        <v>2054</v>
      </c>
      <c r="C6" s="7" t="s">
        <v>2297</v>
      </c>
      <c r="D6" s="7" t="s">
        <v>2050</v>
      </c>
      <c r="E6" s="7" t="s">
        <v>5</v>
      </c>
      <c r="F6" s="7" t="s">
        <v>2302</v>
      </c>
      <c r="G6" s="7"/>
      <c r="H6" s="7" t="s">
        <v>2286</v>
      </c>
      <c r="I6" s="7"/>
      <c r="J6" s="7" t="s">
        <v>2304</v>
      </c>
    </row>
    <row r="7" ht="22.5" customHeight="1">
      <c r="A7" s="7" t="s">
        <v>1164</v>
      </c>
      <c r="B7" s="7" t="s">
        <v>2054</v>
      </c>
      <c r="C7" s="7" t="s">
        <v>2297</v>
      </c>
      <c r="D7" s="7" t="s">
        <v>2050</v>
      </c>
      <c r="E7" s="7" t="s">
        <v>5</v>
      </c>
      <c r="F7" s="7" t="s">
        <v>2305</v>
      </c>
      <c r="G7" s="7"/>
      <c r="H7" s="7" t="s">
        <v>2286</v>
      </c>
      <c r="I7" s="7"/>
      <c r="J7" s="7" t="s">
        <v>2308</v>
      </c>
    </row>
    <row r="8" ht="22.5" customHeight="1">
      <c r="A8" s="7" t="s">
        <v>136</v>
      </c>
      <c r="B8" s="7" t="s">
        <v>2054</v>
      </c>
      <c r="C8" s="7" t="s">
        <v>2309</v>
      </c>
      <c r="D8" s="7" t="s">
        <v>2050</v>
      </c>
      <c r="E8" s="7" t="s">
        <v>5</v>
      </c>
      <c r="F8" s="7" t="s">
        <v>2311</v>
      </c>
      <c r="G8" s="7"/>
      <c r="H8" s="7" t="s">
        <v>2286</v>
      </c>
      <c r="I8" s="7"/>
      <c r="J8" s="7" t="s">
        <v>2314</v>
      </c>
    </row>
    <row r="9" ht="22.5" customHeight="1">
      <c r="A9" s="7" t="s">
        <v>230</v>
      </c>
      <c r="B9" s="7" t="s">
        <v>2054</v>
      </c>
      <c r="C9" s="7" t="s">
        <v>2319</v>
      </c>
      <c r="D9" s="7" t="s">
        <v>2050</v>
      </c>
      <c r="E9" s="7" t="s">
        <v>5</v>
      </c>
      <c r="F9" s="7" t="s">
        <v>2321</v>
      </c>
      <c r="G9" s="7"/>
      <c r="H9" s="7" t="s">
        <v>2286</v>
      </c>
      <c r="I9" s="7"/>
      <c r="J9" s="7" t="s">
        <v>2322</v>
      </c>
    </row>
    <row r="10" ht="22.5" customHeight="1">
      <c r="A10" s="7" t="s">
        <v>262</v>
      </c>
      <c r="B10" s="7" t="s">
        <v>2054</v>
      </c>
      <c r="C10" s="7" t="s">
        <v>2325</v>
      </c>
      <c r="D10" s="7" t="s">
        <v>2050</v>
      </c>
      <c r="E10" s="7" t="s">
        <v>5</v>
      </c>
      <c r="F10" s="7" t="s">
        <v>2329</v>
      </c>
      <c r="G10" s="7"/>
      <c r="H10" s="7" t="s">
        <v>2286</v>
      </c>
      <c r="I10" s="7"/>
      <c r="J10" s="7" t="s">
        <v>2331</v>
      </c>
    </row>
    <row r="11" ht="22.5" customHeight="1">
      <c r="A11" s="7" t="s">
        <v>771</v>
      </c>
      <c r="B11" s="7" t="s">
        <v>2054</v>
      </c>
      <c r="C11" s="7" t="s">
        <v>2325</v>
      </c>
      <c r="D11" s="7" t="s">
        <v>2050</v>
      </c>
      <c r="E11" s="7" t="s">
        <v>5</v>
      </c>
      <c r="F11" s="7" t="s">
        <v>2332</v>
      </c>
      <c r="G11" s="7"/>
      <c r="H11" s="7" t="s">
        <v>2286</v>
      </c>
      <c r="I11" s="7"/>
      <c r="J11" s="7" t="s">
        <v>2333</v>
      </c>
    </row>
    <row r="12" ht="22.5" customHeight="1">
      <c r="A12" s="7" t="s">
        <v>781</v>
      </c>
      <c r="B12" s="7" t="s">
        <v>2054</v>
      </c>
      <c r="C12" s="7" t="s">
        <v>2335</v>
      </c>
      <c r="D12" s="7" t="s">
        <v>2050</v>
      </c>
      <c r="E12" s="7" t="s">
        <v>5</v>
      </c>
      <c r="F12" s="7" t="s">
        <v>2336</v>
      </c>
      <c r="G12" s="7"/>
      <c r="H12" s="7" t="s">
        <v>2286</v>
      </c>
      <c r="I12" s="7"/>
      <c r="J12" s="7" t="s">
        <v>2337</v>
      </c>
    </row>
    <row r="13" ht="22.5" customHeight="1">
      <c r="A13" s="7" t="s">
        <v>1160</v>
      </c>
      <c r="B13" s="7" t="s">
        <v>2054</v>
      </c>
      <c r="C13" s="7" t="s">
        <v>2339</v>
      </c>
      <c r="D13" s="7" t="s">
        <v>2050</v>
      </c>
      <c r="E13" s="7" t="s">
        <v>5</v>
      </c>
      <c r="F13" s="7" t="s">
        <v>2340</v>
      </c>
      <c r="G13" s="7"/>
      <c r="H13" s="7" t="s">
        <v>2286</v>
      </c>
      <c r="I13" s="7"/>
      <c r="J13" s="7" t="s">
        <v>2342</v>
      </c>
    </row>
    <row r="14" ht="22.5" customHeight="1">
      <c r="A14" s="7" t="s">
        <v>377</v>
      </c>
      <c r="B14" s="7" t="s">
        <v>2054</v>
      </c>
      <c r="C14" s="7" t="s">
        <v>2339</v>
      </c>
      <c r="D14" s="7" t="s">
        <v>2050</v>
      </c>
      <c r="E14" s="7" t="s">
        <v>5</v>
      </c>
      <c r="F14" s="7" t="s">
        <v>2344</v>
      </c>
      <c r="G14" s="7"/>
      <c r="H14" s="7" t="s">
        <v>2286</v>
      </c>
      <c r="I14" s="7"/>
      <c r="J14" s="7" t="s">
        <v>2347</v>
      </c>
    </row>
    <row r="15" ht="22.5" customHeight="1">
      <c r="A15" s="7" t="s">
        <v>158</v>
      </c>
      <c r="B15" s="7" t="s">
        <v>2054</v>
      </c>
      <c r="C15" s="7" t="s">
        <v>2348</v>
      </c>
      <c r="D15" s="7" t="s">
        <v>2050</v>
      </c>
      <c r="E15" s="7" t="s">
        <v>5</v>
      </c>
      <c r="F15" s="7" t="s">
        <v>2350</v>
      </c>
      <c r="G15" s="7"/>
      <c r="H15" s="7" t="s">
        <v>2286</v>
      </c>
      <c r="I15" s="7"/>
      <c r="J15" s="7" t="s">
        <v>2352</v>
      </c>
    </row>
    <row r="16" ht="22.5" customHeight="1">
      <c r="A16" s="7" t="s">
        <v>376</v>
      </c>
      <c r="B16" s="7" t="s">
        <v>2054</v>
      </c>
      <c r="C16" s="7" t="s">
        <v>2348</v>
      </c>
      <c r="D16" s="7" t="s">
        <v>2050</v>
      </c>
      <c r="E16" s="7" t="s">
        <v>5</v>
      </c>
      <c r="F16" s="7" t="s">
        <v>2356</v>
      </c>
      <c r="G16" s="7"/>
      <c r="H16" s="7" t="s">
        <v>2286</v>
      </c>
      <c r="I16" s="7"/>
      <c r="J16" s="7" t="s">
        <v>2358</v>
      </c>
    </row>
    <row r="17" ht="22.5" customHeight="1">
      <c r="A17" s="7" t="s">
        <v>233</v>
      </c>
      <c r="B17" s="7" t="s">
        <v>2054</v>
      </c>
      <c r="C17" s="7" t="s">
        <v>2359</v>
      </c>
      <c r="D17" s="7" t="s">
        <v>2050</v>
      </c>
      <c r="E17" s="7" t="s">
        <v>5</v>
      </c>
      <c r="F17" s="7" t="s">
        <v>2360</v>
      </c>
      <c r="G17" s="7"/>
      <c r="H17" s="7" t="s">
        <v>2286</v>
      </c>
      <c r="I17" s="7"/>
      <c r="J17" s="7" t="s">
        <v>2364</v>
      </c>
    </row>
    <row r="18" ht="22.5" customHeight="1">
      <c r="A18" s="7" t="s">
        <v>692</v>
      </c>
      <c r="B18" s="7" t="s">
        <v>1999</v>
      </c>
      <c r="C18" s="7" t="s">
        <v>2365</v>
      </c>
      <c r="D18" s="7" t="s">
        <v>1995</v>
      </c>
      <c r="E18" s="7" t="s">
        <v>5</v>
      </c>
      <c r="F18" s="7" t="s">
        <v>2366</v>
      </c>
      <c r="G18" s="7" t="s">
        <v>2367</v>
      </c>
      <c r="H18" s="7" t="s">
        <v>2286</v>
      </c>
      <c r="I18" s="7"/>
      <c r="J18" s="7" t="s">
        <v>2369</v>
      </c>
    </row>
    <row r="19" ht="22.5" customHeight="1">
      <c r="A19" s="7" t="s">
        <v>940</v>
      </c>
      <c r="B19" s="7" t="s">
        <v>1999</v>
      </c>
      <c r="C19" s="7" t="s">
        <v>2365</v>
      </c>
      <c r="D19" s="7" t="s">
        <v>1995</v>
      </c>
      <c r="E19" s="7" t="s">
        <v>5</v>
      </c>
      <c r="F19" s="7" t="s">
        <v>2371</v>
      </c>
      <c r="G19" s="7" t="s">
        <v>2372</v>
      </c>
      <c r="H19" s="7" t="s">
        <v>2286</v>
      </c>
      <c r="I19" s="7"/>
      <c r="J19" s="7" t="s">
        <v>2375</v>
      </c>
    </row>
    <row r="20" ht="22.5" customHeight="1">
      <c r="A20" s="7" t="s">
        <v>332</v>
      </c>
      <c r="B20" s="7" t="s">
        <v>1999</v>
      </c>
      <c r="C20" s="7" t="s">
        <v>2376</v>
      </c>
      <c r="D20" s="7" t="s">
        <v>1995</v>
      </c>
      <c r="E20" s="7" t="s">
        <v>5</v>
      </c>
      <c r="F20" s="7" t="s">
        <v>2378</v>
      </c>
      <c r="G20" s="7" t="s">
        <v>2379</v>
      </c>
      <c r="H20" s="7" t="s">
        <v>2286</v>
      </c>
      <c r="I20" s="7"/>
      <c r="J20" s="7" t="s">
        <v>2382</v>
      </c>
    </row>
    <row r="21" ht="22.5" customHeight="1">
      <c r="A21" s="7" t="s">
        <v>116</v>
      </c>
      <c r="B21" s="7" t="s">
        <v>1999</v>
      </c>
      <c r="C21" s="7" t="s">
        <v>2376</v>
      </c>
      <c r="D21" s="7" t="s">
        <v>1995</v>
      </c>
      <c r="E21" s="7" t="s">
        <v>5</v>
      </c>
      <c r="F21" s="7" t="s">
        <v>2383</v>
      </c>
      <c r="G21" s="7" t="s">
        <v>2384</v>
      </c>
      <c r="H21" s="7" t="s">
        <v>2286</v>
      </c>
      <c r="I21" s="7"/>
      <c r="J21" s="7" t="s">
        <v>2386</v>
      </c>
    </row>
    <row r="22" ht="22.5" customHeight="1">
      <c r="A22" s="7" t="s">
        <v>228</v>
      </c>
      <c r="B22" s="7" t="s">
        <v>1999</v>
      </c>
      <c r="C22" s="7" t="s">
        <v>2389</v>
      </c>
      <c r="D22" s="7" t="s">
        <v>1995</v>
      </c>
      <c r="E22" s="7" t="s">
        <v>5</v>
      </c>
      <c r="F22" s="7" t="s">
        <v>2392</v>
      </c>
      <c r="G22" s="7" t="s">
        <v>2394</v>
      </c>
      <c r="H22" s="7" t="s">
        <v>2286</v>
      </c>
      <c r="I22" s="7"/>
      <c r="J22" s="7" t="s">
        <v>2396</v>
      </c>
    </row>
    <row r="23" ht="22.5" customHeight="1">
      <c r="A23" s="7" t="s">
        <v>230</v>
      </c>
      <c r="B23" s="7" t="s">
        <v>1999</v>
      </c>
      <c r="C23" s="7" t="s">
        <v>2397</v>
      </c>
      <c r="D23" s="7" t="s">
        <v>1995</v>
      </c>
      <c r="E23" s="7" t="s">
        <v>5</v>
      </c>
      <c r="F23" s="7" t="s">
        <v>2399</v>
      </c>
      <c r="G23" s="7" t="s">
        <v>2400</v>
      </c>
      <c r="H23" s="7" t="s">
        <v>2286</v>
      </c>
      <c r="I23" s="7"/>
      <c r="J23" s="7" t="s">
        <v>2403</v>
      </c>
    </row>
    <row r="24" ht="22.5" customHeight="1">
      <c r="A24" s="7" t="s">
        <v>265</v>
      </c>
      <c r="B24" s="7" t="s">
        <v>1999</v>
      </c>
      <c r="C24" s="7" t="s">
        <v>2397</v>
      </c>
      <c r="D24" s="7" t="s">
        <v>1995</v>
      </c>
      <c r="E24" s="7" t="s">
        <v>5</v>
      </c>
      <c r="F24" s="7" t="s">
        <v>2406</v>
      </c>
      <c r="G24" s="7" t="s">
        <v>2407</v>
      </c>
      <c r="H24" s="7" t="s">
        <v>2286</v>
      </c>
      <c r="I24" s="7"/>
      <c r="J24" s="7" t="s">
        <v>2409</v>
      </c>
    </row>
    <row r="25" ht="22.5" customHeight="1">
      <c r="A25" s="7" t="s">
        <v>262</v>
      </c>
      <c r="B25" s="7" t="s">
        <v>1999</v>
      </c>
      <c r="C25" s="7" t="s">
        <v>2411</v>
      </c>
      <c r="D25" s="7" t="s">
        <v>1995</v>
      </c>
      <c r="E25" s="7" t="s">
        <v>5</v>
      </c>
      <c r="F25" s="7" t="s">
        <v>2412</v>
      </c>
      <c r="G25" s="7" t="s">
        <v>2413</v>
      </c>
      <c r="H25" s="7" t="s">
        <v>2286</v>
      </c>
      <c r="I25" s="7"/>
      <c r="J25" s="7" t="s">
        <v>2414</v>
      </c>
    </row>
    <row r="26" ht="22.5" customHeight="1">
      <c r="A26" s="7" t="s">
        <v>1416</v>
      </c>
      <c r="B26" s="7" t="s">
        <v>1999</v>
      </c>
      <c r="C26" s="7" t="s">
        <v>2415</v>
      </c>
      <c r="D26" s="7" t="s">
        <v>1995</v>
      </c>
      <c r="E26" s="7" t="s">
        <v>5</v>
      </c>
      <c r="F26" s="7" t="s">
        <v>2417</v>
      </c>
      <c r="G26" s="7" t="s">
        <v>2418</v>
      </c>
      <c r="H26" s="7" t="s">
        <v>2286</v>
      </c>
      <c r="I26" s="7"/>
      <c r="J26" s="7" t="s">
        <v>2420</v>
      </c>
    </row>
    <row r="27" ht="22.5" customHeight="1">
      <c r="A27" s="7" t="s">
        <v>1281</v>
      </c>
      <c r="B27" s="7" t="s">
        <v>1999</v>
      </c>
      <c r="C27" s="7" t="s">
        <v>2422</v>
      </c>
      <c r="D27" s="7" t="s">
        <v>1995</v>
      </c>
      <c r="E27" s="7" t="s">
        <v>5</v>
      </c>
      <c r="F27" s="7" t="s">
        <v>2424</v>
      </c>
      <c r="G27" s="7" t="s">
        <v>2425</v>
      </c>
      <c r="H27" s="7" t="s">
        <v>2286</v>
      </c>
      <c r="I27" s="7"/>
      <c r="J27" s="7" t="s">
        <v>2428</v>
      </c>
    </row>
    <row r="28" ht="22.5" customHeight="1">
      <c r="A28" s="7" t="s">
        <v>771</v>
      </c>
      <c r="B28" s="7" t="s">
        <v>1999</v>
      </c>
      <c r="C28" s="7" t="s">
        <v>2422</v>
      </c>
      <c r="D28" s="7" t="s">
        <v>1995</v>
      </c>
      <c r="E28" s="7" t="s">
        <v>5</v>
      </c>
      <c r="F28" s="7" t="s">
        <v>2430</v>
      </c>
      <c r="G28" s="7" t="s">
        <v>2432</v>
      </c>
      <c r="H28" s="7" t="s">
        <v>2286</v>
      </c>
      <c r="I28" s="7"/>
      <c r="J28" s="7" t="s">
        <v>2433</v>
      </c>
    </row>
    <row r="29" ht="22.5" customHeight="1">
      <c r="A29" s="7" t="s">
        <v>125</v>
      </c>
      <c r="B29" s="7" t="s">
        <v>1999</v>
      </c>
      <c r="C29" s="7" t="s">
        <v>2437</v>
      </c>
      <c r="D29" s="7" t="s">
        <v>1995</v>
      </c>
      <c r="E29" s="7" t="s">
        <v>5</v>
      </c>
      <c r="F29" s="7" t="s">
        <v>2440</v>
      </c>
      <c r="G29" s="7" t="s">
        <v>2442</v>
      </c>
      <c r="H29" s="7" t="s">
        <v>2286</v>
      </c>
      <c r="I29" s="7"/>
      <c r="J29" s="7" t="s">
        <v>2443</v>
      </c>
    </row>
    <row r="30" ht="22.5" customHeight="1">
      <c r="A30" s="7" t="s">
        <v>779</v>
      </c>
      <c r="B30" s="7" t="s">
        <v>1999</v>
      </c>
      <c r="C30" s="7" t="s">
        <v>2444</v>
      </c>
      <c r="D30" s="7" t="s">
        <v>1995</v>
      </c>
      <c r="E30" s="7" t="s">
        <v>5</v>
      </c>
      <c r="F30" s="7" t="s">
        <v>2445</v>
      </c>
      <c r="G30" s="7" t="s">
        <v>2446</v>
      </c>
      <c r="H30" s="7" t="s">
        <v>2286</v>
      </c>
      <c r="I30" s="7"/>
      <c r="J30" s="7" t="s">
        <v>2448</v>
      </c>
    </row>
    <row r="31" ht="22.5" customHeight="1">
      <c r="A31" s="7" t="s">
        <v>260</v>
      </c>
      <c r="B31" s="7" t="s">
        <v>1999</v>
      </c>
      <c r="C31" s="7" t="s">
        <v>2444</v>
      </c>
      <c r="D31" s="7" t="s">
        <v>1995</v>
      </c>
      <c r="E31" s="7" t="s">
        <v>5</v>
      </c>
      <c r="F31" s="7" t="s">
        <v>2451</v>
      </c>
      <c r="G31" s="7" t="s">
        <v>2452</v>
      </c>
      <c r="H31" s="7" t="s">
        <v>2286</v>
      </c>
      <c r="I31" s="7"/>
      <c r="J31" s="7" t="s">
        <v>2454</v>
      </c>
    </row>
    <row r="32" ht="22.5" customHeight="1">
      <c r="A32" s="7" t="s">
        <v>781</v>
      </c>
      <c r="B32" s="7" t="s">
        <v>1999</v>
      </c>
      <c r="C32" s="7" t="s">
        <v>2456</v>
      </c>
      <c r="D32" s="7" t="s">
        <v>1995</v>
      </c>
      <c r="E32" s="7" t="s">
        <v>5</v>
      </c>
      <c r="F32" s="7" t="s">
        <v>2457</v>
      </c>
      <c r="G32" s="7" t="s">
        <v>2458</v>
      </c>
      <c r="H32" s="7" t="s">
        <v>2286</v>
      </c>
      <c r="I32" s="7"/>
      <c r="J32" s="7" t="s">
        <v>2459</v>
      </c>
    </row>
    <row r="33" ht="22.5" customHeight="1">
      <c r="A33" s="7" t="s">
        <v>120</v>
      </c>
      <c r="B33" s="7" t="s">
        <v>1999</v>
      </c>
      <c r="C33" s="7" t="s">
        <v>2456</v>
      </c>
      <c r="D33" s="7" t="s">
        <v>1995</v>
      </c>
      <c r="E33" s="7" t="s">
        <v>5</v>
      </c>
      <c r="F33" s="7" t="s">
        <v>2463</v>
      </c>
      <c r="G33" s="7" t="s">
        <v>2464</v>
      </c>
      <c r="H33" s="7" t="s">
        <v>2286</v>
      </c>
      <c r="I33" s="7"/>
      <c r="J33" s="7" t="s">
        <v>2465</v>
      </c>
    </row>
    <row r="34" ht="22.5" customHeight="1">
      <c r="A34" s="7" t="s">
        <v>156</v>
      </c>
      <c r="B34" s="7" t="s">
        <v>1999</v>
      </c>
      <c r="C34" s="7" t="s">
        <v>2466</v>
      </c>
      <c r="D34" s="7" t="s">
        <v>1995</v>
      </c>
      <c r="E34" s="7" t="s">
        <v>5</v>
      </c>
      <c r="F34" s="7" t="s">
        <v>2469</v>
      </c>
      <c r="G34" s="7" t="s">
        <v>2470</v>
      </c>
      <c r="H34" s="7" t="s">
        <v>2286</v>
      </c>
      <c r="I34" s="7"/>
      <c r="J34" s="7" t="s">
        <v>2471</v>
      </c>
    </row>
    <row r="35" ht="22.5" customHeight="1">
      <c r="A35" s="7" t="s">
        <v>234</v>
      </c>
      <c r="B35" s="7" t="s">
        <v>1999</v>
      </c>
      <c r="C35" s="7" t="s">
        <v>2466</v>
      </c>
      <c r="D35" s="7" t="s">
        <v>1995</v>
      </c>
      <c r="E35" s="7" t="s">
        <v>5</v>
      </c>
      <c r="F35" s="7" t="s">
        <v>2474</v>
      </c>
      <c r="G35" s="7" t="s">
        <v>2476</v>
      </c>
      <c r="H35" s="7" t="s">
        <v>2286</v>
      </c>
      <c r="I35" s="7"/>
      <c r="J35" s="7" t="s">
        <v>2477</v>
      </c>
    </row>
    <row r="36" ht="22.5" customHeight="1">
      <c r="A36" s="7" t="s">
        <v>987</v>
      </c>
      <c r="B36" s="7" t="s">
        <v>1999</v>
      </c>
      <c r="C36" s="7" t="s">
        <v>2478</v>
      </c>
      <c r="D36" s="7" t="s">
        <v>1995</v>
      </c>
      <c r="E36" s="7" t="s">
        <v>5</v>
      </c>
      <c r="F36" s="7" t="s">
        <v>2479</v>
      </c>
      <c r="G36" s="7" t="s">
        <v>2480</v>
      </c>
      <c r="H36" s="7" t="s">
        <v>2286</v>
      </c>
      <c r="I36" s="7"/>
      <c r="J36" s="7" t="s">
        <v>2484</v>
      </c>
    </row>
    <row r="37" ht="22.5" customHeight="1">
      <c r="A37" s="7" t="s">
        <v>241</v>
      </c>
      <c r="B37" s="7" t="s">
        <v>1999</v>
      </c>
      <c r="C37" s="7" t="s">
        <v>2485</v>
      </c>
      <c r="D37" s="7" t="s">
        <v>1995</v>
      </c>
      <c r="E37" s="7" t="s">
        <v>5</v>
      </c>
      <c r="F37" s="7" t="s">
        <v>2488</v>
      </c>
      <c r="G37" s="7" t="s">
        <v>2489</v>
      </c>
      <c r="H37" s="7" t="s">
        <v>2286</v>
      </c>
      <c r="I37" s="7"/>
      <c r="J37" s="7" t="s">
        <v>2490</v>
      </c>
    </row>
    <row r="38" ht="22.5" customHeight="1">
      <c r="A38" s="7" t="s">
        <v>258</v>
      </c>
      <c r="B38" s="7" t="s">
        <v>1999</v>
      </c>
      <c r="C38" s="7" t="s">
        <v>2485</v>
      </c>
      <c r="D38" s="7" t="s">
        <v>1995</v>
      </c>
      <c r="E38" s="7" t="s">
        <v>5</v>
      </c>
      <c r="F38" s="7" t="s">
        <v>2492</v>
      </c>
      <c r="G38" s="7" t="s">
        <v>2493</v>
      </c>
      <c r="H38" s="7" t="s">
        <v>2286</v>
      </c>
      <c r="I38" s="7"/>
      <c r="J38" s="7" t="s">
        <v>2494</v>
      </c>
    </row>
    <row r="39" ht="22.5" customHeight="1">
      <c r="A39" s="7" t="s">
        <v>123</v>
      </c>
      <c r="B39" s="7" t="s">
        <v>1999</v>
      </c>
      <c r="C39" s="7" t="s">
        <v>2495</v>
      </c>
      <c r="D39" s="7" t="s">
        <v>1995</v>
      </c>
      <c r="E39" s="7" t="s">
        <v>5</v>
      </c>
      <c r="F39" s="7" t="s">
        <v>2497</v>
      </c>
      <c r="G39" s="7" t="s">
        <v>2499</v>
      </c>
      <c r="H39" s="7" t="s">
        <v>2286</v>
      </c>
      <c r="I39" s="7"/>
      <c r="J39" s="7" t="s">
        <v>2501</v>
      </c>
    </row>
    <row r="40" ht="22.5" customHeight="1">
      <c r="A40" s="7" t="s">
        <v>1160</v>
      </c>
      <c r="B40" s="7" t="s">
        <v>1999</v>
      </c>
      <c r="C40" s="7" t="s">
        <v>2495</v>
      </c>
      <c r="D40" s="7" t="s">
        <v>1995</v>
      </c>
      <c r="E40" s="7" t="s">
        <v>5</v>
      </c>
      <c r="F40" s="7" t="s">
        <v>2502</v>
      </c>
      <c r="G40" s="7" t="s">
        <v>2504</v>
      </c>
      <c r="H40" s="7" t="s">
        <v>2286</v>
      </c>
      <c r="I40" s="7"/>
      <c r="J40" s="7" t="s">
        <v>2506</v>
      </c>
    </row>
    <row r="41" ht="22.5" customHeight="1">
      <c r="A41" s="7" t="s">
        <v>377</v>
      </c>
      <c r="B41" s="7" t="s">
        <v>1999</v>
      </c>
      <c r="C41" s="7" t="s">
        <v>2507</v>
      </c>
      <c r="D41" s="7" t="s">
        <v>1995</v>
      </c>
      <c r="E41" s="7" t="s">
        <v>5</v>
      </c>
      <c r="F41" s="7" t="s">
        <v>2509</v>
      </c>
      <c r="G41" s="7" t="s">
        <v>2510</v>
      </c>
      <c r="H41" s="7" t="s">
        <v>2286</v>
      </c>
      <c r="I41" s="7"/>
      <c r="J41" s="7" t="s">
        <v>2514</v>
      </c>
    </row>
    <row r="42" ht="22.5" customHeight="1">
      <c r="A42" s="7" t="s">
        <v>204</v>
      </c>
      <c r="B42" s="7" t="s">
        <v>1999</v>
      </c>
      <c r="C42" s="7" t="s">
        <v>2517</v>
      </c>
      <c r="D42" s="7" t="s">
        <v>1995</v>
      </c>
      <c r="E42" s="7" t="s">
        <v>5</v>
      </c>
      <c r="F42" s="7" t="s">
        <v>2519</v>
      </c>
      <c r="G42" s="7" t="s">
        <v>2520</v>
      </c>
      <c r="H42" s="7" t="s">
        <v>2286</v>
      </c>
      <c r="I42" s="7"/>
      <c r="J42" s="7" t="s">
        <v>2522</v>
      </c>
    </row>
    <row r="43" ht="22.5" customHeight="1">
      <c r="A43" s="7" t="s">
        <v>158</v>
      </c>
      <c r="B43" s="7" t="s">
        <v>1999</v>
      </c>
      <c r="C43" s="7" t="s">
        <v>2517</v>
      </c>
      <c r="D43" s="7" t="s">
        <v>1995</v>
      </c>
      <c r="E43" s="7" t="s">
        <v>5</v>
      </c>
      <c r="F43" s="7" t="s">
        <v>2524</v>
      </c>
      <c r="G43" s="7" t="s">
        <v>2525</v>
      </c>
      <c r="H43" s="7" t="s">
        <v>2286</v>
      </c>
      <c r="I43" s="7"/>
      <c r="J43" s="7" t="s">
        <v>2529</v>
      </c>
    </row>
    <row r="44" ht="22.5" customHeight="1">
      <c r="A44" s="7" t="s">
        <v>1164</v>
      </c>
      <c r="B44" s="7" t="s">
        <v>1999</v>
      </c>
      <c r="C44" s="7" t="s">
        <v>2534</v>
      </c>
      <c r="D44" s="7" t="s">
        <v>1995</v>
      </c>
      <c r="E44" s="7" t="s">
        <v>5</v>
      </c>
      <c r="F44" s="7" t="s">
        <v>2535</v>
      </c>
      <c r="G44" s="7" t="s">
        <v>2536</v>
      </c>
      <c r="H44" s="7" t="s">
        <v>2286</v>
      </c>
      <c r="I44" s="7"/>
      <c r="J44" s="7" t="s">
        <v>2537</v>
      </c>
    </row>
    <row r="45" ht="22.5" customHeight="1">
      <c r="A45" s="7" t="s">
        <v>170</v>
      </c>
      <c r="B45" s="7" t="s">
        <v>1999</v>
      </c>
      <c r="C45" s="7" t="s">
        <v>2534</v>
      </c>
      <c r="D45" s="7" t="s">
        <v>1995</v>
      </c>
      <c r="E45" s="7" t="s">
        <v>5</v>
      </c>
      <c r="F45" s="7" t="s">
        <v>2539</v>
      </c>
      <c r="G45" s="7" t="s">
        <v>2540</v>
      </c>
      <c r="H45" s="7" t="s">
        <v>2286</v>
      </c>
      <c r="I45" s="7"/>
      <c r="J45" s="7" t="s">
        <v>2541</v>
      </c>
    </row>
    <row r="46" ht="22.5" customHeight="1">
      <c r="A46" s="7" t="s">
        <v>615</v>
      </c>
      <c r="B46" s="7" t="s">
        <v>1999</v>
      </c>
      <c r="C46" s="7" t="s">
        <v>2542</v>
      </c>
      <c r="D46" s="7" t="s">
        <v>1995</v>
      </c>
      <c r="E46" s="7" t="s">
        <v>5</v>
      </c>
      <c r="F46" s="7" t="s">
        <v>2543</v>
      </c>
      <c r="G46" s="7" t="s">
        <v>2544</v>
      </c>
      <c r="H46" s="7" t="s">
        <v>2286</v>
      </c>
      <c r="I46" s="7"/>
      <c r="J46" s="7" t="s">
        <v>2546</v>
      </c>
    </row>
    <row r="47" ht="22.5" customHeight="1">
      <c r="A47" s="7" t="s">
        <v>201</v>
      </c>
      <c r="B47" s="7" t="s">
        <v>1999</v>
      </c>
      <c r="C47" s="7" t="s">
        <v>2542</v>
      </c>
      <c r="D47" s="7" t="s">
        <v>1995</v>
      </c>
      <c r="E47" s="7" t="s">
        <v>5</v>
      </c>
      <c r="F47" s="7" t="s">
        <v>2550</v>
      </c>
      <c r="G47" s="7" t="s">
        <v>2551</v>
      </c>
      <c r="H47" s="7" t="s">
        <v>2286</v>
      </c>
      <c r="I47" s="7"/>
      <c r="J47" s="7" t="s">
        <v>2553</v>
      </c>
    </row>
    <row r="48" ht="22.5" customHeight="1">
      <c r="A48" s="7" t="s">
        <v>482</v>
      </c>
      <c r="B48" s="7" t="s">
        <v>1999</v>
      </c>
      <c r="C48" s="7" t="s">
        <v>2555</v>
      </c>
      <c r="D48" s="7" t="s">
        <v>1995</v>
      </c>
      <c r="E48" s="7" t="s">
        <v>5</v>
      </c>
      <c r="F48" s="7" t="s">
        <v>2558</v>
      </c>
      <c r="G48" s="7" t="s">
        <v>2559</v>
      </c>
      <c r="H48" s="7" t="s">
        <v>2286</v>
      </c>
      <c r="I48" s="7"/>
      <c r="J48" s="7" t="s">
        <v>2561</v>
      </c>
    </row>
    <row r="49" ht="22.5" customHeight="1">
      <c r="A49" s="7" t="s">
        <v>115</v>
      </c>
      <c r="B49" s="7" t="s">
        <v>1999</v>
      </c>
      <c r="C49" s="7" t="s">
        <v>2555</v>
      </c>
      <c r="D49" s="7" t="s">
        <v>1995</v>
      </c>
      <c r="E49" s="7" t="s">
        <v>5</v>
      </c>
      <c r="F49" s="7" t="s">
        <v>2563</v>
      </c>
      <c r="G49" s="7" t="s">
        <v>2564</v>
      </c>
      <c r="H49" s="7" t="s">
        <v>2286</v>
      </c>
      <c r="I49" s="7"/>
      <c r="J49" s="7" t="s">
        <v>2565</v>
      </c>
    </row>
    <row r="50" ht="22.5" customHeight="1">
      <c r="A50" s="7" t="s">
        <v>159</v>
      </c>
      <c r="B50" s="7" t="s">
        <v>1999</v>
      </c>
      <c r="C50" s="7" t="s">
        <v>2568</v>
      </c>
      <c r="D50" s="7" t="s">
        <v>1995</v>
      </c>
      <c r="E50" s="7" t="s">
        <v>5</v>
      </c>
      <c r="F50" s="7" t="s">
        <v>2570</v>
      </c>
      <c r="G50" s="7" t="s">
        <v>2572</v>
      </c>
      <c r="H50" s="7" t="s">
        <v>2286</v>
      </c>
      <c r="I50" s="7"/>
      <c r="J50" s="7" t="s">
        <v>2574</v>
      </c>
    </row>
    <row r="51" ht="22.5" customHeight="1">
      <c r="A51" s="7" t="s">
        <v>376</v>
      </c>
      <c r="B51" s="7" t="s">
        <v>1999</v>
      </c>
      <c r="C51" s="7" t="s">
        <v>2575</v>
      </c>
      <c r="D51" s="7" t="s">
        <v>1995</v>
      </c>
      <c r="E51" s="7" t="s">
        <v>5</v>
      </c>
      <c r="F51" s="7" t="s">
        <v>2576</v>
      </c>
      <c r="G51" s="7" t="s">
        <v>2577</v>
      </c>
      <c r="H51" s="7" t="s">
        <v>2286</v>
      </c>
      <c r="I51" s="7"/>
      <c r="J51" s="7" t="s">
        <v>2579</v>
      </c>
    </row>
    <row r="52" ht="22.5" customHeight="1">
      <c r="A52" s="7" t="s">
        <v>1353</v>
      </c>
      <c r="B52" s="7" t="s">
        <v>1999</v>
      </c>
      <c r="C52" s="7" t="s">
        <v>2575</v>
      </c>
      <c r="D52" s="7" t="s">
        <v>1995</v>
      </c>
      <c r="E52" s="7" t="s">
        <v>5</v>
      </c>
      <c r="F52" s="7" t="s">
        <v>2581</v>
      </c>
      <c r="G52" s="7" t="s">
        <v>2582</v>
      </c>
      <c r="H52" s="7" t="s">
        <v>2286</v>
      </c>
      <c r="I52" s="7"/>
      <c r="J52" s="7" t="s">
        <v>2583</v>
      </c>
    </row>
    <row r="53" ht="22.5" customHeight="1">
      <c r="A53" s="7" t="s">
        <v>526</v>
      </c>
      <c r="B53" s="7" t="s">
        <v>1999</v>
      </c>
      <c r="C53" s="7" t="s">
        <v>2584</v>
      </c>
      <c r="D53" s="7" t="s">
        <v>1995</v>
      </c>
      <c r="E53" s="7" t="s">
        <v>5</v>
      </c>
      <c r="F53" s="7" t="s">
        <v>2585</v>
      </c>
      <c r="G53" s="7" t="s">
        <v>2586</v>
      </c>
      <c r="H53" s="7" t="s">
        <v>2286</v>
      </c>
      <c r="I53" s="7"/>
      <c r="J53" s="7" t="s">
        <v>2587</v>
      </c>
    </row>
    <row r="54" ht="22.5" customHeight="1">
      <c r="A54" s="7" t="s">
        <v>136</v>
      </c>
      <c r="B54" s="7" t="s">
        <v>1999</v>
      </c>
      <c r="C54" s="7" t="s">
        <v>2584</v>
      </c>
      <c r="D54" s="7" t="s">
        <v>1995</v>
      </c>
      <c r="E54" s="7" t="s">
        <v>5</v>
      </c>
      <c r="F54" s="7" t="s">
        <v>2589</v>
      </c>
      <c r="G54" s="7" t="s">
        <v>2590</v>
      </c>
      <c r="H54" s="7" t="s">
        <v>2286</v>
      </c>
      <c r="I54" s="7"/>
      <c r="J54" s="7" t="s">
        <v>2593</v>
      </c>
    </row>
    <row r="55" ht="22.5" customHeight="1">
      <c r="A55" s="7" t="s">
        <v>323</v>
      </c>
      <c r="B55" s="7" t="s">
        <v>1999</v>
      </c>
      <c r="C55" s="7" t="s">
        <v>2595</v>
      </c>
      <c r="D55" s="7" t="s">
        <v>1995</v>
      </c>
      <c r="E55" s="7" t="s">
        <v>5</v>
      </c>
      <c r="F55" s="7" t="s">
        <v>2598</v>
      </c>
      <c r="G55" s="7" t="s">
        <v>2599</v>
      </c>
      <c r="H55" s="7" t="s">
        <v>2286</v>
      </c>
      <c r="I55" s="7"/>
      <c r="J55" s="7" t="s">
        <v>2602</v>
      </c>
    </row>
    <row r="56" ht="22.5" customHeight="1">
      <c r="A56" s="7" t="s">
        <v>153</v>
      </c>
      <c r="B56" s="7" t="s">
        <v>1999</v>
      </c>
      <c r="C56" s="7" t="s">
        <v>2595</v>
      </c>
      <c r="D56" s="7" t="s">
        <v>1995</v>
      </c>
      <c r="E56" s="7" t="s">
        <v>5</v>
      </c>
      <c r="F56" s="7" t="s">
        <v>2605</v>
      </c>
      <c r="G56" s="7" t="s">
        <v>2607</v>
      </c>
      <c r="H56" s="7" t="s">
        <v>2286</v>
      </c>
      <c r="I56" s="7"/>
      <c r="J56" s="7" t="s">
        <v>2608</v>
      </c>
    </row>
    <row r="57" ht="22.5" customHeight="1">
      <c r="A57" s="7" t="s">
        <v>233</v>
      </c>
      <c r="B57" s="7" t="s">
        <v>1999</v>
      </c>
      <c r="C57" s="7" t="s">
        <v>2610</v>
      </c>
      <c r="D57" s="7" t="s">
        <v>1995</v>
      </c>
      <c r="E57" s="7" t="s">
        <v>5</v>
      </c>
      <c r="F57" s="7" t="s">
        <v>2612</v>
      </c>
      <c r="G57" s="7" t="s">
        <v>2614</v>
      </c>
      <c r="H57" s="7" t="s">
        <v>2286</v>
      </c>
      <c r="I57" s="7"/>
      <c r="J57" s="7" t="s">
        <v>2617</v>
      </c>
    </row>
    <row r="58" ht="22.5" customHeight="1">
      <c r="A58" s="7" t="s">
        <v>692</v>
      </c>
      <c r="B58" s="7" t="s">
        <v>1999</v>
      </c>
      <c r="C58" s="7" t="s">
        <v>2619</v>
      </c>
      <c r="D58" s="7" t="s">
        <v>1995</v>
      </c>
      <c r="E58" s="7" t="s">
        <v>5</v>
      </c>
      <c r="F58" s="7" t="s">
        <v>2366</v>
      </c>
      <c r="G58" s="7" t="s">
        <v>2620</v>
      </c>
      <c r="H58" s="7" t="s">
        <v>2286</v>
      </c>
      <c r="I58" s="7"/>
      <c r="J58" s="7" t="s">
        <v>2369</v>
      </c>
    </row>
    <row r="59" ht="22.5" customHeight="1">
      <c r="A59" s="7" t="s">
        <v>940</v>
      </c>
      <c r="B59" s="7" t="s">
        <v>1999</v>
      </c>
      <c r="C59" s="7" t="s">
        <v>2619</v>
      </c>
      <c r="D59" s="7" t="s">
        <v>1995</v>
      </c>
      <c r="E59" s="7" t="s">
        <v>5</v>
      </c>
      <c r="F59" s="7" t="s">
        <v>2371</v>
      </c>
      <c r="G59" s="7" t="s">
        <v>2622</v>
      </c>
      <c r="H59" s="7" t="s">
        <v>2286</v>
      </c>
      <c r="I59" s="7"/>
      <c r="J59" s="7" t="s">
        <v>2375</v>
      </c>
    </row>
    <row r="60" ht="22.5" customHeight="1">
      <c r="A60" s="7" t="s">
        <v>332</v>
      </c>
      <c r="B60" s="7" t="s">
        <v>1999</v>
      </c>
      <c r="C60" s="7" t="s">
        <v>2624</v>
      </c>
      <c r="D60" s="7" t="s">
        <v>1995</v>
      </c>
      <c r="E60" s="7" t="s">
        <v>5</v>
      </c>
      <c r="F60" s="7" t="s">
        <v>2378</v>
      </c>
      <c r="G60" s="7" t="s">
        <v>2629</v>
      </c>
      <c r="H60" s="7" t="s">
        <v>2286</v>
      </c>
      <c r="I60" s="7"/>
      <c r="J60" s="7" t="s">
        <v>2382</v>
      </c>
    </row>
    <row r="61" ht="22.5" customHeight="1">
      <c r="A61" s="7" t="s">
        <v>116</v>
      </c>
      <c r="B61" s="7" t="s">
        <v>1999</v>
      </c>
      <c r="C61" s="7" t="s">
        <v>2624</v>
      </c>
      <c r="D61" s="7" t="s">
        <v>1995</v>
      </c>
      <c r="E61" s="7" t="s">
        <v>5</v>
      </c>
      <c r="F61" s="7" t="s">
        <v>2383</v>
      </c>
      <c r="G61" s="7" t="s">
        <v>2633</v>
      </c>
      <c r="H61" s="7" t="s">
        <v>2286</v>
      </c>
      <c r="I61" s="7"/>
      <c r="J61" s="7" t="s">
        <v>2386</v>
      </c>
    </row>
    <row r="62" ht="22.5" customHeight="1">
      <c r="A62" s="7" t="s">
        <v>228</v>
      </c>
      <c r="B62" s="7" t="s">
        <v>1999</v>
      </c>
      <c r="C62" s="7" t="s">
        <v>2636</v>
      </c>
      <c r="D62" s="7" t="s">
        <v>1995</v>
      </c>
      <c r="E62" s="7" t="s">
        <v>5</v>
      </c>
      <c r="F62" s="7" t="s">
        <v>2392</v>
      </c>
      <c r="G62" s="7" t="s">
        <v>2638</v>
      </c>
      <c r="H62" s="7" t="s">
        <v>2286</v>
      </c>
      <c r="I62" s="7"/>
      <c r="J62" s="7" t="s">
        <v>2396</v>
      </c>
    </row>
    <row r="63" ht="22.5" customHeight="1">
      <c r="A63" s="7" t="s">
        <v>230</v>
      </c>
      <c r="B63" s="7" t="s">
        <v>1999</v>
      </c>
      <c r="C63" s="7" t="s">
        <v>2636</v>
      </c>
      <c r="D63" s="7" t="s">
        <v>1995</v>
      </c>
      <c r="E63" s="7" t="s">
        <v>5</v>
      </c>
      <c r="F63" s="7" t="s">
        <v>2399</v>
      </c>
      <c r="G63" s="7" t="s">
        <v>2643</v>
      </c>
      <c r="H63" s="7" t="s">
        <v>2286</v>
      </c>
      <c r="I63" s="7"/>
      <c r="J63" s="7" t="s">
        <v>2403</v>
      </c>
    </row>
    <row r="64" ht="22.5" customHeight="1">
      <c r="A64" s="7" t="s">
        <v>265</v>
      </c>
      <c r="B64" s="7" t="s">
        <v>1999</v>
      </c>
      <c r="C64" s="7" t="s">
        <v>2647</v>
      </c>
      <c r="D64" s="7" t="s">
        <v>1995</v>
      </c>
      <c r="E64" s="7" t="s">
        <v>5</v>
      </c>
      <c r="F64" s="7" t="s">
        <v>2406</v>
      </c>
      <c r="G64" s="7" t="s">
        <v>2648</v>
      </c>
      <c r="H64" s="7" t="s">
        <v>2286</v>
      </c>
      <c r="I64" s="7"/>
      <c r="J64" s="7" t="s">
        <v>2409</v>
      </c>
    </row>
    <row r="65" ht="22.5" customHeight="1">
      <c r="A65" s="7" t="s">
        <v>262</v>
      </c>
      <c r="B65" s="7" t="s">
        <v>1999</v>
      </c>
      <c r="C65" s="7" t="s">
        <v>2647</v>
      </c>
      <c r="D65" s="7" t="s">
        <v>1995</v>
      </c>
      <c r="E65" s="7" t="s">
        <v>5</v>
      </c>
      <c r="F65" s="7" t="s">
        <v>2412</v>
      </c>
      <c r="G65" s="7" t="s">
        <v>2649</v>
      </c>
      <c r="H65" s="7" t="s">
        <v>2286</v>
      </c>
      <c r="I65" s="7"/>
      <c r="J65" s="7" t="s">
        <v>2414</v>
      </c>
    </row>
    <row r="66" ht="22.5" customHeight="1">
      <c r="A66" s="7" t="s">
        <v>1416</v>
      </c>
      <c r="B66" s="7" t="s">
        <v>1999</v>
      </c>
      <c r="C66" s="7" t="s">
        <v>2653</v>
      </c>
      <c r="D66" s="7" t="s">
        <v>1995</v>
      </c>
      <c r="E66" s="7" t="s">
        <v>5</v>
      </c>
      <c r="F66" s="7" t="s">
        <v>2417</v>
      </c>
      <c r="G66" s="7" t="s">
        <v>2655</v>
      </c>
      <c r="H66" s="7" t="s">
        <v>2286</v>
      </c>
      <c r="I66" s="7"/>
      <c r="J66" s="7" t="s">
        <v>2420</v>
      </c>
    </row>
    <row r="67" ht="22.5" customHeight="1">
      <c r="A67" s="7" t="s">
        <v>1281</v>
      </c>
      <c r="B67" s="7" t="s">
        <v>1999</v>
      </c>
      <c r="C67" s="7" t="s">
        <v>2653</v>
      </c>
      <c r="D67" s="7" t="s">
        <v>1995</v>
      </c>
      <c r="E67" s="7" t="s">
        <v>5</v>
      </c>
      <c r="F67" s="7" t="s">
        <v>2424</v>
      </c>
      <c r="G67" s="7" t="s">
        <v>2659</v>
      </c>
      <c r="H67" s="7" t="s">
        <v>2286</v>
      </c>
      <c r="I67" s="7"/>
      <c r="J67" s="7" t="s">
        <v>2428</v>
      </c>
    </row>
    <row r="68" ht="22.5" customHeight="1">
      <c r="A68" s="7" t="s">
        <v>771</v>
      </c>
      <c r="B68" s="7" t="s">
        <v>1999</v>
      </c>
      <c r="C68" s="7" t="s">
        <v>2663</v>
      </c>
      <c r="D68" s="7" t="s">
        <v>1995</v>
      </c>
      <c r="E68" s="7" t="s">
        <v>5</v>
      </c>
      <c r="F68" s="7" t="s">
        <v>2430</v>
      </c>
      <c r="G68" s="7" t="s">
        <v>2666</v>
      </c>
      <c r="H68" s="7" t="s">
        <v>2286</v>
      </c>
      <c r="I68" s="7"/>
      <c r="J68" s="7" t="s">
        <v>2433</v>
      </c>
    </row>
    <row r="69" ht="22.5" customHeight="1">
      <c r="A69" s="7" t="s">
        <v>125</v>
      </c>
      <c r="B69" s="7" t="s">
        <v>1999</v>
      </c>
      <c r="C69" s="7" t="s">
        <v>2663</v>
      </c>
      <c r="D69" s="7" t="s">
        <v>1995</v>
      </c>
      <c r="E69" s="7" t="s">
        <v>5</v>
      </c>
      <c r="F69" s="7" t="s">
        <v>2440</v>
      </c>
      <c r="G69" s="7" t="s">
        <v>2670</v>
      </c>
      <c r="H69" s="7" t="s">
        <v>2286</v>
      </c>
      <c r="I69" s="7"/>
      <c r="J69" s="7" t="s">
        <v>2443</v>
      </c>
    </row>
    <row r="70" ht="22.5" customHeight="1">
      <c r="A70" s="7" t="s">
        <v>779</v>
      </c>
      <c r="B70" s="7" t="s">
        <v>1999</v>
      </c>
      <c r="C70" s="7" t="s">
        <v>2663</v>
      </c>
      <c r="D70" s="7" t="s">
        <v>1995</v>
      </c>
      <c r="E70" s="7" t="s">
        <v>5</v>
      </c>
      <c r="F70" s="7" t="s">
        <v>2445</v>
      </c>
      <c r="G70" s="7" t="s">
        <v>2675</v>
      </c>
      <c r="H70" s="7" t="s">
        <v>2286</v>
      </c>
      <c r="I70" s="7"/>
      <c r="J70" s="7" t="s">
        <v>2448</v>
      </c>
    </row>
    <row r="71" ht="22.5" customHeight="1">
      <c r="A71" s="7" t="s">
        <v>260</v>
      </c>
      <c r="B71" s="7" t="s">
        <v>1999</v>
      </c>
      <c r="C71" s="7" t="s">
        <v>2676</v>
      </c>
      <c r="D71" s="7" t="s">
        <v>1995</v>
      </c>
      <c r="E71" s="7" t="s">
        <v>5</v>
      </c>
      <c r="F71" s="7" t="s">
        <v>2451</v>
      </c>
      <c r="G71" s="7" t="s">
        <v>2677</v>
      </c>
      <c r="H71" s="7" t="s">
        <v>2286</v>
      </c>
      <c r="I71" s="7"/>
      <c r="J71" s="7" t="s">
        <v>2454</v>
      </c>
    </row>
    <row r="72" ht="22.5" customHeight="1">
      <c r="A72" s="7" t="s">
        <v>781</v>
      </c>
      <c r="B72" s="7" t="s">
        <v>1999</v>
      </c>
      <c r="C72" s="7" t="s">
        <v>2676</v>
      </c>
      <c r="D72" s="7" t="s">
        <v>1995</v>
      </c>
      <c r="E72" s="7" t="s">
        <v>5</v>
      </c>
      <c r="F72" s="7" t="s">
        <v>2457</v>
      </c>
      <c r="G72" s="7" t="s">
        <v>2678</v>
      </c>
      <c r="H72" s="7" t="s">
        <v>2286</v>
      </c>
      <c r="I72" s="7"/>
      <c r="J72" s="7" t="s">
        <v>2459</v>
      </c>
    </row>
    <row r="73" ht="22.5" customHeight="1">
      <c r="A73" s="7" t="s">
        <v>120</v>
      </c>
      <c r="B73" s="7" t="s">
        <v>1999</v>
      </c>
      <c r="C73" s="7" t="s">
        <v>2681</v>
      </c>
      <c r="D73" s="7" t="s">
        <v>1995</v>
      </c>
      <c r="E73" s="7" t="s">
        <v>5</v>
      </c>
      <c r="F73" s="7" t="s">
        <v>2463</v>
      </c>
      <c r="G73" s="7" t="s">
        <v>2682</v>
      </c>
      <c r="H73" s="7" t="s">
        <v>2286</v>
      </c>
      <c r="I73" s="7"/>
      <c r="J73" s="7" t="s">
        <v>2465</v>
      </c>
    </row>
    <row r="74" ht="22.5" customHeight="1">
      <c r="A74" s="7" t="s">
        <v>156</v>
      </c>
      <c r="B74" s="7" t="s">
        <v>1999</v>
      </c>
      <c r="C74" s="7" t="s">
        <v>2684</v>
      </c>
      <c r="D74" s="7" t="s">
        <v>1995</v>
      </c>
      <c r="E74" s="7" t="s">
        <v>5</v>
      </c>
      <c r="F74" s="7" t="s">
        <v>2469</v>
      </c>
      <c r="G74" s="7" t="s">
        <v>2685</v>
      </c>
      <c r="H74" s="7" t="s">
        <v>2286</v>
      </c>
      <c r="I74" s="7"/>
      <c r="J74" s="7" t="s">
        <v>2471</v>
      </c>
    </row>
    <row r="75" ht="22.5" customHeight="1">
      <c r="A75" s="7" t="s">
        <v>234</v>
      </c>
      <c r="B75" s="7" t="s">
        <v>1999</v>
      </c>
      <c r="C75" s="7" t="s">
        <v>2684</v>
      </c>
      <c r="D75" s="7" t="s">
        <v>1995</v>
      </c>
      <c r="E75" s="7" t="s">
        <v>5</v>
      </c>
      <c r="F75" s="7" t="s">
        <v>2474</v>
      </c>
      <c r="G75" s="7" t="s">
        <v>2688</v>
      </c>
      <c r="H75" s="7" t="s">
        <v>2286</v>
      </c>
      <c r="I75" s="7"/>
      <c r="J75" s="7" t="s">
        <v>2477</v>
      </c>
    </row>
    <row r="76" ht="22.5" customHeight="1">
      <c r="A76" s="7" t="s">
        <v>987</v>
      </c>
      <c r="B76" s="7" t="s">
        <v>1999</v>
      </c>
      <c r="C76" s="7" t="s">
        <v>2690</v>
      </c>
      <c r="D76" s="7" t="s">
        <v>1995</v>
      </c>
      <c r="E76" s="7" t="s">
        <v>5</v>
      </c>
      <c r="F76" s="7" t="s">
        <v>2479</v>
      </c>
      <c r="G76" s="7" t="s">
        <v>2691</v>
      </c>
      <c r="H76" s="7" t="s">
        <v>2286</v>
      </c>
      <c r="I76" s="7"/>
      <c r="J76" s="7" t="s">
        <v>2484</v>
      </c>
    </row>
    <row r="77" ht="22.5" customHeight="1">
      <c r="A77" s="7" t="s">
        <v>241</v>
      </c>
      <c r="B77" s="7" t="s">
        <v>1999</v>
      </c>
      <c r="C77" s="7" t="s">
        <v>2690</v>
      </c>
      <c r="D77" s="7" t="s">
        <v>1995</v>
      </c>
      <c r="E77" s="7" t="s">
        <v>5</v>
      </c>
      <c r="F77" s="7" t="s">
        <v>2488</v>
      </c>
      <c r="G77" s="7" t="s">
        <v>2693</v>
      </c>
      <c r="H77" s="7" t="s">
        <v>2286</v>
      </c>
      <c r="I77" s="7"/>
      <c r="J77" s="7" t="s">
        <v>2490</v>
      </c>
    </row>
    <row r="78" ht="22.5" customHeight="1">
      <c r="A78" s="7" t="s">
        <v>258</v>
      </c>
      <c r="B78" s="7" t="s">
        <v>1999</v>
      </c>
      <c r="C78" s="7" t="s">
        <v>2696</v>
      </c>
      <c r="D78" s="7" t="s">
        <v>1995</v>
      </c>
      <c r="E78" s="7" t="s">
        <v>5</v>
      </c>
      <c r="F78" s="7" t="s">
        <v>2492</v>
      </c>
      <c r="G78" s="7" t="s">
        <v>2697</v>
      </c>
      <c r="H78" s="7" t="s">
        <v>2286</v>
      </c>
      <c r="I78" s="7"/>
      <c r="J78" s="7" t="s">
        <v>2494</v>
      </c>
    </row>
    <row r="79" ht="22.5" customHeight="1">
      <c r="A79" s="7" t="s">
        <v>123</v>
      </c>
      <c r="B79" s="7" t="s">
        <v>1999</v>
      </c>
      <c r="C79" s="7" t="s">
        <v>2696</v>
      </c>
      <c r="D79" s="7" t="s">
        <v>1995</v>
      </c>
      <c r="E79" s="7" t="s">
        <v>5</v>
      </c>
      <c r="F79" s="7" t="s">
        <v>2497</v>
      </c>
      <c r="G79" s="7" t="s">
        <v>2701</v>
      </c>
      <c r="H79" s="7" t="s">
        <v>2286</v>
      </c>
      <c r="I79" s="7"/>
      <c r="J79" s="7" t="s">
        <v>2501</v>
      </c>
    </row>
    <row r="80" ht="22.5" customHeight="1">
      <c r="A80" s="7" t="s">
        <v>1160</v>
      </c>
      <c r="B80" s="7" t="s">
        <v>1999</v>
      </c>
      <c r="C80" s="7" t="s">
        <v>2702</v>
      </c>
      <c r="D80" s="7" t="s">
        <v>1995</v>
      </c>
      <c r="E80" s="7" t="s">
        <v>5</v>
      </c>
      <c r="F80" s="7" t="s">
        <v>2502</v>
      </c>
      <c r="G80" s="7" t="s">
        <v>2703</v>
      </c>
      <c r="H80" s="7" t="s">
        <v>2286</v>
      </c>
      <c r="I80" s="7"/>
      <c r="J80" s="7" t="s">
        <v>2506</v>
      </c>
    </row>
    <row r="81" ht="22.5" customHeight="1">
      <c r="A81" s="7" t="s">
        <v>377</v>
      </c>
      <c r="B81" s="7" t="s">
        <v>1999</v>
      </c>
      <c r="C81" s="7" t="s">
        <v>2702</v>
      </c>
      <c r="D81" s="7" t="s">
        <v>1995</v>
      </c>
      <c r="E81" s="7" t="s">
        <v>5</v>
      </c>
      <c r="F81" s="7" t="s">
        <v>2509</v>
      </c>
      <c r="G81" s="7" t="s">
        <v>2706</v>
      </c>
      <c r="H81" s="7" t="s">
        <v>2286</v>
      </c>
      <c r="I81" s="7"/>
      <c r="J81" s="7" t="s">
        <v>2514</v>
      </c>
    </row>
    <row r="82" ht="22.5" customHeight="1">
      <c r="A82" s="7" t="s">
        <v>204</v>
      </c>
      <c r="B82" s="7" t="s">
        <v>1999</v>
      </c>
      <c r="C82" s="7" t="s">
        <v>2707</v>
      </c>
      <c r="D82" s="7" t="s">
        <v>1995</v>
      </c>
      <c r="E82" s="7" t="s">
        <v>5</v>
      </c>
      <c r="F82" s="7" t="s">
        <v>2519</v>
      </c>
      <c r="G82" s="7" t="s">
        <v>2708</v>
      </c>
      <c r="H82" s="7" t="s">
        <v>2286</v>
      </c>
      <c r="I82" s="7"/>
      <c r="J82" s="7" t="s">
        <v>2522</v>
      </c>
    </row>
    <row r="83" ht="22.5" customHeight="1">
      <c r="A83" s="7" t="s">
        <v>158</v>
      </c>
      <c r="B83" s="7" t="s">
        <v>1999</v>
      </c>
      <c r="C83" s="7" t="s">
        <v>2707</v>
      </c>
      <c r="D83" s="7" t="s">
        <v>1995</v>
      </c>
      <c r="E83" s="7" t="s">
        <v>5</v>
      </c>
      <c r="F83" s="7" t="s">
        <v>2524</v>
      </c>
      <c r="G83" s="7" t="s">
        <v>2709</v>
      </c>
      <c r="H83" s="7" t="s">
        <v>2286</v>
      </c>
      <c r="I83" s="7"/>
      <c r="J83" s="7" t="s">
        <v>2529</v>
      </c>
    </row>
    <row r="84" ht="22.5" customHeight="1">
      <c r="A84" s="7" t="s">
        <v>1164</v>
      </c>
      <c r="B84" s="7" t="s">
        <v>1999</v>
      </c>
      <c r="C84" s="7" t="s">
        <v>2710</v>
      </c>
      <c r="D84" s="7" t="s">
        <v>1995</v>
      </c>
      <c r="E84" s="7" t="s">
        <v>5</v>
      </c>
      <c r="F84" s="7" t="s">
        <v>2535</v>
      </c>
      <c r="G84" s="7" t="s">
        <v>2711</v>
      </c>
      <c r="H84" s="7" t="s">
        <v>2286</v>
      </c>
      <c r="I84" s="7"/>
      <c r="J84" s="7" t="s">
        <v>2537</v>
      </c>
    </row>
    <row r="85" ht="22.5" customHeight="1">
      <c r="A85" s="7" t="s">
        <v>170</v>
      </c>
      <c r="B85" s="7" t="s">
        <v>1999</v>
      </c>
      <c r="C85" s="7" t="s">
        <v>2710</v>
      </c>
      <c r="D85" s="7" t="s">
        <v>1995</v>
      </c>
      <c r="E85" s="7" t="s">
        <v>5</v>
      </c>
      <c r="F85" s="7" t="s">
        <v>2539</v>
      </c>
      <c r="G85" s="7" t="s">
        <v>2713</v>
      </c>
      <c r="H85" s="7" t="s">
        <v>2286</v>
      </c>
      <c r="I85" s="7"/>
      <c r="J85" s="7" t="s">
        <v>2541</v>
      </c>
    </row>
    <row r="86" ht="22.5" customHeight="1">
      <c r="A86" s="7" t="s">
        <v>615</v>
      </c>
      <c r="B86" s="7" t="s">
        <v>1999</v>
      </c>
      <c r="C86" s="7" t="s">
        <v>2714</v>
      </c>
      <c r="D86" s="7" t="s">
        <v>1995</v>
      </c>
      <c r="E86" s="7" t="s">
        <v>5</v>
      </c>
      <c r="F86" s="7" t="s">
        <v>2543</v>
      </c>
      <c r="G86" s="7" t="s">
        <v>2715</v>
      </c>
      <c r="H86" s="7" t="s">
        <v>2286</v>
      </c>
      <c r="I86" s="7"/>
      <c r="J86" s="7" t="s">
        <v>2546</v>
      </c>
    </row>
    <row r="87" ht="22.5" customHeight="1">
      <c r="A87" s="7" t="s">
        <v>201</v>
      </c>
      <c r="B87" s="7" t="s">
        <v>1999</v>
      </c>
      <c r="C87" s="7" t="s">
        <v>2714</v>
      </c>
      <c r="D87" s="7" t="s">
        <v>1995</v>
      </c>
      <c r="E87" s="7" t="s">
        <v>5</v>
      </c>
      <c r="F87" s="7" t="s">
        <v>2550</v>
      </c>
      <c r="G87" s="7" t="s">
        <v>2718</v>
      </c>
      <c r="H87" s="7" t="s">
        <v>2286</v>
      </c>
      <c r="I87" s="7"/>
      <c r="J87" s="7" t="s">
        <v>2553</v>
      </c>
    </row>
    <row r="88" ht="22.5" customHeight="1">
      <c r="A88" s="7" t="s">
        <v>482</v>
      </c>
      <c r="B88" s="7" t="s">
        <v>1999</v>
      </c>
      <c r="C88" s="7" t="s">
        <v>2721</v>
      </c>
      <c r="D88" s="7" t="s">
        <v>1995</v>
      </c>
      <c r="E88" s="7" t="s">
        <v>5</v>
      </c>
      <c r="F88" s="7" t="s">
        <v>2558</v>
      </c>
      <c r="G88" s="7" t="s">
        <v>2722</v>
      </c>
      <c r="H88" s="7" t="s">
        <v>2286</v>
      </c>
      <c r="I88" s="7"/>
      <c r="J88" s="7" t="s">
        <v>2561</v>
      </c>
    </row>
    <row r="89" ht="22.5" customHeight="1">
      <c r="A89" s="7" t="s">
        <v>115</v>
      </c>
      <c r="B89" s="7" t="s">
        <v>1999</v>
      </c>
      <c r="C89" s="7" t="s">
        <v>2721</v>
      </c>
      <c r="D89" s="7" t="s">
        <v>1995</v>
      </c>
      <c r="E89" s="7" t="s">
        <v>5</v>
      </c>
      <c r="F89" s="7" t="s">
        <v>2563</v>
      </c>
      <c r="G89" s="7" t="s">
        <v>2724</v>
      </c>
      <c r="H89" s="7" t="s">
        <v>2286</v>
      </c>
      <c r="I89" s="7"/>
      <c r="J89" s="7" t="s">
        <v>2565</v>
      </c>
    </row>
    <row r="90" ht="22.5" customHeight="1">
      <c r="A90" s="7" t="s">
        <v>159</v>
      </c>
      <c r="B90" s="7" t="s">
        <v>1999</v>
      </c>
      <c r="C90" s="7" t="s">
        <v>2726</v>
      </c>
      <c r="D90" s="7" t="s">
        <v>1995</v>
      </c>
      <c r="E90" s="7" t="s">
        <v>5</v>
      </c>
      <c r="F90" s="7" t="s">
        <v>2570</v>
      </c>
      <c r="G90" s="7" t="s">
        <v>2727</v>
      </c>
      <c r="H90" s="7" t="s">
        <v>2286</v>
      </c>
      <c r="I90" s="7"/>
      <c r="J90" s="7" t="s">
        <v>2574</v>
      </c>
    </row>
    <row r="91" ht="22.5" customHeight="1">
      <c r="A91" s="7" t="s">
        <v>376</v>
      </c>
      <c r="B91" s="7" t="s">
        <v>1999</v>
      </c>
      <c r="C91" s="7" t="s">
        <v>2726</v>
      </c>
      <c r="D91" s="7" t="s">
        <v>1995</v>
      </c>
      <c r="E91" s="7" t="s">
        <v>5</v>
      </c>
      <c r="F91" s="7" t="s">
        <v>2576</v>
      </c>
      <c r="G91" s="7" t="s">
        <v>2731</v>
      </c>
      <c r="H91" s="7" t="s">
        <v>2286</v>
      </c>
      <c r="I91" s="7"/>
      <c r="J91" s="7" t="s">
        <v>2579</v>
      </c>
    </row>
    <row r="92" ht="22.5" customHeight="1">
      <c r="A92" s="7" t="s">
        <v>1353</v>
      </c>
      <c r="B92" s="7" t="s">
        <v>1999</v>
      </c>
      <c r="C92" s="7" t="s">
        <v>2733</v>
      </c>
      <c r="D92" s="7" t="s">
        <v>1995</v>
      </c>
      <c r="E92" s="7" t="s">
        <v>5</v>
      </c>
      <c r="F92" s="7" t="s">
        <v>2581</v>
      </c>
      <c r="G92" s="7" t="s">
        <v>2734</v>
      </c>
      <c r="H92" s="7" t="s">
        <v>2286</v>
      </c>
      <c r="I92" s="7"/>
      <c r="J92" s="7" t="s">
        <v>2583</v>
      </c>
    </row>
    <row r="93" ht="22.5" customHeight="1">
      <c r="A93" s="7" t="s">
        <v>526</v>
      </c>
      <c r="B93" s="7" t="s">
        <v>1999</v>
      </c>
      <c r="C93" s="7" t="s">
        <v>2733</v>
      </c>
      <c r="D93" s="7" t="s">
        <v>1995</v>
      </c>
      <c r="E93" s="7" t="s">
        <v>5</v>
      </c>
      <c r="F93" s="7" t="s">
        <v>2585</v>
      </c>
      <c r="G93" s="7" t="s">
        <v>2737</v>
      </c>
      <c r="H93" s="7" t="s">
        <v>2286</v>
      </c>
      <c r="I93" s="7"/>
      <c r="J93" s="7" t="s">
        <v>2587</v>
      </c>
    </row>
    <row r="94" ht="22.5" customHeight="1">
      <c r="A94" s="7" t="s">
        <v>136</v>
      </c>
      <c r="B94" s="7" t="s">
        <v>1999</v>
      </c>
      <c r="C94" s="7" t="s">
        <v>2738</v>
      </c>
      <c r="D94" s="7" t="s">
        <v>1995</v>
      </c>
      <c r="E94" s="7" t="s">
        <v>5</v>
      </c>
      <c r="F94" s="7" t="s">
        <v>2589</v>
      </c>
      <c r="G94" s="7" t="s">
        <v>2739</v>
      </c>
      <c r="H94" s="7" t="s">
        <v>2286</v>
      </c>
      <c r="I94" s="7"/>
      <c r="J94" s="7" t="s">
        <v>2593</v>
      </c>
    </row>
    <row r="95" ht="22.5" customHeight="1">
      <c r="A95" s="7" t="s">
        <v>323</v>
      </c>
      <c r="B95" s="7" t="s">
        <v>1999</v>
      </c>
      <c r="C95" s="7" t="s">
        <v>2738</v>
      </c>
      <c r="D95" s="7" t="s">
        <v>1995</v>
      </c>
      <c r="E95" s="7" t="s">
        <v>5</v>
      </c>
      <c r="F95" s="7" t="s">
        <v>2598</v>
      </c>
      <c r="G95" s="7" t="s">
        <v>2742</v>
      </c>
      <c r="H95" s="7" t="s">
        <v>2286</v>
      </c>
      <c r="I95" s="7"/>
      <c r="J95" s="7" t="s">
        <v>2602</v>
      </c>
    </row>
    <row r="96" ht="22.5" customHeight="1">
      <c r="A96" s="7" t="s">
        <v>153</v>
      </c>
      <c r="B96" s="7" t="s">
        <v>1999</v>
      </c>
      <c r="C96" s="7" t="s">
        <v>2743</v>
      </c>
      <c r="D96" s="7" t="s">
        <v>1995</v>
      </c>
      <c r="E96" s="7" t="s">
        <v>5</v>
      </c>
      <c r="F96" s="7" t="s">
        <v>2605</v>
      </c>
      <c r="G96" s="7" t="s">
        <v>2746</v>
      </c>
      <c r="H96" s="7" t="s">
        <v>2286</v>
      </c>
      <c r="I96" s="7"/>
      <c r="J96" s="7" t="s">
        <v>2608</v>
      </c>
    </row>
    <row r="97" ht="22.5" customHeight="1">
      <c r="A97" s="7" t="s">
        <v>233</v>
      </c>
      <c r="B97" s="7" t="s">
        <v>1999</v>
      </c>
      <c r="C97" s="7" t="s">
        <v>2743</v>
      </c>
      <c r="D97" s="7" t="s">
        <v>1995</v>
      </c>
      <c r="E97" s="7" t="s">
        <v>5</v>
      </c>
      <c r="F97" s="7" t="s">
        <v>2612</v>
      </c>
      <c r="G97" s="7" t="s">
        <v>2747</v>
      </c>
      <c r="H97" s="7" t="s">
        <v>2286</v>
      </c>
      <c r="I97" s="7"/>
      <c r="J97" s="7" t="s">
        <v>2617</v>
      </c>
    </row>
    <row r="98" ht="22.5" customHeight="1">
      <c r="A98" s="7" t="s">
        <v>1416</v>
      </c>
      <c r="B98" s="7" t="s">
        <v>2054</v>
      </c>
      <c r="C98" s="7" t="s">
        <v>2749</v>
      </c>
      <c r="D98" s="7" t="s">
        <v>2050</v>
      </c>
      <c r="E98" s="7" t="s">
        <v>5</v>
      </c>
      <c r="F98" s="7" t="s">
        <v>2751</v>
      </c>
      <c r="G98" s="7"/>
      <c r="H98" s="7" t="s">
        <v>2286</v>
      </c>
      <c r="I98" s="7"/>
      <c r="J98" s="7" t="s">
        <v>2753</v>
      </c>
    </row>
    <row r="99" ht="22.5" customHeight="1">
      <c r="A99" s="7" t="s">
        <v>1416</v>
      </c>
      <c r="B99" s="7" t="s">
        <v>2054</v>
      </c>
      <c r="C99" s="7" t="s">
        <v>2755</v>
      </c>
      <c r="D99" s="7" t="s">
        <v>2050</v>
      </c>
      <c r="E99" s="7" t="s">
        <v>5</v>
      </c>
      <c r="F99" s="7" t="s">
        <v>2751</v>
      </c>
      <c r="G99" s="7"/>
      <c r="H99" s="7" t="s">
        <v>2286</v>
      </c>
      <c r="I99" s="7"/>
      <c r="J99" s="7" t="s">
        <v>2753</v>
      </c>
    </row>
    <row r="100" ht="22.5" customHeight="1">
      <c r="A100" s="7" t="s">
        <v>258</v>
      </c>
      <c r="B100" s="7" t="s">
        <v>2054</v>
      </c>
      <c r="C100" s="7" t="s">
        <v>2756</v>
      </c>
      <c r="D100" s="7" t="s">
        <v>2050</v>
      </c>
      <c r="E100" s="7" t="s">
        <v>5</v>
      </c>
      <c r="F100" s="7" t="s">
        <v>2759</v>
      </c>
      <c r="G100" s="7"/>
      <c r="H100" s="7" t="s">
        <v>2286</v>
      </c>
      <c r="I100" s="7"/>
      <c r="J100" s="7" t="s">
        <v>2761</v>
      </c>
    </row>
    <row r="101" ht="22.5" customHeight="1">
      <c r="A101" s="7" t="s">
        <v>1353</v>
      </c>
      <c r="B101" s="7" t="s">
        <v>2054</v>
      </c>
      <c r="C101" s="7" t="s">
        <v>2762</v>
      </c>
      <c r="D101" s="7" t="s">
        <v>2050</v>
      </c>
      <c r="E101" s="7" t="s">
        <v>5</v>
      </c>
      <c r="F101" s="7" t="s">
        <v>2763</v>
      </c>
      <c r="G101" s="7"/>
      <c r="H101" s="7" t="s">
        <v>2286</v>
      </c>
      <c r="I101" s="7"/>
      <c r="J101" s="7" t="s">
        <v>2764</v>
      </c>
    </row>
    <row r="102" ht="22.5" customHeight="1">
      <c r="A102" s="7" t="s">
        <v>265</v>
      </c>
      <c r="B102" s="7" t="s">
        <v>2054</v>
      </c>
      <c r="C102" s="7" t="s">
        <v>2766</v>
      </c>
      <c r="D102" s="7" t="s">
        <v>2050</v>
      </c>
      <c r="E102" s="7" t="s">
        <v>5</v>
      </c>
      <c r="F102" s="7" t="s">
        <v>2768</v>
      </c>
      <c r="G102" s="7"/>
      <c r="H102" s="7" t="s">
        <v>2286</v>
      </c>
      <c r="I102" s="7"/>
      <c r="J102" s="7" t="s">
        <v>2769</v>
      </c>
    </row>
    <row r="103" ht="22.5" customHeight="1">
      <c r="A103" s="7" t="s">
        <v>377</v>
      </c>
      <c r="B103" s="7" t="s">
        <v>2054</v>
      </c>
      <c r="C103" s="7" t="s">
        <v>2770</v>
      </c>
      <c r="D103" s="7" t="s">
        <v>2050</v>
      </c>
      <c r="E103" s="7" t="s">
        <v>5</v>
      </c>
      <c r="F103" s="7" t="s">
        <v>2772</v>
      </c>
      <c r="G103" s="7"/>
      <c r="H103" s="7" t="s">
        <v>2286</v>
      </c>
      <c r="I103" s="7"/>
      <c r="J103" s="7" t="s">
        <v>2773</v>
      </c>
    </row>
    <row r="104" ht="22.5" customHeight="1">
      <c r="A104" s="7" t="s">
        <v>125</v>
      </c>
      <c r="B104" s="7" t="s">
        <v>2054</v>
      </c>
      <c r="C104" s="7" t="s">
        <v>2775</v>
      </c>
      <c r="D104" s="7" t="s">
        <v>2050</v>
      </c>
      <c r="E104" s="7" t="s">
        <v>5</v>
      </c>
      <c r="F104" s="7" t="s">
        <v>2777</v>
      </c>
      <c r="G104" s="7"/>
      <c r="H104" s="7" t="s">
        <v>2286</v>
      </c>
      <c r="I104" s="7"/>
      <c r="J104" s="7" t="s">
        <v>2779</v>
      </c>
    </row>
    <row r="105" ht="22.5" customHeight="1">
      <c r="A105" s="7" t="s">
        <v>120</v>
      </c>
      <c r="B105" s="7" t="s">
        <v>2054</v>
      </c>
      <c r="C105" s="7" t="s">
        <v>2780</v>
      </c>
      <c r="D105" s="7" t="s">
        <v>2050</v>
      </c>
      <c r="E105" s="7" t="s">
        <v>5</v>
      </c>
      <c r="F105" s="7" t="s">
        <v>2781</v>
      </c>
      <c r="G105" s="7"/>
      <c r="H105" s="7" t="s">
        <v>2286</v>
      </c>
      <c r="I105" s="7"/>
      <c r="J105" s="7" t="s">
        <v>2782</v>
      </c>
    </row>
    <row r="106" ht="22.5" customHeight="1">
      <c r="A106" s="7" t="s">
        <v>72</v>
      </c>
      <c r="B106" s="7" t="s">
        <v>2054</v>
      </c>
      <c r="C106" s="7" t="s">
        <v>2784</v>
      </c>
      <c r="D106" s="7" t="s">
        <v>2050</v>
      </c>
      <c r="E106" s="7"/>
      <c r="F106" s="7" t="s">
        <v>2785</v>
      </c>
      <c r="G106" s="7"/>
      <c r="H106" s="7" t="s">
        <v>2286</v>
      </c>
      <c r="I106" s="7"/>
      <c r="J106" s="7" t="s">
        <v>2786</v>
      </c>
    </row>
    <row r="107" ht="22.5" customHeight="1">
      <c r="A107" s="7" t="s">
        <v>72</v>
      </c>
      <c r="B107" s="7" t="s">
        <v>2054</v>
      </c>
      <c r="C107" s="7" t="s">
        <v>2788</v>
      </c>
      <c r="D107" s="7" t="s">
        <v>2050</v>
      </c>
      <c r="E107" s="7"/>
      <c r="F107" s="7" t="s">
        <v>2789</v>
      </c>
      <c r="G107" s="7"/>
      <c r="H107" s="7" t="s">
        <v>2286</v>
      </c>
      <c r="I107" s="7"/>
      <c r="J107" s="7" t="s">
        <v>2790</v>
      </c>
    </row>
    <row r="108" ht="22.5" customHeight="1">
      <c r="A108" s="7" t="s">
        <v>72</v>
      </c>
      <c r="B108" s="7" t="s">
        <v>2054</v>
      </c>
      <c r="C108" s="7" t="s">
        <v>2791</v>
      </c>
      <c r="D108" s="7" t="s">
        <v>2050</v>
      </c>
      <c r="E108" s="7"/>
      <c r="F108" s="7" t="s">
        <v>2792</v>
      </c>
      <c r="G108" s="7"/>
      <c r="H108" s="7" t="s">
        <v>2286</v>
      </c>
      <c r="I108" s="7"/>
      <c r="J108" s="7" t="s">
        <v>2795</v>
      </c>
    </row>
    <row r="109" ht="22.5" customHeight="1">
      <c r="A109" s="7" t="s">
        <v>72</v>
      </c>
      <c r="B109" s="7" t="s">
        <v>2054</v>
      </c>
      <c r="C109" s="7" t="s">
        <v>2796</v>
      </c>
      <c r="D109" s="7" t="s">
        <v>2050</v>
      </c>
      <c r="E109" s="7"/>
      <c r="F109" s="7" t="s">
        <v>2797</v>
      </c>
      <c r="G109" s="7"/>
      <c r="H109" s="7" t="s">
        <v>2286</v>
      </c>
      <c r="I109" s="7"/>
      <c r="J109" s="7" t="s">
        <v>2798</v>
      </c>
    </row>
    <row r="110" ht="22.5" customHeight="1">
      <c r="A110" s="7" t="s">
        <v>72</v>
      </c>
      <c r="B110" s="7" t="s">
        <v>2054</v>
      </c>
      <c r="C110" s="7" t="s">
        <v>2802</v>
      </c>
      <c r="D110" s="7" t="s">
        <v>2050</v>
      </c>
      <c r="E110" s="7"/>
      <c r="F110" s="7" t="s">
        <v>2803</v>
      </c>
      <c r="G110" s="7"/>
      <c r="H110" s="7" t="s">
        <v>2286</v>
      </c>
      <c r="I110" s="7"/>
      <c r="J110" s="7" t="s">
        <v>2804</v>
      </c>
    </row>
    <row r="111" ht="22.5" customHeight="1">
      <c r="A111" s="7" t="s">
        <v>72</v>
      </c>
      <c r="B111" s="7" t="s">
        <v>2083</v>
      </c>
      <c r="C111" s="7" t="s">
        <v>2806</v>
      </c>
      <c r="D111" s="7" t="s">
        <v>2081</v>
      </c>
      <c r="E111" s="7"/>
      <c r="F111" s="7" t="s">
        <v>2807</v>
      </c>
      <c r="G111" s="7"/>
      <c r="H111" s="7" t="s">
        <v>2286</v>
      </c>
      <c r="I111" s="7"/>
      <c r="J111" s="7" t="s">
        <v>2808</v>
      </c>
    </row>
    <row r="112" ht="22.5" customHeight="1">
      <c r="A112" s="7" t="s">
        <v>72</v>
      </c>
      <c r="B112" s="7" t="s">
        <v>2083</v>
      </c>
      <c r="C112" s="7" t="s">
        <v>2809</v>
      </c>
      <c r="D112" s="7" t="s">
        <v>2081</v>
      </c>
      <c r="E112" s="7"/>
      <c r="F112" s="7" t="s">
        <v>2807</v>
      </c>
      <c r="G112" s="7"/>
      <c r="H112" s="7" t="s">
        <v>2286</v>
      </c>
      <c r="I112" s="7"/>
      <c r="J112" s="7" t="s">
        <v>2808</v>
      </c>
    </row>
    <row r="113" ht="22.5" customHeight="1">
      <c r="A113" s="7" t="s">
        <v>72</v>
      </c>
      <c r="B113" s="7" t="s">
        <v>2083</v>
      </c>
      <c r="C113" s="7" t="s">
        <v>2813</v>
      </c>
      <c r="D113" s="7" t="s">
        <v>2081</v>
      </c>
      <c r="E113" s="7"/>
      <c r="F113" s="7" t="s">
        <v>2814</v>
      </c>
      <c r="G113" s="7"/>
      <c r="H113" s="7" t="s">
        <v>2286</v>
      </c>
      <c r="I113" s="7"/>
      <c r="J113" s="7" t="s">
        <v>2816</v>
      </c>
    </row>
    <row r="114" ht="22.5" customHeight="1">
      <c r="A114" s="7" t="s">
        <v>72</v>
      </c>
      <c r="B114" s="7" t="s">
        <v>2083</v>
      </c>
      <c r="C114" s="7" t="s">
        <v>2813</v>
      </c>
      <c r="D114" s="7" t="s">
        <v>2081</v>
      </c>
      <c r="E114" s="7"/>
      <c r="F114" s="7" t="s">
        <v>2818</v>
      </c>
      <c r="G114" s="7"/>
      <c r="H114" s="7" t="s">
        <v>2286</v>
      </c>
      <c r="I114" s="7"/>
      <c r="J114" s="7" t="s">
        <v>2819</v>
      </c>
    </row>
    <row r="115" ht="22.5" customHeight="1">
      <c r="A115" s="7" t="s">
        <v>72</v>
      </c>
      <c r="B115" s="7" t="s">
        <v>2083</v>
      </c>
      <c r="C115" s="7" t="s">
        <v>2821</v>
      </c>
      <c r="D115" s="7" t="s">
        <v>2081</v>
      </c>
      <c r="E115" s="7"/>
      <c r="F115" s="7" t="s">
        <v>2814</v>
      </c>
      <c r="G115" s="7"/>
      <c r="H115" s="7" t="s">
        <v>2286</v>
      </c>
      <c r="I115" s="7"/>
      <c r="J115" s="7" t="s">
        <v>2816</v>
      </c>
    </row>
    <row r="116" ht="22.5" customHeight="1">
      <c r="A116" s="7" t="s">
        <v>72</v>
      </c>
      <c r="B116" s="7" t="s">
        <v>2083</v>
      </c>
      <c r="C116" s="7" t="s">
        <v>2822</v>
      </c>
      <c r="D116" s="7" t="s">
        <v>2081</v>
      </c>
      <c r="E116" s="7"/>
      <c r="F116" s="7" t="s">
        <v>2814</v>
      </c>
      <c r="G116" s="7"/>
      <c r="H116" s="7" t="s">
        <v>2286</v>
      </c>
      <c r="I116" s="7"/>
      <c r="J116" s="7" t="s">
        <v>2816</v>
      </c>
    </row>
    <row r="117" ht="22.5" customHeight="1">
      <c r="A117" s="7" t="s">
        <v>72</v>
      </c>
      <c r="B117" s="7" t="s">
        <v>2083</v>
      </c>
      <c r="C117" s="7" t="s">
        <v>2826</v>
      </c>
      <c r="D117" s="7" t="s">
        <v>2081</v>
      </c>
      <c r="E117" s="7"/>
      <c r="F117" s="7" t="s">
        <v>2827</v>
      </c>
      <c r="G117" s="7"/>
      <c r="H117" s="7" t="s">
        <v>2286</v>
      </c>
      <c r="I117" s="7"/>
      <c r="J117" s="7" t="s">
        <v>2828</v>
      </c>
    </row>
    <row r="118" ht="22.5" customHeight="1">
      <c r="A118" s="7" t="s">
        <v>72</v>
      </c>
      <c r="B118" s="7" t="s">
        <v>2083</v>
      </c>
      <c r="C118" s="7" t="s">
        <v>2831</v>
      </c>
      <c r="D118" s="7" t="s">
        <v>2081</v>
      </c>
      <c r="E118" s="7"/>
      <c r="F118" s="7" t="s">
        <v>2832</v>
      </c>
      <c r="G118" s="7"/>
      <c r="H118" s="7" t="s">
        <v>2286</v>
      </c>
      <c r="I118" s="7"/>
      <c r="J118" s="7" t="s">
        <v>2834</v>
      </c>
    </row>
    <row r="119" ht="22.5" customHeight="1">
      <c r="A119" s="7" t="s">
        <v>72</v>
      </c>
      <c r="B119" s="7" t="s">
        <v>2083</v>
      </c>
      <c r="C119" s="7" t="s">
        <v>2836</v>
      </c>
      <c r="D119" s="7" t="s">
        <v>2081</v>
      </c>
      <c r="E119" s="7"/>
      <c r="F119" s="7" t="s">
        <v>2838</v>
      </c>
      <c r="G119" s="7"/>
      <c r="H119" s="7" t="s">
        <v>2286</v>
      </c>
      <c r="I119" s="7"/>
      <c r="J119" s="7" t="s">
        <v>2840</v>
      </c>
    </row>
    <row r="120" ht="22.5" customHeight="1">
      <c r="A120" s="7" t="s">
        <v>72</v>
      </c>
      <c r="B120" s="7" t="s">
        <v>2083</v>
      </c>
      <c r="C120" s="7" t="s">
        <v>2841</v>
      </c>
      <c r="D120" s="7" t="s">
        <v>2081</v>
      </c>
      <c r="E120" s="7"/>
      <c r="F120" s="7" t="s">
        <v>2827</v>
      </c>
      <c r="G120" s="7"/>
      <c r="H120" s="7" t="s">
        <v>2286</v>
      </c>
      <c r="I120" s="7"/>
      <c r="J120" s="7" t="s">
        <v>2828</v>
      </c>
    </row>
    <row r="121" ht="22.5" customHeight="1">
      <c r="A121" s="7" t="s">
        <v>72</v>
      </c>
      <c r="B121" s="7" t="s">
        <v>2083</v>
      </c>
      <c r="C121" s="7" t="s">
        <v>2843</v>
      </c>
      <c r="D121" s="7" t="s">
        <v>2081</v>
      </c>
      <c r="E121" s="7"/>
      <c r="F121" s="7" t="s">
        <v>2814</v>
      </c>
      <c r="G121" s="7"/>
      <c r="H121" s="7" t="s">
        <v>2286</v>
      </c>
      <c r="I121" s="7"/>
      <c r="J121" s="7" t="s">
        <v>2816</v>
      </c>
    </row>
    <row r="122" ht="22.5" customHeight="1">
      <c r="A122" s="7" t="s">
        <v>72</v>
      </c>
      <c r="B122" s="7" t="s">
        <v>2083</v>
      </c>
      <c r="C122" s="7" t="s">
        <v>2845</v>
      </c>
      <c r="D122" s="7" t="s">
        <v>2081</v>
      </c>
      <c r="E122" s="7"/>
      <c r="F122" s="7" t="s">
        <v>2832</v>
      </c>
      <c r="G122" s="7"/>
      <c r="H122" s="7" t="s">
        <v>2286</v>
      </c>
      <c r="I122" s="7"/>
      <c r="J122" s="7" t="s">
        <v>2834</v>
      </c>
    </row>
    <row r="123" ht="22.5" customHeight="1">
      <c r="A123" s="7" t="s">
        <v>72</v>
      </c>
      <c r="B123" s="7" t="s">
        <v>2083</v>
      </c>
      <c r="C123" s="7" t="s">
        <v>2846</v>
      </c>
      <c r="D123" s="7" t="s">
        <v>2081</v>
      </c>
      <c r="E123" s="7"/>
      <c r="F123" s="7" t="s">
        <v>2847</v>
      </c>
      <c r="G123" s="7"/>
      <c r="H123" s="7" t="s">
        <v>2286</v>
      </c>
      <c r="I123" s="7"/>
      <c r="J123" s="7" t="s">
        <v>2850</v>
      </c>
    </row>
    <row r="124" ht="22.5" customHeight="1">
      <c r="A124" s="7" t="s">
        <v>72</v>
      </c>
      <c r="B124" s="7" t="s">
        <v>2083</v>
      </c>
      <c r="C124" s="7" t="s">
        <v>2846</v>
      </c>
      <c r="D124" s="7" t="s">
        <v>2081</v>
      </c>
      <c r="E124" s="7"/>
      <c r="F124" s="7" t="s">
        <v>2827</v>
      </c>
      <c r="G124" s="7"/>
      <c r="H124" s="7" t="s">
        <v>2286</v>
      </c>
      <c r="I124" s="7"/>
      <c r="J124" s="7" t="s">
        <v>2828</v>
      </c>
    </row>
    <row r="125" ht="22.5" customHeight="1">
      <c r="A125" s="7" t="s">
        <v>72</v>
      </c>
      <c r="B125" s="7" t="s">
        <v>2083</v>
      </c>
      <c r="C125" s="7" t="s">
        <v>2851</v>
      </c>
      <c r="D125" s="7" t="s">
        <v>2081</v>
      </c>
      <c r="E125" s="7"/>
      <c r="F125" s="7" t="s">
        <v>2852</v>
      </c>
      <c r="G125" s="7"/>
      <c r="H125" s="7" t="s">
        <v>2286</v>
      </c>
      <c r="I125" s="7"/>
      <c r="J125" s="7" t="s">
        <v>2854</v>
      </c>
    </row>
    <row r="126" ht="22.5" customHeight="1">
      <c r="A126" s="7" t="s">
        <v>72</v>
      </c>
      <c r="B126" s="7" t="s">
        <v>2083</v>
      </c>
      <c r="C126" s="7" t="s">
        <v>2855</v>
      </c>
      <c r="D126" s="7" t="s">
        <v>2081</v>
      </c>
      <c r="E126" s="7"/>
      <c r="F126" s="7" t="s">
        <v>2818</v>
      </c>
      <c r="G126" s="7"/>
      <c r="H126" s="7" t="s">
        <v>2286</v>
      </c>
      <c r="I126" s="7"/>
      <c r="J126" s="7" t="s">
        <v>2819</v>
      </c>
    </row>
    <row r="127" ht="22.5" customHeight="1">
      <c r="A127" s="7" t="s">
        <v>72</v>
      </c>
      <c r="B127" s="7" t="s">
        <v>2083</v>
      </c>
      <c r="C127" s="7" t="s">
        <v>2857</v>
      </c>
      <c r="D127" s="7" t="s">
        <v>2081</v>
      </c>
      <c r="E127" s="7"/>
      <c r="F127" s="7" t="s">
        <v>2847</v>
      </c>
      <c r="G127" s="7"/>
      <c r="H127" s="7" t="s">
        <v>2286</v>
      </c>
      <c r="I127" s="7"/>
      <c r="J127" s="7" t="s">
        <v>2850</v>
      </c>
    </row>
    <row r="128" ht="22.5" customHeight="1">
      <c r="A128" s="7" t="s">
        <v>72</v>
      </c>
      <c r="B128" s="7" t="s">
        <v>2083</v>
      </c>
      <c r="C128" s="7" t="s">
        <v>2859</v>
      </c>
      <c r="D128" s="7" t="s">
        <v>2081</v>
      </c>
      <c r="E128" s="7"/>
      <c r="F128" s="7" t="s">
        <v>2818</v>
      </c>
      <c r="G128" s="7"/>
      <c r="H128" s="7" t="s">
        <v>2286</v>
      </c>
      <c r="I128" s="7"/>
      <c r="J128" s="7" t="s">
        <v>2819</v>
      </c>
    </row>
    <row r="129" ht="22.5" customHeight="1">
      <c r="A129" s="7" t="s">
        <v>72</v>
      </c>
      <c r="B129" s="7" t="s">
        <v>2083</v>
      </c>
      <c r="C129" s="7" t="s">
        <v>2859</v>
      </c>
      <c r="D129" s="7" t="s">
        <v>2081</v>
      </c>
      <c r="E129" s="7"/>
      <c r="F129" s="7" t="s">
        <v>2814</v>
      </c>
      <c r="G129" s="7"/>
      <c r="H129" s="7" t="s">
        <v>2286</v>
      </c>
      <c r="I129" s="7"/>
      <c r="J129" s="7" t="s">
        <v>2816</v>
      </c>
    </row>
    <row r="130" ht="22.5" customHeight="1">
      <c r="A130" s="7" t="s">
        <v>72</v>
      </c>
      <c r="B130" s="7" t="s">
        <v>2083</v>
      </c>
      <c r="C130" s="7" t="s">
        <v>2863</v>
      </c>
      <c r="D130" s="7" t="s">
        <v>2081</v>
      </c>
      <c r="E130" s="7"/>
      <c r="F130" s="7" t="s">
        <v>2818</v>
      </c>
      <c r="G130" s="7"/>
      <c r="H130" s="7" t="s">
        <v>2286</v>
      </c>
      <c r="I130" s="7"/>
      <c r="J130" s="7" t="s">
        <v>2819</v>
      </c>
    </row>
    <row r="131" ht="22.5" customHeight="1">
      <c r="A131" s="7" t="s">
        <v>72</v>
      </c>
      <c r="B131" s="7" t="s">
        <v>2083</v>
      </c>
      <c r="C131" s="7" t="s">
        <v>2865</v>
      </c>
      <c r="D131" s="7" t="s">
        <v>2081</v>
      </c>
      <c r="E131" s="7"/>
      <c r="F131" s="7" t="s">
        <v>2847</v>
      </c>
      <c r="G131" s="7"/>
      <c r="H131" s="7" t="s">
        <v>2286</v>
      </c>
      <c r="I131" s="7"/>
      <c r="J131" s="7" t="s">
        <v>2850</v>
      </c>
    </row>
    <row r="132" ht="22.5" customHeight="1">
      <c r="A132" s="7" t="s">
        <v>72</v>
      </c>
      <c r="B132" s="7" t="s">
        <v>2083</v>
      </c>
      <c r="C132" s="7" t="s">
        <v>2867</v>
      </c>
      <c r="D132" s="7" t="s">
        <v>2081</v>
      </c>
      <c r="E132" s="7"/>
      <c r="F132" s="7" t="s">
        <v>2847</v>
      </c>
      <c r="G132" s="7"/>
      <c r="H132" s="7" t="s">
        <v>2286</v>
      </c>
      <c r="I132" s="7"/>
      <c r="J132" s="7" t="s">
        <v>2850</v>
      </c>
    </row>
    <row r="133" ht="22.5" customHeight="1">
      <c r="A133" s="7" t="s">
        <v>72</v>
      </c>
      <c r="B133" s="7" t="s">
        <v>2083</v>
      </c>
      <c r="C133" s="7" t="s">
        <v>2869</v>
      </c>
      <c r="D133" s="7" t="s">
        <v>2081</v>
      </c>
      <c r="E133" s="7"/>
      <c r="F133" s="7" t="s">
        <v>2870</v>
      </c>
      <c r="G133" s="7"/>
      <c r="H133" s="7" t="s">
        <v>2286</v>
      </c>
      <c r="I133" s="7"/>
      <c r="J133" s="7" t="s">
        <v>2872</v>
      </c>
    </row>
    <row r="134" ht="22.5" customHeight="1">
      <c r="A134" s="7" t="s">
        <v>72</v>
      </c>
      <c r="B134" s="7" t="s">
        <v>2083</v>
      </c>
      <c r="C134" s="7" t="s">
        <v>2869</v>
      </c>
      <c r="D134" s="7" t="s">
        <v>2081</v>
      </c>
      <c r="E134" s="7"/>
      <c r="F134" s="7" t="s">
        <v>2814</v>
      </c>
      <c r="G134" s="7"/>
      <c r="H134" s="7" t="s">
        <v>2286</v>
      </c>
      <c r="I134" s="7"/>
      <c r="J134" s="7" t="s">
        <v>2816</v>
      </c>
    </row>
    <row r="135" ht="22.5" customHeight="1">
      <c r="A135" s="7" t="s">
        <v>72</v>
      </c>
      <c r="B135" s="7" t="s">
        <v>2083</v>
      </c>
      <c r="C135" s="7" t="s">
        <v>2874</v>
      </c>
      <c r="D135" s="7" t="s">
        <v>2081</v>
      </c>
      <c r="E135" s="7"/>
      <c r="F135" s="7" t="s">
        <v>2807</v>
      </c>
      <c r="G135" s="7"/>
      <c r="H135" s="7" t="s">
        <v>2286</v>
      </c>
      <c r="I135" s="7"/>
      <c r="J135" s="7" t="s">
        <v>2808</v>
      </c>
    </row>
    <row r="136" ht="22.5" customHeight="1">
      <c r="A136" s="7" t="s">
        <v>72</v>
      </c>
      <c r="B136" s="7" t="s">
        <v>2083</v>
      </c>
      <c r="C136" s="7" t="s">
        <v>2876</v>
      </c>
      <c r="D136" s="7" t="s">
        <v>2081</v>
      </c>
      <c r="E136" s="7"/>
      <c r="F136" s="7" t="s">
        <v>2877</v>
      </c>
      <c r="G136" s="7"/>
      <c r="H136" s="7" t="s">
        <v>2286</v>
      </c>
      <c r="I136" s="7"/>
      <c r="J136" s="7" t="s">
        <v>2878</v>
      </c>
    </row>
    <row r="137" ht="22.5" customHeight="1">
      <c r="A137" s="7" t="s">
        <v>72</v>
      </c>
      <c r="B137" s="7" t="s">
        <v>2083</v>
      </c>
      <c r="C137" s="7" t="s">
        <v>2876</v>
      </c>
      <c r="D137" s="7" t="s">
        <v>2081</v>
      </c>
      <c r="E137" s="7"/>
      <c r="F137" s="7" t="s">
        <v>2877</v>
      </c>
      <c r="G137" s="7"/>
      <c r="H137" s="7" t="s">
        <v>2286</v>
      </c>
      <c r="I137" s="7"/>
      <c r="J137" s="7" t="s">
        <v>2878</v>
      </c>
    </row>
    <row r="138" ht="22.5" customHeight="1">
      <c r="A138" s="7" t="s">
        <v>72</v>
      </c>
      <c r="B138" s="7" t="s">
        <v>2083</v>
      </c>
      <c r="C138" s="7" t="s">
        <v>2880</v>
      </c>
      <c r="D138" s="7" t="s">
        <v>2081</v>
      </c>
      <c r="E138" s="7"/>
      <c r="F138" s="7" t="s">
        <v>2818</v>
      </c>
      <c r="G138" s="7"/>
      <c r="H138" s="7" t="s">
        <v>2286</v>
      </c>
      <c r="I138" s="7"/>
      <c r="J138" s="7" t="s">
        <v>2819</v>
      </c>
    </row>
    <row r="139" ht="22.5" customHeight="1">
      <c r="A139" s="7" t="s">
        <v>72</v>
      </c>
      <c r="B139" s="7" t="s">
        <v>2083</v>
      </c>
      <c r="C139" s="7" t="s">
        <v>2882</v>
      </c>
      <c r="D139" s="7" t="s">
        <v>2081</v>
      </c>
      <c r="E139" s="7"/>
      <c r="F139" s="7" t="s">
        <v>2883</v>
      </c>
      <c r="G139" s="7"/>
      <c r="H139" s="7" t="s">
        <v>2286</v>
      </c>
      <c r="I139" s="7"/>
      <c r="J139" s="7" t="s">
        <v>2884</v>
      </c>
    </row>
    <row r="140" ht="22.5" customHeight="1">
      <c r="A140" s="7" t="s">
        <v>230</v>
      </c>
      <c r="B140" s="7" t="s">
        <v>2054</v>
      </c>
      <c r="C140" s="7" t="s">
        <v>2886</v>
      </c>
      <c r="D140" s="7" t="s">
        <v>2050</v>
      </c>
      <c r="E140" s="7"/>
      <c r="F140" s="7" t="s">
        <v>2785</v>
      </c>
      <c r="G140" s="7"/>
      <c r="H140" s="7" t="s">
        <v>2286</v>
      </c>
      <c r="I140" s="7"/>
      <c r="J140" s="7" t="s">
        <v>2786</v>
      </c>
    </row>
    <row r="141" ht="22.5" customHeight="1">
      <c r="A141" s="7" t="s">
        <v>265</v>
      </c>
      <c r="B141" s="7" t="s">
        <v>2054</v>
      </c>
      <c r="C141" s="7" t="s">
        <v>2888</v>
      </c>
      <c r="D141" s="7" t="s">
        <v>2050</v>
      </c>
      <c r="E141" s="7"/>
      <c r="F141" s="7" t="s">
        <v>2789</v>
      </c>
      <c r="G141" s="7"/>
      <c r="H141" s="7" t="s">
        <v>2286</v>
      </c>
      <c r="I141" s="7"/>
      <c r="J141" s="7" t="s">
        <v>2790</v>
      </c>
    </row>
    <row r="142" ht="22.5" customHeight="1">
      <c r="A142" s="7" t="s">
        <v>241</v>
      </c>
      <c r="B142" s="7" t="s">
        <v>2054</v>
      </c>
      <c r="C142" s="7" t="s">
        <v>2890</v>
      </c>
      <c r="D142" s="7" t="s">
        <v>2050</v>
      </c>
      <c r="E142" s="7"/>
      <c r="F142" s="7" t="s">
        <v>2792</v>
      </c>
      <c r="G142" s="7"/>
      <c r="H142" s="7" t="s">
        <v>2286</v>
      </c>
      <c r="I142" s="7"/>
      <c r="J142" s="7" t="s">
        <v>2795</v>
      </c>
    </row>
    <row r="143" ht="22.5" customHeight="1">
      <c r="A143" s="7" t="s">
        <v>258</v>
      </c>
      <c r="B143" s="7" t="s">
        <v>2054</v>
      </c>
      <c r="C143" s="7" t="s">
        <v>2892</v>
      </c>
      <c r="D143" s="7" t="s">
        <v>2050</v>
      </c>
      <c r="E143" s="7"/>
      <c r="F143" s="7" t="s">
        <v>2797</v>
      </c>
      <c r="G143" s="7"/>
      <c r="H143" s="7" t="s">
        <v>2286</v>
      </c>
      <c r="I143" s="7"/>
      <c r="J143" s="7" t="s">
        <v>2798</v>
      </c>
    </row>
    <row r="144" ht="22.5" customHeight="1">
      <c r="A144" s="7" t="s">
        <v>1160</v>
      </c>
      <c r="B144" s="7" t="s">
        <v>2054</v>
      </c>
      <c r="C144" s="7" t="s">
        <v>2894</v>
      </c>
      <c r="D144" s="7" t="s">
        <v>2050</v>
      </c>
      <c r="E144" s="7"/>
      <c r="F144" s="7" t="s">
        <v>2803</v>
      </c>
      <c r="G144" s="7"/>
      <c r="H144" s="7" t="s">
        <v>2286</v>
      </c>
      <c r="I144" s="7"/>
      <c r="J144" s="7" t="s">
        <v>2804</v>
      </c>
    </row>
    <row r="145" ht="22.5" customHeight="1">
      <c r="A145" s="7" t="s">
        <v>692</v>
      </c>
      <c r="B145" s="7" t="s">
        <v>2083</v>
      </c>
      <c r="C145" s="7" t="s">
        <v>2896</v>
      </c>
      <c r="D145" s="7" t="s">
        <v>2081</v>
      </c>
      <c r="E145" s="7"/>
      <c r="F145" s="7" t="s">
        <v>2807</v>
      </c>
      <c r="G145" s="7"/>
      <c r="H145" s="7" t="s">
        <v>2286</v>
      </c>
      <c r="I145" s="7"/>
      <c r="J145" s="7" t="s">
        <v>2808</v>
      </c>
    </row>
    <row r="146" ht="22.5" customHeight="1">
      <c r="A146" s="7" t="s">
        <v>701</v>
      </c>
      <c r="B146" s="7" t="s">
        <v>2083</v>
      </c>
      <c r="C146" s="7" t="s">
        <v>2899</v>
      </c>
      <c r="D146" s="7" t="s">
        <v>2081</v>
      </c>
      <c r="E146" s="7"/>
      <c r="F146" s="7" t="s">
        <v>2807</v>
      </c>
      <c r="G146" s="7"/>
      <c r="H146" s="7" t="s">
        <v>2286</v>
      </c>
      <c r="I146" s="7"/>
      <c r="J146" s="7" t="s">
        <v>2808</v>
      </c>
    </row>
    <row r="147" ht="22.5" customHeight="1">
      <c r="A147" s="7" t="s">
        <v>379</v>
      </c>
      <c r="B147" s="7" t="s">
        <v>2083</v>
      </c>
      <c r="C147" s="7" t="s">
        <v>2901</v>
      </c>
      <c r="D147" s="7" t="s">
        <v>2081</v>
      </c>
      <c r="E147" s="7"/>
      <c r="F147" s="7" t="s">
        <v>2814</v>
      </c>
      <c r="G147" s="7"/>
      <c r="H147" s="7" t="s">
        <v>2286</v>
      </c>
      <c r="I147" s="7"/>
      <c r="J147" s="7" t="s">
        <v>2816</v>
      </c>
    </row>
    <row r="148" ht="22.5" customHeight="1">
      <c r="A148" s="7" t="s">
        <v>576</v>
      </c>
      <c r="B148" s="7" t="s">
        <v>2083</v>
      </c>
      <c r="C148" s="7" t="s">
        <v>2902</v>
      </c>
      <c r="D148" s="7" t="s">
        <v>2081</v>
      </c>
      <c r="E148" s="7"/>
      <c r="F148" s="7" t="s">
        <v>2818</v>
      </c>
      <c r="G148" s="7"/>
      <c r="H148" s="7" t="s">
        <v>2286</v>
      </c>
      <c r="I148" s="7"/>
      <c r="J148" s="7" t="s">
        <v>2819</v>
      </c>
    </row>
    <row r="149" ht="22.5" customHeight="1">
      <c r="A149" s="7" t="s">
        <v>2904</v>
      </c>
      <c r="B149" s="7" t="s">
        <v>2083</v>
      </c>
      <c r="C149" s="7" t="s">
        <v>2905</v>
      </c>
      <c r="D149" s="7" t="s">
        <v>2081</v>
      </c>
      <c r="E149" s="7"/>
      <c r="F149" s="7" t="s">
        <v>2814</v>
      </c>
      <c r="G149" s="7"/>
      <c r="H149" s="7" t="s">
        <v>2286</v>
      </c>
      <c r="I149" s="7"/>
      <c r="J149" s="7" t="s">
        <v>2816</v>
      </c>
    </row>
    <row r="150" ht="22.5" customHeight="1">
      <c r="A150" s="7" t="s">
        <v>237</v>
      </c>
      <c r="B150" s="7" t="s">
        <v>2083</v>
      </c>
      <c r="C150" s="7" t="s">
        <v>2908</v>
      </c>
      <c r="D150" s="7" t="s">
        <v>2081</v>
      </c>
      <c r="E150" s="7"/>
      <c r="F150" s="7" t="s">
        <v>2814</v>
      </c>
      <c r="G150" s="7"/>
      <c r="H150" s="7" t="s">
        <v>2286</v>
      </c>
      <c r="I150" s="7"/>
      <c r="J150" s="7" t="s">
        <v>2816</v>
      </c>
    </row>
    <row r="151" ht="22.5" customHeight="1">
      <c r="A151" s="7" t="s">
        <v>267</v>
      </c>
      <c r="B151" s="7" t="s">
        <v>2083</v>
      </c>
      <c r="C151" s="7" t="s">
        <v>2909</v>
      </c>
      <c r="D151" s="7" t="s">
        <v>2081</v>
      </c>
      <c r="E151" s="7"/>
      <c r="F151" s="7" t="s">
        <v>2827</v>
      </c>
      <c r="G151" s="7"/>
      <c r="H151" s="7" t="s">
        <v>2286</v>
      </c>
      <c r="I151" s="7"/>
      <c r="J151" s="7" t="s">
        <v>2828</v>
      </c>
    </row>
    <row r="152" ht="22.5" customHeight="1">
      <c r="A152" s="7" t="s">
        <v>228</v>
      </c>
      <c r="B152" s="7" t="s">
        <v>2083</v>
      </c>
      <c r="C152" s="7" t="s">
        <v>2912</v>
      </c>
      <c r="D152" s="7" t="s">
        <v>2081</v>
      </c>
      <c r="E152" s="7"/>
      <c r="F152" s="7" t="s">
        <v>2832</v>
      </c>
      <c r="G152" s="7"/>
      <c r="H152" s="7" t="s">
        <v>2286</v>
      </c>
      <c r="I152" s="7"/>
      <c r="J152" s="7" t="s">
        <v>2834</v>
      </c>
    </row>
    <row r="153" ht="22.5" customHeight="1">
      <c r="A153" s="7" t="s">
        <v>230</v>
      </c>
      <c r="B153" s="7" t="s">
        <v>2083</v>
      </c>
      <c r="C153" s="7" t="s">
        <v>2913</v>
      </c>
      <c r="D153" s="7" t="s">
        <v>2081</v>
      </c>
      <c r="E153" s="7"/>
      <c r="F153" s="7" t="s">
        <v>2838</v>
      </c>
      <c r="G153" s="7"/>
      <c r="H153" s="7" t="s">
        <v>2286</v>
      </c>
      <c r="I153" s="7"/>
      <c r="J153" s="7" t="s">
        <v>2840</v>
      </c>
    </row>
    <row r="154" ht="22.5" customHeight="1">
      <c r="A154" s="7" t="s">
        <v>265</v>
      </c>
      <c r="B154" s="7" t="s">
        <v>2083</v>
      </c>
      <c r="C154" s="7" t="s">
        <v>2913</v>
      </c>
      <c r="D154" s="7" t="s">
        <v>2081</v>
      </c>
      <c r="E154" s="7"/>
      <c r="F154" s="7" t="s">
        <v>2827</v>
      </c>
      <c r="G154" s="7"/>
      <c r="H154" s="7" t="s">
        <v>2286</v>
      </c>
      <c r="I154" s="7"/>
      <c r="J154" s="7" t="s">
        <v>2828</v>
      </c>
    </row>
    <row r="155" ht="22.5" customHeight="1">
      <c r="A155" s="7" t="s">
        <v>262</v>
      </c>
      <c r="B155" s="7" t="s">
        <v>2083</v>
      </c>
      <c r="C155" s="7" t="s">
        <v>2916</v>
      </c>
      <c r="D155" s="7" t="s">
        <v>2081</v>
      </c>
      <c r="E155" s="7"/>
      <c r="F155" s="7" t="s">
        <v>2814</v>
      </c>
      <c r="G155" s="7"/>
      <c r="H155" s="7" t="s">
        <v>2286</v>
      </c>
      <c r="I155" s="7"/>
      <c r="J155" s="7" t="s">
        <v>2816</v>
      </c>
    </row>
    <row r="156" ht="22.5" customHeight="1">
      <c r="A156" s="7" t="s">
        <v>260</v>
      </c>
      <c r="B156" s="7" t="s">
        <v>2083</v>
      </c>
      <c r="C156" s="7" t="s">
        <v>2917</v>
      </c>
      <c r="D156" s="7" t="s">
        <v>2081</v>
      </c>
      <c r="E156" s="7"/>
      <c r="F156" s="7" t="s">
        <v>2832</v>
      </c>
      <c r="G156" s="7"/>
      <c r="H156" s="7" t="s">
        <v>2286</v>
      </c>
      <c r="I156" s="7"/>
      <c r="J156" s="7" t="s">
        <v>2834</v>
      </c>
    </row>
    <row r="157" ht="22.5" customHeight="1">
      <c r="A157" s="7" t="s">
        <v>156</v>
      </c>
      <c r="B157" s="7" t="s">
        <v>2083</v>
      </c>
      <c r="C157" s="7" t="s">
        <v>2920</v>
      </c>
      <c r="D157" s="7" t="s">
        <v>2081</v>
      </c>
      <c r="E157" s="7"/>
      <c r="F157" s="7" t="s">
        <v>2847</v>
      </c>
      <c r="G157" s="7"/>
      <c r="H157" s="7" t="s">
        <v>2286</v>
      </c>
      <c r="I157" s="7"/>
      <c r="J157" s="7" t="s">
        <v>2850</v>
      </c>
    </row>
    <row r="158" ht="22.5" customHeight="1">
      <c r="A158" s="7" t="s">
        <v>169</v>
      </c>
      <c r="B158" s="7" t="s">
        <v>2083</v>
      </c>
      <c r="C158" s="7" t="s">
        <v>2922</v>
      </c>
      <c r="D158" s="7" t="s">
        <v>2081</v>
      </c>
      <c r="E158" s="7"/>
      <c r="F158" s="7" t="s">
        <v>2827</v>
      </c>
      <c r="G158" s="7"/>
      <c r="H158" s="7" t="s">
        <v>2286</v>
      </c>
      <c r="I158" s="7"/>
      <c r="J158" s="7" t="s">
        <v>2828</v>
      </c>
    </row>
    <row r="159" ht="22.5" customHeight="1">
      <c r="A159" s="7" t="s">
        <v>234</v>
      </c>
      <c r="B159" s="7" t="s">
        <v>2083</v>
      </c>
      <c r="C159" s="7" t="s">
        <v>2924</v>
      </c>
      <c r="D159" s="7" t="s">
        <v>2081</v>
      </c>
      <c r="E159" s="7"/>
      <c r="F159" s="7" t="s">
        <v>2852</v>
      </c>
      <c r="G159" s="7"/>
      <c r="H159" s="7" t="s">
        <v>2286</v>
      </c>
      <c r="I159" s="7"/>
      <c r="J159" s="7" t="s">
        <v>2854</v>
      </c>
    </row>
    <row r="160" ht="22.5" customHeight="1">
      <c r="A160" s="7" t="s">
        <v>1239</v>
      </c>
      <c r="B160" s="7" t="s">
        <v>2083</v>
      </c>
      <c r="C160" s="7" t="s">
        <v>2925</v>
      </c>
      <c r="D160" s="7" t="s">
        <v>2081</v>
      </c>
      <c r="E160" s="7"/>
      <c r="F160" s="7" t="s">
        <v>2818</v>
      </c>
      <c r="G160" s="7"/>
      <c r="H160" s="7" t="s">
        <v>2286</v>
      </c>
      <c r="I160" s="7"/>
      <c r="J160" s="7" t="s">
        <v>2819</v>
      </c>
    </row>
    <row r="161" ht="22.5" customHeight="1">
      <c r="A161" s="7" t="s">
        <v>1162</v>
      </c>
      <c r="B161" s="7" t="s">
        <v>2083</v>
      </c>
      <c r="C161" s="7" t="s">
        <v>2926</v>
      </c>
      <c r="D161" s="7" t="s">
        <v>2081</v>
      </c>
      <c r="E161" s="7"/>
      <c r="F161" s="7" t="s">
        <v>2847</v>
      </c>
      <c r="G161" s="7"/>
      <c r="H161" s="7" t="s">
        <v>2286</v>
      </c>
      <c r="I161" s="7"/>
      <c r="J161" s="7" t="s">
        <v>2850</v>
      </c>
    </row>
    <row r="162" ht="22.5" customHeight="1">
      <c r="A162" s="7" t="s">
        <v>241</v>
      </c>
      <c r="B162" s="7" t="s">
        <v>2083</v>
      </c>
      <c r="C162" s="7" t="s">
        <v>2929</v>
      </c>
      <c r="D162" s="7" t="s">
        <v>2081</v>
      </c>
      <c r="E162" s="7"/>
      <c r="F162" s="7" t="s">
        <v>2818</v>
      </c>
      <c r="G162" s="7"/>
      <c r="H162" s="7" t="s">
        <v>2286</v>
      </c>
      <c r="I162" s="7"/>
      <c r="J162" s="7" t="s">
        <v>2819</v>
      </c>
    </row>
    <row r="163" ht="22.5" customHeight="1">
      <c r="A163" s="7" t="s">
        <v>258</v>
      </c>
      <c r="B163" s="7" t="s">
        <v>2083</v>
      </c>
      <c r="C163" s="7" t="s">
        <v>2929</v>
      </c>
      <c r="D163" s="7" t="s">
        <v>2081</v>
      </c>
      <c r="E163" s="7"/>
      <c r="F163" s="7" t="s">
        <v>2814</v>
      </c>
      <c r="G163" s="7"/>
      <c r="H163" s="7" t="s">
        <v>2286</v>
      </c>
      <c r="I163" s="7"/>
      <c r="J163" s="7" t="s">
        <v>2816</v>
      </c>
    </row>
    <row r="164" ht="22.5" customHeight="1">
      <c r="A164" s="7" t="s">
        <v>72</v>
      </c>
      <c r="B164" s="7" t="s">
        <v>2083</v>
      </c>
      <c r="C164" s="7" t="s">
        <v>2931</v>
      </c>
      <c r="D164" s="7" t="s">
        <v>2081</v>
      </c>
      <c r="E164" s="7"/>
      <c r="F164" s="7" t="s">
        <v>2818</v>
      </c>
      <c r="G164" s="7"/>
      <c r="H164" s="7" t="s">
        <v>2286</v>
      </c>
      <c r="I164" s="7"/>
      <c r="J164" s="7" t="s">
        <v>2819</v>
      </c>
    </row>
    <row r="165" ht="22.5" customHeight="1">
      <c r="A165" s="7" t="s">
        <v>1160</v>
      </c>
      <c r="B165" s="7" t="s">
        <v>2083</v>
      </c>
      <c r="C165" s="7" t="s">
        <v>2933</v>
      </c>
      <c r="D165" s="7" t="s">
        <v>2081</v>
      </c>
      <c r="E165" s="7"/>
      <c r="F165" s="7" t="s">
        <v>2847</v>
      </c>
      <c r="G165" s="7"/>
      <c r="H165" s="7" t="s">
        <v>2286</v>
      </c>
      <c r="I165" s="7"/>
      <c r="J165" s="7" t="s">
        <v>2850</v>
      </c>
    </row>
    <row r="166" ht="22.5" customHeight="1">
      <c r="A166" s="7" t="s">
        <v>1164</v>
      </c>
      <c r="B166" s="7" t="s">
        <v>2083</v>
      </c>
      <c r="C166" s="7" t="s">
        <v>2934</v>
      </c>
      <c r="D166" s="7" t="s">
        <v>2081</v>
      </c>
      <c r="E166" s="7"/>
      <c r="F166" s="7" t="s">
        <v>2847</v>
      </c>
      <c r="G166" s="7"/>
      <c r="H166" s="7" t="s">
        <v>2286</v>
      </c>
      <c r="I166" s="7"/>
      <c r="J166" s="7" t="s">
        <v>2850</v>
      </c>
    </row>
    <row r="167" ht="22.5" customHeight="1">
      <c r="A167" s="7" t="s">
        <v>170</v>
      </c>
      <c r="B167" s="7" t="s">
        <v>2083</v>
      </c>
      <c r="C167" s="7" t="s">
        <v>2935</v>
      </c>
      <c r="D167" s="7" t="s">
        <v>2081</v>
      </c>
      <c r="E167" s="7"/>
      <c r="F167" s="7" t="s">
        <v>2870</v>
      </c>
      <c r="G167" s="7"/>
      <c r="H167" s="7" t="s">
        <v>2286</v>
      </c>
      <c r="I167" s="7"/>
      <c r="J167" s="7" t="s">
        <v>2872</v>
      </c>
    </row>
    <row r="168" ht="22.5" customHeight="1">
      <c r="A168" s="7" t="s">
        <v>266</v>
      </c>
      <c r="B168" s="7" t="s">
        <v>2083</v>
      </c>
      <c r="C168" s="7" t="s">
        <v>2937</v>
      </c>
      <c r="D168" s="7" t="s">
        <v>2081</v>
      </c>
      <c r="E168" s="7"/>
      <c r="F168" s="7" t="s">
        <v>2814</v>
      </c>
      <c r="G168" s="7"/>
      <c r="H168" s="7" t="s">
        <v>2286</v>
      </c>
      <c r="I168" s="7"/>
      <c r="J168" s="7" t="s">
        <v>2816</v>
      </c>
    </row>
    <row r="169" ht="22.5" customHeight="1">
      <c r="A169" s="7" t="s">
        <v>482</v>
      </c>
      <c r="B169" s="7" t="s">
        <v>2083</v>
      </c>
      <c r="C169" s="7" t="s">
        <v>2937</v>
      </c>
      <c r="D169" s="7" t="s">
        <v>2081</v>
      </c>
      <c r="E169" s="7"/>
      <c r="F169" s="7" t="s">
        <v>2807</v>
      </c>
      <c r="G169" s="7"/>
      <c r="H169" s="7" t="s">
        <v>2286</v>
      </c>
      <c r="I169" s="7"/>
      <c r="J169" s="7" t="s">
        <v>2808</v>
      </c>
    </row>
    <row r="170" ht="22.5" customHeight="1">
      <c r="A170" s="7" t="s">
        <v>1433</v>
      </c>
      <c r="B170" s="7" t="s">
        <v>2083</v>
      </c>
      <c r="C170" s="7" t="s">
        <v>2941</v>
      </c>
      <c r="D170" s="7" t="s">
        <v>2081</v>
      </c>
      <c r="E170" s="7"/>
      <c r="F170" s="7" t="s">
        <v>2877</v>
      </c>
      <c r="G170" s="7"/>
      <c r="H170" s="7" t="s">
        <v>2286</v>
      </c>
      <c r="I170" s="7"/>
      <c r="J170" s="7" t="s">
        <v>2878</v>
      </c>
    </row>
    <row r="171" ht="22.5" customHeight="1">
      <c r="A171" s="7" t="s">
        <v>1202</v>
      </c>
      <c r="B171" s="7" t="s">
        <v>2083</v>
      </c>
      <c r="C171" s="7" t="s">
        <v>2942</v>
      </c>
      <c r="D171" s="7" t="s">
        <v>2081</v>
      </c>
      <c r="E171" s="7"/>
      <c r="F171" s="7" t="s">
        <v>2877</v>
      </c>
      <c r="G171" s="7"/>
      <c r="H171" s="7" t="s">
        <v>2286</v>
      </c>
      <c r="I171" s="7"/>
      <c r="J171" s="7" t="s">
        <v>2878</v>
      </c>
    </row>
    <row r="172" ht="22.5" customHeight="1">
      <c r="A172" s="7" t="s">
        <v>1353</v>
      </c>
      <c r="B172" s="7" t="s">
        <v>2083</v>
      </c>
      <c r="C172" s="7" t="s">
        <v>2945</v>
      </c>
      <c r="D172" s="7" t="s">
        <v>2081</v>
      </c>
      <c r="E172" s="7"/>
      <c r="F172" s="7" t="s">
        <v>2818</v>
      </c>
      <c r="G172" s="7"/>
      <c r="H172" s="7" t="s">
        <v>2286</v>
      </c>
      <c r="I172" s="7"/>
      <c r="J172" s="7" t="s">
        <v>2819</v>
      </c>
    </row>
    <row r="173" ht="22.5" customHeight="1">
      <c r="A173" s="7" t="s">
        <v>131</v>
      </c>
      <c r="B173" s="7" t="s">
        <v>2083</v>
      </c>
      <c r="C173" s="7" t="s">
        <v>2945</v>
      </c>
      <c r="D173" s="7" t="s">
        <v>2081</v>
      </c>
      <c r="E173" s="7"/>
      <c r="F173" s="7" t="s">
        <v>2883</v>
      </c>
      <c r="G173" s="7"/>
      <c r="H173" s="7" t="s">
        <v>2286</v>
      </c>
      <c r="I173" s="7"/>
      <c r="J173" s="7" t="s">
        <v>2884</v>
      </c>
    </row>
    <row r="174" ht="22.5" customHeight="1">
      <c r="A174" s="7" t="s">
        <v>1086</v>
      </c>
      <c r="B174" s="7" t="s">
        <v>2083</v>
      </c>
      <c r="C174" s="7" t="s">
        <v>2947</v>
      </c>
      <c r="D174" s="7" t="s">
        <v>2081</v>
      </c>
      <c r="E174" s="7"/>
      <c r="F174" s="7" t="s">
        <v>2948</v>
      </c>
      <c r="G174" s="7"/>
      <c r="H174" s="7" t="s">
        <v>2286</v>
      </c>
      <c r="I174" s="7"/>
      <c r="J174" s="7" t="s">
        <v>2950</v>
      </c>
    </row>
    <row r="175" ht="22.5" customHeight="1">
      <c r="A175" s="7" t="s">
        <v>153</v>
      </c>
      <c r="B175" s="7" t="s">
        <v>2083</v>
      </c>
      <c r="C175" s="7" t="s">
        <v>2951</v>
      </c>
      <c r="D175" s="7" t="s">
        <v>2081</v>
      </c>
      <c r="E175" s="7"/>
      <c r="F175" s="7" t="s">
        <v>2807</v>
      </c>
      <c r="G175" s="7"/>
      <c r="H175" s="7" t="s">
        <v>2286</v>
      </c>
      <c r="I175" s="7"/>
      <c r="J175" s="7" t="s">
        <v>2808</v>
      </c>
    </row>
    <row r="176" ht="22.5" customHeight="1">
      <c r="A176" s="7" t="s">
        <v>1400</v>
      </c>
      <c r="B176" s="7" t="s">
        <v>2083</v>
      </c>
      <c r="C176" s="7" t="s">
        <v>2952</v>
      </c>
      <c r="D176" s="7" t="s">
        <v>2081</v>
      </c>
      <c r="E176" s="7"/>
      <c r="F176" s="7" t="s">
        <v>2877</v>
      </c>
      <c r="G176" s="7"/>
      <c r="H176" s="7" t="s">
        <v>2286</v>
      </c>
      <c r="I176" s="7"/>
      <c r="J176" s="7" t="s">
        <v>2878</v>
      </c>
    </row>
    <row r="177" ht="22.5" customHeight="1">
      <c r="A177" s="7" t="s">
        <v>1438</v>
      </c>
      <c r="B177" s="7" t="s">
        <v>2083</v>
      </c>
      <c r="C177" s="7" t="s">
        <v>2955</v>
      </c>
      <c r="D177" s="7" t="s">
        <v>2081</v>
      </c>
      <c r="E177" s="7"/>
      <c r="F177" s="7" t="s">
        <v>2877</v>
      </c>
      <c r="G177" s="7"/>
      <c r="H177" s="7" t="s">
        <v>2286</v>
      </c>
      <c r="I177" s="7"/>
      <c r="J177" s="7" t="s">
        <v>2878</v>
      </c>
    </row>
    <row r="178" ht="22.5" customHeight="1">
      <c r="A178" s="7" t="s">
        <v>235</v>
      </c>
      <c r="B178" s="7" t="s">
        <v>2083</v>
      </c>
      <c r="C178" s="7" t="s">
        <v>2957</v>
      </c>
      <c r="D178" s="7" t="s">
        <v>2081</v>
      </c>
      <c r="E178" s="7"/>
      <c r="F178" s="7" t="s">
        <v>2847</v>
      </c>
      <c r="G178" s="7"/>
      <c r="H178" s="7" t="s">
        <v>2286</v>
      </c>
      <c r="I178" s="7"/>
      <c r="J178" s="7" t="s">
        <v>2850</v>
      </c>
    </row>
    <row r="179" ht="22.5" customHeight="1">
      <c r="A179" s="7" t="s">
        <v>230</v>
      </c>
      <c r="B179" s="7" t="s">
        <v>2016</v>
      </c>
      <c r="C179" s="7" t="s">
        <v>2958</v>
      </c>
      <c r="D179" s="7" t="s">
        <v>2013</v>
      </c>
      <c r="E179" s="7"/>
      <c r="F179" s="7" t="s">
        <v>2838</v>
      </c>
      <c r="G179" s="7" t="s">
        <v>2643</v>
      </c>
      <c r="H179" s="7" t="s">
        <v>2286</v>
      </c>
      <c r="I179" s="7"/>
      <c r="J179" s="7" t="s">
        <v>2960</v>
      </c>
    </row>
    <row r="180" ht="22.5" customHeight="1">
      <c r="A180" s="7" t="s">
        <v>265</v>
      </c>
      <c r="B180" s="7" t="s">
        <v>2016</v>
      </c>
      <c r="C180" s="7" t="s">
        <v>2961</v>
      </c>
      <c r="D180" s="7" t="s">
        <v>2013</v>
      </c>
      <c r="E180" s="7"/>
      <c r="F180" s="7" t="s">
        <v>2827</v>
      </c>
      <c r="G180" s="7" t="s">
        <v>2648</v>
      </c>
      <c r="H180" s="7" t="s">
        <v>2286</v>
      </c>
      <c r="I180" s="7"/>
      <c r="J180" s="7" t="s">
        <v>2963</v>
      </c>
    </row>
    <row r="181" ht="22.5" customHeight="1">
      <c r="A181" s="7" t="s">
        <v>241</v>
      </c>
      <c r="B181" s="7" t="s">
        <v>2016</v>
      </c>
      <c r="C181" s="7" t="s">
        <v>2965</v>
      </c>
      <c r="D181" s="7" t="s">
        <v>2013</v>
      </c>
      <c r="E181" s="7"/>
      <c r="F181" s="7" t="s">
        <v>2818</v>
      </c>
      <c r="G181" s="7" t="s">
        <v>2966</v>
      </c>
      <c r="H181" s="7" t="s">
        <v>2286</v>
      </c>
      <c r="I181" s="7"/>
      <c r="J181" s="7" t="s">
        <v>2967</v>
      </c>
    </row>
    <row r="182" ht="22.5" customHeight="1">
      <c r="A182" s="7" t="s">
        <v>258</v>
      </c>
      <c r="B182" s="7" t="s">
        <v>2016</v>
      </c>
      <c r="C182" s="7" t="s">
        <v>2965</v>
      </c>
      <c r="D182" s="7" t="s">
        <v>2013</v>
      </c>
      <c r="E182" s="7"/>
      <c r="F182" s="7" t="s">
        <v>2814</v>
      </c>
      <c r="G182" s="7" t="s">
        <v>2697</v>
      </c>
      <c r="H182" s="7" t="s">
        <v>2286</v>
      </c>
      <c r="I182" s="7"/>
      <c r="J182" s="7" t="s">
        <v>2971</v>
      </c>
    </row>
    <row r="183" ht="22.5" customHeight="1">
      <c r="A183" s="7" t="s">
        <v>1160</v>
      </c>
      <c r="B183" s="7" t="s">
        <v>2016</v>
      </c>
      <c r="C183" s="7" t="s">
        <v>2972</v>
      </c>
      <c r="D183" s="7" t="s">
        <v>2013</v>
      </c>
      <c r="E183" s="7"/>
      <c r="F183" s="7" t="s">
        <v>2847</v>
      </c>
      <c r="G183" s="7" t="s">
        <v>2975</v>
      </c>
      <c r="H183" s="7" t="s">
        <v>2286</v>
      </c>
      <c r="I183" s="7"/>
      <c r="J183" s="7" t="s">
        <v>2976</v>
      </c>
    </row>
    <row r="184" ht="22.5" customHeight="1">
      <c r="A184" s="7" t="s">
        <v>72</v>
      </c>
      <c r="B184" s="7" t="s">
        <v>2054</v>
      </c>
      <c r="C184" s="7" t="s">
        <v>2977</v>
      </c>
      <c r="D184" s="7" t="s">
        <v>2050</v>
      </c>
      <c r="E184" s="7"/>
      <c r="F184" s="7" t="s">
        <v>2978</v>
      </c>
      <c r="G184" s="7"/>
      <c r="H184" s="7" t="s">
        <v>2286</v>
      </c>
      <c r="I184" s="7"/>
      <c r="J184" s="7" t="s">
        <v>2981</v>
      </c>
    </row>
    <row r="185" ht="22.5" customHeight="1">
      <c r="A185" s="7" t="s">
        <v>72</v>
      </c>
      <c r="B185" s="7" t="s">
        <v>2054</v>
      </c>
      <c r="C185" s="7" t="s">
        <v>2982</v>
      </c>
      <c r="D185" s="7" t="s">
        <v>2050</v>
      </c>
      <c r="E185" s="7"/>
      <c r="F185" s="7" t="s">
        <v>2978</v>
      </c>
      <c r="G185" s="7"/>
      <c r="H185" s="7" t="s">
        <v>2286</v>
      </c>
      <c r="I185" s="7"/>
      <c r="J185" s="7" t="s">
        <v>2984</v>
      </c>
    </row>
    <row r="186" ht="22.5" customHeight="1">
      <c r="A186" s="7" t="s">
        <v>72</v>
      </c>
      <c r="B186" s="7" t="s">
        <v>2054</v>
      </c>
      <c r="C186" s="7" t="s">
        <v>2986</v>
      </c>
      <c r="D186" s="7" t="s">
        <v>2050</v>
      </c>
      <c r="E186" s="7"/>
      <c r="F186" s="7" t="s">
        <v>2978</v>
      </c>
      <c r="G186" s="7"/>
      <c r="H186" s="7" t="s">
        <v>2286</v>
      </c>
      <c r="I186" s="7"/>
      <c r="J186" s="7" t="s">
        <v>2984</v>
      </c>
    </row>
    <row r="187" ht="22.5" customHeight="1">
      <c r="A187" s="7" t="s">
        <v>72</v>
      </c>
      <c r="B187" s="7" t="s">
        <v>2054</v>
      </c>
      <c r="C187" s="7" t="s">
        <v>2990</v>
      </c>
      <c r="D187" s="7" t="s">
        <v>2050</v>
      </c>
      <c r="E187" s="7"/>
      <c r="F187" s="7" t="s">
        <v>2978</v>
      </c>
      <c r="G187" s="7"/>
      <c r="H187" s="7" t="s">
        <v>2286</v>
      </c>
      <c r="I187" s="7"/>
      <c r="J187" s="7" t="s">
        <v>2984</v>
      </c>
    </row>
    <row r="188" ht="22.5" customHeight="1">
      <c r="A188" s="7" t="s">
        <v>72</v>
      </c>
      <c r="B188" s="7" t="s">
        <v>2054</v>
      </c>
      <c r="C188" s="7" t="s">
        <v>2994</v>
      </c>
      <c r="D188" s="7" t="s">
        <v>2050</v>
      </c>
      <c r="E188" s="7"/>
      <c r="F188" s="7" t="s">
        <v>2978</v>
      </c>
      <c r="G188" s="7"/>
      <c r="H188" s="7" t="s">
        <v>2286</v>
      </c>
      <c r="I188" s="7"/>
      <c r="J188" s="7" t="s">
        <v>2996</v>
      </c>
    </row>
    <row r="189" ht="22.5" customHeight="1">
      <c r="A189" s="7" t="s">
        <v>241</v>
      </c>
      <c r="B189" s="7" t="s">
        <v>2054</v>
      </c>
      <c r="C189" s="7" t="s">
        <v>2998</v>
      </c>
      <c r="D189" s="7" t="s">
        <v>2050</v>
      </c>
      <c r="E189" s="7"/>
      <c r="F189" s="7" t="s">
        <v>2978</v>
      </c>
      <c r="G189" s="7"/>
      <c r="H189" s="7" t="s">
        <v>2286</v>
      </c>
      <c r="I189" s="7"/>
      <c r="J189" s="7" t="s">
        <v>2996</v>
      </c>
    </row>
    <row r="190" ht="22.5" customHeight="1">
      <c r="A190" s="7" t="s">
        <v>332</v>
      </c>
      <c r="B190" s="7" t="s">
        <v>2054</v>
      </c>
      <c r="C190" s="7" t="s">
        <v>3002</v>
      </c>
      <c r="D190" s="7" t="s">
        <v>2050</v>
      </c>
      <c r="E190" s="7"/>
      <c r="F190" s="7" t="s">
        <v>3003</v>
      </c>
      <c r="G190" s="7"/>
      <c r="H190" s="7" t="s">
        <v>2286</v>
      </c>
      <c r="I190" s="7"/>
      <c r="J190" s="7" t="s">
        <v>3005</v>
      </c>
    </row>
    <row r="191" ht="22.5" customHeight="1">
      <c r="A191" s="7" t="s">
        <v>228</v>
      </c>
      <c r="B191" s="7" t="s">
        <v>2054</v>
      </c>
      <c r="C191" s="7" t="s">
        <v>3007</v>
      </c>
      <c r="D191" s="7" t="s">
        <v>2050</v>
      </c>
      <c r="E191" s="7"/>
      <c r="F191" s="7" t="s">
        <v>3008</v>
      </c>
      <c r="G191" s="7"/>
      <c r="H191" s="7" t="s">
        <v>2286</v>
      </c>
      <c r="I191" s="7"/>
      <c r="J191" s="7" t="s">
        <v>3010</v>
      </c>
    </row>
    <row r="192" ht="22.5" customHeight="1">
      <c r="A192" s="7" t="s">
        <v>230</v>
      </c>
      <c r="B192" s="7" t="s">
        <v>2054</v>
      </c>
      <c r="C192" s="7" t="s">
        <v>3011</v>
      </c>
      <c r="D192" s="7" t="s">
        <v>2050</v>
      </c>
      <c r="E192" s="7"/>
      <c r="F192" s="7" t="s">
        <v>2785</v>
      </c>
      <c r="G192" s="7"/>
      <c r="H192" s="7" t="s">
        <v>2286</v>
      </c>
      <c r="I192" s="7"/>
      <c r="J192" s="7" t="s">
        <v>3012</v>
      </c>
    </row>
    <row r="193" ht="22.5" customHeight="1">
      <c r="A193" s="7" t="s">
        <v>265</v>
      </c>
      <c r="B193" s="7" t="s">
        <v>2054</v>
      </c>
      <c r="C193" s="7" t="s">
        <v>3014</v>
      </c>
      <c r="D193" s="7" t="s">
        <v>2050</v>
      </c>
      <c r="E193" s="7"/>
      <c r="F193" s="7" t="s">
        <v>2789</v>
      </c>
      <c r="G193" s="7"/>
      <c r="H193" s="7" t="s">
        <v>2286</v>
      </c>
      <c r="I193" s="7"/>
      <c r="J193" s="7" t="s">
        <v>3016</v>
      </c>
    </row>
    <row r="194" ht="22.5" customHeight="1">
      <c r="A194" s="7" t="s">
        <v>262</v>
      </c>
      <c r="B194" s="7" t="s">
        <v>2054</v>
      </c>
      <c r="C194" s="7" t="s">
        <v>3018</v>
      </c>
      <c r="D194" s="7" t="s">
        <v>2050</v>
      </c>
      <c r="E194" s="7"/>
      <c r="F194" s="7" t="s">
        <v>3020</v>
      </c>
      <c r="G194" s="7"/>
      <c r="H194" s="7" t="s">
        <v>2286</v>
      </c>
      <c r="I194" s="7"/>
      <c r="J194" s="7" t="s">
        <v>3021</v>
      </c>
    </row>
    <row r="195" ht="22.5" customHeight="1">
      <c r="A195" s="7" t="s">
        <v>1416</v>
      </c>
      <c r="B195" s="7" t="s">
        <v>2054</v>
      </c>
      <c r="C195" s="7" t="s">
        <v>3022</v>
      </c>
      <c r="D195" s="7" t="s">
        <v>2050</v>
      </c>
      <c r="E195" s="7"/>
      <c r="F195" s="7" t="s">
        <v>3024</v>
      </c>
      <c r="G195" s="7"/>
      <c r="H195" s="7" t="s">
        <v>2286</v>
      </c>
      <c r="I195" s="7"/>
      <c r="J195" s="7" t="s">
        <v>3026</v>
      </c>
    </row>
    <row r="196" ht="22.5" customHeight="1">
      <c r="A196" s="7" t="s">
        <v>1281</v>
      </c>
      <c r="B196" s="7" t="s">
        <v>2054</v>
      </c>
      <c r="C196" s="7" t="s">
        <v>3027</v>
      </c>
      <c r="D196" s="7" t="s">
        <v>2050</v>
      </c>
      <c r="E196" s="7"/>
      <c r="F196" s="7" t="s">
        <v>3028</v>
      </c>
      <c r="G196" s="7"/>
      <c r="H196" s="7" t="s">
        <v>2286</v>
      </c>
      <c r="I196" s="7"/>
      <c r="J196" s="7" t="s">
        <v>3029</v>
      </c>
    </row>
    <row r="197" ht="22.5" customHeight="1">
      <c r="A197" s="7" t="s">
        <v>771</v>
      </c>
      <c r="B197" s="7" t="s">
        <v>2054</v>
      </c>
      <c r="C197" s="7" t="s">
        <v>3030</v>
      </c>
      <c r="D197" s="7" t="s">
        <v>2050</v>
      </c>
      <c r="E197" s="7"/>
      <c r="F197" s="7" t="s">
        <v>3031</v>
      </c>
      <c r="G197" s="7"/>
      <c r="H197" s="7" t="s">
        <v>2286</v>
      </c>
      <c r="I197" s="7"/>
      <c r="J197" s="7" t="s">
        <v>3033</v>
      </c>
    </row>
    <row r="198" ht="22.5" customHeight="1">
      <c r="A198" s="7" t="s">
        <v>779</v>
      </c>
      <c r="B198" s="7" t="s">
        <v>2054</v>
      </c>
      <c r="C198" s="7" t="s">
        <v>3034</v>
      </c>
      <c r="D198" s="7" t="s">
        <v>2050</v>
      </c>
      <c r="E198" s="7"/>
      <c r="F198" s="7" t="s">
        <v>3035</v>
      </c>
      <c r="G198" s="7"/>
      <c r="H198" s="7" t="s">
        <v>2286</v>
      </c>
      <c r="I198" s="7"/>
      <c r="J198" s="7" t="s">
        <v>3037</v>
      </c>
    </row>
    <row r="199" ht="22.5" customHeight="1">
      <c r="A199" s="7" t="s">
        <v>781</v>
      </c>
      <c r="B199" s="7" t="s">
        <v>2054</v>
      </c>
      <c r="C199" s="7" t="s">
        <v>3038</v>
      </c>
      <c r="D199" s="7" t="s">
        <v>2050</v>
      </c>
      <c r="E199" s="7"/>
      <c r="F199" s="7" t="s">
        <v>3039</v>
      </c>
      <c r="G199" s="7"/>
      <c r="H199" s="7" t="s">
        <v>2286</v>
      </c>
      <c r="I199" s="7"/>
      <c r="J199" s="7" t="s">
        <v>3040</v>
      </c>
    </row>
    <row r="200" ht="22.5" customHeight="1">
      <c r="A200" s="7" t="s">
        <v>156</v>
      </c>
      <c r="B200" s="7" t="s">
        <v>2054</v>
      </c>
      <c r="C200" s="7" t="s">
        <v>3042</v>
      </c>
      <c r="D200" s="7" t="s">
        <v>2050</v>
      </c>
      <c r="E200" s="7"/>
      <c r="F200" s="7" t="s">
        <v>3043</v>
      </c>
      <c r="G200" s="7"/>
      <c r="H200" s="7" t="s">
        <v>2286</v>
      </c>
      <c r="I200" s="7"/>
      <c r="J200" s="7" t="s">
        <v>3044</v>
      </c>
    </row>
    <row r="201" ht="22.5" customHeight="1">
      <c r="A201" s="7" t="s">
        <v>234</v>
      </c>
      <c r="B201" s="7" t="s">
        <v>2054</v>
      </c>
      <c r="C201" s="7" t="s">
        <v>3045</v>
      </c>
      <c r="D201" s="7" t="s">
        <v>2050</v>
      </c>
      <c r="E201" s="7"/>
      <c r="F201" s="7" t="s">
        <v>3047</v>
      </c>
      <c r="G201" s="7"/>
      <c r="H201" s="7" t="s">
        <v>2286</v>
      </c>
      <c r="I201" s="7"/>
      <c r="J201" s="7" t="s">
        <v>3049</v>
      </c>
    </row>
    <row r="202" ht="22.5" customHeight="1">
      <c r="A202" s="7" t="s">
        <v>987</v>
      </c>
      <c r="B202" s="7" t="s">
        <v>2054</v>
      </c>
      <c r="C202" s="7" t="s">
        <v>3050</v>
      </c>
      <c r="D202" s="7" t="s">
        <v>2050</v>
      </c>
      <c r="E202" s="7"/>
      <c r="F202" s="7" t="s">
        <v>3051</v>
      </c>
      <c r="G202" s="7"/>
      <c r="H202" s="7" t="s">
        <v>2286</v>
      </c>
      <c r="I202" s="7"/>
      <c r="J202" s="7" t="s">
        <v>3052</v>
      </c>
    </row>
    <row r="203" ht="22.5" customHeight="1">
      <c r="A203" s="7" t="s">
        <v>241</v>
      </c>
      <c r="B203" s="7" t="s">
        <v>2054</v>
      </c>
      <c r="C203" s="7" t="s">
        <v>3053</v>
      </c>
      <c r="D203" s="7" t="s">
        <v>2050</v>
      </c>
      <c r="E203" s="7"/>
      <c r="F203" s="7" t="s">
        <v>2978</v>
      </c>
      <c r="G203" s="7"/>
      <c r="H203" s="7" t="s">
        <v>2286</v>
      </c>
      <c r="I203" s="7"/>
      <c r="J203" s="7" t="s">
        <v>2996</v>
      </c>
    </row>
    <row r="204" ht="22.5" customHeight="1">
      <c r="A204" s="7" t="s">
        <v>258</v>
      </c>
      <c r="B204" s="7" t="s">
        <v>2054</v>
      </c>
      <c r="C204" s="7" t="s">
        <v>3055</v>
      </c>
      <c r="D204" s="7" t="s">
        <v>2050</v>
      </c>
      <c r="E204" s="7"/>
      <c r="F204" s="7" t="s">
        <v>2797</v>
      </c>
      <c r="G204" s="7"/>
      <c r="H204" s="7" t="s">
        <v>2286</v>
      </c>
      <c r="I204" s="7"/>
      <c r="J204" s="7" t="s">
        <v>3058</v>
      </c>
    </row>
    <row r="205" ht="22.5" customHeight="1">
      <c r="A205" s="7" t="s">
        <v>123</v>
      </c>
      <c r="B205" s="7" t="s">
        <v>2054</v>
      </c>
      <c r="C205" s="7" t="s">
        <v>3059</v>
      </c>
      <c r="D205" s="7" t="s">
        <v>2050</v>
      </c>
      <c r="E205" s="7"/>
      <c r="F205" s="7" t="s">
        <v>3061</v>
      </c>
      <c r="G205" s="7"/>
      <c r="H205" s="7" t="s">
        <v>2286</v>
      </c>
      <c r="I205" s="7"/>
      <c r="J205" s="7" t="s">
        <v>3062</v>
      </c>
    </row>
    <row r="206" ht="22.5" customHeight="1">
      <c r="A206" s="7" t="s">
        <v>1160</v>
      </c>
      <c r="B206" s="7" t="s">
        <v>2054</v>
      </c>
      <c r="C206" s="7" t="s">
        <v>3064</v>
      </c>
      <c r="D206" s="7" t="s">
        <v>2050</v>
      </c>
      <c r="E206" s="7"/>
      <c r="F206" s="7" t="s">
        <v>3065</v>
      </c>
      <c r="G206" s="7"/>
      <c r="H206" s="7" t="s">
        <v>2286</v>
      </c>
      <c r="I206" s="7"/>
      <c r="J206" s="7" t="s">
        <v>3066</v>
      </c>
    </row>
    <row r="207" ht="22.5" customHeight="1">
      <c r="A207" s="7" t="s">
        <v>377</v>
      </c>
      <c r="B207" s="7" t="s">
        <v>2054</v>
      </c>
      <c r="C207" s="7" t="s">
        <v>3067</v>
      </c>
      <c r="D207" s="7" t="s">
        <v>2050</v>
      </c>
      <c r="E207" s="7"/>
      <c r="F207" s="7" t="s">
        <v>3068</v>
      </c>
      <c r="G207" s="7"/>
      <c r="H207" s="7" t="s">
        <v>2286</v>
      </c>
      <c r="I207" s="7"/>
      <c r="J207" s="7" t="s">
        <v>3070</v>
      </c>
    </row>
    <row r="208" ht="22.5" customHeight="1">
      <c r="A208" s="7" t="s">
        <v>158</v>
      </c>
      <c r="B208" s="7" t="s">
        <v>2054</v>
      </c>
      <c r="C208" s="7" t="s">
        <v>3071</v>
      </c>
      <c r="D208" s="7" t="s">
        <v>2050</v>
      </c>
      <c r="E208" s="7"/>
      <c r="F208" s="7" t="s">
        <v>3072</v>
      </c>
      <c r="G208" s="7"/>
      <c r="H208" s="7" t="s">
        <v>2286</v>
      </c>
      <c r="I208" s="7"/>
      <c r="J208" s="7" t="s">
        <v>3073</v>
      </c>
    </row>
    <row r="209" ht="22.5" customHeight="1">
      <c r="A209" s="7" t="s">
        <v>1164</v>
      </c>
      <c r="B209" s="7" t="s">
        <v>2054</v>
      </c>
      <c r="C209" s="7" t="s">
        <v>3076</v>
      </c>
      <c r="D209" s="7" t="s">
        <v>2050</v>
      </c>
      <c r="E209" s="7"/>
      <c r="F209" s="7" t="s">
        <v>3077</v>
      </c>
      <c r="G209" s="7"/>
      <c r="H209" s="7" t="s">
        <v>2286</v>
      </c>
      <c r="I209" s="7"/>
      <c r="J209" s="7" t="s">
        <v>3078</v>
      </c>
    </row>
    <row r="210" ht="22.5" customHeight="1">
      <c r="A210" s="7" t="s">
        <v>170</v>
      </c>
      <c r="B210" s="7" t="s">
        <v>2054</v>
      </c>
      <c r="C210" s="7" t="s">
        <v>3080</v>
      </c>
      <c r="D210" s="7" t="s">
        <v>2050</v>
      </c>
      <c r="E210" s="7"/>
      <c r="F210" s="7" t="s">
        <v>3081</v>
      </c>
      <c r="G210" s="7"/>
      <c r="H210" s="7" t="s">
        <v>2286</v>
      </c>
      <c r="I210" s="7"/>
      <c r="J210" s="7" t="s">
        <v>3082</v>
      </c>
    </row>
    <row r="211" ht="22.5" customHeight="1">
      <c r="A211" s="7" t="s">
        <v>159</v>
      </c>
      <c r="B211" s="7" t="s">
        <v>2054</v>
      </c>
      <c r="C211" s="7" t="s">
        <v>3083</v>
      </c>
      <c r="D211" s="7" t="s">
        <v>2050</v>
      </c>
      <c r="E211" s="7"/>
      <c r="F211" s="7" t="s">
        <v>3085</v>
      </c>
      <c r="G211" s="7"/>
      <c r="H211" s="7" t="s">
        <v>2286</v>
      </c>
      <c r="I211" s="7"/>
      <c r="J211" s="7" t="s">
        <v>3086</v>
      </c>
    </row>
    <row r="212" ht="22.5" customHeight="1">
      <c r="A212" s="7" t="s">
        <v>1353</v>
      </c>
      <c r="B212" s="7" t="s">
        <v>2054</v>
      </c>
      <c r="C212" s="7" t="s">
        <v>3087</v>
      </c>
      <c r="D212" s="7" t="s">
        <v>2050</v>
      </c>
      <c r="E212" s="7"/>
      <c r="F212" s="7" t="s">
        <v>3088</v>
      </c>
      <c r="G212" s="7"/>
      <c r="H212" s="7" t="s">
        <v>2286</v>
      </c>
      <c r="I212" s="7"/>
      <c r="J212" s="7" t="s">
        <v>3089</v>
      </c>
    </row>
    <row r="213" ht="22.5" customHeight="1">
      <c r="A213" s="7" t="s">
        <v>136</v>
      </c>
      <c r="B213" s="7" t="s">
        <v>2054</v>
      </c>
      <c r="C213" s="7" t="s">
        <v>3091</v>
      </c>
      <c r="D213" s="7" t="s">
        <v>2050</v>
      </c>
      <c r="E213" s="7"/>
      <c r="F213" s="7" t="s">
        <v>3092</v>
      </c>
      <c r="G213" s="7"/>
      <c r="H213" s="7" t="s">
        <v>2286</v>
      </c>
      <c r="I213" s="7"/>
      <c r="J213" s="7" t="s">
        <v>3093</v>
      </c>
    </row>
    <row r="214" ht="22.5" customHeight="1">
      <c r="A214" s="7" t="s">
        <v>323</v>
      </c>
      <c r="B214" s="7" t="s">
        <v>2054</v>
      </c>
      <c r="C214" s="7" t="s">
        <v>3094</v>
      </c>
      <c r="D214" s="7" t="s">
        <v>2050</v>
      </c>
      <c r="E214" s="7"/>
      <c r="F214" s="7" t="s">
        <v>3095</v>
      </c>
      <c r="G214" s="7"/>
      <c r="H214" s="7" t="s">
        <v>2286</v>
      </c>
      <c r="I214" s="7"/>
      <c r="J214" s="7" t="s">
        <v>3097</v>
      </c>
    </row>
    <row r="215" ht="22.5" customHeight="1">
      <c r="A215" s="7" t="s">
        <v>153</v>
      </c>
      <c r="B215" s="7" t="s">
        <v>2054</v>
      </c>
      <c r="C215" s="7" t="s">
        <v>3099</v>
      </c>
      <c r="D215" s="7" t="s">
        <v>2050</v>
      </c>
      <c r="E215" s="7"/>
      <c r="F215" s="7" t="s">
        <v>3101</v>
      </c>
      <c r="G215" s="7"/>
      <c r="H215" s="7" t="s">
        <v>2286</v>
      </c>
      <c r="I215" s="7"/>
      <c r="J215" s="7" t="s">
        <v>3103</v>
      </c>
    </row>
    <row r="216" ht="22.5" customHeight="1">
      <c r="A216" s="7" t="s">
        <v>233</v>
      </c>
      <c r="B216" s="7" t="s">
        <v>2054</v>
      </c>
      <c r="C216" s="7" t="s">
        <v>3104</v>
      </c>
      <c r="D216" s="7" t="s">
        <v>2050</v>
      </c>
      <c r="E216" s="7"/>
      <c r="F216" s="7" t="s">
        <v>3106</v>
      </c>
      <c r="G216" s="7"/>
      <c r="H216" s="7" t="s">
        <v>2286</v>
      </c>
      <c r="I216" s="7"/>
      <c r="J216" s="7" t="s">
        <v>3107</v>
      </c>
    </row>
    <row r="217" ht="22.5" customHeight="1">
      <c r="A217" s="7" t="s">
        <v>345</v>
      </c>
      <c r="B217" s="7" t="s">
        <v>2054</v>
      </c>
      <c r="C217" s="7" t="s">
        <v>3108</v>
      </c>
      <c r="D217" s="7" t="s">
        <v>2050</v>
      </c>
      <c r="E217" s="7"/>
      <c r="F217" s="7" t="s">
        <v>3109</v>
      </c>
      <c r="G217" s="7"/>
      <c r="H217" s="7" t="s">
        <v>2286</v>
      </c>
      <c r="I217" s="7"/>
      <c r="J217" s="7" t="s">
        <v>3110</v>
      </c>
    </row>
    <row r="218" ht="22.5" customHeight="1">
      <c r="A218" s="7" t="s">
        <v>692</v>
      </c>
      <c r="B218" s="7" t="s">
        <v>2016</v>
      </c>
      <c r="C218" s="7" t="s">
        <v>3112</v>
      </c>
      <c r="D218" s="7" t="s">
        <v>2013</v>
      </c>
      <c r="E218" s="7"/>
      <c r="F218" s="7" t="s">
        <v>3113</v>
      </c>
      <c r="G218" s="7" t="s">
        <v>2620</v>
      </c>
      <c r="H218" s="7" t="s">
        <v>2286</v>
      </c>
      <c r="I218" s="7"/>
      <c r="J218" s="7" t="s">
        <v>3115</v>
      </c>
    </row>
    <row r="219" ht="22.5" customHeight="1">
      <c r="A219" s="7" t="s">
        <v>940</v>
      </c>
      <c r="B219" s="7" t="s">
        <v>2016</v>
      </c>
      <c r="C219" s="7" t="s">
        <v>3112</v>
      </c>
      <c r="D219" s="7" t="s">
        <v>2013</v>
      </c>
      <c r="E219" s="7"/>
      <c r="F219" s="7" t="s">
        <v>3117</v>
      </c>
      <c r="G219" s="7" t="s">
        <v>2622</v>
      </c>
      <c r="H219" s="7" t="s">
        <v>2286</v>
      </c>
      <c r="I219" s="7"/>
      <c r="J219" s="7" t="s">
        <v>3118</v>
      </c>
    </row>
    <row r="220" ht="22.5" customHeight="1">
      <c r="A220" s="7" t="s">
        <v>332</v>
      </c>
      <c r="B220" s="7" t="s">
        <v>2016</v>
      </c>
      <c r="C220" s="7" t="s">
        <v>3119</v>
      </c>
      <c r="D220" s="7" t="s">
        <v>2013</v>
      </c>
      <c r="E220" s="7"/>
      <c r="F220" s="7" t="s">
        <v>3121</v>
      </c>
      <c r="G220" s="7" t="s">
        <v>2629</v>
      </c>
      <c r="H220" s="7" t="s">
        <v>2286</v>
      </c>
      <c r="I220" s="7"/>
      <c r="J220" s="7" t="s">
        <v>3122</v>
      </c>
    </row>
    <row r="221" ht="22.5" customHeight="1">
      <c r="A221" s="7" t="s">
        <v>116</v>
      </c>
      <c r="B221" s="7" t="s">
        <v>2016</v>
      </c>
      <c r="C221" s="7" t="s">
        <v>3124</v>
      </c>
      <c r="D221" s="7" t="s">
        <v>2013</v>
      </c>
      <c r="E221" s="7"/>
      <c r="F221" s="7" t="s">
        <v>3125</v>
      </c>
      <c r="G221" s="7" t="s">
        <v>2633</v>
      </c>
      <c r="H221" s="7" t="s">
        <v>2286</v>
      </c>
      <c r="I221" s="7"/>
      <c r="J221" s="7" t="s">
        <v>3127</v>
      </c>
    </row>
    <row r="222" ht="22.5" customHeight="1">
      <c r="A222" s="7" t="s">
        <v>228</v>
      </c>
      <c r="B222" s="7" t="s">
        <v>2016</v>
      </c>
      <c r="C222" s="7" t="s">
        <v>3128</v>
      </c>
      <c r="D222" s="7" t="s">
        <v>2013</v>
      </c>
      <c r="E222" s="7"/>
      <c r="F222" s="7" t="s">
        <v>3129</v>
      </c>
      <c r="G222" s="7" t="s">
        <v>2638</v>
      </c>
      <c r="H222" s="7" t="s">
        <v>2286</v>
      </c>
      <c r="I222" s="7"/>
      <c r="J222" s="7" t="s">
        <v>3130</v>
      </c>
    </row>
    <row r="223" ht="22.5" customHeight="1">
      <c r="A223" s="7" t="s">
        <v>230</v>
      </c>
      <c r="B223" s="7" t="s">
        <v>2016</v>
      </c>
      <c r="C223" s="7" t="s">
        <v>3131</v>
      </c>
      <c r="D223" s="7" t="s">
        <v>2013</v>
      </c>
      <c r="E223" s="7"/>
      <c r="F223" s="7" t="s">
        <v>3133</v>
      </c>
      <c r="G223" s="7" t="s">
        <v>2643</v>
      </c>
      <c r="H223" s="7" t="s">
        <v>2286</v>
      </c>
      <c r="I223" s="7"/>
      <c r="J223" s="7" t="s">
        <v>3135</v>
      </c>
    </row>
    <row r="224" ht="22.5" customHeight="1">
      <c r="A224" s="7" t="s">
        <v>265</v>
      </c>
      <c r="B224" s="7" t="s">
        <v>2016</v>
      </c>
      <c r="C224" s="7" t="s">
        <v>3137</v>
      </c>
      <c r="D224" s="7" t="s">
        <v>2013</v>
      </c>
      <c r="E224" s="7"/>
      <c r="F224" s="7" t="s">
        <v>3138</v>
      </c>
      <c r="G224" s="7" t="s">
        <v>2648</v>
      </c>
      <c r="H224" s="7" t="s">
        <v>2286</v>
      </c>
      <c r="I224" s="7"/>
      <c r="J224" s="7" t="s">
        <v>3139</v>
      </c>
    </row>
    <row r="225" ht="22.5" customHeight="1">
      <c r="A225" s="7" t="s">
        <v>262</v>
      </c>
      <c r="B225" s="7" t="s">
        <v>2016</v>
      </c>
      <c r="C225" s="7" t="s">
        <v>3140</v>
      </c>
      <c r="D225" s="7" t="s">
        <v>2013</v>
      </c>
      <c r="E225" s="7"/>
      <c r="F225" s="7" t="s">
        <v>3143</v>
      </c>
      <c r="G225" s="7" t="s">
        <v>2649</v>
      </c>
      <c r="H225" s="7" t="s">
        <v>2286</v>
      </c>
      <c r="I225" s="7"/>
      <c r="J225" s="7" t="s">
        <v>3144</v>
      </c>
    </row>
    <row r="226" ht="22.5" customHeight="1">
      <c r="A226" s="7" t="s">
        <v>1416</v>
      </c>
      <c r="B226" s="7" t="s">
        <v>2016</v>
      </c>
      <c r="C226" s="7" t="s">
        <v>3145</v>
      </c>
      <c r="D226" s="7" t="s">
        <v>2013</v>
      </c>
      <c r="E226" s="7"/>
      <c r="F226" s="7" t="s">
        <v>3146</v>
      </c>
      <c r="G226" s="7" t="s">
        <v>2655</v>
      </c>
      <c r="H226" s="7" t="s">
        <v>2286</v>
      </c>
      <c r="I226" s="7"/>
      <c r="J226" s="7" t="s">
        <v>3147</v>
      </c>
    </row>
    <row r="227" ht="22.5" customHeight="1">
      <c r="A227" s="7" t="s">
        <v>1281</v>
      </c>
      <c r="B227" s="7" t="s">
        <v>2016</v>
      </c>
      <c r="C227" s="7" t="s">
        <v>3150</v>
      </c>
      <c r="D227" s="7" t="s">
        <v>2013</v>
      </c>
      <c r="E227" s="7"/>
      <c r="F227" s="7" t="s">
        <v>3151</v>
      </c>
      <c r="G227" s="7" t="s">
        <v>2659</v>
      </c>
      <c r="H227" s="7" t="s">
        <v>2286</v>
      </c>
      <c r="I227" s="7"/>
      <c r="J227" s="7" t="s">
        <v>3152</v>
      </c>
    </row>
    <row r="228" ht="22.5" customHeight="1">
      <c r="A228" s="7" t="s">
        <v>771</v>
      </c>
      <c r="B228" s="7" t="s">
        <v>2016</v>
      </c>
      <c r="C228" s="7" t="s">
        <v>3153</v>
      </c>
      <c r="D228" s="7" t="s">
        <v>2013</v>
      </c>
      <c r="E228" s="7"/>
      <c r="F228" s="7" t="s">
        <v>3154</v>
      </c>
      <c r="G228" s="7" t="s">
        <v>2666</v>
      </c>
      <c r="H228" s="7" t="s">
        <v>2286</v>
      </c>
      <c r="I228" s="7"/>
      <c r="J228" s="7" t="s">
        <v>3155</v>
      </c>
    </row>
    <row r="229" ht="22.5" customHeight="1">
      <c r="A229" s="7" t="s">
        <v>125</v>
      </c>
      <c r="B229" s="7" t="s">
        <v>2016</v>
      </c>
      <c r="C229" s="7" t="s">
        <v>3157</v>
      </c>
      <c r="D229" s="7" t="s">
        <v>2013</v>
      </c>
      <c r="E229" s="7"/>
      <c r="F229" s="7" t="s">
        <v>3158</v>
      </c>
      <c r="G229" s="7" t="s">
        <v>2670</v>
      </c>
      <c r="H229" s="7" t="s">
        <v>2286</v>
      </c>
      <c r="I229" s="7"/>
      <c r="J229" s="7" t="s">
        <v>3159</v>
      </c>
    </row>
    <row r="230" ht="22.5" customHeight="1">
      <c r="A230" s="7" t="s">
        <v>779</v>
      </c>
      <c r="B230" s="7" t="s">
        <v>2016</v>
      </c>
      <c r="C230" s="7" t="s">
        <v>3160</v>
      </c>
      <c r="D230" s="7" t="s">
        <v>2013</v>
      </c>
      <c r="E230" s="7"/>
      <c r="F230" s="7" t="s">
        <v>3162</v>
      </c>
      <c r="G230" s="7" t="s">
        <v>2675</v>
      </c>
      <c r="H230" s="7" t="s">
        <v>2286</v>
      </c>
      <c r="I230" s="7"/>
      <c r="J230" s="7" t="s">
        <v>3163</v>
      </c>
    </row>
    <row r="231" ht="22.5" customHeight="1">
      <c r="A231" s="7" t="s">
        <v>781</v>
      </c>
      <c r="B231" s="7" t="s">
        <v>2016</v>
      </c>
      <c r="C231" s="7" t="s">
        <v>3164</v>
      </c>
      <c r="D231" s="7" t="s">
        <v>2013</v>
      </c>
      <c r="E231" s="7"/>
      <c r="F231" s="7" t="s">
        <v>3165</v>
      </c>
      <c r="G231" s="7" t="s">
        <v>2678</v>
      </c>
      <c r="H231" s="7" t="s">
        <v>2286</v>
      </c>
      <c r="I231" s="7"/>
      <c r="J231" s="7" t="s">
        <v>3166</v>
      </c>
    </row>
    <row r="232" ht="22.5" customHeight="1">
      <c r="A232" s="7" t="s">
        <v>120</v>
      </c>
      <c r="B232" s="7" t="s">
        <v>2016</v>
      </c>
      <c r="C232" s="7" t="s">
        <v>3168</v>
      </c>
      <c r="D232" s="7" t="s">
        <v>2013</v>
      </c>
      <c r="E232" s="7"/>
      <c r="F232" s="7" t="s">
        <v>3125</v>
      </c>
      <c r="G232" s="7" t="s">
        <v>2682</v>
      </c>
      <c r="H232" s="7" t="s">
        <v>2286</v>
      </c>
      <c r="I232" s="7"/>
      <c r="J232" s="7" t="s">
        <v>3169</v>
      </c>
    </row>
    <row r="233" ht="22.5" customHeight="1">
      <c r="A233" s="7" t="s">
        <v>156</v>
      </c>
      <c r="B233" s="7" t="s">
        <v>2016</v>
      </c>
      <c r="C233" s="7" t="s">
        <v>3170</v>
      </c>
      <c r="D233" s="7" t="s">
        <v>2013</v>
      </c>
      <c r="E233" s="7"/>
      <c r="F233" s="7" t="s">
        <v>3171</v>
      </c>
      <c r="G233" s="7" t="s">
        <v>2685</v>
      </c>
      <c r="H233" s="7" t="s">
        <v>2286</v>
      </c>
      <c r="I233" s="7"/>
      <c r="J233" s="7" t="s">
        <v>3174</v>
      </c>
    </row>
    <row r="234" ht="22.5" customHeight="1">
      <c r="A234" s="7" t="s">
        <v>234</v>
      </c>
      <c r="B234" s="7" t="s">
        <v>2016</v>
      </c>
      <c r="C234" s="7" t="s">
        <v>3175</v>
      </c>
      <c r="D234" s="7" t="s">
        <v>2013</v>
      </c>
      <c r="E234" s="7"/>
      <c r="F234" s="7" t="s">
        <v>3176</v>
      </c>
      <c r="G234" s="7" t="s">
        <v>2688</v>
      </c>
      <c r="H234" s="7" t="s">
        <v>2286</v>
      </c>
      <c r="I234" s="7"/>
      <c r="J234" s="7" t="s">
        <v>3177</v>
      </c>
    </row>
    <row r="235" ht="22.5" customHeight="1">
      <c r="A235" s="7" t="s">
        <v>987</v>
      </c>
      <c r="B235" s="7" t="s">
        <v>2016</v>
      </c>
      <c r="C235" s="7" t="s">
        <v>3179</v>
      </c>
      <c r="D235" s="7" t="s">
        <v>2013</v>
      </c>
      <c r="E235" s="7"/>
      <c r="F235" s="7" t="s">
        <v>3180</v>
      </c>
      <c r="G235" s="7" t="s">
        <v>2691</v>
      </c>
      <c r="H235" s="7" t="s">
        <v>2286</v>
      </c>
      <c r="I235" s="7"/>
      <c r="J235" s="7" t="s">
        <v>3182</v>
      </c>
    </row>
    <row r="236" ht="22.5" customHeight="1">
      <c r="A236" s="7" t="s">
        <v>241</v>
      </c>
      <c r="B236" s="7" t="s">
        <v>2016</v>
      </c>
      <c r="C236" s="7" t="s">
        <v>3183</v>
      </c>
      <c r="D236" s="7" t="s">
        <v>2013</v>
      </c>
      <c r="E236" s="7"/>
      <c r="F236" s="7" t="s">
        <v>3184</v>
      </c>
      <c r="G236" s="7" t="s">
        <v>2693</v>
      </c>
      <c r="H236" s="7" t="s">
        <v>2286</v>
      </c>
      <c r="I236" s="7"/>
      <c r="J236" s="7" t="s">
        <v>3185</v>
      </c>
    </row>
    <row r="237" ht="22.5" customHeight="1">
      <c r="A237" s="7" t="s">
        <v>258</v>
      </c>
      <c r="B237" s="7" t="s">
        <v>2016</v>
      </c>
      <c r="C237" s="7" t="s">
        <v>3187</v>
      </c>
      <c r="D237" s="7" t="s">
        <v>2013</v>
      </c>
      <c r="E237" s="7"/>
      <c r="F237" s="7" t="s">
        <v>3189</v>
      </c>
      <c r="G237" s="7" t="s">
        <v>2697</v>
      </c>
      <c r="H237" s="7" t="s">
        <v>2286</v>
      </c>
      <c r="I237" s="7"/>
      <c r="J237" s="7" t="s">
        <v>3190</v>
      </c>
    </row>
    <row r="238" ht="22.5" customHeight="1">
      <c r="A238" s="7" t="s">
        <v>123</v>
      </c>
      <c r="B238" s="7" t="s">
        <v>2016</v>
      </c>
      <c r="C238" s="7" t="s">
        <v>3191</v>
      </c>
      <c r="D238" s="7" t="s">
        <v>2013</v>
      </c>
      <c r="E238" s="7"/>
      <c r="F238" s="7" t="s">
        <v>3192</v>
      </c>
      <c r="G238" s="7" t="s">
        <v>2701</v>
      </c>
      <c r="H238" s="7" t="s">
        <v>2286</v>
      </c>
      <c r="I238" s="7"/>
      <c r="J238" s="7" t="s">
        <v>3194</v>
      </c>
    </row>
    <row r="239" ht="22.5" customHeight="1">
      <c r="A239" s="7" t="s">
        <v>1160</v>
      </c>
      <c r="B239" s="7" t="s">
        <v>2016</v>
      </c>
      <c r="C239" s="7" t="s">
        <v>3195</v>
      </c>
      <c r="D239" s="7" t="s">
        <v>2013</v>
      </c>
      <c r="E239" s="7"/>
      <c r="F239" s="7" t="s">
        <v>3196</v>
      </c>
      <c r="G239" s="7" t="s">
        <v>2703</v>
      </c>
      <c r="H239" s="7" t="s">
        <v>2286</v>
      </c>
      <c r="I239" s="7"/>
      <c r="J239" s="7" t="s">
        <v>3197</v>
      </c>
    </row>
    <row r="240" ht="22.5" customHeight="1">
      <c r="A240" s="7" t="s">
        <v>377</v>
      </c>
      <c r="B240" s="7" t="s">
        <v>2016</v>
      </c>
      <c r="C240" s="7" t="s">
        <v>3198</v>
      </c>
      <c r="D240" s="7" t="s">
        <v>2013</v>
      </c>
      <c r="E240" s="7"/>
      <c r="F240" s="7" t="s">
        <v>3199</v>
      </c>
      <c r="G240" s="7" t="s">
        <v>2706</v>
      </c>
      <c r="H240" s="7" t="s">
        <v>2286</v>
      </c>
      <c r="I240" s="7"/>
      <c r="J240" s="7" t="s">
        <v>3201</v>
      </c>
    </row>
    <row r="241" ht="22.5" customHeight="1">
      <c r="A241" s="7" t="s">
        <v>204</v>
      </c>
      <c r="B241" s="7" t="s">
        <v>2016</v>
      </c>
      <c r="C241" s="7" t="s">
        <v>3202</v>
      </c>
      <c r="D241" s="7" t="s">
        <v>2013</v>
      </c>
      <c r="E241" s="7"/>
      <c r="F241" s="7" t="s">
        <v>3203</v>
      </c>
      <c r="G241" s="7" t="s">
        <v>2708</v>
      </c>
      <c r="H241" s="7" t="s">
        <v>2286</v>
      </c>
      <c r="I241" s="7"/>
      <c r="J241" s="7" t="s">
        <v>3205</v>
      </c>
    </row>
    <row r="242" ht="22.5" customHeight="1">
      <c r="A242" s="7" t="s">
        <v>158</v>
      </c>
      <c r="B242" s="7" t="s">
        <v>2016</v>
      </c>
      <c r="C242" s="7" t="s">
        <v>3206</v>
      </c>
      <c r="D242" s="7" t="s">
        <v>2013</v>
      </c>
      <c r="E242" s="7"/>
      <c r="F242" s="7" t="s">
        <v>3207</v>
      </c>
      <c r="G242" s="7" t="s">
        <v>2709</v>
      </c>
      <c r="H242" s="7" t="s">
        <v>2286</v>
      </c>
      <c r="I242" s="7"/>
      <c r="J242" s="7" t="s">
        <v>3208</v>
      </c>
    </row>
    <row r="243" ht="22.5" customHeight="1">
      <c r="A243" s="7" t="s">
        <v>1164</v>
      </c>
      <c r="B243" s="7" t="s">
        <v>2016</v>
      </c>
      <c r="C243" s="7" t="s">
        <v>3209</v>
      </c>
      <c r="D243" s="7" t="s">
        <v>2013</v>
      </c>
      <c r="E243" s="7"/>
      <c r="F243" s="7" t="s">
        <v>3210</v>
      </c>
      <c r="G243" s="7" t="s">
        <v>2711</v>
      </c>
      <c r="H243" s="7" t="s">
        <v>2286</v>
      </c>
      <c r="I243" s="7"/>
      <c r="J243" s="7" t="s">
        <v>3213</v>
      </c>
    </row>
    <row r="244" ht="22.5" customHeight="1">
      <c r="A244" s="7" t="s">
        <v>170</v>
      </c>
      <c r="B244" s="7" t="s">
        <v>2016</v>
      </c>
      <c r="C244" s="7" t="s">
        <v>3209</v>
      </c>
      <c r="D244" s="7" t="s">
        <v>2013</v>
      </c>
      <c r="E244" s="7"/>
      <c r="F244" s="7" t="s">
        <v>3214</v>
      </c>
      <c r="G244" s="7" t="s">
        <v>2713</v>
      </c>
      <c r="H244" s="7" t="s">
        <v>2286</v>
      </c>
      <c r="I244" s="7"/>
      <c r="J244" s="7" t="s">
        <v>3215</v>
      </c>
    </row>
    <row r="245" ht="22.5" customHeight="1">
      <c r="A245" s="7" t="s">
        <v>615</v>
      </c>
      <c r="B245" s="7" t="s">
        <v>2016</v>
      </c>
      <c r="C245" s="7" t="s">
        <v>3216</v>
      </c>
      <c r="D245" s="7" t="s">
        <v>2013</v>
      </c>
      <c r="E245" s="7"/>
      <c r="F245" s="7" t="s">
        <v>3217</v>
      </c>
      <c r="G245" s="7" t="s">
        <v>2715</v>
      </c>
      <c r="H245" s="7" t="s">
        <v>2286</v>
      </c>
      <c r="I245" s="7"/>
      <c r="J245" s="7" t="s">
        <v>3218</v>
      </c>
    </row>
    <row r="246" ht="22.5" customHeight="1">
      <c r="A246" s="7" t="s">
        <v>201</v>
      </c>
      <c r="B246" s="7" t="s">
        <v>2016</v>
      </c>
      <c r="C246" s="7" t="s">
        <v>3219</v>
      </c>
      <c r="D246" s="7" t="s">
        <v>2013</v>
      </c>
      <c r="E246" s="7"/>
      <c r="F246" s="7" t="s">
        <v>3220</v>
      </c>
      <c r="G246" s="7" t="s">
        <v>2718</v>
      </c>
      <c r="H246" s="7" t="s">
        <v>2286</v>
      </c>
      <c r="I246" s="7"/>
      <c r="J246" s="7" t="s">
        <v>3222</v>
      </c>
    </row>
    <row r="247" ht="22.5" customHeight="1">
      <c r="A247" s="7" t="s">
        <v>482</v>
      </c>
      <c r="B247" s="7" t="s">
        <v>2016</v>
      </c>
      <c r="C247" s="7" t="s">
        <v>3223</v>
      </c>
      <c r="D247" s="7" t="s">
        <v>2013</v>
      </c>
      <c r="E247" s="7"/>
      <c r="F247" s="7" t="s">
        <v>3224</v>
      </c>
      <c r="G247" s="7" t="s">
        <v>2722</v>
      </c>
      <c r="H247" s="7" t="s">
        <v>2286</v>
      </c>
      <c r="I247" s="7"/>
      <c r="J247" s="7" t="s">
        <v>3225</v>
      </c>
    </row>
    <row r="248" ht="22.5" customHeight="1">
      <c r="A248" s="7" t="s">
        <v>115</v>
      </c>
      <c r="B248" s="7" t="s">
        <v>2016</v>
      </c>
      <c r="C248" s="7" t="s">
        <v>3226</v>
      </c>
      <c r="D248" s="7" t="s">
        <v>2013</v>
      </c>
      <c r="E248" s="7"/>
      <c r="F248" s="7" t="s">
        <v>3125</v>
      </c>
      <c r="G248" s="7" t="s">
        <v>2724</v>
      </c>
      <c r="H248" s="7" t="s">
        <v>2286</v>
      </c>
      <c r="I248" s="7"/>
      <c r="J248" s="7" t="s">
        <v>3228</v>
      </c>
    </row>
    <row r="249" ht="22.5" customHeight="1">
      <c r="A249" s="7" t="s">
        <v>159</v>
      </c>
      <c r="B249" s="7" t="s">
        <v>2016</v>
      </c>
      <c r="C249" s="7" t="s">
        <v>3229</v>
      </c>
      <c r="D249" s="7" t="s">
        <v>2013</v>
      </c>
      <c r="E249" s="7"/>
      <c r="F249" s="7" t="s">
        <v>3230</v>
      </c>
      <c r="G249" s="7" t="s">
        <v>2727</v>
      </c>
      <c r="H249" s="7" t="s">
        <v>2286</v>
      </c>
      <c r="I249" s="7"/>
      <c r="J249" s="7" t="s">
        <v>3231</v>
      </c>
    </row>
    <row r="250" ht="22.5" customHeight="1">
      <c r="A250" s="7" t="s">
        <v>376</v>
      </c>
      <c r="B250" s="7" t="s">
        <v>2016</v>
      </c>
      <c r="C250" s="7" t="s">
        <v>3233</v>
      </c>
      <c r="D250" s="7" t="s">
        <v>2013</v>
      </c>
      <c r="E250" s="7"/>
      <c r="F250" s="7" t="s">
        <v>3234</v>
      </c>
      <c r="G250" s="7" t="s">
        <v>2731</v>
      </c>
      <c r="H250" s="7" t="s">
        <v>2286</v>
      </c>
      <c r="I250" s="7"/>
      <c r="J250" s="7" t="s">
        <v>3235</v>
      </c>
    </row>
    <row r="251" ht="22.5" customHeight="1">
      <c r="A251" s="7" t="s">
        <v>1353</v>
      </c>
      <c r="B251" s="7" t="s">
        <v>2016</v>
      </c>
      <c r="C251" s="7" t="s">
        <v>3237</v>
      </c>
      <c r="D251" s="7" t="s">
        <v>2013</v>
      </c>
      <c r="E251" s="7"/>
      <c r="F251" s="7" t="s">
        <v>3238</v>
      </c>
      <c r="G251" s="7" t="s">
        <v>2734</v>
      </c>
      <c r="H251" s="7" t="s">
        <v>2286</v>
      </c>
      <c r="I251" s="7"/>
      <c r="J251" s="7" t="s">
        <v>3239</v>
      </c>
    </row>
    <row r="252" ht="22.5" customHeight="1">
      <c r="A252" s="7" t="s">
        <v>526</v>
      </c>
      <c r="B252" s="7" t="s">
        <v>2016</v>
      </c>
      <c r="C252" s="7" t="s">
        <v>3240</v>
      </c>
      <c r="D252" s="7" t="s">
        <v>2013</v>
      </c>
      <c r="E252" s="7"/>
      <c r="F252" s="7" t="s">
        <v>3241</v>
      </c>
      <c r="G252" s="7" t="s">
        <v>2737</v>
      </c>
      <c r="H252" s="7" t="s">
        <v>2286</v>
      </c>
      <c r="I252" s="7"/>
      <c r="J252" s="7" t="s">
        <v>3242</v>
      </c>
    </row>
    <row r="253" ht="22.5" customHeight="1">
      <c r="A253" s="7" t="s">
        <v>136</v>
      </c>
      <c r="B253" s="7" t="s">
        <v>2016</v>
      </c>
      <c r="C253" s="7" t="s">
        <v>3244</v>
      </c>
      <c r="D253" s="7" t="s">
        <v>2013</v>
      </c>
      <c r="E253" s="7"/>
      <c r="F253" s="7" t="s">
        <v>3245</v>
      </c>
      <c r="G253" s="7" t="s">
        <v>2739</v>
      </c>
      <c r="H253" s="7" t="s">
        <v>2286</v>
      </c>
      <c r="I253" s="7"/>
      <c r="J253" s="7" t="s">
        <v>3246</v>
      </c>
    </row>
    <row r="254" ht="22.5" customHeight="1">
      <c r="A254" s="7" t="s">
        <v>323</v>
      </c>
      <c r="B254" s="7" t="s">
        <v>2016</v>
      </c>
      <c r="C254" s="7" t="s">
        <v>3247</v>
      </c>
      <c r="D254" s="7" t="s">
        <v>2013</v>
      </c>
      <c r="E254" s="7"/>
      <c r="F254" s="7" t="s">
        <v>3248</v>
      </c>
      <c r="G254" s="7" t="s">
        <v>2742</v>
      </c>
      <c r="H254" s="7" t="s">
        <v>2286</v>
      </c>
      <c r="I254" s="7"/>
      <c r="J254" s="7" t="s">
        <v>3249</v>
      </c>
    </row>
    <row r="255" ht="22.5" customHeight="1">
      <c r="A255" s="7" t="s">
        <v>153</v>
      </c>
      <c r="B255" s="7" t="s">
        <v>2016</v>
      </c>
      <c r="C255" s="7" t="s">
        <v>3252</v>
      </c>
      <c r="D255" s="7" t="s">
        <v>2013</v>
      </c>
      <c r="E255" s="7"/>
      <c r="F255" s="7" t="s">
        <v>3253</v>
      </c>
      <c r="G255" s="7" t="s">
        <v>2746</v>
      </c>
      <c r="H255" s="7" t="s">
        <v>2286</v>
      </c>
      <c r="I255" s="7"/>
      <c r="J255" s="7" t="s">
        <v>3254</v>
      </c>
    </row>
    <row r="256" ht="22.5" customHeight="1">
      <c r="A256" s="7" t="s">
        <v>233</v>
      </c>
      <c r="B256" s="7" t="s">
        <v>2016</v>
      </c>
      <c r="C256" s="7" t="s">
        <v>3255</v>
      </c>
      <c r="D256" s="7" t="s">
        <v>2013</v>
      </c>
      <c r="E256" s="7"/>
      <c r="F256" s="7" t="s">
        <v>3256</v>
      </c>
      <c r="G256" s="7" t="s">
        <v>2747</v>
      </c>
      <c r="H256" s="7" t="s">
        <v>2286</v>
      </c>
      <c r="I256" s="7"/>
      <c r="J256" s="7" t="s">
        <v>3257</v>
      </c>
    </row>
    <row r="257" ht="22.5" customHeight="1">
      <c r="A257" s="7" t="s">
        <v>345</v>
      </c>
      <c r="B257" s="7" t="s">
        <v>2016</v>
      </c>
      <c r="C257" s="7" t="s">
        <v>3258</v>
      </c>
      <c r="D257" s="7" t="s">
        <v>2013</v>
      </c>
      <c r="E257" s="7"/>
      <c r="F257" s="7" t="s">
        <v>3259</v>
      </c>
      <c r="G257" s="7" t="s">
        <v>2677</v>
      </c>
      <c r="H257" s="7" t="s">
        <v>2286</v>
      </c>
      <c r="I257" s="7"/>
      <c r="J257" s="7" t="s">
        <v>3261</v>
      </c>
    </row>
    <row r="258" ht="22.5" customHeight="1">
      <c r="A258" s="7" t="s">
        <v>241</v>
      </c>
      <c r="B258" s="7" t="s">
        <v>2054</v>
      </c>
      <c r="C258" s="7" t="s">
        <v>3262</v>
      </c>
      <c r="D258" s="7" t="s">
        <v>2050</v>
      </c>
      <c r="E258" s="7"/>
      <c r="F258" s="7" t="s">
        <v>3263</v>
      </c>
      <c r="G258" s="7"/>
      <c r="H258" s="7" t="s">
        <v>2286</v>
      </c>
      <c r="I258" s="7"/>
      <c r="J258" s="7" t="s">
        <v>3264</v>
      </c>
    </row>
    <row r="259" ht="22.5" customHeight="1">
      <c r="A259" s="7" t="s">
        <v>1416</v>
      </c>
      <c r="B259" s="7" t="s">
        <v>2054</v>
      </c>
      <c r="C259" s="7" t="s">
        <v>3265</v>
      </c>
      <c r="D259" s="7" t="s">
        <v>2050</v>
      </c>
      <c r="E259" s="7"/>
      <c r="F259" s="7" t="s">
        <v>3266</v>
      </c>
      <c r="G259" s="7"/>
      <c r="H259" s="7" t="s">
        <v>2286</v>
      </c>
      <c r="I259" s="7"/>
      <c r="J259" s="7" t="s">
        <v>3267</v>
      </c>
    </row>
    <row r="260" ht="22.5" customHeight="1">
      <c r="A260" s="7" t="s">
        <v>1353</v>
      </c>
      <c r="B260" s="7" t="s">
        <v>2054</v>
      </c>
      <c r="C260" s="7" t="s">
        <v>3268</v>
      </c>
      <c r="D260" s="7" t="s">
        <v>2050</v>
      </c>
      <c r="E260" s="7"/>
      <c r="F260" s="7" t="s">
        <v>3270</v>
      </c>
      <c r="G260" s="7"/>
      <c r="H260" s="7" t="s">
        <v>2286</v>
      </c>
      <c r="I260" s="7"/>
      <c r="J260" s="7" t="s">
        <v>3272</v>
      </c>
    </row>
    <row r="261" ht="22.5" customHeight="1">
      <c r="A261" s="7" t="s">
        <v>377</v>
      </c>
      <c r="B261" s="7" t="s">
        <v>2054</v>
      </c>
      <c r="C261" s="7" t="s">
        <v>3273</v>
      </c>
      <c r="D261" s="7" t="s">
        <v>2050</v>
      </c>
      <c r="E261" s="7"/>
      <c r="F261" s="7" t="s">
        <v>3274</v>
      </c>
      <c r="G261" s="7"/>
      <c r="H261" s="7" t="s">
        <v>2286</v>
      </c>
      <c r="I261" s="7"/>
      <c r="J261" s="7" t="s">
        <v>3277</v>
      </c>
    </row>
    <row r="262" ht="22.5" customHeight="1">
      <c r="A262" s="7" t="s">
        <v>376</v>
      </c>
      <c r="B262" s="7" t="s">
        <v>2054</v>
      </c>
      <c r="C262" s="7" t="s">
        <v>3278</v>
      </c>
      <c r="D262" s="7" t="s">
        <v>2050</v>
      </c>
      <c r="E262" s="7"/>
      <c r="F262" s="7" t="s">
        <v>3279</v>
      </c>
      <c r="G262" s="7"/>
      <c r="H262" s="7" t="s">
        <v>2286</v>
      </c>
      <c r="I262" s="7"/>
      <c r="J262" s="7" t="s">
        <v>3280</v>
      </c>
    </row>
    <row r="263" ht="22.5" customHeight="1">
      <c r="A263" s="7" t="s">
        <v>692</v>
      </c>
      <c r="B263" s="7" t="s">
        <v>2083</v>
      </c>
      <c r="C263" s="7" t="s">
        <v>3282</v>
      </c>
      <c r="D263" s="7" t="s">
        <v>2081</v>
      </c>
      <c r="E263" s="7"/>
      <c r="F263" s="7" t="s">
        <v>3113</v>
      </c>
      <c r="G263" s="7"/>
      <c r="H263" s="7" t="s">
        <v>2286</v>
      </c>
      <c r="I263" s="7"/>
      <c r="J263" s="7" t="s">
        <v>3283</v>
      </c>
    </row>
    <row r="264" ht="22.5" customHeight="1">
      <c r="A264" s="7" t="s">
        <v>328</v>
      </c>
      <c r="B264" s="7" t="s">
        <v>2083</v>
      </c>
      <c r="C264" s="7" t="s">
        <v>3286</v>
      </c>
      <c r="D264" s="7" t="s">
        <v>2081</v>
      </c>
      <c r="E264" s="7"/>
      <c r="F264" s="7" t="s">
        <v>3287</v>
      </c>
      <c r="G264" s="7"/>
      <c r="H264" s="7" t="s">
        <v>2286</v>
      </c>
      <c r="I264" s="7"/>
      <c r="J264" s="7" t="s">
        <v>3288</v>
      </c>
    </row>
    <row r="265" ht="22.5" customHeight="1">
      <c r="A265" s="7" t="s">
        <v>354</v>
      </c>
      <c r="B265" s="7" t="s">
        <v>2083</v>
      </c>
      <c r="C265" s="7" t="s">
        <v>3290</v>
      </c>
      <c r="D265" s="7" t="s">
        <v>2081</v>
      </c>
      <c r="E265" s="7"/>
      <c r="F265" s="7" t="s">
        <v>3291</v>
      </c>
      <c r="G265" s="7"/>
      <c r="H265" s="7" t="s">
        <v>2286</v>
      </c>
      <c r="I265" s="7"/>
      <c r="J265" s="7" t="s">
        <v>3292</v>
      </c>
    </row>
    <row r="266" ht="22.5" customHeight="1">
      <c r="A266" s="7" t="s">
        <v>701</v>
      </c>
      <c r="B266" s="7" t="s">
        <v>2083</v>
      </c>
      <c r="C266" s="7" t="s">
        <v>3293</v>
      </c>
      <c r="D266" s="7" t="s">
        <v>2081</v>
      </c>
      <c r="E266" s="7"/>
      <c r="F266" s="7" t="s">
        <v>3294</v>
      </c>
      <c r="G266" s="7"/>
      <c r="H266" s="7" t="s">
        <v>2286</v>
      </c>
      <c r="I266" s="7"/>
      <c r="J266" s="7" t="s">
        <v>3296</v>
      </c>
    </row>
    <row r="267" ht="22.5" customHeight="1">
      <c r="A267" s="7" t="s">
        <v>379</v>
      </c>
      <c r="B267" s="7" t="s">
        <v>2083</v>
      </c>
      <c r="C267" s="7" t="s">
        <v>3298</v>
      </c>
      <c r="D267" s="7" t="s">
        <v>2081</v>
      </c>
      <c r="E267" s="7"/>
      <c r="F267" s="7" t="s">
        <v>3299</v>
      </c>
      <c r="G267" s="7"/>
      <c r="H267" s="7" t="s">
        <v>2286</v>
      </c>
      <c r="I267" s="7"/>
      <c r="J267" s="7" t="s">
        <v>3301</v>
      </c>
    </row>
    <row r="268" ht="22.5" customHeight="1">
      <c r="A268" s="7" t="s">
        <v>569</v>
      </c>
      <c r="B268" s="7" t="s">
        <v>2083</v>
      </c>
      <c r="C268" s="7" t="s">
        <v>3303</v>
      </c>
      <c r="D268" s="7" t="s">
        <v>2081</v>
      </c>
      <c r="E268" s="7"/>
      <c r="F268" s="7" t="s">
        <v>3304</v>
      </c>
      <c r="G268" s="7"/>
      <c r="H268" s="7" t="s">
        <v>2286</v>
      </c>
      <c r="I268" s="7"/>
      <c r="J268" s="7" t="s">
        <v>3305</v>
      </c>
    </row>
    <row r="269" ht="22.5" customHeight="1">
      <c r="A269" s="7" t="s">
        <v>576</v>
      </c>
      <c r="B269" s="7" t="s">
        <v>2083</v>
      </c>
      <c r="C269" s="7" t="s">
        <v>3306</v>
      </c>
      <c r="D269" s="7" t="s">
        <v>2081</v>
      </c>
      <c r="E269" s="7"/>
      <c r="F269" s="7" t="s">
        <v>3307</v>
      </c>
      <c r="G269" s="7"/>
      <c r="H269" s="7" t="s">
        <v>2286</v>
      </c>
      <c r="I269" s="7"/>
      <c r="J269" s="7" t="s">
        <v>3308</v>
      </c>
    </row>
    <row r="270" ht="22.5" customHeight="1">
      <c r="A270" s="7" t="s">
        <v>2904</v>
      </c>
      <c r="B270" s="7" t="s">
        <v>2083</v>
      </c>
      <c r="C270" s="7" t="s">
        <v>3309</v>
      </c>
      <c r="D270" s="7" t="s">
        <v>2081</v>
      </c>
      <c r="E270" s="7"/>
      <c r="F270" s="7" t="s">
        <v>3310</v>
      </c>
      <c r="G270" s="7"/>
      <c r="H270" s="7" t="s">
        <v>2286</v>
      </c>
      <c r="I270" s="7"/>
      <c r="J270" s="7" t="s">
        <v>3311</v>
      </c>
    </row>
    <row r="271" ht="22.5" customHeight="1">
      <c r="A271" s="7" t="s">
        <v>1466</v>
      </c>
      <c r="B271" s="7" t="s">
        <v>2083</v>
      </c>
      <c r="C271" s="7" t="s">
        <v>3313</v>
      </c>
      <c r="D271" s="7" t="s">
        <v>2081</v>
      </c>
      <c r="E271" s="7"/>
      <c r="F271" s="7" t="s">
        <v>3314</v>
      </c>
      <c r="G271" s="7"/>
      <c r="H271" s="7" t="s">
        <v>2286</v>
      </c>
      <c r="I271" s="7"/>
      <c r="J271" s="7" t="s">
        <v>3315</v>
      </c>
    </row>
    <row r="272" ht="22.5" customHeight="1">
      <c r="A272" s="7" t="s">
        <v>835</v>
      </c>
      <c r="B272" s="7" t="s">
        <v>2083</v>
      </c>
      <c r="C272" s="7" t="s">
        <v>3316</v>
      </c>
      <c r="D272" s="7" t="s">
        <v>2081</v>
      </c>
      <c r="E272" s="7"/>
      <c r="F272" s="7" t="s">
        <v>3317</v>
      </c>
      <c r="G272" s="7"/>
      <c r="H272" s="7" t="s">
        <v>2286</v>
      </c>
      <c r="I272" s="7"/>
      <c r="J272" s="7" t="s">
        <v>3318</v>
      </c>
    </row>
    <row r="273" ht="22.5" customHeight="1">
      <c r="A273" s="7" t="s">
        <v>3319</v>
      </c>
      <c r="B273" s="7" t="s">
        <v>2083</v>
      </c>
      <c r="C273" s="7" t="s">
        <v>3320</v>
      </c>
      <c r="D273" s="7" t="s">
        <v>2081</v>
      </c>
      <c r="E273" s="7"/>
      <c r="F273" s="7" t="s">
        <v>3321</v>
      </c>
      <c r="G273" s="7"/>
      <c r="H273" s="7" t="s">
        <v>2286</v>
      </c>
      <c r="I273" s="7"/>
      <c r="J273" s="7" t="s">
        <v>3322</v>
      </c>
    </row>
    <row r="274" ht="22.5" customHeight="1">
      <c r="A274" s="7" t="s">
        <v>237</v>
      </c>
      <c r="B274" s="7" t="s">
        <v>2083</v>
      </c>
      <c r="C274" s="7" t="s">
        <v>3323</v>
      </c>
      <c r="D274" s="7" t="s">
        <v>2081</v>
      </c>
      <c r="E274" s="7"/>
      <c r="F274" s="7" t="s">
        <v>3324</v>
      </c>
      <c r="G274" s="7"/>
      <c r="H274" s="7" t="s">
        <v>2286</v>
      </c>
      <c r="I274" s="7"/>
      <c r="J274" s="7" t="s">
        <v>3325</v>
      </c>
    </row>
    <row r="275" ht="22.5" customHeight="1">
      <c r="A275" s="7" t="s">
        <v>267</v>
      </c>
      <c r="B275" s="7" t="s">
        <v>2083</v>
      </c>
      <c r="C275" s="7" t="s">
        <v>3327</v>
      </c>
      <c r="D275" s="7" t="s">
        <v>2081</v>
      </c>
      <c r="E275" s="7"/>
      <c r="F275" s="7" t="s">
        <v>3329</v>
      </c>
      <c r="G275" s="7"/>
      <c r="H275" s="7" t="s">
        <v>2286</v>
      </c>
      <c r="I275" s="7"/>
      <c r="J275" s="7" t="s">
        <v>3330</v>
      </c>
    </row>
    <row r="276" ht="22.5" customHeight="1">
      <c r="A276" s="7" t="s">
        <v>940</v>
      </c>
      <c r="B276" s="7" t="s">
        <v>2083</v>
      </c>
      <c r="C276" s="7" t="s">
        <v>3331</v>
      </c>
      <c r="D276" s="7" t="s">
        <v>2081</v>
      </c>
      <c r="E276" s="7"/>
      <c r="F276" s="7" t="s">
        <v>3117</v>
      </c>
      <c r="G276" s="7"/>
      <c r="H276" s="7" t="s">
        <v>2286</v>
      </c>
      <c r="I276" s="7"/>
      <c r="J276" s="7" t="s">
        <v>3333</v>
      </c>
    </row>
    <row r="277" ht="22.5" customHeight="1">
      <c r="A277" s="7" t="s">
        <v>332</v>
      </c>
      <c r="B277" s="7" t="s">
        <v>2083</v>
      </c>
      <c r="C277" s="7" t="s">
        <v>3335</v>
      </c>
      <c r="D277" s="7" t="s">
        <v>2081</v>
      </c>
      <c r="E277" s="7"/>
      <c r="F277" s="7" t="s">
        <v>3121</v>
      </c>
      <c r="G277" s="7"/>
      <c r="H277" s="7" t="s">
        <v>2286</v>
      </c>
      <c r="I277" s="7"/>
      <c r="J277" s="7" t="s">
        <v>3336</v>
      </c>
    </row>
    <row r="278" ht="22.5" customHeight="1">
      <c r="A278" s="7" t="s">
        <v>116</v>
      </c>
      <c r="B278" s="7" t="s">
        <v>2083</v>
      </c>
      <c r="C278" s="7" t="s">
        <v>3339</v>
      </c>
      <c r="D278" s="7" t="s">
        <v>2081</v>
      </c>
      <c r="E278" s="7"/>
      <c r="F278" s="7" t="s">
        <v>3125</v>
      </c>
      <c r="G278" s="7"/>
      <c r="H278" s="7" t="s">
        <v>2286</v>
      </c>
      <c r="I278" s="7"/>
      <c r="J278" s="7" t="s">
        <v>3340</v>
      </c>
    </row>
    <row r="279" ht="22.5" customHeight="1">
      <c r="A279" s="7" t="s">
        <v>228</v>
      </c>
      <c r="B279" s="7" t="s">
        <v>2083</v>
      </c>
      <c r="C279" s="7" t="s">
        <v>3341</v>
      </c>
      <c r="D279" s="7" t="s">
        <v>2081</v>
      </c>
      <c r="E279" s="7"/>
      <c r="F279" s="7" t="s">
        <v>3129</v>
      </c>
      <c r="G279" s="7"/>
      <c r="H279" s="7" t="s">
        <v>2286</v>
      </c>
      <c r="I279" s="7"/>
      <c r="J279" s="7" t="s">
        <v>3343</v>
      </c>
    </row>
    <row r="280" ht="22.5" customHeight="1">
      <c r="A280" s="7" t="s">
        <v>230</v>
      </c>
      <c r="B280" s="7" t="s">
        <v>2083</v>
      </c>
      <c r="C280" s="7" t="s">
        <v>3344</v>
      </c>
      <c r="D280" s="7" t="s">
        <v>2081</v>
      </c>
      <c r="E280" s="7"/>
      <c r="F280" s="7" t="s">
        <v>3133</v>
      </c>
      <c r="G280" s="7"/>
      <c r="H280" s="7" t="s">
        <v>2286</v>
      </c>
      <c r="I280" s="7"/>
      <c r="J280" s="7" t="s">
        <v>3346</v>
      </c>
    </row>
    <row r="281" ht="22.5" customHeight="1">
      <c r="A281" s="7" t="s">
        <v>265</v>
      </c>
      <c r="B281" s="7" t="s">
        <v>2083</v>
      </c>
      <c r="C281" s="7" t="s">
        <v>3347</v>
      </c>
      <c r="D281" s="7" t="s">
        <v>2081</v>
      </c>
      <c r="E281" s="7"/>
      <c r="F281" s="7" t="s">
        <v>3138</v>
      </c>
      <c r="G281" s="7"/>
      <c r="H281" s="7" t="s">
        <v>2286</v>
      </c>
      <c r="I281" s="7"/>
      <c r="J281" s="7" t="s">
        <v>3348</v>
      </c>
    </row>
    <row r="282" ht="22.5" customHeight="1">
      <c r="A282" s="7" t="s">
        <v>304</v>
      </c>
      <c r="B282" s="7" t="s">
        <v>2083</v>
      </c>
      <c r="C282" s="7" t="s">
        <v>3349</v>
      </c>
      <c r="D282" s="7" t="s">
        <v>2081</v>
      </c>
      <c r="E282" s="7"/>
      <c r="F282" s="7" t="s">
        <v>3350</v>
      </c>
      <c r="G282" s="7"/>
      <c r="H282" s="7" t="s">
        <v>2286</v>
      </c>
      <c r="I282" s="7"/>
      <c r="J282" s="7" t="s">
        <v>3351</v>
      </c>
    </row>
    <row r="283" ht="22.5" customHeight="1">
      <c r="A283" s="7" t="s">
        <v>262</v>
      </c>
      <c r="B283" s="7" t="s">
        <v>2083</v>
      </c>
      <c r="C283" s="7" t="s">
        <v>3352</v>
      </c>
      <c r="D283" s="7" t="s">
        <v>2081</v>
      </c>
      <c r="E283" s="7"/>
      <c r="F283" s="7" t="s">
        <v>3143</v>
      </c>
      <c r="G283" s="7"/>
      <c r="H283" s="7" t="s">
        <v>2286</v>
      </c>
      <c r="I283" s="7"/>
      <c r="J283" s="7" t="s">
        <v>3353</v>
      </c>
    </row>
    <row r="284" ht="22.5" customHeight="1">
      <c r="A284" s="7" t="s">
        <v>1416</v>
      </c>
      <c r="B284" s="7" t="s">
        <v>2083</v>
      </c>
      <c r="C284" s="7" t="s">
        <v>3354</v>
      </c>
      <c r="D284" s="7" t="s">
        <v>2081</v>
      </c>
      <c r="E284" s="7"/>
      <c r="F284" s="7" t="s">
        <v>3146</v>
      </c>
      <c r="G284" s="7"/>
      <c r="H284" s="7" t="s">
        <v>2286</v>
      </c>
      <c r="I284" s="7"/>
      <c r="J284" s="7" t="s">
        <v>3355</v>
      </c>
    </row>
    <row r="285" ht="22.5" customHeight="1">
      <c r="A285" s="7" t="s">
        <v>1281</v>
      </c>
      <c r="B285" s="7" t="s">
        <v>2083</v>
      </c>
      <c r="C285" s="7" t="s">
        <v>3357</v>
      </c>
      <c r="D285" s="7" t="s">
        <v>2081</v>
      </c>
      <c r="E285" s="7"/>
      <c r="F285" s="7" t="s">
        <v>3151</v>
      </c>
      <c r="G285" s="7"/>
      <c r="H285" s="7" t="s">
        <v>2286</v>
      </c>
      <c r="I285" s="7"/>
      <c r="J285" s="7" t="s">
        <v>3358</v>
      </c>
    </row>
    <row r="286" ht="22.5" customHeight="1">
      <c r="A286" s="7" t="s">
        <v>1122</v>
      </c>
      <c r="B286" s="7" t="s">
        <v>2083</v>
      </c>
      <c r="C286" s="7" t="s">
        <v>3359</v>
      </c>
      <c r="D286" s="7" t="s">
        <v>2081</v>
      </c>
      <c r="E286" s="7"/>
      <c r="F286" s="7" t="s">
        <v>3360</v>
      </c>
      <c r="G286" s="7"/>
      <c r="H286" s="7" t="s">
        <v>2286</v>
      </c>
      <c r="I286" s="7"/>
      <c r="J286" s="7" t="s">
        <v>3362</v>
      </c>
    </row>
    <row r="287" ht="22.5" customHeight="1">
      <c r="A287" s="7" t="s">
        <v>306</v>
      </c>
      <c r="B287" s="7" t="s">
        <v>2083</v>
      </c>
      <c r="C287" s="7" t="s">
        <v>3363</v>
      </c>
      <c r="D287" s="7" t="s">
        <v>2081</v>
      </c>
      <c r="E287" s="7"/>
      <c r="F287" s="7" t="s">
        <v>3364</v>
      </c>
      <c r="G287" s="7"/>
      <c r="H287" s="7" t="s">
        <v>2286</v>
      </c>
      <c r="I287" s="7"/>
      <c r="J287" s="7" t="s">
        <v>3366</v>
      </c>
    </row>
    <row r="288" ht="22.5" customHeight="1">
      <c r="A288" s="7" t="s">
        <v>771</v>
      </c>
      <c r="B288" s="7" t="s">
        <v>2083</v>
      </c>
      <c r="C288" s="7" t="s">
        <v>3367</v>
      </c>
      <c r="D288" s="7" t="s">
        <v>2081</v>
      </c>
      <c r="E288" s="7"/>
      <c r="F288" s="7" t="s">
        <v>3154</v>
      </c>
      <c r="G288" s="7"/>
      <c r="H288" s="7" t="s">
        <v>2286</v>
      </c>
      <c r="I288" s="7"/>
      <c r="J288" s="7" t="s">
        <v>3369</v>
      </c>
    </row>
    <row r="289" ht="22.5" customHeight="1">
      <c r="A289" s="7" t="s">
        <v>348</v>
      </c>
      <c r="B289" s="7" t="s">
        <v>2083</v>
      </c>
      <c r="C289" s="7" t="s">
        <v>3370</v>
      </c>
      <c r="D289" s="7" t="s">
        <v>2081</v>
      </c>
      <c r="E289" s="7"/>
      <c r="F289" s="7" t="s">
        <v>3371</v>
      </c>
      <c r="G289" s="7"/>
      <c r="H289" s="7" t="s">
        <v>2286</v>
      </c>
      <c r="I289" s="7"/>
      <c r="J289" s="7" t="s">
        <v>3372</v>
      </c>
    </row>
    <row r="290" ht="22.5" customHeight="1">
      <c r="A290" s="7" t="s">
        <v>371</v>
      </c>
      <c r="B290" s="7" t="s">
        <v>2083</v>
      </c>
      <c r="C290" s="7" t="s">
        <v>3373</v>
      </c>
      <c r="D290" s="7" t="s">
        <v>2081</v>
      </c>
      <c r="E290" s="7"/>
      <c r="F290" s="7" t="s">
        <v>3374</v>
      </c>
      <c r="G290" s="7"/>
      <c r="H290" s="7" t="s">
        <v>2286</v>
      </c>
      <c r="I290" s="7"/>
      <c r="J290" s="7" t="s">
        <v>3375</v>
      </c>
    </row>
    <row r="291" ht="22.5" customHeight="1">
      <c r="A291" s="7" t="s">
        <v>125</v>
      </c>
      <c r="B291" s="7" t="s">
        <v>2083</v>
      </c>
      <c r="C291" s="7" t="s">
        <v>3376</v>
      </c>
      <c r="D291" s="7" t="s">
        <v>2081</v>
      </c>
      <c r="E291" s="7"/>
      <c r="F291" s="7" t="s">
        <v>3158</v>
      </c>
      <c r="G291" s="7"/>
      <c r="H291" s="7" t="s">
        <v>2286</v>
      </c>
      <c r="I291" s="7"/>
      <c r="J291" s="7" t="s">
        <v>3378</v>
      </c>
    </row>
    <row r="292" ht="22.5" customHeight="1">
      <c r="A292" s="7" t="s">
        <v>779</v>
      </c>
      <c r="B292" s="7" t="s">
        <v>2083</v>
      </c>
      <c r="C292" s="7" t="s">
        <v>3379</v>
      </c>
      <c r="D292" s="7" t="s">
        <v>2081</v>
      </c>
      <c r="E292" s="7"/>
      <c r="F292" s="7" t="s">
        <v>3162</v>
      </c>
      <c r="G292" s="7"/>
      <c r="H292" s="7" t="s">
        <v>2286</v>
      </c>
      <c r="I292" s="7"/>
      <c r="J292" s="7" t="s">
        <v>3380</v>
      </c>
    </row>
    <row r="293" ht="22.5" customHeight="1">
      <c r="A293" s="7" t="s">
        <v>134</v>
      </c>
      <c r="B293" s="7" t="s">
        <v>2083</v>
      </c>
      <c r="C293" s="7" t="s">
        <v>3382</v>
      </c>
      <c r="D293" s="7" t="s">
        <v>2081</v>
      </c>
      <c r="E293" s="7"/>
      <c r="F293" s="7" t="s">
        <v>3384</v>
      </c>
      <c r="G293" s="7"/>
      <c r="H293" s="7" t="s">
        <v>2286</v>
      </c>
      <c r="I293" s="7"/>
      <c r="J293" s="7" t="s">
        <v>3385</v>
      </c>
    </row>
    <row r="294" ht="22.5" customHeight="1">
      <c r="A294" s="7" t="s">
        <v>260</v>
      </c>
      <c r="B294" s="7" t="s">
        <v>2083</v>
      </c>
      <c r="C294" s="7" t="s">
        <v>3386</v>
      </c>
      <c r="D294" s="7" t="s">
        <v>2081</v>
      </c>
      <c r="E294" s="7"/>
      <c r="F294" s="7" t="s">
        <v>3387</v>
      </c>
      <c r="G294" s="7"/>
      <c r="H294" s="7" t="s">
        <v>2286</v>
      </c>
      <c r="I294" s="7"/>
      <c r="J294" s="7" t="s">
        <v>3388</v>
      </c>
    </row>
    <row r="295" ht="22.5" customHeight="1">
      <c r="A295" s="7" t="s">
        <v>305</v>
      </c>
      <c r="B295" s="7" t="s">
        <v>2083</v>
      </c>
      <c r="C295" s="7" t="s">
        <v>3390</v>
      </c>
      <c r="D295" s="7" t="s">
        <v>2081</v>
      </c>
      <c r="E295" s="7"/>
      <c r="F295" s="7" t="s">
        <v>3392</v>
      </c>
      <c r="G295" s="7"/>
      <c r="H295" s="7" t="s">
        <v>2286</v>
      </c>
      <c r="I295" s="7"/>
      <c r="J295" s="7" t="s">
        <v>3393</v>
      </c>
    </row>
    <row r="296" ht="22.5" customHeight="1">
      <c r="A296" s="7" t="s">
        <v>301</v>
      </c>
      <c r="B296" s="7" t="s">
        <v>2083</v>
      </c>
      <c r="C296" s="7" t="s">
        <v>3394</v>
      </c>
      <c r="D296" s="7" t="s">
        <v>2081</v>
      </c>
      <c r="E296" s="7"/>
      <c r="F296" s="7" t="s">
        <v>3395</v>
      </c>
      <c r="G296" s="7"/>
      <c r="H296" s="7" t="s">
        <v>2286</v>
      </c>
      <c r="I296" s="7"/>
      <c r="J296" s="7" t="s">
        <v>3397</v>
      </c>
    </row>
    <row r="297" ht="22.5" customHeight="1">
      <c r="A297" s="7" t="s">
        <v>353</v>
      </c>
      <c r="B297" s="7" t="s">
        <v>2083</v>
      </c>
      <c r="C297" s="7" t="s">
        <v>3398</v>
      </c>
      <c r="D297" s="7" t="s">
        <v>2081</v>
      </c>
      <c r="E297" s="7"/>
      <c r="F297" s="7" t="s">
        <v>3371</v>
      </c>
      <c r="G297" s="7"/>
      <c r="H297" s="7" t="s">
        <v>2286</v>
      </c>
      <c r="I297" s="7"/>
      <c r="J297" s="7" t="s">
        <v>3372</v>
      </c>
    </row>
    <row r="298" ht="22.5" customHeight="1">
      <c r="A298" s="7" t="s">
        <v>781</v>
      </c>
      <c r="B298" s="7" t="s">
        <v>2083</v>
      </c>
      <c r="C298" s="7" t="s">
        <v>3399</v>
      </c>
      <c r="D298" s="7" t="s">
        <v>2081</v>
      </c>
      <c r="E298" s="7"/>
      <c r="F298" s="7" t="s">
        <v>3165</v>
      </c>
      <c r="G298" s="7"/>
      <c r="H298" s="7" t="s">
        <v>2286</v>
      </c>
      <c r="I298" s="7"/>
      <c r="J298" s="7" t="s">
        <v>3400</v>
      </c>
    </row>
    <row r="299" ht="22.5" customHeight="1">
      <c r="A299" s="7" t="s">
        <v>1397</v>
      </c>
      <c r="B299" s="7" t="s">
        <v>2083</v>
      </c>
      <c r="C299" s="7" t="s">
        <v>3401</v>
      </c>
      <c r="D299" s="7" t="s">
        <v>2081</v>
      </c>
      <c r="E299" s="7"/>
      <c r="F299" s="7" t="s">
        <v>3402</v>
      </c>
      <c r="G299" s="7"/>
      <c r="H299" s="7" t="s">
        <v>2286</v>
      </c>
      <c r="I299" s="7"/>
      <c r="J299" s="7" t="s">
        <v>3403</v>
      </c>
    </row>
    <row r="300" ht="22.5" customHeight="1">
      <c r="A300" s="7" t="s">
        <v>120</v>
      </c>
      <c r="B300" s="7" t="s">
        <v>2083</v>
      </c>
      <c r="C300" s="7" t="s">
        <v>3404</v>
      </c>
      <c r="D300" s="7" t="s">
        <v>2081</v>
      </c>
      <c r="E300" s="7"/>
      <c r="F300" s="7" t="s">
        <v>3125</v>
      </c>
      <c r="G300" s="7"/>
      <c r="H300" s="7" t="s">
        <v>2286</v>
      </c>
      <c r="I300" s="7"/>
      <c r="J300" s="7" t="s">
        <v>3340</v>
      </c>
    </row>
    <row r="301" ht="22.5" customHeight="1">
      <c r="A301" s="7" t="s">
        <v>163</v>
      </c>
      <c r="B301" s="7" t="s">
        <v>2083</v>
      </c>
      <c r="C301" s="7" t="s">
        <v>3406</v>
      </c>
      <c r="D301" s="7" t="s">
        <v>2081</v>
      </c>
      <c r="E301" s="7"/>
      <c r="F301" s="7" t="s">
        <v>3407</v>
      </c>
      <c r="G301" s="7"/>
      <c r="H301" s="7" t="s">
        <v>2286</v>
      </c>
      <c r="I301" s="7"/>
      <c r="J301" s="7" t="s">
        <v>3408</v>
      </c>
    </row>
    <row r="302" ht="22.5" customHeight="1">
      <c r="A302" s="7" t="s">
        <v>156</v>
      </c>
      <c r="B302" s="7" t="s">
        <v>2083</v>
      </c>
      <c r="C302" s="7" t="s">
        <v>3410</v>
      </c>
      <c r="D302" s="7" t="s">
        <v>2081</v>
      </c>
      <c r="E302" s="7"/>
      <c r="F302" s="7" t="s">
        <v>3171</v>
      </c>
      <c r="G302" s="7"/>
      <c r="H302" s="7" t="s">
        <v>2286</v>
      </c>
      <c r="I302" s="7"/>
      <c r="J302" s="7" t="s">
        <v>3412</v>
      </c>
    </row>
    <row r="303" ht="22.5" customHeight="1">
      <c r="A303" s="7" t="s">
        <v>942</v>
      </c>
      <c r="B303" s="7" t="s">
        <v>2083</v>
      </c>
      <c r="C303" s="7" t="s">
        <v>3414</v>
      </c>
      <c r="D303" s="7" t="s">
        <v>2081</v>
      </c>
      <c r="E303" s="7"/>
      <c r="F303" s="7" t="s">
        <v>3416</v>
      </c>
      <c r="G303" s="7"/>
      <c r="H303" s="7" t="s">
        <v>2286</v>
      </c>
      <c r="I303" s="7"/>
      <c r="J303" s="7" t="s">
        <v>3417</v>
      </c>
    </row>
    <row r="304" ht="22.5" customHeight="1">
      <c r="A304" s="7" t="s">
        <v>122</v>
      </c>
      <c r="B304" s="7" t="s">
        <v>2083</v>
      </c>
      <c r="C304" s="7" t="s">
        <v>3418</v>
      </c>
      <c r="D304" s="7" t="s">
        <v>2081</v>
      </c>
      <c r="E304" s="7"/>
      <c r="F304" s="7" t="s">
        <v>3158</v>
      </c>
      <c r="G304" s="7"/>
      <c r="H304" s="7" t="s">
        <v>2286</v>
      </c>
      <c r="I304" s="7"/>
      <c r="J304" s="7" t="s">
        <v>3378</v>
      </c>
    </row>
    <row r="305" ht="22.5" customHeight="1">
      <c r="A305" s="7" t="s">
        <v>1481</v>
      </c>
      <c r="B305" s="7" t="s">
        <v>2083</v>
      </c>
      <c r="C305" s="7" t="s">
        <v>3420</v>
      </c>
      <c r="D305" s="7" t="s">
        <v>2081</v>
      </c>
      <c r="E305" s="7"/>
      <c r="F305" s="7" t="s">
        <v>3422</v>
      </c>
      <c r="G305" s="7"/>
      <c r="H305" s="7" t="s">
        <v>2286</v>
      </c>
      <c r="I305" s="7"/>
      <c r="J305" s="7" t="s">
        <v>3423</v>
      </c>
    </row>
    <row r="306" ht="22.5" customHeight="1">
      <c r="A306" s="7" t="s">
        <v>128</v>
      </c>
      <c r="B306" s="7" t="s">
        <v>2083</v>
      </c>
      <c r="C306" s="7" t="s">
        <v>3425</v>
      </c>
      <c r="D306" s="7" t="s">
        <v>2081</v>
      </c>
      <c r="E306" s="7"/>
      <c r="F306" s="7" t="s">
        <v>3427</v>
      </c>
      <c r="G306" s="7"/>
      <c r="H306" s="7" t="s">
        <v>2286</v>
      </c>
      <c r="I306" s="7"/>
      <c r="J306" s="7" t="s">
        <v>3428</v>
      </c>
    </row>
    <row r="307" ht="22.5" customHeight="1">
      <c r="A307" s="7" t="s">
        <v>299</v>
      </c>
      <c r="B307" s="7" t="s">
        <v>2083</v>
      </c>
      <c r="C307" s="7" t="s">
        <v>3429</v>
      </c>
      <c r="D307" s="7" t="s">
        <v>2081</v>
      </c>
      <c r="E307" s="7"/>
      <c r="F307" s="7" t="s">
        <v>3431</v>
      </c>
      <c r="G307" s="7"/>
      <c r="H307" s="7" t="s">
        <v>2286</v>
      </c>
      <c r="I307" s="7"/>
      <c r="J307" s="7" t="s">
        <v>3432</v>
      </c>
    </row>
    <row r="308" ht="22.5" customHeight="1">
      <c r="A308" s="7" t="s">
        <v>169</v>
      </c>
      <c r="B308" s="7" t="s">
        <v>2083</v>
      </c>
      <c r="C308" s="7" t="s">
        <v>3433</v>
      </c>
      <c r="D308" s="7" t="s">
        <v>2081</v>
      </c>
      <c r="E308" s="7"/>
      <c r="F308" s="7" t="s">
        <v>3434</v>
      </c>
      <c r="G308" s="7"/>
      <c r="H308" s="7" t="s">
        <v>2286</v>
      </c>
      <c r="I308" s="7"/>
      <c r="J308" s="7" t="s">
        <v>3437</v>
      </c>
    </row>
    <row r="309" ht="22.5" customHeight="1">
      <c r="A309" s="7" t="s">
        <v>234</v>
      </c>
      <c r="B309" s="7" t="s">
        <v>2083</v>
      </c>
      <c r="C309" s="7" t="s">
        <v>3438</v>
      </c>
      <c r="D309" s="7" t="s">
        <v>2081</v>
      </c>
      <c r="E309" s="7"/>
      <c r="F309" s="7" t="s">
        <v>3176</v>
      </c>
      <c r="G309" s="7"/>
      <c r="H309" s="7" t="s">
        <v>2286</v>
      </c>
      <c r="I309" s="7"/>
      <c r="J309" s="7" t="s">
        <v>3440</v>
      </c>
    </row>
    <row r="310" ht="22.5" customHeight="1">
      <c r="A310" s="7" t="s">
        <v>1239</v>
      </c>
      <c r="B310" s="7" t="s">
        <v>2083</v>
      </c>
      <c r="C310" s="7" t="s">
        <v>3441</v>
      </c>
      <c r="D310" s="7" t="s">
        <v>2081</v>
      </c>
      <c r="E310" s="7"/>
      <c r="F310" s="7" t="s">
        <v>3442</v>
      </c>
      <c r="G310" s="7"/>
      <c r="H310" s="7" t="s">
        <v>2286</v>
      </c>
      <c r="I310" s="7"/>
      <c r="J310" s="7" t="s">
        <v>3443</v>
      </c>
    </row>
    <row r="311" ht="22.5" customHeight="1">
      <c r="A311" s="7" t="s">
        <v>1286</v>
      </c>
      <c r="B311" s="7" t="s">
        <v>2083</v>
      </c>
      <c r="C311" s="7" t="s">
        <v>3445</v>
      </c>
      <c r="D311" s="7" t="s">
        <v>2081</v>
      </c>
      <c r="E311" s="7"/>
      <c r="F311" s="7" t="s">
        <v>3446</v>
      </c>
      <c r="G311" s="7"/>
      <c r="H311" s="7" t="s">
        <v>2286</v>
      </c>
      <c r="I311" s="7"/>
      <c r="J311" s="7" t="s">
        <v>3447</v>
      </c>
    </row>
    <row r="312" ht="22.5" customHeight="1">
      <c r="A312" s="7" t="s">
        <v>987</v>
      </c>
      <c r="B312" s="7" t="s">
        <v>2083</v>
      </c>
      <c r="C312" s="7" t="s">
        <v>3448</v>
      </c>
      <c r="D312" s="7" t="s">
        <v>2081</v>
      </c>
      <c r="E312" s="7"/>
      <c r="F312" s="7" t="s">
        <v>3180</v>
      </c>
      <c r="G312" s="7"/>
      <c r="H312" s="7" t="s">
        <v>2286</v>
      </c>
      <c r="I312" s="7"/>
      <c r="J312" s="7" t="s">
        <v>3450</v>
      </c>
    </row>
    <row r="313" ht="22.5" customHeight="1">
      <c r="A313" s="7" t="s">
        <v>1162</v>
      </c>
      <c r="B313" s="7" t="s">
        <v>2083</v>
      </c>
      <c r="C313" s="7" t="s">
        <v>3452</v>
      </c>
      <c r="D313" s="7" t="s">
        <v>2081</v>
      </c>
      <c r="E313" s="7"/>
      <c r="F313" s="7" t="s">
        <v>3453</v>
      </c>
      <c r="G313" s="7"/>
      <c r="H313" s="7" t="s">
        <v>2286</v>
      </c>
      <c r="I313" s="7"/>
      <c r="J313" s="7" t="s">
        <v>3454</v>
      </c>
    </row>
    <row r="314" ht="22.5" customHeight="1">
      <c r="A314" s="7" t="s">
        <v>241</v>
      </c>
      <c r="B314" s="7" t="s">
        <v>2083</v>
      </c>
      <c r="C314" s="7" t="s">
        <v>3456</v>
      </c>
      <c r="D314" s="7" t="s">
        <v>2081</v>
      </c>
      <c r="E314" s="7"/>
      <c r="F314" s="7" t="s">
        <v>3184</v>
      </c>
      <c r="G314" s="7"/>
      <c r="H314" s="7" t="s">
        <v>2286</v>
      </c>
      <c r="I314" s="7"/>
      <c r="J314" s="7" t="s">
        <v>3458</v>
      </c>
    </row>
    <row r="315" ht="22.5" customHeight="1">
      <c r="A315" s="7" t="s">
        <v>258</v>
      </c>
      <c r="B315" s="7" t="s">
        <v>2083</v>
      </c>
      <c r="C315" s="7" t="s">
        <v>3459</v>
      </c>
      <c r="D315" s="7" t="s">
        <v>2081</v>
      </c>
      <c r="E315" s="7"/>
      <c r="F315" s="7" t="s">
        <v>3189</v>
      </c>
      <c r="G315" s="7"/>
      <c r="H315" s="7" t="s">
        <v>2286</v>
      </c>
      <c r="I315" s="7"/>
      <c r="J315" s="7" t="s">
        <v>3461</v>
      </c>
    </row>
    <row r="316" ht="22.5" customHeight="1">
      <c r="A316" s="7" t="s">
        <v>72</v>
      </c>
      <c r="B316" s="7" t="s">
        <v>2083</v>
      </c>
      <c r="C316" s="7" t="s">
        <v>3462</v>
      </c>
      <c r="D316" s="7" t="s">
        <v>2081</v>
      </c>
      <c r="E316" s="7"/>
      <c r="F316" s="7" t="s">
        <v>3464</v>
      </c>
      <c r="G316" s="7"/>
      <c r="H316" s="7" t="s">
        <v>2286</v>
      </c>
      <c r="I316" s="7"/>
      <c r="J316" s="7" t="s">
        <v>3465</v>
      </c>
    </row>
    <row r="317" ht="22.5" customHeight="1">
      <c r="A317" s="7" t="s">
        <v>1861</v>
      </c>
      <c r="B317" s="7" t="s">
        <v>2083</v>
      </c>
      <c r="C317" s="7" t="s">
        <v>3468</v>
      </c>
      <c r="D317" s="7" t="s">
        <v>2081</v>
      </c>
      <c r="E317" s="7"/>
      <c r="F317" s="7" t="s">
        <v>3192</v>
      </c>
      <c r="G317" s="7"/>
      <c r="H317" s="7" t="s">
        <v>2286</v>
      </c>
      <c r="I317" s="7"/>
      <c r="J317" s="7" t="s">
        <v>3469</v>
      </c>
    </row>
    <row r="318" ht="22.5" customHeight="1">
      <c r="A318" s="7" t="s">
        <v>1160</v>
      </c>
      <c r="B318" s="7" t="s">
        <v>2083</v>
      </c>
      <c r="C318" s="7" t="s">
        <v>3470</v>
      </c>
      <c r="D318" s="7" t="s">
        <v>2081</v>
      </c>
      <c r="E318" s="7"/>
      <c r="F318" s="7" t="s">
        <v>3196</v>
      </c>
      <c r="G318" s="7"/>
      <c r="H318" s="7" t="s">
        <v>2286</v>
      </c>
      <c r="I318" s="7"/>
      <c r="J318" s="7" t="s">
        <v>3473</v>
      </c>
    </row>
    <row r="319" ht="22.5" customHeight="1">
      <c r="A319" s="7" t="s">
        <v>1033</v>
      </c>
      <c r="B319" s="7" t="s">
        <v>2083</v>
      </c>
      <c r="C319" s="7" t="s">
        <v>3474</v>
      </c>
      <c r="D319" s="7" t="s">
        <v>2081</v>
      </c>
      <c r="E319" s="7"/>
      <c r="F319" s="7" t="s">
        <v>3475</v>
      </c>
      <c r="G319" s="7"/>
      <c r="H319" s="7" t="s">
        <v>2286</v>
      </c>
      <c r="I319" s="7"/>
      <c r="J319" s="7" t="s">
        <v>3476</v>
      </c>
    </row>
    <row r="320" ht="22.5" customHeight="1">
      <c r="A320" s="7" t="s">
        <v>377</v>
      </c>
      <c r="B320" s="7" t="s">
        <v>2083</v>
      </c>
      <c r="C320" s="7" t="s">
        <v>3478</v>
      </c>
      <c r="D320" s="7" t="s">
        <v>2081</v>
      </c>
      <c r="E320" s="7"/>
      <c r="F320" s="7" t="s">
        <v>3199</v>
      </c>
      <c r="G320" s="7"/>
      <c r="H320" s="7" t="s">
        <v>2286</v>
      </c>
      <c r="I320" s="7"/>
      <c r="J320" s="7" t="s">
        <v>3479</v>
      </c>
    </row>
    <row r="321" ht="22.5" customHeight="1">
      <c r="A321" s="7" t="s">
        <v>167</v>
      </c>
      <c r="B321" s="7" t="s">
        <v>2083</v>
      </c>
      <c r="C321" s="7" t="s">
        <v>3480</v>
      </c>
      <c r="D321" s="7" t="s">
        <v>2081</v>
      </c>
      <c r="E321" s="7"/>
      <c r="F321" s="7" t="s">
        <v>3482</v>
      </c>
      <c r="G321" s="7"/>
      <c r="H321" s="7" t="s">
        <v>2286</v>
      </c>
      <c r="I321" s="7"/>
      <c r="J321" s="7" t="s">
        <v>3483</v>
      </c>
    </row>
    <row r="322" ht="22.5" customHeight="1">
      <c r="A322" s="7" t="s">
        <v>204</v>
      </c>
      <c r="B322" s="7" t="s">
        <v>2083</v>
      </c>
      <c r="C322" s="7" t="s">
        <v>3484</v>
      </c>
      <c r="D322" s="7" t="s">
        <v>2081</v>
      </c>
      <c r="E322" s="7"/>
      <c r="F322" s="7" t="s">
        <v>3203</v>
      </c>
      <c r="G322" s="7"/>
      <c r="H322" s="7" t="s">
        <v>2286</v>
      </c>
      <c r="I322" s="7"/>
      <c r="J322" s="7" t="s">
        <v>3487</v>
      </c>
    </row>
    <row r="323" ht="22.5" customHeight="1">
      <c r="A323" s="7" t="s">
        <v>487</v>
      </c>
      <c r="B323" s="7" t="s">
        <v>2083</v>
      </c>
      <c r="C323" s="7" t="s">
        <v>3488</v>
      </c>
      <c r="D323" s="7" t="s">
        <v>2081</v>
      </c>
      <c r="E323" s="7"/>
      <c r="F323" s="7" t="s">
        <v>3490</v>
      </c>
      <c r="G323" s="7"/>
      <c r="H323" s="7" t="s">
        <v>2286</v>
      </c>
      <c r="I323" s="7"/>
      <c r="J323" s="7" t="s">
        <v>3491</v>
      </c>
    </row>
    <row r="324" ht="22.5" customHeight="1">
      <c r="A324" s="7" t="s">
        <v>158</v>
      </c>
      <c r="B324" s="7" t="s">
        <v>2083</v>
      </c>
      <c r="C324" s="7" t="s">
        <v>3492</v>
      </c>
      <c r="D324" s="7" t="s">
        <v>2081</v>
      </c>
      <c r="E324" s="7"/>
      <c r="F324" s="7" t="s">
        <v>3207</v>
      </c>
      <c r="G324" s="7"/>
      <c r="H324" s="7" t="s">
        <v>2286</v>
      </c>
      <c r="I324" s="7"/>
      <c r="J324" s="7" t="s">
        <v>3494</v>
      </c>
    </row>
    <row r="325" ht="22.5" customHeight="1">
      <c r="A325" s="7" t="s">
        <v>1164</v>
      </c>
      <c r="B325" s="7" t="s">
        <v>2083</v>
      </c>
      <c r="C325" s="7" t="s">
        <v>3496</v>
      </c>
      <c r="D325" s="7" t="s">
        <v>2081</v>
      </c>
      <c r="E325" s="7"/>
      <c r="F325" s="7" t="s">
        <v>3210</v>
      </c>
      <c r="G325" s="7"/>
      <c r="H325" s="7" t="s">
        <v>2286</v>
      </c>
      <c r="I325" s="7"/>
      <c r="J325" s="7" t="s">
        <v>3498</v>
      </c>
    </row>
    <row r="326" ht="22.5" customHeight="1">
      <c r="A326" s="7" t="s">
        <v>308</v>
      </c>
      <c r="B326" s="7" t="s">
        <v>2083</v>
      </c>
      <c r="C326" s="7" t="s">
        <v>3499</v>
      </c>
      <c r="D326" s="7" t="s">
        <v>2081</v>
      </c>
      <c r="E326" s="7"/>
      <c r="F326" s="7" t="s">
        <v>3500</v>
      </c>
      <c r="G326" s="7"/>
      <c r="H326" s="7" t="s">
        <v>2286</v>
      </c>
      <c r="I326" s="7"/>
      <c r="J326" s="7" t="s">
        <v>3501</v>
      </c>
    </row>
    <row r="327" ht="22.5" customHeight="1">
      <c r="A327" s="7" t="s">
        <v>170</v>
      </c>
      <c r="B327" s="7" t="s">
        <v>2083</v>
      </c>
      <c r="C327" s="7" t="s">
        <v>3502</v>
      </c>
      <c r="D327" s="7" t="s">
        <v>2081</v>
      </c>
      <c r="E327" s="7"/>
      <c r="F327" s="7" t="s">
        <v>3214</v>
      </c>
      <c r="G327" s="7"/>
      <c r="H327" s="7" t="s">
        <v>2286</v>
      </c>
      <c r="I327" s="7"/>
      <c r="J327" s="7" t="s">
        <v>3504</v>
      </c>
    </row>
    <row r="328" ht="22.5" customHeight="1">
      <c r="A328" s="7" t="s">
        <v>298</v>
      </c>
      <c r="B328" s="7" t="s">
        <v>2083</v>
      </c>
      <c r="C328" s="7" t="s">
        <v>3506</v>
      </c>
      <c r="D328" s="7" t="s">
        <v>2081</v>
      </c>
      <c r="E328" s="7"/>
      <c r="F328" s="7" t="s">
        <v>3507</v>
      </c>
      <c r="G328" s="7"/>
      <c r="H328" s="7" t="s">
        <v>2286</v>
      </c>
      <c r="I328" s="7"/>
      <c r="J328" s="7" t="s">
        <v>3508</v>
      </c>
    </row>
    <row r="329" ht="22.5" customHeight="1">
      <c r="A329" s="7" t="s">
        <v>266</v>
      </c>
      <c r="B329" s="7" t="s">
        <v>2083</v>
      </c>
      <c r="C329" s="7" t="s">
        <v>3510</v>
      </c>
      <c r="D329" s="7" t="s">
        <v>2081</v>
      </c>
      <c r="E329" s="7"/>
      <c r="F329" s="7" t="s">
        <v>3511</v>
      </c>
      <c r="G329" s="7"/>
      <c r="H329" s="7" t="s">
        <v>2286</v>
      </c>
      <c r="I329" s="7"/>
      <c r="J329" s="7" t="s">
        <v>3512</v>
      </c>
    </row>
    <row r="330" ht="22.5" customHeight="1">
      <c r="A330" s="7" t="s">
        <v>615</v>
      </c>
      <c r="B330" s="7" t="s">
        <v>2083</v>
      </c>
      <c r="C330" s="7" t="s">
        <v>3514</v>
      </c>
      <c r="D330" s="7" t="s">
        <v>2081</v>
      </c>
      <c r="E330" s="7"/>
      <c r="F330" s="7" t="s">
        <v>3217</v>
      </c>
      <c r="G330" s="7"/>
      <c r="H330" s="7" t="s">
        <v>2286</v>
      </c>
      <c r="I330" s="7"/>
      <c r="J330" s="7" t="s">
        <v>3515</v>
      </c>
    </row>
    <row r="331" ht="22.5" customHeight="1">
      <c r="A331" s="7" t="s">
        <v>201</v>
      </c>
      <c r="B331" s="7" t="s">
        <v>2083</v>
      </c>
      <c r="C331" s="7" t="s">
        <v>3516</v>
      </c>
      <c r="D331" s="7" t="s">
        <v>2081</v>
      </c>
      <c r="E331" s="7"/>
      <c r="F331" s="7" t="s">
        <v>3220</v>
      </c>
      <c r="G331" s="7"/>
      <c r="H331" s="7" t="s">
        <v>2286</v>
      </c>
      <c r="I331" s="7"/>
      <c r="J331" s="7" t="s">
        <v>3519</v>
      </c>
    </row>
    <row r="332" ht="22.5" customHeight="1">
      <c r="A332" s="7" t="s">
        <v>482</v>
      </c>
      <c r="B332" s="7" t="s">
        <v>2083</v>
      </c>
      <c r="C332" s="7" t="s">
        <v>3520</v>
      </c>
      <c r="D332" s="7" t="s">
        <v>2081</v>
      </c>
      <c r="E332" s="7"/>
      <c r="F332" s="7" t="s">
        <v>3224</v>
      </c>
      <c r="G332" s="7"/>
      <c r="H332" s="7" t="s">
        <v>2286</v>
      </c>
      <c r="I332" s="7"/>
      <c r="J332" s="7" t="s">
        <v>3521</v>
      </c>
    </row>
    <row r="333" ht="22.5" customHeight="1">
      <c r="A333" s="7" t="s">
        <v>1433</v>
      </c>
      <c r="B333" s="7" t="s">
        <v>2083</v>
      </c>
      <c r="C333" s="7" t="s">
        <v>3523</v>
      </c>
      <c r="D333" s="7" t="s">
        <v>2081</v>
      </c>
      <c r="E333" s="7"/>
      <c r="F333" s="7" t="s">
        <v>3524</v>
      </c>
      <c r="G333" s="7"/>
      <c r="H333" s="7" t="s">
        <v>2286</v>
      </c>
      <c r="I333" s="7"/>
      <c r="J333" s="7" t="s">
        <v>3525</v>
      </c>
    </row>
    <row r="334" ht="22.5" customHeight="1">
      <c r="A334" s="7" t="s">
        <v>1202</v>
      </c>
      <c r="B334" s="7" t="s">
        <v>2083</v>
      </c>
      <c r="C334" s="7" t="s">
        <v>3526</v>
      </c>
      <c r="D334" s="7" t="s">
        <v>2081</v>
      </c>
      <c r="E334" s="7"/>
      <c r="F334" s="7" t="s">
        <v>3527</v>
      </c>
      <c r="G334" s="7"/>
      <c r="H334" s="7" t="s">
        <v>2286</v>
      </c>
      <c r="I334" s="7"/>
      <c r="J334" s="7" t="s">
        <v>3529</v>
      </c>
    </row>
    <row r="335" ht="22.5" customHeight="1">
      <c r="A335" s="7" t="s">
        <v>209</v>
      </c>
      <c r="B335" s="7" t="s">
        <v>2083</v>
      </c>
      <c r="C335" s="7" t="s">
        <v>3530</v>
      </c>
      <c r="D335" s="7" t="s">
        <v>2081</v>
      </c>
      <c r="E335" s="7"/>
      <c r="F335" s="7" t="s">
        <v>3531</v>
      </c>
      <c r="G335" s="7"/>
      <c r="H335" s="7" t="s">
        <v>2286</v>
      </c>
      <c r="I335" s="7"/>
      <c r="J335" s="7" t="s">
        <v>3532</v>
      </c>
    </row>
    <row r="336" ht="22.5" customHeight="1">
      <c r="A336" s="7" t="s">
        <v>205</v>
      </c>
      <c r="B336" s="7" t="s">
        <v>2083</v>
      </c>
      <c r="C336" s="7" t="s">
        <v>3533</v>
      </c>
      <c r="D336" s="7" t="s">
        <v>2081</v>
      </c>
      <c r="E336" s="7"/>
      <c r="F336" s="7" t="s">
        <v>3534</v>
      </c>
      <c r="G336" s="7"/>
      <c r="H336" s="7" t="s">
        <v>2286</v>
      </c>
      <c r="I336" s="7"/>
      <c r="J336" s="7" t="s">
        <v>3535</v>
      </c>
    </row>
    <row r="337" ht="22.5" customHeight="1">
      <c r="A337" s="7" t="s">
        <v>115</v>
      </c>
      <c r="B337" s="7" t="s">
        <v>2083</v>
      </c>
      <c r="C337" s="7" t="s">
        <v>3537</v>
      </c>
      <c r="D337" s="7" t="s">
        <v>2081</v>
      </c>
      <c r="E337" s="7"/>
      <c r="F337" s="7" t="s">
        <v>3125</v>
      </c>
      <c r="G337" s="7"/>
      <c r="H337" s="7" t="s">
        <v>2286</v>
      </c>
      <c r="I337" s="7"/>
      <c r="J337" s="7" t="s">
        <v>3340</v>
      </c>
    </row>
    <row r="338" ht="22.5" customHeight="1">
      <c r="A338" s="7" t="s">
        <v>159</v>
      </c>
      <c r="B338" s="7" t="s">
        <v>2083</v>
      </c>
      <c r="C338" s="7" t="s">
        <v>3539</v>
      </c>
      <c r="D338" s="7" t="s">
        <v>2081</v>
      </c>
      <c r="E338" s="7"/>
      <c r="F338" s="7" t="s">
        <v>3230</v>
      </c>
      <c r="G338" s="7"/>
      <c r="H338" s="7" t="s">
        <v>2286</v>
      </c>
      <c r="I338" s="7"/>
      <c r="J338" s="7" t="s">
        <v>3540</v>
      </c>
    </row>
    <row r="339" ht="22.5" customHeight="1">
      <c r="A339" s="7" t="s">
        <v>376</v>
      </c>
      <c r="B339" s="7" t="s">
        <v>2083</v>
      </c>
      <c r="C339" s="7" t="s">
        <v>3541</v>
      </c>
      <c r="D339" s="7" t="s">
        <v>2081</v>
      </c>
      <c r="E339" s="7"/>
      <c r="F339" s="7" t="s">
        <v>3234</v>
      </c>
      <c r="G339" s="7"/>
      <c r="H339" s="7" t="s">
        <v>2286</v>
      </c>
      <c r="I339" s="7"/>
      <c r="J339" s="7" t="s">
        <v>3542</v>
      </c>
    </row>
    <row r="340" ht="22.5" customHeight="1">
      <c r="A340" s="7" t="s">
        <v>1494</v>
      </c>
      <c r="B340" s="7" t="s">
        <v>2083</v>
      </c>
      <c r="C340" s="7" t="s">
        <v>3544</v>
      </c>
      <c r="D340" s="7" t="s">
        <v>2081</v>
      </c>
      <c r="E340" s="7"/>
      <c r="F340" s="7" t="s">
        <v>3545</v>
      </c>
      <c r="G340" s="7"/>
      <c r="H340" s="7" t="s">
        <v>2286</v>
      </c>
      <c r="I340" s="7"/>
      <c r="J340" s="7" t="s">
        <v>3547</v>
      </c>
    </row>
    <row r="341" ht="22.5" customHeight="1">
      <c r="A341" s="7" t="s">
        <v>1353</v>
      </c>
      <c r="B341" s="7" t="s">
        <v>2083</v>
      </c>
      <c r="C341" s="7" t="s">
        <v>3548</v>
      </c>
      <c r="D341" s="7" t="s">
        <v>2081</v>
      </c>
      <c r="E341" s="7"/>
      <c r="F341" s="7" t="s">
        <v>3238</v>
      </c>
      <c r="G341" s="7"/>
      <c r="H341" s="7" t="s">
        <v>2286</v>
      </c>
      <c r="I341" s="7"/>
      <c r="J341" s="7" t="s">
        <v>3550</v>
      </c>
    </row>
    <row r="342" ht="22.5" customHeight="1">
      <c r="A342" s="7" t="s">
        <v>934</v>
      </c>
      <c r="B342" s="7" t="s">
        <v>2083</v>
      </c>
      <c r="C342" s="7" t="s">
        <v>3551</v>
      </c>
      <c r="D342" s="7" t="s">
        <v>2081</v>
      </c>
      <c r="E342" s="7"/>
      <c r="F342" s="7" t="s">
        <v>3552</v>
      </c>
      <c r="G342" s="7"/>
      <c r="H342" s="7" t="s">
        <v>2286</v>
      </c>
      <c r="I342" s="7"/>
      <c r="J342" s="7" t="s">
        <v>3554</v>
      </c>
    </row>
    <row r="343" ht="22.5" customHeight="1">
      <c r="A343" s="7" t="s">
        <v>526</v>
      </c>
      <c r="B343" s="7" t="s">
        <v>2083</v>
      </c>
      <c r="C343" s="7" t="s">
        <v>3555</v>
      </c>
      <c r="D343" s="7" t="s">
        <v>2081</v>
      </c>
      <c r="E343" s="7"/>
      <c r="F343" s="7" t="s">
        <v>3241</v>
      </c>
      <c r="G343" s="7"/>
      <c r="H343" s="7" t="s">
        <v>2286</v>
      </c>
      <c r="I343" s="7"/>
      <c r="J343" s="7" t="s">
        <v>3557</v>
      </c>
    </row>
    <row r="344" ht="22.5" customHeight="1">
      <c r="A344" s="7" t="s">
        <v>131</v>
      </c>
      <c r="B344" s="7" t="s">
        <v>2083</v>
      </c>
      <c r="C344" s="7" t="s">
        <v>3558</v>
      </c>
      <c r="D344" s="7" t="s">
        <v>2081</v>
      </c>
      <c r="E344" s="7"/>
      <c r="F344" s="7" t="s">
        <v>3559</v>
      </c>
      <c r="G344" s="7"/>
      <c r="H344" s="7" t="s">
        <v>2286</v>
      </c>
      <c r="I344" s="7"/>
      <c r="J344" s="7" t="s">
        <v>3560</v>
      </c>
    </row>
    <row r="345" ht="22.5" customHeight="1">
      <c r="A345" s="7" t="s">
        <v>136</v>
      </c>
      <c r="B345" s="7" t="s">
        <v>2083</v>
      </c>
      <c r="C345" s="7" t="s">
        <v>3562</v>
      </c>
      <c r="D345" s="7" t="s">
        <v>2081</v>
      </c>
      <c r="E345" s="7"/>
      <c r="F345" s="7" t="s">
        <v>3245</v>
      </c>
      <c r="G345" s="7"/>
      <c r="H345" s="7" t="s">
        <v>2286</v>
      </c>
      <c r="I345" s="7"/>
      <c r="J345" s="7" t="s">
        <v>3563</v>
      </c>
    </row>
    <row r="346" ht="22.5" customHeight="1">
      <c r="A346" s="7" t="s">
        <v>323</v>
      </c>
      <c r="B346" s="7" t="s">
        <v>2083</v>
      </c>
      <c r="C346" s="7" t="s">
        <v>3564</v>
      </c>
      <c r="D346" s="7" t="s">
        <v>2081</v>
      </c>
      <c r="E346" s="7"/>
      <c r="F346" s="7" t="s">
        <v>3248</v>
      </c>
      <c r="G346" s="7"/>
      <c r="H346" s="7" t="s">
        <v>2286</v>
      </c>
      <c r="I346" s="7"/>
      <c r="J346" s="7" t="s">
        <v>3566</v>
      </c>
    </row>
    <row r="347" ht="22.5" customHeight="1">
      <c r="A347" s="7" t="s">
        <v>124</v>
      </c>
      <c r="B347" s="7" t="s">
        <v>2083</v>
      </c>
      <c r="C347" s="7" t="s">
        <v>3568</v>
      </c>
      <c r="D347" s="7" t="s">
        <v>2081</v>
      </c>
      <c r="E347" s="7"/>
      <c r="F347" s="7" t="s">
        <v>3192</v>
      </c>
      <c r="G347" s="7"/>
      <c r="H347" s="7" t="s">
        <v>2286</v>
      </c>
      <c r="I347" s="7"/>
      <c r="J347" s="7" t="s">
        <v>3469</v>
      </c>
    </row>
    <row r="348" ht="22.5" customHeight="1">
      <c r="A348" s="7" t="s">
        <v>1086</v>
      </c>
      <c r="B348" s="7" t="s">
        <v>2083</v>
      </c>
      <c r="C348" s="7" t="s">
        <v>3570</v>
      </c>
      <c r="D348" s="7" t="s">
        <v>2081</v>
      </c>
      <c r="E348" s="7"/>
      <c r="F348" s="7" t="s">
        <v>3571</v>
      </c>
      <c r="G348" s="7"/>
      <c r="H348" s="7" t="s">
        <v>2286</v>
      </c>
      <c r="I348" s="7"/>
      <c r="J348" s="7" t="s">
        <v>3572</v>
      </c>
    </row>
    <row r="349" ht="22.5" customHeight="1">
      <c r="A349" s="7" t="s">
        <v>153</v>
      </c>
      <c r="B349" s="7" t="s">
        <v>2083</v>
      </c>
      <c r="C349" s="7" t="s">
        <v>3574</v>
      </c>
      <c r="D349" s="7" t="s">
        <v>2081</v>
      </c>
      <c r="E349" s="7"/>
      <c r="F349" s="7" t="s">
        <v>3253</v>
      </c>
      <c r="G349" s="7"/>
      <c r="H349" s="7" t="s">
        <v>2286</v>
      </c>
      <c r="I349" s="7"/>
      <c r="J349" s="7" t="s">
        <v>3576</v>
      </c>
    </row>
    <row r="350" ht="22.5" customHeight="1">
      <c r="A350" s="7" t="s">
        <v>233</v>
      </c>
      <c r="B350" s="7" t="s">
        <v>2083</v>
      </c>
      <c r="C350" s="7" t="s">
        <v>3577</v>
      </c>
      <c r="D350" s="7" t="s">
        <v>2081</v>
      </c>
      <c r="E350" s="7"/>
      <c r="F350" s="7" t="s">
        <v>3256</v>
      </c>
      <c r="G350" s="7"/>
      <c r="H350" s="7" t="s">
        <v>2286</v>
      </c>
      <c r="I350" s="7"/>
      <c r="J350" s="7" t="s">
        <v>3578</v>
      </c>
    </row>
    <row r="351" ht="22.5" customHeight="1">
      <c r="A351" s="7" t="s">
        <v>236</v>
      </c>
      <c r="B351" s="7" t="s">
        <v>2083</v>
      </c>
      <c r="C351" s="7" t="s">
        <v>3579</v>
      </c>
      <c r="D351" s="7" t="s">
        <v>2081</v>
      </c>
      <c r="E351" s="7"/>
      <c r="F351" s="7" t="s">
        <v>3580</v>
      </c>
      <c r="G351" s="7"/>
      <c r="H351" s="7" t="s">
        <v>2286</v>
      </c>
      <c r="I351" s="7"/>
      <c r="J351" s="7" t="s">
        <v>3581</v>
      </c>
    </row>
    <row r="352" ht="22.5" customHeight="1">
      <c r="A352" s="7" t="s">
        <v>3582</v>
      </c>
      <c r="B352" s="7" t="s">
        <v>2083</v>
      </c>
      <c r="C352" s="7" t="s">
        <v>3584</v>
      </c>
      <c r="D352" s="7" t="s">
        <v>2081</v>
      </c>
      <c r="E352" s="7"/>
      <c r="F352" s="7" t="s">
        <v>3585</v>
      </c>
      <c r="G352" s="7"/>
      <c r="H352" s="7" t="s">
        <v>2286</v>
      </c>
      <c r="I352" s="7"/>
      <c r="J352" s="7" t="s">
        <v>3586</v>
      </c>
    </row>
    <row r="353" ht="22.5" customHeight="1">
      <c r="A353" s="7" t="s">
        <v>1400</v>
      </c>
      <c r="B353" s="7" t="s">
        <v>2083</v>
      </c>
      <c r="C353" s="7" t="s">
        <v>3588</v>
      </c>
      <c r="D353" s="7" t="s">
        <v>2081</v>
      </c>
      <c r="E353" s="7"/>
      <c r="F353" s="7" t="s">
        <v>3590</v>
      </c>
      <c r="G353" s="7"/>
      <c r="H353" s="7" t="s">
        <v>2286</v>
      </c>
      <c r="I353" s="7"/>
      <c r="J353" s="7" t="s">
        <v>3592</v>
      </c>
    </row>
    <row r="354" ht="22.5" customHeight="1">
      <c r="A354" s="7" t="s">
        <v>1438</v>
      </c>
      <c r="B354" s="7" t="s">
        <v>2083</v>
      </c>
      <c r="C354" s="7" t="s">
        <v>3593</v>
      </c>
      <c r="D354" s="7" t="s">
        <v>2081</v>
      </c>
      <c r="E354" s="7"/>
      <c r="F354" s="7" t="s">
        <v>2877</v>
      </c>
      <c r="G354" s="7"/>
      <c r="H354" s="7" t="s">
        <v>2286</v>
      </c>
      <c r="I354" s="7"/>
      <c r="J354" s="7" t="s">
        <v>2878</v>
      </c>
    </row>
    <row r="355" ht="22.5" customHeight="1">
      <c r="A355" s="7" t="s">
        <v>345</v>
      </c>
      <c r="B355" s="7" t="s">
        <v>2083</v>
      </c>
      <c r="C355" s="7" t="s">
        <v>3595</v>
      </c>
      <c r="D355" s="7" t="s">
        <v>2081</v>
      </c>
      <c r="E355" s="7"/>
      <c r="F355" s="7" t="s">
        <v>3259</v>
      </c>
      <c r="G355" s="7"/>
      <c r="H355" s="7" t="s">
        <v>2286</v>
      </c>
      <c r="I355" s="7"/>
      <c r="J355" s="7" t="s">
        <v>3596</v>
      </c>
    </row>
    <row r="356" ht="22.5" customHeight="1">
      <c r="A356" s="7" t="s">
        <v>1079</v>
      </c>
      <c r="B356" s="7" t="s">
        <v>2083</v>
      </c>
      <c r="C356" s="7" t="s">
        <v>3598</v>
      </c>
      <c r="D356" s="7" t="s">
        <v>2081</v>
      </c>
      <c r="E356" s="7"/>
      <c r="F356" s="7" t="s">
        <v>3599</v>
      </c>
      <c r="G356" s="7"/>
      <c r="H356" s="7" t="s">
        <v>2286</v>
      </c>
      <c r="I356" s="7"/>
      <c r="J356" s="7" t="s">
        <v>3600</v>
      </c>
    </row>
    <row r="357" ht="22.5" customHeight="1">
      <c r="A357" s="7" t="s">
        <v>235</v>
      </c>
      <c r="B357" s="7" t="s">
        <v>2083</v>
      </c>
      <c r="C357" s="7" t="s">
        <v>3602</v>
      </c>
      <c r="D357" s="7" t="s">
        <v>2081</v>
      </c>
      <c r="E357" s="7"/>
      <c r="F357" s="7" t="s">
        <v>3603</v>
      </c>
      <c r="G357" s="7"/>
      <c r="H357" s="7" t="s">
        <v>2286</v>
      </c>
      <c r="I357" s="7"/>
      <c r="J357" s="7" t="s">
        <v>3605</v>
      </c>
    </row>
    <row r="358" ht="22.5" customHeight="1">
      <c r="A358" s="7" t="s">
        <v>636</v>
      </c>
      <c r="B358" s="7" t="s">
        <v>2083</v>
      </c>
      <c r="C358" s="7" t="s">
        <v>3606</v>
      </c>
      <c r="D358" s="7" t="s">
        <v>2081</v>
      </c>
      <c r="E358" s="7"/>
      <c r="F358" s="7" t="s">
        <v>3607</v>
      </c>
      <c r="G358" s="7"/>
      <c r="H358" s="7" t="s">
        <v>2286</v>
      </c>
      <c r="I358" s="7"/>
      <c r="J358" s="7" t="s">
        <v>3608</v>
      </c>
    </row>
    <row r="359" ht="22.5" customHeight="1">
      <c r="A359" s="7" t="s">
        <v>332</v>
      </c>
      <c r="B359" s="7" t="s">
        <v>2054</v>
      </c>
      <c r="C359" s="7" t="s">
        <v>3610</v>
      </c>
      <c r="D359" s="7" t="s">
        <v>2050</v>
      </c>
      <c r="E359" s="7"/>
      <c r="F359" s="7" t="s">
        <v>3611</v>
      </c>
      <c r="G359" s="7"/>
      <c r="H359" s="7" t="s">
        <v>2286</v>
      </c>
      <c r="I359" s="7"/>
      <c r="J359" s="7" t="s">
        <v>3612</v>
      </c>
    </row>
    <row r="360" ht="22.5" customHeight="1">
      <c r="A360" s="7" t="s">
        <v>482</v>
      </c>
      <c r="B360" s="7" t="s">
        <v>2054</v>
      </c>
      <c r="C360" s="7" t="s">
        <v>3613</v>
      </c>
      <c r="D360" s="7" t="s">
        <v>2050</v>
      </c>
      <c r="E360" s="7"/>
      <c r="F360" s="7" t="s">
        <v>3615</v>
      </c>
      <c r="G360" s="7"/>
      <c r="H360" s="7" t="s">
        <v>2286</v>
      </c>
      <c r="I360" s="7"/>
      <c r="J360" s="7" t="s">
        <v>3616</v>
      </c>
    </row>
    <row r="361" ht="22.5" customHeight="1">
      <c r="A361" s="7" t="s">
        <v>1160</v>
      </c>
      <c r="B361" s="7" t="s">
        <v>2054</v>
      </c>
      <c r="C361" s="7" t="s">
        <v>3617</v>
      </c>
      <c r="D361" s="7" t="s">
        <v>2050</v>
      </c>
      <c r="E361" s="7"/>
      <c r="F361" s="7" t="s">
        <v>3618</v>
      </c>
      <c r="G361" s="7"/>
      <c r="H361" s="7" t="s">
        <v>2286</v>
      </c>
      <c r="I361" s="7"/>
      <c r="J361" s="7" t="s">
        <v>3619</v>
      </c>
    </row>
    <row r="362" ht="22.5" customHeight="1">
      <c r="A362" s="7" t="s">
        <v>377</v>
      </c>
      <c r="B362" s="7" t="s">
        <v>2054</v>
      </c>
      <c r="C362" s="7" t="s">
        <v>3620</v>
      </c>
      <c r="D362" s="7" t="s">
        <v>2050</v>
      </c>
      <c r="E362" s="7"/>
      <c r="F362" s="7" t="s">
        <v>3621</v>
      </c>
      <c r="G362" s="7"/>
      <c r="H362" s="7" t="s">
        <v>2286</v>
      </c>
      <c r="I362" s="7"/>
      <c r="J362" s="7" t="s">
        <v>3623</v>
      </c>
    </row>
    <row r="363" ht="22.5" customHeight="1">
      <c r="A363" s="7" t="s">
        <v>781</v>
      </c>
      <c r="B363" s="7" t="s">
        <v>2054</v>
      </c>
      <c r="C363" s="7" t="s">
        <v>3625</v>
      </c>
      <c r="D363" s="7" t="s">
        <v>2050</v>
      </c>
      <c r="E363" s="7"/>
      <c r="F363" s="7" t="s">
        <v>3627</v>
      </c>
      <c r="G363" s="7"/>
      <c r="H363" s="7" t="s">
        <v>2286</v>
      </c>
      <c r="I363" s="7"/>
      <c r="J363" s="7" t="s">
        <v>3629</v>
      </c>
    </row>
    <row r="364" ht="22.5" customHeight="1">
      <c r="A364" s="7" t="s">
        <v>125</v>
      </c>
      <c r="B364" s="7" t="s">
        <v>2054</v>
      </c>
      <c r="C364" s="7" t="s">
        <v>3630</v>
      </c>
      <c r="D364" s="7" t="s">
        <v>2050</v>
      </c>
      <c r="F364" s="7" t="s">
        <v>3631</v>
      </c>
      <c r="H364" s="7" t="s">
        <v>2286</v>
      </c>
      <c r="J364" s="7" t="s">
        <v>3633</v>
      </c>
    </row>
    <row r="365" ht="22.5" customHeight="1">
      <c r="A365" s="7" t="s">
        <v>377</v>
      </c>
      <c r="B365" s="7" t="s">
        <v>2054</v>
      </c>
      <c r="C365" s="7" t="s">
        <v>3635</v>
      </c>
      <c r="D365" s="7" t="s">
        <v>2050</v>
      </c>
      <c r="F365" s="7" t="s">
        <v>3636</v>
      </c>
      <c r="H365" s="7" t="s">
        <v>2286</v>
      </c>
      <c r="J365" s="7" t="s">
        <v>3637</v>
      </c>
    </row>
    <row r="366" ht="22.5" customHeight="1">
      <c r="A366" s="7" t="s">
        <v>123</v>
      </c>
      <c r="B366" s="7" t="s">
        <v>2054</v>
      </c>
      <c r="C366" s="7" t="s">
        <v>3639</v>
      </c>
      <c r="D366" s="7" t="s">
        <v>2050</v>
      </c>
      <c r="F366" s="7" t="s">
        <v>3640</v>
      </c>
      <c r="H366" s="7" t="s">
        <v>2286</v>
      </c>
      <c r="J366" s="7" t="s">
        <v>3641</v>
      </c>
    </row>
    <row r="367" ht="22.5" customHeight="1">
      <c r="A367" s="7" t="s">
        <v>987</v>
      </c>
      <c r="B367" s="7" t="s">
        <v>2054</v>
      </c>
      <c r="C367" s="7" t="s">
        <v>3642</v>
      </c>
      <c r="D367" s="7" t="s">
        <v>2050</v>
      </c>
      <c r="F367" s="7" t="s">
        <v>3645</v>
      </c>
      <c r="H367" s="7" t="s">
        <v>2286</v>
      </c>
      <c r="J367" s="7" t="s">
        <v>3647</v>
      </c>
    </row>
    <row r="368" ht="22.5" customHeight="1">
      <c r="A368" s="7" t="s">
        <v>72</v>
      </c>
      <c r="B368" s="7" t="s">
        <v>3648</v>
      </c>
      <c r="C368" s="7" t="s">
        <v>3649</v>
      </c>
      <c r="D368" s="7" t="s">
        <v>3650</v>
      </c>
      <c r="F368" s="7"/>
      <c r="H368" s="7" t="s">
        <v>2286</v>
      </c>
      <c r="J368" s="7" t="s">
        <v>3651</v>
      </c>
    </row>
    <row r="369" ht="22.5" customHeight="1">
      <c r="A369" s="7" t="s">
        <v>72</v>
      </c>
      <c r="B369" s="7" t="s">
        <v>3648</v>
      </c>
      <c r="C369" s="7" t="s">
        <v>3654</v>
      </c>
      <c r="D369" s="7" t="s">
        <v>3650</v>
      </c>
      <c r="F369" s="7"/>
      <c r="H369" s="7" t="s">
        <v>2286</v>
      </c>
      <c r="J369" s="7" t="s">
        <v>3651</v>
      </c>
    </row>
    <row r="370" ht="22.5" customHeight="1">
      <c r="A370" s="7" t="s">
        <v>72</v>
      </c>
      <c r="B370" s="7" t="s">
        <v>3655</v>
      </c>
      <c r="C370" s="7" t="s">
        <v>3656</v>
      </c>
      <c r="D370" s="7" t="s">
        <v>3657</v>
      </c>
      <c r="F370" s="7"/>
      <c r="H370" s="7" t="s">
        <v>2286</v>
      </c>
      <c r="J370" s="7" t="s">
        <v>3659</v>
      </c>
    </row>
    <row r="371" ht="22.5" customHeight="1">
      <c r="A371" s="7" t="s">
        <v>72</v>
      </c>
      <c r="B371" s="7" t="s">
        <v>3655</v>
      </c>
      <c r="C371" s="7" t="s">
        <v>3660</v>
      </c>
      <c r="D371" s="7" t="s">
        <v>3657</v>
      </c>
      <c r="F371" s="7"/>
      <c r="H371" s="7" t="s">
        <v>2286</v>
      </c>
      <c r="J371" s="7" t="s">
        <v>3659</v>
      </c>
    </row>
    <row r="372" ht="22.5" customHeight="1">
      <c r="A372" s="7" t="s">
        <v>72</v>
      </c>
      <c r="B372" s="7" t="s">
        <v>3655</v>
      </c>
      <c r="C372" s="7" t="s">
        <v>3661</v>
      </c>
      <c r="D372" s="7" t="s">
        <v>3657</v>
      </c>
      <c r="F372" s="7"/>
      <c r="H372" s="7" t="s">
        <v>2286</v>
      </c>
      <c r="J372" s="7" t="s">
        <v>3659</v>
      </c>
    </row>
    <row r="373" ht="22.5" customHeight="1">
      <c r="A373" s="7" t="s">
        <v>72</v>
      </c>
      <c r="B373" s="7" t="s">
        <v>3655</v>
      </c>
      <c r="C373" s="7" t="s">
        <v>3663</v>
      </c>
      <c r="D373" s="7" t="s">
        <v>3650</v>
      </c>
      <c r="F373" s="7"/>
      <c r="H373" s="7" t="s">
        <v>2286</v>
      </c>
      <c r="J373" s="7" t="s">
        <v>3664</v>
      </c>
    </row>
    <row r="374" ht="22.5" customHeight="1">
      <c r="A374" s="7" t="s">
        <v>72</v>
      </c>
      <c r="B374" s="7" t="s">
        <v>3655</v>
      </c>
      <c r="C374" s="7" t="s">
        <v>3665</v>
      </c>
      <c r="D374" s="7" t="s">
        <v>3650</v>
      </c>
      <c r="F374" s="7"/>
      <c r="H374" s="7" t="s">
        <v>2286</v>
      </c>
      <c r="J374" s="7" t="s">
        <v>3667</v>
      </c>
    </row>
    <row r="375" ht="22.5" customHeight="1">
      <c r="A375" s="7" t="s">
        <v>72</v>
      </c>
      <c r="B375" s="7" t="s">
        <v>3655</v>
      </c>
      <c r="C375" s="7" t="s">
        <v>3668</v>
      </c>
      <c r="D375" s="7" t="s">
        <v>3650</v>
      </c>
      <c r="F375" s="7"/>
      <c r="H375" s="7" t="s">
        <v>2286</v>
      </c>
      <c r="J375" s="7" t="s">
        <v>3669</v>
      </c>
    </row>
    <row r="376" ht="22.5" customHeight="1">
      <c r="A376" s="7" t="s">
        <v>72</v>
      </c>
      <c r="B376" s="7" t="s">
        <v>3655</v>
      </c>
      <c r="C376" s="7" t="s">
        <v>3673</v>
      </c>
      <c r="D376" s="7" t="s">
        <v>3650</v>
      </c>
      <c r="F376" s="7"/>
      <c r="H376" s="7" t="s">
        <v>2286</v>
      </c>
      <c r="J376" s="7" t="s">
        <v>3674</v>
      </c>
    </row>
    <row r="377" ht="22.5" customHeight="1">
      <c r="A377" s="7" t="s">
        <v>72</v>
      </c>
      <c r="B377" s="7" t="s">
        <v>3655</v>
      </c>
      <c r="C377" s="7" t="s">
        <v>3675</v>
      </c>
      <c r="D377" s="7" t="s">
        <v>3650</v>
      </c>
      <c r="F377" s="7"/>
      <c r="H377" s="7" t="s">
        <v>2286</v>
      </c>
      <c r="J377" s="7" t="s">
        <v>3677</v>
      </c>
    </row>
    <row r="378" ht="22.5" customHeight="1">
      <c r="A378" s="7" t="s">
        <v>72</v>
      </c>
      <c r="B378" s="7" t="s">
        <v>3655</v>
      </c>
      <c r="C378" s="7" t="s">
        <v>3678</v>
      </c>
      <c r="D378" s="7" t="s">
        <v>3650</v>
      </c>
      <c r="F378" s="7"/>
      <c r="H378" s="7" t="s">
        <v>2286</v>
      </c>
      <c r="J378" s="7" t="s">
        <v>3680</v>
      </c>
    </row>
    <row r="379" ht="22.5" customHeight="1">
      <c r="A379" s="7" t="s">
        <v>72</v>
      </c>
      <c r="B379" s="7" t="s">
        <v>3655</v>
      </c>
      <c r="C379" s="7" t="s">
        <v>3683</v>
      </c>
      <c r="D379" s="7" t="s">
        <v>3650</v>
      </c>
      <c r="F379" s="7"/>
      <c r="H379" s="7" t="s">
        <v>2286</v>
      </c>
      <c r="J379" s="7" t="s">
        <v>3684</v>
      </c>
    </row>
    <row r="380" ht="22.5" customHeight="1">
      <c r="A380" s="7" t="s">
        <v>72</v>
      </c>
      <c r="B380" s="7" t="s">
        <v>3655</v>
      </c>
      <c r="C380" s="7" t="s">
        <v>3685</v>
      </c>
      <c r="D380" s="7" t="s">
        <v>3650</v>
      </c>
      <c r="F380" s="7"/>
      <c r="H380" s="7" t="s">
        <v>2286</v>
      </c>
      <c r="J380" s="7" t="s">
        <v>3677</v>
      </c>
    </row>
    <row r="381" ht="22.5" customHeight="1">
      <c r="A381" s="7" t="s">
        <v>72</v>
      </c>
      <c r="B381" s="7" t="s">
        <v>3655</v>
      </c>
      <c r="C381" s="7" t="s">
        <v>3686</v>
      </c>
      <c r="D381" s="7" t="s">
        <v>3650</v>
      </c>
      <c r="F381" s="7"/>
      <c r="H381" s="7" t="s">
        <v>2286</v>
      </c>
      <c r="J381" s="7" t="s">
        <v>3687</v>
      </c>
    </row>
    <row r="382" ht="22.5" customHeight="1">
      <c r="A382" s="7" t="s">
        <v>72</v>
      </c>
      <c r="B382" s="7" t="s">
        <v>3655</v>
      </c>
      <c r="C382" s="7" t="s">
        <v>3688</v>
      </c>
      <c r="D382" s="7" t="s">
        <v>3650</v>
      </c>
      <c r="F382" s="7"/>
      <c r="H382" s="7" t="s">
        <v>2286</v>
      </c>
      <c r="J382" s="7" t="s">
        <v>3684</v>
      </c>
    </row>
    <row r="383" ht="22.5" customHeight="1">
      <c r="A383" s="7" t="s">
        <v>72</v>
      </c>
      <c r="B383" s="7" t="s">
        <v>3655</v>
      </c>
      <c r="C383" s="7" t="s">
        <v>3691</v>
      </c>
      <c r="D383" s="7" t="s">
        <v>3650</v>
      </c>
      <c r="F383" s="7"/>
      <c r="H383" s="7" t="s">
        <v>2286</v>
      </c>
      <c r="J383" s="7" t="s">
        <v>3692</v>
      </c>
    </row>
    <row r="384" ht="22.5" customHeight="1">
      <c r="A384" s="7" t="s">
        <v>72</v>
      </c>
      <c r="B384" s="7" t="s">
        <v>3655</v>
      </c>
      <c r="C384" s="7" t="s">
        <v>3693</v>
      </c>
      <c r="D384" s="7" t="s">
        <v>3650</v>
      </c>
      <c r="F384" s="7"/>
      <c r="H384" s="7" t="s">
        <v>2286</v>
      </c>
      <c r="J384" s="7" t="s">
        <v>3695</v>
      </c>
    </row>
    <row r="385" ht="22.5" customHeight="1">
      <c r="A385" s="7" t="s">
        <v>72</v>
      </c>
      <c r="B385" s="7" t="s">
        <v>3655</v>
      </c>
      <c r="C385" s="7" t="s">
        <v>3693</v>
      </c>
      <c r="D385" s="7" t="s">
        <v>3650</v>
      </c>
      <c r="F385" s="7"/>
      <c r="H385" s="7" t="s">
        <v>2286</v>
      </c>
      <c r="J385" s="7" t="s">
        <v>3696</v>
      </c>
    </row>
    <row r="386" ht="22.5" customHeight="1">
      <c r="A386" s="7" t="s">
        <v>72</v>
      </c>
      <c r="B386" s="7" t="s">
        <v>3655</v>
      </c>
      <c r="C386" s="7" t="s">
        <v>3698</v>
      </c>
      <c r="D386" s="7" t="s">
        <v>3650</v>
      </c>
      <c r="F386" s="7"/>
      <c r="H386" s="7" t="s">
        <v>2286</v>
      </c>
      <c r="J386" s="7" t="s">
        <v>3692</v>
      </c>
    </row>
    <row r="387" ht="22.5" customHeight="1">
      <c r="A387" s="7" t="s">
        <v>72</v>
      </c>
      <c r="B387" s="7" t="s">
        <v>3655</v>
      </c>
      <c r="C387" s="7" t="s">
        <v>3700</v>
      </c>
      <c r="D387" s="7" t="s">
        <v>3650</v>
      </c>
      <c r="F387" s="7"/>
      <c r="H387" s="7" t="s">
        <v>2286</v>
      </c>
      <c r="J387" s="7" t="s">
        <v>3695</v>
      </c>
    </row>
    <row r="388" ht="22.5" customHeight="1">
      <c r="A388" s="7" t="s">
        <v>72</v>
      </c>
      <c r="B388" s="7" t="s">
        <v>3655</v>
      </c>
      <c r="C388" s="7" t="s">
        <v>3702</v>
      </c>
      <c r="D388" s="7" t="s">
        <v>3650</v>
      </c>
      <c r="F388" s="7"/>
      <c r="H388" s="7" t="s">
        <v>2286</v>
      </c>
      <c r="J388" s="7" t="s">
        <v>3696</v>
      </c>
    </row>
    <row r="389" ht="22.5" customHeight="1">
      <c r="A389" s="7" t="s">
        <v>72</v>
      </c>
      <c r="B389" s="7" t="s">
        <v>3655</v>
      </c>
      <c r="C389" s="7" t="s">
        <v>3703</v>
      </c>
      <c r="D389" s="7" t="s">
        <v>3650</v>
      </c>
      <c r="F389" s="7"/>
      <c r="H389" s="7" t="s">
        <v>2286</v>
      </c>
      <c r="J389" s="7" t="s">
        <v>3692</v>
      </c>
    </row>
    <row r="390" ht="22.5" customHeight="1">
      <c r="A390" s="7" t="s">
        <v>72</v>
      </c>
      <c r="B390" s="7" t="s">
        <v>3655</v>
      </c>
      <c r="C390" s="7" t="s">
        <v>3706</v>
      </c>
      <c r="D390" s="7" t="s">
        <v>3650</v>
      </c>
      <c r="F390" s="7"/>
      <c r="H390" s="7" t="s">
        <v>2286</v>
      </c>
      <c r="J390" s="7" t="s">
        <v>3695</v>
      </c>
    </row>
    <row r="391" ht="22.5" customHeight="1">
      <c r="A391" s="7" t="s">
        <v>72</v>
      </c>
      <c r="B391" s="7" t="s">
        <v>3655</v>
      </c>
      <c r="C391" s="7" t="s">
        <v>3707</v>
      </c>
      <c r="D391" s="7" t="s">
        <v>3650</v>
      </c>
      <c r="F391" s="7"/>
      <c r="H391" s="7" t="s">
        <v>2286</v>
      </c>
      <c r="J391" s="7" t="s">
        <v>3696</v>
      </c>
    </row>
    <row r="392" ht="22.5" customHeight="1">
      <c r="A392" s="7" t="s">
        <v>72</v>
      </c>
      <c r="B392" s="7" t="s">
        <v>3655</v>
      </c>
      <c r="C392" s="7" t="s">
        <v>3710</v>
      </c>
      <c r="D392" s="7" t="s">
        <v>3650</v>
      </c>
      <c r="F392" s="7"/>
      <c r="H392" s="7" t="s">
        <v>2286</v>
      </c>
      <c r="J392" s="7" t="s">
        <v>3692</v>
      </c>
    </row>
    <row r="393" ht="22.5" customHeight="1">
      <c r="A393" s="7" t="s">
        <v>72</v>
      </c>
      <c r="B393" s="7" t="s">
        <v>3655</v>
      </c>
      <c r="C393" s="7" t="s">
        <v>3712</v>
      </c>
      <c r="D393" s="7" t="s">
        <v>3650</v>
      </c>
      <c r="F393" s="7"/>
      <c r="H393" s="7" t="s">
        <v>2286</v>
      </c>
      <c r="J393" s="7" t="s">
        <v>3695</v>
      </c>
    </row>
    <row r="394" ht="22.5" customHeight="1">
      <c r="A394" s="7" t="s">
        <v>72</v>
      </c>
      <c r="B394" s="7" t="s">
        <v>3655</v>
      </c>
      <c r="C394" s="7" t="s">
        <v>3712</v>
      </c>
      <c r="D394" s="7" t="s">
        <v>3650</v>
      </c>
      <c r="F394" s="7"/>
      <c r="H394" s="7" t="s">
        <v>2286</v>
      </c>
      <c r="J394" s="7" t="s">
        <v>3696</v>
      </c>
    </row>
    <row r="395" ht="22.5" customHeight="1">
      <c r="A395" s="7" t="s">
        <v>72</v>
      </c>
      <c r="B395" s="7" t="s">
        <v>3655</v>
      </c>
      <c r="C395" s="7" t="s">
        <v>3715</v>
      </c>
      <c r="D395" s="7" t="s">
        <v>3650</v>
      </c>
      <c r="F395" s="7"/>
      <c r="H395" s="7" t="s">
        <v>2286</v>
      </c>
      <c r="J395" s="7" t="s">
        <v>3692</v>
      </c>
    </row>
    <row r="396" ht="22.5" customHeight="1">
      <c r="A396" s="7" t="s">
        <v>72</v>
      </c>
      <c r="B396" s="7" t="s">
        <v>3655</v>
      </c>
      <c r="C396" s="7" t="s">
        <v>3717</v>
      </c>
      <c r="D396" s="7" t="s">
        <v>3650</v>
      </c>
      <c r="F396" s="7"/>
      <c r="H396" s="7" t="s">
        <v>2286</v>
      </c>
      <c r="J396" s="7" t="s">
        <v>3695</v>
      </c>
    </row>
    <row r="397" ht="22.5" customHeight="1">
      <c r="A397" s="7" t="s">
        <v>72</v>
      </c>
      <c r="B397" s="7" t="s">
        <v>3655</v>
      </c>
      <c r="C397" s="7" t="s">
        <v>3717</v>
      </c>
      <c r="D397" s="7" t="s">
        <v>3650</v>
      </c>
      <c r="F397" s="7"/>
      <c r="H397" s="7" t="s">
        <v>2286</v>
      </c>
      <c r="J397" s="7" t="s">
        <v>3696</v>
      </c>
    </row>
    <row r="398" ht="22.5" customHeight="1">
      <c r="A398" s="7" t="s">
        <v>72</v>
      </c>
      <c r="B398" s="7" t="s">
        <v>3655</v>
      </c>
      <c r="C398" s="7" t="s">
        <v>3719</v>
      </c>
      <c r="D398" s="7" t="s">
        <v>3650</v>
      </c>
      <c r="F398" s="7"/>
      <c r="H398" s="7" t="s">
        <v>2286</v>
      </c>
      <c r="J398" s="7" t="s">
        <v>3722</v>
      </c>
    </row>
    <row r="399" ht="22.5" customHeight="1">
      <c r="A399" s="7" t="s">
        <v>72</v>
      </c>
      <c r="B399" s="7" t="s">
        <v>3655</v>
      </c>
      <c r="C399" s="7" t="s">
        <v>3723</v>
      </c>
      <c r="D399" s="7" t="s">
        <v>3650</v>
      </c>
      <c r="F399" s="7"/>
      <c r="H399" s="7" t="s">
        <v>2286</v>
      </c>
      <c r="J399" s="7" t="s">
        <v>3726</v>
      </c>
    </row>
    <row r="400" ht="22.5" customHeight="1">
      <c r="A400" s="7" t="s">
        <v>72</v>
      </c>
      <c r="B400" s="7" t="s">
        <v>3655</v>
      </c>
      <c r="C400" s="7" t="s">
        <v>3727</v>
      </c>
      <c r="D400" s="7" t="s">
        <v>3650</v>
      </c>
      <c r="F400" s="7"/>
      <c r="H400" s="7" t="s">
        <v>2286</v>
      </c>
      <c r="J400" s="7" t="s">
        <v>3728</v>
      </c>
    </row>
    <row r="401" ht="22.5" customHeight="1">
      <c r="A401" s="7" t="s">
        <v>72</v>
      </c>
      <c r="B401" s="7" t="s">
        <v>3655</v>
      </c>
      <c r="C401" s="7" t="s">
        <v>3729</v>
      </c>
      <c r="D401" s="7" t="s">
        <v>3650</v>
      </c>
      <c r="F401" s="7"/>
      <c r="H401" s="7" t="s">
        <v>2286</v>
      </c>
      <c r="J401" s="7" t="s">
        <v>3731</v>
      </c>
    </row>
    <row r="402" ht="22.5" customHeight="1">
      <c r="A402" s="7" t="s">
        <v>72</v>
      </c>
      <c r="B402" s="7" t="s">
        <v>3655</v>
      </c>
      <c r="C402" s="7" t="s">
        <v>3732</v>
      </c>
      <c r="D402" s="7" t="s">
        <v>3650</v>
      </c>
      <c r="F402" s="7"/>
      <c r="H402" s="7" t="s">
        <v>2286</v>
      </c>
      <c r="J402" s="7" t="s">
        <v>3733</v>
      </c>
    </row>
    <row r="403" ht="22.5" customHeight="1">
      <c r="A403" s="7" t="s">
        <v>72</v>
      </c>
      <c r="B403" s="7" t="s">
        <v>3655</v>
      </c>
      <c r="C403" s="7" t="s">
        <v>3735</v>
      </c>
      <c r="D403" s="7" t="s">
        <v>3650</v>
      </c>
      <c r="F403" s="7"/>
      <c r="H403" s="7" t="s">
        <v>2286</v>
      </c>
      <c r="J403" s="7" t="s">
        <v>3736</v>
      </c>
    </row>
    <row r="404" ht="22.5" customHeight="1">
      <c r="A404" s="7" t="s">
        <v>72</v>
      </c>
      <c r="B404" s="7" t="s">
        <v>3655</v>
      </c>
      <c r="C404" s="7" t="s">
        <v>3738</v>
      </c>
      <c r="D404" s="7" t="s">
        <v>3650</v>
      </c>
      <c r="F404" s="7"/>
      <c r="H404" s="7" t="s">
        <v>2286</v>
      </c>
      <c r="J404" s="7" t="s">
        <v>3739</v>
      </c>
    </row>
    <row r="405" ht="22.5" customHeight="1">
      <c r="A405" s="7" t="s">
        <v>72</v>
      </c>
      <c r="B405" s="7" t="s">
        <v>3655</v>
      </c>
      <c r="C405" s="7" t="s">
        <v>3741</v>
      </c>
      <c r="D405" s="7" t="s">
        <v>3650</v>
      </c>
      <c r="F405" s="7"/>
      <c r="H405" s="7" t="s">
        <v>2286</v>
      </c>
      <c r="J405" s="7" t="s">
        <v>3739</v>
      </c>
    </row>
    <row r="406" ht="22.5" customHeight="1">
      <c r="A406" s="7" t="s">
        <v>72</v>
      </c>
      <c r="B406" s="7" t="s">
        <v>2054</v>
      </c>
      <c r="C406" s="7" t="s">
        <v>3742</v>
      </c>
      <c r="D406" s="7" t="s">
        <v>2050</v>
      </c>
      <c r="F406" s="7" t="s">
        <v>3743</v>
      </c>
      <c r="H406" s="7" t="s">
        <v>2286</v>
      </c>
      <c r="J406" s="7" t="s">
        <v>3744</v>
      </c>
    </row>
    <row r="407" ht="22.5" customHeight="1">
      <c r="A407" s="7" t="s">
        <v>228</v>
      </c>
      <c r="B407" s="7" t="s">
        <v>2054</v>
      </c>
      <c r="C407" s="7" t="s">
        <v>3745</v>
      </c>
      <c r="D407" s="7" t="s">
        <v>2050</v>
      </c>
      <c r="F407" s="7" t="s">
        <v>3743</v>
      </c>
      <c r="H407" s="7" t="s">
        <v>2286</v>
      </c>
      <c r="J407" s="7" t="s">
        <v>3744</v>
      </c>
    </row>
    <row r="408" ht="22.5" customHeight="1">
      <c r="A408" s="7" t="s">
        <v>1416</v>
      </c>
      <c r="B408" s="7" t="s">
        <v>2054</v>
      </c>
      <c r="C408" s="7" t="s">
        <v>3746</v>
      </c>
      <c r="D408" s="7" t="s">
        <v>2050</v>
      </c>
      <c r="F408" s="7" t="s">
        <v>3747</v>
      </c>
      <c r="H408" s="7" t="s">
        <v>2286</v>
      </c>
      <c r="J408" s="7" t="s">
        <v>3749</v>
      </c>
    </row>
    <row r="409" ht="22.5" customHeight="1">
      <c r="A409" s="7" t="s">
        <v>72</v>
      </c>
      <c r="B409" s="7" t="s">
        <v>2092</v>
      </c>
      <c r="C409" s="7" t="s">
        <v>3751</v>
      </c>
      <c r="D409" s="7" t="s">
        <v>2090</v>
      </c>
      <c r="F409" s="7" t="s">
        <v>3752</v>
      </c>
      <c r="H409" s="7" t="s">
        <v>2286</v>
      </c>
      <c r="J409" s="7" t="s">
        <v>3753</v>
      </c>
    </row>
    <row r="410" ht="22.5" customHeight="1">
      <c r="A410" s="7" t="s">
        <v>72</v>
      </c>
      <c r="B410" s="7" t="s">
        <v>2092</v>
      </c>
      <c r="C410" s="7" t="s">
        <v>3754</v>
      </c>
      <c r="D410" s="7" t="s">
        <v>2090</v>
      </c>
      <c r="F410" s="7" t="s">
        <v>3752</v>
      </c>
      <c r="H410" s="7" t="s">
        <v>2286</v>
      </c>
      <c r="J410" s="7" t="s">
        <v>3753</v>
      </c>
    </row>
    <row r="411" ht="22.5" customHeight="1">
      <c r="A411" s="7" t="s">
        <v>72</v>
      </c>
      <c r="B411" s="7" t="s">
        <v>2092</v>
      </c>
      <c r="C411" s="7" t="s">
        <v>3754</v>
      </c>
      <c r="D411" s="7" t="s">
        <v>2090</v>
      </c>
      <c r="F411" s="7" t="s">
        <v>3756</v>
      </c>
      <c r="H411" s="7" t="s">
        <v>2286</v>
      </c>
      <c r="J411" s="7" t="s">
        <v>3757</v>
      </c>
    </row>
    <row r="412" ht="22.5" customHeight="1">
      <c r="A412" s="7" t="s">
        <v>72</v>
      </c>
      <c r="B412" s="7" t="s">
        <v>2092</v>
      </c>
      <c r="C412" s="7" t="s">
        <v>3759</v>
      </c>
      <c r="D412" s="7" t="s">
        <v>2090</v>
      </c>
      <c r="F412" s="7" t="s">
        <v>3760</v>
      </c>
      <c r="H412" s="7" t="s">
        <v>2286</v>
      </c>
      <c r="J412" s="7" t="s">
        <v>3761</v>
      </c>
    </row>
    <row r="413" ht="22.5" customHeight="1">
      <c r="A413" s="7" t="s">
        <v>72</v>
      </c>
      <c r="B413" s="7" t="s">
        <v>2092</v>
      </c>
      <c r="C413" s="7" t="s">
        <v>3763</v>
      </c>
      <c r="D413" s="7" t="s">
        <v>2090</v>
      </c>
      <c r="F413" s="7" t="s">
        <v>3765</v>
      </c>
      <c r="H413" s="7" t="s">
        <v>2286</v>
      </c>
      <c r="J413" s="7" t="s">
        <v>3766</v>
      </c>
    </row>
    <row r="414" ht="22.5" customHeight="1">
      <c r="A414" s="7" t="s">
        <v>72</v>
      </c>
      <c r="B414" s="7" t="s">
        <v>2092</v>
      </c>
      <c r="C414" s="7" t="s">
        <v>3767</v>
      </c>
      <c r="D414" s="7" t="s">
        <v>2090</v>
      </c>
      <c r="F414" s="7" t="s">
        <v>3760</v>
      </c>
      <c r="H414" s="7" t="s">
        <v>2286</v>
      </c>
      <c r="J414" s="7" t="s">
        <v>3761</v>
      </c>
    </row>
    <row r="415" ht="22.5" customHeight="1">
      <c r="A415" s="7" t="s">
        <v>72</v>
      </c>
      <c r="B415" s="7" t="s">
        <v>2092</v>
      </c>
      <c r="C415" s="7" t="s">
        <v>3767</v>
      </c>
      <c r="D415" s="7" t="s">
        <v>2090</v>
      </c>
      <c r="F415" s="7" t="s">
        <v>3756</v>
      </c>
      <c r="H415" s="7" t="s">
        <v>2286</v>
      </c>
      <c r="J415" s="7" t="s">
        <v>3757</v>
      </c>
    </row>
    <row r="416" ht="22.5" customHeight="1">
      <c r="A416" s="7" t="s">
        <v>72</v>
      </c>
      <c r="B416" s="7" t="s">
        <v>2092</v>
      </c>
      <c r="C416" s="7" t="s">
        <v>3769</v>
      </c>
      <c r="D416" s="7" t="s">
        <v>2090</v>
      </c>
      <c r="F416" s="7" t="s">
        <v>3752</v>
      </c>
      <c r="H416" s="7" t="s">
        <v>2286</v>
      </c>
      <c r="J416" s="7" t="s">
        <v>3753</v>
      </c>
    </row>
    <row r="417" ht="22.5" customHeight="1">
      <c r="A417" s="7" t="s">
        <v>72</v>
      </c>
      <c r="B417" s="7" t="s">
        <v>2092</v>
      </c>
      <c r="C417" s="7" t="s">
        <v>3771</v>
      </c>
      <c r="D417" s="7" t="s">
        <v>2090</v>
      </c>
      <c r="F417" s="7" t="s">
        <v>3772</v>
      </c>
      <c r="H417" s="7" t="s">
        <v>2286</v>
      </c>
      <c r="J417" s="7" t="s">
        <v>3774</v>
      </c>
    </row>
    <row r="418" ht="22.5" customHeight="1">
      <c r="A418" s="7" t="s">
        <v>72</v>
      </c>
      <c r="B418" s="7" t="s">
        <v>2092</v>
      </c>
      <c r="C418" s="7" t="s">
        <v>3775</v>
      </c>
      <c r="D418" s="7" t="s">
        <v>2090</v>
      </c>
      <c r="F418" s="7" t="s">
        <v>3752</v>
      </c>
      <c r="H418" s="7" t="s">
        <v>2286</v>
      </c>
      <c r="J418" s="7" t="s">
        <v>3753</v>
      </c>
    </row>
    <row r="419" ht="22.5" customHeight="1">
      <c r="A419" s="7" t="s">
        <v>72</v>
      </c>
      <c r="B419" s="7" t="s">
        <v>2092</v>
      </c>
      <c r="C419" s="7" t="s">
        <v>3775</v>
      </c>
      <c r="D419" s="7" t="s">
        <v>2090</v>
      </c>
      <c r="F419" s="7" t="s">
        <v>3756</v>
      </c>
      <c r="H419" s="7" t="s">
        <v>2286</v>
      </c>
      <c r="J419" s="7" t="s">
        <v>3757</v>
      </c>
    </row>
    <row r="420" ht="22.5" customHeight="1">
      <c r="A420" s="7" t="s">
        <v>72</v>
      </c>
      <c r="B420" s="7" t="s">
        <v>2092</v>
      </c>
      <c r="C420" s="7" t="s">
        <v>3778</v>
      </c>
      <c r="D420" s="7" t="s">
        <v>2090</v>
      </c>
      <c r="F420" s="7" t="s">
        <v>3756</v>
      </c>
      <c r="H420" s="7" t="s">
        <v>2286</v>
      </c>
      <c r="J420" s="7" t="s">
        <v>3757</v>
      </c>
    </row>
    <row r="421" ht="22.5" customHeight="1">
      <c r="A421" s="7" t="s">
        <v>72</v>
      </c>
      <c r="B421" s="7" t="s">
        <v>2092</v>
      </c>
      <c r="C421" s="7" t="s">
        <v>3779</v>
      </c>
      <c r="D421" s="7" t="s">
        <v>2090</v>
      </c>
      <c r="F421" s="7" t="s">
        <v>3756</v>
      </c>
      <c r="H421" s="7" t="s">
        <v>2286</v>
      </c>
      <c r="J421" s="7" t="s">
        <v>3757</v>
      </c>
    </row>
    <row r="422" ht="22.5" customHeight="1">
      <c r="A422" s="7" t="s">
        <v>72</v>
      </c>
      <c r="B422" s="7" t="s">
        <v>2092</v>
      </c>
      <c r="C422" s="7" t="s">
        <v>3781</v>
      </c>
      <c r="D422" s="7" t="s">
        <v>2090</v>
      </c>
      <c r="F422" s="7" t="s">
        <v>3756</v>
      </c>
      <c r="H422" s="7" t="s">
        <v>2286</v>
      </c>
      <c r="J422" s="7" t="s">
        <v>3757</v>
      </c>
    </row>
    <row r="423" ht="22.5" customHeight="1">
      <c r="A423" s="7" t="s">
        <v>72</v>
      </c>
      <c r="B423" s="7" t="s">
        <v>2092</v>
      </c>
      <c r="C423" s="7" t="s">
        <v>3781</v>
      </c>
      <c r="D423" s="7" t="s">
        <v>2090</v>
      </c>
      <c r="F423" s="7" t="s">
        <v>3752</v>
      </c>
      <c r="H423" s="7" t="s">
        <v>2286</v>
      </c>
      <c r="J423" s="7" t="s">
        <v>3753</v>
      </c>
    </row>
    <row r="424" ht="22.5" customHeight="1">
      <c r="A424" s="7" t="s">
        <v>72</v>
      </c>
      <c r="B424" s="7" t="s">
        <v>2092</v>
      </c>
      <c r="C424" s="7" t="s">
        <v>3782</v>
      </c>
      <c r="D424" s="7" t="s">
        <v>2090</v>
      </c>
      <c r="F424" s="7" t="s">
        <v>3760</v>
      </c>
      <c r="H424" s="7" t="s">
        <v>2286</v>
      </c>
      <c r="J424" s="7" t="s">
        <v>3761</v>
      </c>
    </row>
    <row r="425" ht="22.5" customHeight="1">
      <c r="A425" s="7" t="s">
        <v>72</v>
      </c>
      <c r="B425" s="7" t="s">
        <v>2092</v>
      </c>
      <c r="C425" s="7" t="s">
        <v>3784</v>
      </c>
      <c r="D425" s="7" t="s">
        <v>2090</v>
      </c>
      <c r="F425" s="7" t="s">
        <v>3765</v>
      </c>
      <c r="H425" s="7" t="s">
        <v>2286</v>
      </c>
      <c r="J425" s="7" t="s">
        <v>3766</v>
      </c>
    </row>
    <row r="426" ht="22.5" customHeight="1">
      <c r="A426" s="7" t="s">
        <v>72</v>
      </c>
      <c r="B426" s="7" t="s">
        <v>2092</v>
      </c>
      <c r="C426" s="7" t="s">
        <v>3784</v>
      </c>
      <c r="D426" s="7" t="s">
        <v>2090</v>
      </c>
      <c r="F426" s="7" t="s">
        <v>3760</v>
      </c>
      <c r="H426" s="7" t="s">
        <v>2286</v>
      </c>
      <c r="J426" s="7" t="s">
        <v>3761</v>
      </c>
    </row>
    <row r="427" ht="22.5" customHeight="1">
      <c r="A427" s="7" t="s">
        <v>72</v>
      </c>
      <c r="B427" s="7" t="s">
        <v>2092</v>
      </c>
      <c r="C427" s="7" t="s">
        <v>3786</v>
      </c>
      <c r="D427" s="7" t="s">
        <v>2090</v>
      </c>
      <c r="F427" s="7" t="s">
        <v>3752</v>
      </c>
      <c r="H427" s="7" t="s">
        <v>2286</v>
      </c>
      <c r="J427" s="7" t="s">
        <v>3753</v>
      </c>
    </row>
    <row r="428" ht="22.5" customHeight="1">
      <c r="A428" s="7" t="s">
        <v>72</v>
      </c>
      <c r="B428" s="7" t="s">
        <v>2092</v>
      </c>
      <c r="C428" s="7" t="s">
        <v>3788</v>
      </c>
      <c r="D428" s="7" t="s">
        <v>2090</v>
      </c>
      <c r="F428" s="7" t="s">
        <v>3760</v>
      </c>
      <c r="H428" s="7" t="s">
        <v>2286</v>
      </c>
      <c r="J428" s="7" t="s">
        <v>3761</v>
      </c>
    </row>
    <row r="429" ht="22.5" customHeight="1">
      <c r="A429" s="7" t="s">
        <v>72</v>
      </c>
      <c r="B429" s="7" t="s">
        <v>2092</v>
      </c>
      <c r="C429" s="7" t="s">
        <v>3788</v>
      </c>
      <c r="D429" s="7" t="s">
        <v>2090</v>
      </c>
      <c r="F429" s="7" t="s">
        <v>3752</v>
      </c>
      <c r="H429" s="7" t="s">
        <v>2286</v>
      </c>
      <c r="J429" s="7" t="s">
        <v>3753</v>
      </c>
    </row>
    <row r="430" ht="22.5" customHeight="1">
      <c r="A430" s="7" t="s">
        <v>72</v>
      </c>
      <c r="B430" s="7" t="s">
        <v>2092</v>
      </c>
      <c r="C430" s="7" t="s">
        <v>3789</v>
      </c>
      <c r="D430" s="7" t="s">
        <v>2090</v>
      </c>
      <c r="F430" s="7" t="s">
        <v>3756</v>
      </c>
      <c r="H430" s="7" t="s">
        <v>2286</v>
      </c>
      <c r="J430" s="7" t="s">
        <v>3757</v>
      </c>
    </row>
    <row r="431" ht="22.5" customHeight="1">
      <c r="A431" s="7" t="s">
        <v>72</v>
      </c>
      <c r="B431" s="7" t="s">
        <v>2092</v>
      </c>
      <c r="C431" s="7" t="s">
        <v>3790</v>
      </c>
      <c r="D431" s="7" t="s">
        <v>2090</v>
      </c>
      <c r="F431" s="7" t="s">
        <v>3756</v>
      </c>
      <c r="H431" s="7" t="s">
        <v>2286</v>
      </c>
      <c r="J431" s="7" t="s">
        <v>3757</v>
      </c>
    </row>
    <row r="432" ht="22.5" customHeight="1">
      <c r="A432" s="7" t="s">
        <v>72</v>
      </c>
      <c r="B432" s="7" t="s">
        <v>2092</v>
      </c>
      <c r="C432" s="7" t="s">
        <v>3791</v>
      </c>
      <c r="D432" s="7" t="s">
        <v>2090</v>
      </c>
      <c r="F432" s="7" t="s">
        <v>3765</v>
      </c>
      <c r="H432" s="7" t="s">
        <v>2286</v>
      </c>
      <c r="J432" s="7" t="s">
        <v>3766</v>
      </c>
    </row>
    <row r="433" ht="22.5" customHeight="1">
      <c r="A433" s="7" t="s">
        <v>72</v>
      </c>
      <c r="B433" s="7" t="s">
        <v>2092</v>
      </c>
      <c r="C433" s="7" t="s">
        <v>3791</v>
      </c>
      <c r="D433" s="7" t="s">
        <v>2090</v>
      </c>
      <c r="F433" s="7" t="s">
        <v>3752</v>
      </c>
      <c r="H433" s="7" t="s">
        <v>2286</v>
      </c>
      <c r="J433" s="7" t="s">
        <v>3753</v>
      </c>
    </row>
    <row r="434" ht="22.5" customHeight="1">
      <c r="A434" s="7" t="s">
        <v>72</v>
      </c>
      <c r="B434" s="7" t="s">
        <v>2092</v>
      </c>
      <c r="C434" s="7" t="s">
        <v>3795</v>
      </c>
      <c r="D434" s="7" t="s">
        <v>2090</v>
      </c>
      <c r="F434" s="7" t="s">
        <v>3752</v>
      </c>
      <c r="H434" s="7" t="s">
        <v>2286</v>
      </c>
      <c r="J434" s="7" t="s">
        <v>3753</v>
      </c>
    </row>
    <row r="435" ht="22.5" customHeight="1">
      <c r="A435" s="7" t="s">
        <v>72</v>
      </c>
      <c r="B435" s="7" t="s">
        <v>2092</v>
      </c>
      <c r="C435" s="7" t="s">
        <v>3797</v>
      </c>
      <c r="D435" s="7" t="s">
        <v>2090</v>
      </c>
      <c r="F435" s="7" t="s">
        <v>3752</v>
      </c>
      <c r="H435" s="7" t="s">
        <v>2286</v>
      </c>
      <c r="J435" s="7" t="s">
        <v>3753</v>
      </c>
    </row>
    <row r="436" ht="22.5" customHeight="1">
      <c r="A436" s="7" t="s">
        <v>692</v>
      </c>
      <c r="B436" s="7" t="s">
        <v>2092</v>
      </c>
      <c r="C436" s="7" t="s">
        <v>3799</v>
      </c>
      <c r="D436" s="7" t="s">
        <v>2090</v>
      </c>
      <c r="F436" s="7" t="s">
        <v>3800</v>
      </c>
      <c r="H436" s="7" t="s">
        <v>2286</v>
      </c>
      <c r="J436" s="7" t="s">
        <v>3802</v>
      </c>
    </row>
    <row r="437" ht="22.5" customHeight="1">
      <c r="A437" s="7" t="s">
        <v>328</v>
      </c>
      <c r="B437" s="7" t="s">
        <v>2092</v>
      </c>
      <c r="C437" s="7" t="s">
        <v>3803</v>
      </c>
      <c r="D437" s="7" t="s">
        <v>2090</v>
      </c>
      <c r="F437" s="7" t="s">
        <v>3804</v>
      </c>
      <c r="H437" s="7" t="s">
        <v>2286</v>
      </c>
      <c r="J437" s="7" t="s">
        <v>3805</v>
      </c>
    </row>
    <row r="438" ht="22.5" customHeight="1">
      <c r="A438" s="7" t="s">
        <v>354</v>
      </c>
      <c r="B438" s="7" t="s">
        <v>2092</v>
      </c>
      <c r="C438" s="7" t="s">
        <v>3808</v>
      </c>
      <c r="D438" s="7" t="s">
        <v>2090</v>
      </c>
      <c r="F438" s="7" t="s">
        <v>3809</v>
      </c>
      <c r="H438" s="7" t="s">
        <v>2286</v>
      </c>
      <c r="J438" s="7" t="s">
        <v>3810</v>
      </c>
    </row>
    <row r="439" ht="22.5" customHeight="1">
      <c r="A439" s="7" t="s">
        <v>701</v>
      </c>
      <c r="B439" s="7" t="s">
        <v>2092</v>
      </c>
      <c r="C439" s="7" t="s">
        <v>3812</v>
      </c>
      <c r="D439" s="7" t="s">
        <v>2090</v>
      </c>
      <c r="F439" s="7" t="s">
        <v>3814</v>
      </c>
      <c r="H439" s="7" t="s">
        <v>2286</v>
      </c>
      <c r="J439" s="7" t="s">
        <v>3816</v>
      </c>
    </row>
    <row r="440" ht="22.5" customHeight="1">
      <c r="A440" s="7" t="s">
        <v>379</v>
      </c>
      <c r="B440" s="7" t="s">
        <v>2092</v>
      </c>
      <c r="C440" s="7" t="s">
        <v>3819</v>
      </c>
      <c r="D440" s="7" t="s">
        <v>2090</v>
      </c>
      <c r="F440" s="7" t="s">
        <v>3820</v>
      </c>
      <c r="H440" s="7" t="s">
        <v>2286</v>
      </c>
      <c r="J440" s="7" t="s">
        <v>3821</v>
      </c>
    </row>
    <row r="441" ht="22.5" customHeight="1">
      <c r="A441" s="7" t="s">
        <v>569</v>
      </c>
      <c r="B441" s="7" t="s">
        <v>2092</v>
      </c>
      <c r="C441" s="7" t="s">
        <v>3822</v>
      </c>
      <c r="D441" s="7" t="s">
        <v>2090</v>
      </c>
      <c r="F441" s="7" t="s">
        <v>3824</v>
      </c>
      <c r="H441" s="7" t="s">
        <v>2286</v>
      </c>
      <c r="J441" s="7" t="s">
        <v>3825</v>
      </c>
    </row>
    <row r="442" ht="22.5" customHeight="1">
      <c r="A442" s="7" t="s">
        <v>576</v>
      </c>
      <c r="B442" s="7" t="s">
        <v>2092</v>
      </c>
      <c r="C442" s="7" t="s">
        <v>3826</v>
      </c>
      <c r="D442" s="7" t="s">
        <v>2090</v>
      </c>
      <c r="F442" s="7" t="s">
        <v>3827</v>
      </c>
      <c r="H442" s="7" t="s">
        <v>2286</v>
      </c>
      <c r="J442" s="7" t="s">
        <v>3829</v>
      </c>
    </row>
    <row r="443" ht="22.5" customHeight="1">
      <c r="A443" s="7" t="s">
        <v>2904</v>
      </c>
      <c r="B443" s="7" t="s">
        <v>2092</v>
      </c>
      <c r="C443" s="7" t="s">
        <v>3831</v>
      </c>
      <c r="D443" s="7" t="s">
        <v>2090</v>
      </c>
      <c r="F443" s="7" t="s">
        <v>3833</v>
      </c>
      <c r="H443" s="7" t="s">
        <v>2286</v>
      </c>
      <c r="J443" s="7" t="s">
        <v>3834</v>
      </c>
    </row>
    <row r="444" ht="22.5" customHeight="1">
      <c r="A444" s="7" t="s">
        <v>1466</v>
      </c>
      <c r="B444" s="7" t="s">
        <v>2092</v>
      </c>
      <c r="C444" s="7" t="s">
        <v>3837</v>
      </c>
      <c r="D444" s="7" t="s">
        <v>2090</v>
      </c>
      <c r="F444" s="7" t="s">
        <v>3839</v>
      </c>
      <c r="H444" s="7" t="s">
        <v>2286</v>
      </c>
      <c r="J444" s="7" t="s">
        <v>3841</v>
      </c>
    </row>
    <row r="445" ht="22.5" customHeight="1">
      <c r="A445" s="7" t="s">
        <v>835</v>
      </c>
      <c r="B445" s="7" t="s">
        <v>2092</v>
      </c>
      <c r="C445" s="7" t="s">
        <v>3837</v>
      </c>
      <c r="D445" s="7" t="s">
        <v>2090</v>
      </c>
      <c r="F445" s="7" t="s">
        <v>3844</v>
      </c>
      <c r="H445" s="7" t="s">
        <v>2286</v>
      </c>
      <c r="J445" s="7" t="s">
        <v>3847</v>
      </c>
    </row>
    <row r="446" ht="22.5" customHeight="1">
      <c r="A446" s="7" t="s">
        <v>237</v>
      </c>
      <c r="B446" s="7" t="s">
        <v>2092</v>
      </c>
      <c r="C446" s="7" t="s">
        <v>3850</v>
      </c>
      <c r="D446" s="7" t="s">
        <v>2090</v>
      </c>
      <c r="F446" s="7" t="s">
        <v>3851</v>
      </c>
      <c r="H446" s="7" t="s">
        <v>2286</v>
      </c>
      <c r="J446" s="7" t="s">
        <v>3852</v>
      </c>
    </row>
    <row r="447" ht="22.5" customHeight="1">
      <c r="A447" s="7" t="s">
        <v>267</v>
      </c>
      <c r="B447" s="7" t="s">
        <v>2092</v>
      </c>
      <c r="C447" s="7" t="s">
        <v>3853</v>
      </c>
      <c r="D447" s="7" t="s">
        <v>2090</v>
      </c>
      <c r="F447" s="7" t="s">
        <v>3854</v>
      </c>
      <c r="H447" s="7" t="s">
        <v>2286</v>
      </c>
      <c r="J447" s="7" t="s">
        <v>3855</v>
      </c>
    </row>
    <row r="448" ht="22.5" customHeight="1">
      <c r="A448" s="7" t="s">
        <v>327</v>
      </c>
      <c r="B448" s="7" t="s">
        <v>2092</v>
      </c>
      <c r="C448" s="7" t="s">
        <v>3856</v>
      </c>
      <c r="D448" s="7" t="s">
        <v>2090</v>
      </c>
      <c r="F448" s="7" t="s">
        <v>3857</v>
      </c>
      <c r="H448" s="7" t="s">
        <v>2286</v>
      </c>
      <c r="J448" s="7" t="s">
        <v>3859</v>
      </c>
    </row>
    <row r="449" ht="22.5" customHeight="1">
      <c r="A449" s="7" t="s">
        <v>940</v>
      </c>
      <c r="B449" s="7" t="s">
        <v>2092</v>
      </c>
      <c r="C449" s="7" t="s">
        <v>3860</v>
      </c>
      <c r="D449" s="7" t="s">
        <v>2090</v>
      </c>
      <c r="F449" s="7" t="s">
        <v>3861</v>
      </c>
      <c r="H449" s="7" t="s">
        <v>2286</v>
      </c>
      <c r="J449" s="7" t="s">
        <v>3863</v>
      </c>
    </row>
    <row r="450" ht="22.5" customHeight="1">
      <c r="A450" s="7" t="s">
        <v>332</v>
      </c>
      <c r="B450" s="7" t="s">
        <v>2092</v>
      </c>
      <c r="C450" s="7" t="s">
        <v>3864</v>
      </c>
      <c r="D450" s="7" t="s">
        <v>2090</v>
      </c>
      <c r="F450" s="7" t="s">
        <v>3865</v>
      </c>
      <c r="H450" s="7" t="s">
        <v>2286</v>
      </c>
      <c r="J450" s="7" t="s">
        <v>3866</v>
      </c>
    </row>
    <row r="451" ht="22.5" customHeight="1">
      <c r="A451" s="7" t="s">
        <v>116</v>
      </c>
      <c r="B451" s="7" t="s">
        <v>2092</v>
      </c>
      <c r="C451" s="7" t="s">
        <v>3867</v>
      </c>
      <c r="D451" s="7" t="s">
        <v>2090</v>
      </c>
      <c r="F451" s="7" t="s">
        <v>3868</v>
      </c>
      <c r="H451" s="7" t="s">
        <v>2286</v>
      </c>
      <c r="J451" s="7" t="s">
        <v>3869</v>
      </c>
    </row>
    <row r="452" ht="22.5" customHeight="1">
      <c r="A452" s="7" t="s">
        <v>228</v>
      </c>
      <c r="B452" s="7" t="s">
        <v>2092</v>
      </c>
      <c r="C452" s="7" t="s">
        <v>3870</v>
      </c>
      <c r="D452" s="7" t="s">
        <v>2090</v>
      </c>
      <c r="F452" s="7" t="s">
        <v>3871</v>
      </c>
      <c r="H452" s="7" t="s">
        <v>2286</v>
      </c>
      <c r="J452" s="7" t="s">
        <v>3872</v>
      </c>
    </row>
    <row r="453" ht="22.5" customHeight="1">
      <c r="A453" s="7" t="s">
        <v>230</v>
      </c>
      <c r="B453" s="7" t="s">
        <v>2092</v>
      </c>
      <c r="C453" s="7" t="s">
        <v>3873</v>
      </c>
      <c r="D453" s="7" t="s">
        <v>2090</v>
      </c>
      <c r="F453" s="7" t="s">
        <v>3874</v>
      </c>
      <c r="H453" s="7" t="s">
        <v>2286</v>
      </c>
      <c r="J453" s="7" t="s">
        <v>3875</v>
      </c>
    </row>
    <row r="454" ht="22.5" customHeight="1">
      <c r="A454" s="7" t="s">
        <v>532</v>
      </c>
      <c r="B454" s="7" t="s">
        <v>2092</v>
      </c>
      <c r="C454" s="7" t="s">
        <v>3876</v>
      </c>
      <c r="D454" s="7" t="s">
        <v>2090</v>
      </c>
      <c r="F454" s="7" t="s">
        <v>3877</v>
      </c>
      <c r="H454" s="7" t="s">
        <v>2286</v>
      </c>
      <c r="J454" s="7" t="s">
        <v>3879</v>
      </c>
    </row>
    <row r="455" ht="22.5" customHeight="1">
      <c r="A455" s="7" t="s">
        <v>265</v>
      </c>
      <c r="B455" s="7" t="s">
        <v>2092</v>
      </c>
      <c r="C455" s="7" t="s">
        <v>3880</v>
      </c>
      <c r="D455" s="7" t="s">
        <v>2090</v>
      </c>
      <c r="F455" s="7" t="s">
        <v>3881</v>
      </c>
      <c r="H455" s="7" t="s">
        <v>2286</v>
      </c>
      <c r="J455" s="7" t="s">
        <v>3882</v>
      </c>
    </row>
    <row r="456" ht="22.5" customHeight="1">
      <c r="A456" s="7" t="s">
        <v>304</v>
      </c>
      <c r="B456" s="7" t="s">
        <v>2092</v>
      </c>
      <c r="C456" s="7" t="s">
        <v>3883</v>
      </c>
      <c r="D456" s="7" t="s">
        <v>2090</v>
      </c>
      <c r="F456" s="7" t="s">
        <v>3884</v>
      </c>
      <c r="H456" s="7" t="s">
        <v>2286</v>
      </c>
      <c r="J456" s="7" t="s">
        <v>3885</v>
      </c>
    </row>
    <row r="457" ht="22.5" customHeight="1">
      <c r="A457" s="7" t="s">
        <v>166</v>
      </c>
      <c r="B457" s="7" t="s">
        <v>2092</v>
      </c>
      <c r="C457" s="7" t="s">
        <v>3886</v>
      </c>
      <c r="D457" s="7" t="s">
        <v>2090</v>
      </c>
      <c r="F457" s="7" t="s">
        <v>3887</v>
      </c>
      <c r="H457" s="7" t="s">
        <v>2286</v>
      </c>
      <c r="J457" s="7" t="s">
        <v>3889</v>
      </c>
    </row>
    <row r="458" ht="22.5" customHeight="1">
      <c r="A458" s="7" t="s">
        <v>262</v>
      </c>
      <c r="B458" s="7" t="s">
        <v>2092</v>
      </c>
      <c r="C458" s="7" t="s">
        <v>3890</v>
      </c>
      <c r="D458" s="7" t="s">
        <v>2090</v>
      </c>
      <c r="F458" s="7" t="s">
        <v>3891</v>
      </c>
      <c r="H458" s="7" t="s">
        <v>2286</v>
      </c>
      <c r="J458" s="7" t="s">
        <v>3893</v>
      </c>
    </row>
    <row r="459" ht="22.5" customHeight="1">
      <c r="A459" s="7" t="s">
        <v>1416</v>
      </c>
      <c r="B459" s="7" t="s">
        <v>2092</v>
      </c>
      <c r="C459" s="7" t="s">
        <v>3896</v>
      </c>
      <c r="D459" s="7" t="s">
        <v>2090</v>
      </c>
      <c r="F459" s="7" t="s">
        <v>3898</v>
      </c>
      <c r="H459" s="7" t="s">
        <v>2286</v>
      </c>
      <c r="J459" s="7" t="s">
        <v>3900</v>
      </c>
    </row>
    <row r="460" ht="22.5" customHeight="1">
      <c r="A460" s="7" t="s">
        <v>1281</v>
      </c>
      <c r="B460" s="7" t="s">
        <v>2092</v>
      </c>
      <c r="C460" s="7" t="s">
        <v>3904</v>
      </c>
      <c r="D460" s="7" t="s">
        <v>2090</v>
      </c>
      <c r="F460" s="7" t="s">
        <v>3906</v>
      </c>
      <c r="H460" s="7" t="s">
        <v>2286</v>
      </c>
      <c r="J460" s="7" t="s">
        <v>3908</v>
      </c>
    </row>
    <row r="461" ht="22.5" customHeight="1">
      <c r="A461" s="7" t="s">
        <v>1122</v>
      </c>
      <c r="B461" s="7" t="s">
        <v>2092</v>
      </c>
      <c r="C461" s="7" t="s">
        <v>3910</v>
      </c>
      <c r="D461" s="7" t="s">
        <v>2090</v>
      </c>
      <c r="F461" s="7" t="s">
        <v>3911</v>
      </c>
      <c r="H461" s="7" t="s">
        <v>2286</v>
      </c>
      <c r="J461" s="7" t="s">
        <v>3913</v>
      </c>
    </row>
    <row r="462" ht="22.5" customHeight="1">
      <c r="A462" s="7" t="s">
        <v>306</v>
      </c>
      <c r="B462" s="7" t="s">
        <v>2092</v>
      </c>
      <c r="C462" s="7" t="s">
        <v>3915</v>
      </c>
      <c r="D462" s="7" t="s">
        <v>2090</v>
      </c>
      <c r="F462" s="7" t="s">
        <v>3916</v>
      </c>
      <c r="H462" s="7" t="s">
        <v>2286</v>
      </c>
      <c r="J462" s="7" t="s">
        <v>3917</v>
      </c>
    </row>
    <row r="463" ht="22.5" customHeight="1">
      <c r="A463" s="7" t="s">
        <v>771</v>
      </c>
      <c r="B463" s="7" t="s">
        <v>2092</v>
      </c>
      <c r="C463" s="7" t="s">
        <v>3918</v>
      </c>
      <c r="D463" s="7" t="s">
        <v>2090</v>
      </c>
      <c r="F463" s="7" t="s">
        <v>3919</v>
      </c>
      <c r="H463" s="7" t="s">
        <v>2286</v>
      </c>
      <c r="J463" s="7" t="s">
        <v>3920</v>
      </c>
    </row>
    <row r="464" ht="22.5" customHeight="1">
      <c r="A464" s="7" t="s">
        <v>348</v>
      </c>
      <c r="B464" s="7" t="s">
        <v>2092</v>
      </c>
      <c r="C464" s="7" t="s">
        <v>3923</v>
      </c>
      <c r="D464" s="7" t="s">
        <v>2090</v>
      </c>
      <c r="F464" s="7" t="s">
        <v>3925</v>
      </c>
      <c r="H464" s="7" t="s">
        <v>2286</v>
      </c>
      <c r="J464" s="7" t="s">
        <v>3926</v>
      </c>
    </row>
    <row r="465" ht="22.5" customHeight="1">
      <c r="A465" s="7" t="s">
        <v>371</v>
      </c>
      <c r="B465" s="7" t="s">
        <v>2092</v>
      </c>
      <c r="C465" s="7" t="s">
        <v>3928</v>
      </c>
      <c r="D465" s="7" t="s">
        <v>2090</v>
      </c>
      <c r="F465" s="7" t="s">
        <v>3930</v>
      </c>
      <c r="H465" s="7" t="s">
        <v>2286</v>
      </c>
      <c r="J465" s="7" t="s">
        <v>3932</v>
      </c>
    </row>
    <row r="466" ht="22.5" customHeight="1">
      <c r="A466" s="7" t="s">
        <v>125</v>
      </c>
      <c r="B466" s="7" t="s">
        <v>2092</v>
      </c>
      <c r="C466" s="7" t="s">
        <v>3934</v>
      </c>
      <c r="D466" s="7" t="s">
        <v>2090</v>
      </c>
      <c r="F466" s="7" t="s">
        <v>3935</v>
      </c>
      <c r="H466" s="7" t="s">
        <v>2286</v>
      </c>
      <c r="J466" s="7" t="s">
        <v>3937</v>
      </c>
    </row>
    <row r="467" ht="22.5" customHeight="1">
      <c r="A467" s="7" t="s">
        <v>779</v>
      </c>
      <c r="B467" s="7" t="s">
        <v>2092</v>
      </c>
      <c r="C467" s="7" t="s">
        <v>3940</v>
      </c>
      <c r="D467" s="7" t="s">
        <v>2090</v>
      </c>
      <c r="F467" s="7" t="s">
        <v>3941</v>
      </c>
      <c r="H467" s="7" t="s">
        <v>2286</v>
      </c>
      <c r="J467" s="7" t="s">
        <v>3944</v>
      </c>
    </row>
    <row r="468" ht="22.5" customHeight="1">
      <c r="A468" s="7" t="s">
        <v>134</v>
      </c>
      <c r="B468" s="7" t="s">
        <v>2092</v>
      </c>
      <c r="C468" s="7" t="s">
        <v>3945</v>
      </c>
      <c r="D468" s="7" t="s">
        <v>2090</v>
      </c>
      <c r="F468" s="7" t="s">
        <v>3946</v>
      </c>
      <c r="H468" s="7" t="s">
        <v>2286</v>
      </c>
      <c r="J468" s="7" t="s">
        <v>3947</v>
      </c>
    </row>
    <row r="469" ht="22.5" customHeight="1">
      <c r="A469" s="7" t="s">
        <v>260</v>
      </c>
      <c r="B469" s="7" t="s">
        <v>2092</v>
      </c>
      <c r="C469" s="7" t="s">
        <v>3948</v>
      </c>
      <c r="D469" s="7" t="s">
        <v>2090</v>
      </c>
      <c r="F469" s="7" t="s">
        <v>3950</v>
      </c>
      <c r="H469" s="7" t="s">
        <v>2286</v>
      </c>
      <c r="J469" s="7" t="s">
        <v>3952</v>
      </c>
    </row>
    <row r="470" ht="22.5" customHeight="1">
      <c r="A470" s="7" t="s">
        <v>305</v>
      </c>
      <c r="B470" s="7" t="s">
        <v>2092</v>
      </c>
      <c r="C470" s="7" t="s">
        <v>3955</v>
      </c>
      <c r="D470" s="7" t="s">
        <v>2090</v>
      </c>
      <c r="F470" s="7" t="s">
        <v>3956</v>
      </c>
      <c r="H470" s="7" t="s">
        <v>2286</v>
      </c>
      <c r="J470" s="7" t="s">
        <v>3959</v>
      </c>
    </row>
    <row r="471" ht="22.5" customHeight="1">
      <c r="A471" s="7" t="s">
        <v>301</v>
      </c>
      <c r="B471" s="7" t="s">
        <v>2092</v>
      </c>
      <c r="C471" s="7" t="s">
        <v>3960</v>
      </c>
      <c r="D471" s="7" t="s">
        <v>2090</v>
      </c>
      <c r="F471" s="7" t="s">
        <v>3962</v>
      </c>
      <c r="H471" s="7" t="s">
        <v>2286</v>
      </c>
      <c r="J471" s="7" t="s">
        <v>3963</v>
      </c>
    </row>
    <row r="472" ht="22.5" customHeight="1">
      <c r="A472" s="7" t="s">
        <v>353</v>
      </c>
      <c r="B472" s="7" t="s">
        <v>2092</v>
      </c>
      <c r="C472" s="7" t="s">
        <v>3964</v>
      </c>
      <c r="D472" s="7" t="s">
        <v>2090</v>
      </c>
      <c r="F472" s="7" t="s">
        <v>3925</v>
      </c>
      <c r="H472" s="7" t="s">
        <v>2286</v>
      </c>
      <c r="J472" s="7" t="s">
        <v>3926</v>
      </c>
    </row>
    <row r="473" ht="22.5" customHeight="1">
      <c r="A473" s="7" t="s">
        <v>781</v>
      </c>
      <c r="B473" s="7" t="s">
        <v>2092</v>
      </c>
      <c r="C473" s="7" t="s">
        <v>3972</v>
      </c>
      <c r="D473" s="7" t="s">
        <v>2090</v>
      </c>
      <c r="F473" s="7" t="s">
        <v>3976</v>
      </c>
      <c r="H473" s="7" t="s">
        <v>2286</v>
      </c>
      <c r="J473" s="7" t="s">
        <v>3980</v>
      </c>
    </row>
    <row r="474" ht="22.5" customHeight="1">
      <c r="A474" s="7" t="s">
        <v>1397</v>
      </c>
      <c r="B474" s="7" t="s">
        <v>2092</v>
      </c>
      <c r="C474" s="7" t="s">
        <v>3982</v>
      </c>
      <c r="D474" s="7" t="s">
        <v>2090</v>
      </c>
      <c r="F474" s="7" t="s">
        <v>3983</v>
      </c>
      <c r="H474" s="7" t="s">
        <v>2286</v>
      </c>
      <c r="J474" s="7" t="s">
        <v>3985</v>
      </c>
    </row>
    <row r="475" ht="22.5" customHeight="1">
      <c r="A475" s="7" t="s">
        <v>120</v>
      </c>
      <c r="B475" s="7" t="s">
        <v>2092</v>
      </c>
      <c r="C475" s="7" t="s">
        <v>3987</v>
      </c>
      <c r="D475" s="7" t="s">
        <v>2090</v>
      </c>
      <c r="F475" s="7" t="s">
        <v>3868</v>
      </c>
      <c r="H475" s="7" t="s">
        <v>2286</v>
      </c>
      <c r="J475" s="7" t="s">
        <v>3869</v>
      </c>
    </row>
    <row r="476" ht="22.5" customHeight="1">
      <c r="A476" s="7" t="s">
        <v>163</v>
      </c>
      <c r="B476" s="7" t="s">
        <v>2092</v>
      </c>
      <c r="C476" s="7" t="s">
        <v>3991</v>
      </c>
      <c r="D476" s="7" t="s">
        <v>2090</v>
      </c>
      <c r="F476" s="7" t="s">
        <v>3993</v>
      </c>
      <c r="H476" s="7" t="s">
        <v>2286</v>
      </c>
      <c r="J476" s="7" t="s">
        <v>3994</v>
      </c>
    </row>
    <row r="477" ht="22.5" customHeight="1">
      <c r="A477" s="7" t="s">
        <v>156</v>
      </c>
      <c r="B477" s="7" t="s">
        <v>2092</v>
      </c>
      <c r="C477" s="7" t="s">
        <v>3997</v>
      </c>
      <c r="D477" s="7" t="s">
        <v>2090</v>
      </c>
      <c r="F477" s="7" t="s">
        <v>4000</v>
      </c>
      <c r="H477" s="7" t="s">
        <v>2286</v>
      </c>
      <c r="J477" s="7" t="s">
        <v>4002</v>
      </c>
    </row>
    <row r="478" ht="22.5" customHeight="1">
      <c r="A478" s="7" t="s">
        <v>942</v>
      </c>
      <c r="B478" s="7" t="s">
        <v>2092</v>
      </c>
      <c r="C478" s="7" t="s">
        <v>4004</v>
      </c>
      <c r="D478" s="7" t="s">
        <v>2090</v>
      </c>
      <c r="F478" s="7" t="s">
        <v>4005</v>
      </c>
      <c r="H478" s="7" t="s">
        <v>2286</v>
      </c>
      <c r="J478" s="7" t="s">
        <v>4007</v>
      </c>
    </row>
    <row r="479" ht="22.5" customHeight="1">
      <c r="A479" s="7" t="s">
        <v>122</v>
      </c>
      <c r="B479" s="7" t="s">
        <v>2092</v>
      </c>
      <c r="C479" s="7" t="s">
        <v>4009</v>
      </c>
      <c r="D479" s="7" t="s">
        <v>2090</v>
      </c>
      <c r="F479" s="7" t="s">
        <v>3935</v>
      </c>
      <c r="H479" s="7" t="s">
        <v>2286</v>
      </c>
      <c r="J479" s="7" t="s">
        <v>3937</v>
      </c>
    </row>
    <row r="480" ht="22.5" customHeight="1">
      <c r="A480" s="7" t="s">
        <v>1481</v>
      </c>
      <c r="B480" s="7" t="s">
        <v>2092</v>
      </c>
      <c r="C480" s="7" t="s">
        <v>4012</v>
      </c>
      <c r="D480" s="7" t="s">
        <v>2090</v>
      </c>
      <c r="F480" s="7" t="s">
        <v>4014</v>
      </c>
      <c r="H480" s="7" t="s">
        <v>2286</v>
      </c>
      <c r="J480" s="7" t="s">
        <v>4015</v>
      </c>
    </row>
    <row r="481" ht="22.5" customHeight="1">
      <c r="A481" s="7" t="s">
        <v>128</v>
      </c>
      <c r="B481" s="7" t="s">
        <v>2092</v>
      </c>
      <c r="C481" s="7" t="s">
        <v>4016</v>
      </c>
      <c r="D481" s="7" t="s">
        <v>2090</v>
      </c>
      <c r="F481" s="7" t="s">
        <v>4019</v>
      </c>
      <c r="H481" s="7" t="s">
        <v>2286</v>
      </c>
      <c r="J481" s="7" t="s">
        <v>4021</v>
      </c>
    </row>
    <row r="482" ht="22.5" customHeight="1">
      <c r="A482" s="7" t="s">
        <v>299</v>
      </c>
      <c r="B482" s="7" t="s">
        <v>2092</v>
      </c>
      <c r="C482" s="7" t="s">
        <v>4023</v>
      </c>
      <c r="D482" s="7" t="s">
        <v>2090</v>
      </c>
      <c r="F482" s="7" t="s">
        <v>4024</v>
      </c>
      <c r="H482" s="7" t="s">
        <v>2286</v>
      </c>
      <c r="J482" s="7" t="s">
        <v>4025</v>
      </c>
    </row>
    <row r="483" ht="22.5" customHeight="1">
      <c r="A483" s="7" t="s">
        <v>169</v>
      </c>
      <c r="B483" s="7" t="s">
        <v>2092</v>
      </c>
      <c r="C483" s="7" t="s">
        <v>4028</v>
      </c>
      <c r="D483" s="7" t="s">
        <v>2090</v>
      </c>
      <c r="F483" s="7" t="s">
        <v>4029</v>
      </c>
      <c r="H483" s="7" t="s">
        <v>2286</v>
      </c>
      <c r="J483" s="7" t="s">
        <v>4030</v>
      </c>
    </row>
    <row r="484" ht="22.5" customHeight="1">
      <c r="A484" s="7" t="s">
        <v>234</v>
      </c>
      <c r="B484" s="7" t="s">
        <v>2092</v>
      </c>
      <c r="C484" s="7" t="s">
        <v>4031</v>
      </c>
      <c r="D484" s="7" t="s">
        <v>2090</v>
      </c>
      <c r="F484" s="7" t="s">
        <v>4033</v>
      </c>
      <c r="H484" s="7" t="s">
        <v>2286</v>
      </c>
      <c r="J484" s="7" t="s">
        <v>4036</v>
      </c>
    </row>
    <row r="485" ht="22.5" customHeight="1">
      <c r="A485" s="7" t="s">
        <v>1239</v>
      </c>
      <c r="B485" s="7" t="s">
        <v>2092</v>
      </c>
      <c r="C485" s="7" t="s">
        <v>4039</v>
      </c>
      <c r="D485" s="7" t="s">
        <v>2090</v>
      </c>
      <c r="F485" s="7" t="s">
        <v>4041</v>
      </c>
      <c r="H485" s="7" t="s">
        <v>2286</v>
      </c>
      <c r="J485" s="7" t="s">
        <v>4042</v>
      </c>
    </row>
    <row r="486" ht="22.5" customHeight="1">
      <c r="A486" s="7" t="s">
        <v>1286</v>
      </c>
      <c r="B486" s="7" t="s">
        <v>2092</v>
      </c>
      <c r="C486" s="7" t="s">
        <v>4043</v>
      </c>
      <c r="D486" s="7" t="s">
        <v>2090</v>
      </c>
      <c r="F486" s="7" t="s">
        <v>4044</v>
      </c>
      <c r="H486" s="7" t="s">
        <v>2286</v>
      </c>
      <c r="J486" s="7" t="s">
        <v>4047</v>
      </c>
    </row>
    <row r="487" ht="22.5" customHeight="1">
      <c r="A487" s="7" t="s">
        <v>987</v>
      </c>
      <c r="B487" s="7" t="s">
        <v>2092</v>
      </c>
      <c r="C487" s="7" t="s">
        <v>4050</v>
      </c>
      <c r="D487" s="7" t="s">
        <v>2090</v>
      </c>
      <c r="F487" s="7" t="s">
        <v>4052</v>
      </c>
      <c r="H487" s="7" t="s">
        <v>2286</v>
      </c>
      <c r="J487" s="7" t="s">
        <v>4054</v>
      </c>
    </row>
    <row r="488" ht="22.5" customHeight="1">
      <c r="A488" s="7" t="s">
        <v>1162</v>
      </c>
      <c r="B488" s="7" t="s">
        <v>2092</v>
      </c>
      <c r="C488" s="7" t="s">
        <v>4055</v>
      </c>
      <c r="D488" s="7" t="s">
        <v>2090</v>
      </c>
      <c r="F488" s="7" t="s">
        <v>4056</v>
      </c>
      <c r="H488" s="7" t="s">
        <v>2286</v>
      </c>
      <c r="J488" s="7" t="s">
        <v>4058</v>
      </c>
    </row>
    <row r="489" ht="22.5" customHeight="1">
      <c r="A489" s="7" t="s">
        <v>241</v>
      </c>
      <c r="B489" s="7" t="s">
        <v>2092</v>
      </c>
      <c r="C489" s="7" t="s">
        <v>4059</v>
      </c>
      <c r="D489" s="7" t="s">
        <v>2090</v>
      </c>
      <c r="F489" s="7" t="s">
        <v>4062</v>
      </c>
      <c r="H489" s="7" t="s">
        <v>2286</v>
      </c>
      <c r="J489" s="7" t="s">
        <v>4064</v>
      </c>
    </row>
    <row r="490" ht="22.5" customHeight="1">
      <c r="A490" s="7" t="s">
        <v>258</v>
      </c>
      <c r="B490" s="7" t="s">
        <v>2092</v>
      </c>
      <c r="C490" s="7" t="s">
        <v>4067</v>
      </c>
      <c r="D490" s="7" t="s">
        <v>2090</v>
      </c>
      <c r="F490" s="7" t="s">
        <v>4068</v>
      </c>
      <c r="H490" s="7" t="s">
        <v>2286</v>
      </c>
      <c r="J490" s="7" t="s">
        <v>4069</v>
      </c>
    </row>
    <row r="491" ht="22.5" customHeight="1">
      <c r="A491" s="7" t="s">
        <v>72</v>
      </c>
      <c r="B491" s="7" t="s">
        <v>2092</v>
      </c>
      <c r="C491" s="7" t="s">
        <v>4071</v>
      </c>
      <c r="D491" s="7" t="s">
        <v>2090</v>
      </c>
      <c r="F491" s="7" t="s">
        <v>4073</v>
      </c>
      <c r="H491" s="7" t="s">
        <v>2286</v>
      </c>
      <c r="J491" s="7" t="s">
        <v>4075</v>
      </c>
    </row>
    <row r="492" ht="22.5" customHeight="1">
      <c r="A492" s="7" t="s">
        <v>123</v>
      </c>
      <c r="B492" s="7" t="s">
        <v>2092</v>
      </c>
      <c r="C492" s="7" t="s">
        <v>4077</v>
      </c>
      <c r="D492" s="7" t="s">
        <v>2090</v>
      </c>
      <c r="F492" s="7" t="s">
        <v>4078</v>
      </c>
      <c r="H492" s="7" t="s">
        <v>2286</v>
      </c>
      <c r="J492" s="7" t="s">
        <v>4080</v>
      </c>
    </row>
    <row r="493" ht="22.5" customHeight="1">
      <c r="A493" s="7" t="s">
        <v>1160</v>
      </c>
      <c r="B493" s="7" t="s">
        <v>2092</v>
      </c>
      <c r="C493" s="7" t="s">
        <v>4081</v>
      </c>
      <c r="D493" s="7" t="s">
        <v>2090</v>
      </c>
      <c r="F493" s="7" t="s">
        <v>4082</v>
      </c>
      <c r="H493" s="7" t="s">
        <v>2286</v>
      </c>
      <c r="J493" s="7" t="s">
        <v>4084</v>
      </c>
    </row>
    <row r="494" ht="22.5" customHeight="1">
      <c r="A494" s="7" t="s">
        <v>1033</v>
      </c>
      <c r="B494" s="7" t="s">
        <v>2092</v>
      </c>
      <c r="C494" s="7" t="s">
        <v>4086</v>
      </c>
      <c r="D494" s="7" t="s">
        <v>2090</v>
      </c>
      <c r="F494" s="7" t="s">
        <v>4088</v>
      </c>
      <c r="H494" s="7" t="s">
        <v>2286</v>
      </c>
      <c r="J494" s="7" t="s">
        <v>4090</v>
      </c>
    </row>
    <row r="495" ht="22.5" customHeight="1">
      <c r="A495" s="7" t="s">
        <v>377</v>
      </c>
      <c r="B495" s="7" t="s">
        <v>2092</v>
      </c>
      <c r="C495" s="7" t="s">
        <v>4091</v>
      </c>
      <c r="D495" s="7" t="s">
        <v>2090</v>
      </c>
      <c r="F495" s="7" t="s">
        <v>4093</v>
      </c>
      <c r="H495" s="7" t="s">
        <v>2286</v>
      </c>
      <c r="J495" s="7" t="s">
        <v>4095</v>
      </c>
    </row>
    <row r="496" ht="22.5" customHeight="1">
      <c r="A496" s="7" t="s">
        <v>167</v>
      </c>
      <c r="B496" s="7" t="s">
        <v>2092</v>
      </c>
      <c r="C496" s="7" t="s">
        <v>4097</v>
      </c>
      <c r="D496" s="7" t="s">
        <v>2090</v>
      </c>
      <c r="F496" s="7" t="s">
        <v>4099</v>
      </c>
      <c r="H496" s="7" t="s">
        <v>2286</v>
      </c>
      <c r="J496" s="7" t="s">
        <v>4101</v>
      </c>
    </row>
    <row r="497" ht="22.5" customHeight="1">
      <c r="A497" s="7" t="s">
        <v>204</v>
      </c>
      <c r="B497" s="7" t="s">
        <v>2092</v>
      </c>
      <c r="C497" s="7" t="s">
        <v>4103</v>
      </c>
      <c r="D497" s="7" t="s">
        <v>2090</v>
      </c>
      <c r="F497" s="7" t="s">
        <v>4104</v>
      </c>
      <c r="H497" s="7" t="s">
        <v>2286</v>
      </c>
      <c r="J497" s="7" t="s">
        <v>4106</v>
      </c>
    </row>
    <row r="498" ht="22.5" customHeight="1">
      <c r="A498" s="7" t="s">
        <v>487</v>
      </c>
      <c r="B498" s="7" t="s">
        <v>2092</v>
      </c>
      <c r="C498" s="7" t="s">
        <v>4107</v>
      </c>
      <c r="D498" s="7" t="s">
        <v>2090</v>
      </c>
      <c r="F498" s="7" t="s">
        <v>4109</v>
      </c>
      <c r="H498" s="7" t="s">
        <v>2286</v>
      </c>
      <c r="J498" s="7" t="s">
        <v>4110</v>
      </c>
    </row>
    <row r="499" ht="22.5" customHeight="1">
      <c r="A499" s="7" t="s">
        <v>158</v>
      </c>
      <c r="B499" s="7" t="s">
        <v>2092</v>
      </c>
      <c r="C499" s="7" t="s">
        <v>4112</v>
      </c>
      <c r="D499" s="7" t="s">
        <v>2090</v>
      </c>
      <c r="F499" s="7" t="s">
        <v>4114</v>
      </c>
      <c r="H499" s="7" t="s">
        <v>2286</v>
      </c>
      <c r="J499" s="7" t="s">
        <v>4115</v>
      </c>
    </row>
    <row r="500" ht="22.5" customHeight="1">
      <c r="A500" s="7" t="s">
        <v>1164</v>
      </c>
      <c r="B500" s="7" t="s">
        <v>2092</v>
      </c>
      <c r="C500" s="7" t="s">
        <v>4118</v>
      </c>
      <c r="D500" s="7" t="s">
        <v>2090</v>
      </c>
      <c r="F500" s="7" t="s">
        <v>4121</v>
      </c>
      <c r="H500" s="7" t="s">
        <v>2286</v>
      </c>
      <c r="J500" s="7" t="s">
        <v>4122</v>
      </c>
    </row>
    <row r="501" ht="22.5" customHeight="1">
      <c r="A501" s="7" t="s">
        <v>308</v>
      </c>
      <c r="B501" s="7" t="s">
        <v>2092</v>
      </c>
      <c r="C501" s="7" t="s">
        <v>4124</v>
      </c>
      <c r="D501" s="7" t="s">
        <v>2090</v>
      </c>
      <c r="F501" s="7" t="s">
        <v>4126</v>
      </c>
      <c r="H501" s="7" t="s">
        <v>2286</v>
      </c>
      <c r="J501" s="7" t="s">
        <v>4128</v>
      </c>
    </row>
    <row r="502" ht="22.5" customHeight="1">
      <c r="A502" s="7" t="s">
        <v>170</v>
      </c>
      <c r="B502" s="7" t="s">
        <v>2092</v>
      </c>
      <c r="C502" s="7" t="s">
        <v>4130</v>
      </c>
      <c r="D502" s="7" t="s">
        <v>2090</v>
      </c>
      <c r="F502" s="7" t="s">
        <v>4132</v>
      </c>
      <c r="H502" s="7" t="s">
        <v>2286</v>
      </c>
      <c r="J502" s="7" t="s">
        <v>4135</v>
      </c>
    </row>
    <row r="503" ht="22.5" customHeight="1">
      <c r="A503" s="7" t="s">
        <v>298</v>
      </c>
      <c r="B503" s="7" t="s">
        <v>2092</v>
      </c>
      <c r="C503" s="7" t="s">
        <v>4137</v>
      </c>
      <c r="D503" s="7" t="s">
        <v>2090</v>
      </c>
      <c r="F503" s="7" t="s">
        <v>4139</v>
      </c>
      <c r="H503" s="7" t="s">
        <v>2286</v>
      </c>
      <c r="J503" s="7" t="s">
        <v>4140</v>
      </c>
    </row>
    <row r="504" ht="22.5" customHeight="1">
      <c r="A504" s="7" t="s">
        <v>266</v>
      </c>
      <c r="B504" s="7" t="s">
        <v>2092</v>
      </c>
      <c r="C504" s="7" t="s">
        <v>4142</v>
      </c>
      <c r="D504" s="7" t="s">
        <v>2090</v>
      </c>
      <c r="F504" s="7" t="s">
        <v>4143</v>
      </c>
      <c r="H504" s="7" t="s">
        <v>2286</v>
      </c>
      <c r="J504" s="7" t="s">
        <v>4146</v>
      </c>
    </row>
    <row r="505" ht="22.5" customHeight="1">
      <c r="A505" s="7" t="s">
        <v>615</v>
      </c>
      <c r="B505" s="7" t="s">
        <v>2092</v>
      </c>
      <c r="C505" s="7" t="s">
        <v>4148</v>
      </c>
      <c r="D505" s="7" t="s">
        <v>2090</v>
      </c>
      <c r="F505" s="7" t="s">
        <v>4149</v>
      </c>
      <c r="H505" s="7" t="s">
        <v>2286</v>
      </c>
      <c r="J505" s="7" t="s">
        <v>4151</v>
      </c>
    </row>
    <row r="506" ht="22.5" customHeight="1">
      <c r="A506" s="7" t="s">
        <v>201</v>
      </c>
      <c r="B506" s="7" t="s">
        <v>2092</v>
      </c>
      <c r="C506" s="7" t="s">
        <v>4155</v>
      </c>
      <c r="D506" s="7" t="s">
        <v>2090</v>
      </c>
      <c r="F506" s="7" t="s">
        <v>4156</v>
      </c>
      <c r="H506" s="7" t="s">
        <v>2286</v>
      </c>
      <c r="J506" s="7" t="s">
        <v>4158</v>
      </c>
    </row>
    <row r="507" ht="22.5" customHeight="1">
      <c r="A507" s="7" t="s">
        <v>482</v>
      </c>
      <c r="B507" s="7" t="s">
        <v>2092</v>
      </c>
      <c r="C507" s="7" t="s">
        <v>4159</v>
      </c>
      <c r="D507" s="7" t="s">
        <v>2090</v>
      </c>
      <c r="F507" s="7" t="s">
        <v>4160</v>
      </c>
      <c r="H507" s="7" t="s">
        <v>2286</v>
      </c>
      <c r="J507" s="7" t="s">
        <v>4162</v>
      </c>
    </row>
    <row r="508" ht="22.5" customHeight="1">
      <c r="A508" s="7" t="s">
        <v>1433</v>
      </c>
      <c r="B508" s="7" t="s">
        <v>2092</v>
      </c>
      <c r="C508" s="7" t="s">
        <v>4165</v>
      </c>
      <c r="D508" s="7" t="s">
        <v>2090</v>
      </c>
      <c r="F508" s="7" t="s">
        <v>4167</v>
      </c>
      <c r="H508" s="7" t="s">
        <v>2286</v>
      </c>
      <c r="J508" s="7" t="s">
        <v>4168</v>
      </c>
    </row>
    <row r="509" ht="22.5" customHeight="1">
      <c r="A509" s="7" t="s">
        <v>1202</v>
      </c>
      <c r="B509" s="7" t="s">
        <v>2092</v>
      </c>
      <c r="C509" s="7" t="s">
        <v>4170</v>
      </c>
      <c r="D509" s="7" t="s">
        <v>2090</v>
      </c>
      <c r="F509" s="7" t="s">
        <v>4171</v>
      </c>
      <c r="H509" s="7" t="s">
        <v>2286</v>
      </c>
      <c r="J509" s="7" t="s">
        <v>4172</v>
      </c>
    </row>
    <row r="510" ht="22.5" customHeight="1">
      <c r="A510" s="7" t="s">
        <v>209</v>
      </c>
      <c r="B510" s="7" t="s">
        <v>2092</v>
      </c>
      <c r="C510" s="7" t="s">
        <v>4174</v>
      </c>
      <c r="D510" s="7" t="s">
        <v>2090</v>
      </c>
      <c r="F510" s="7" t="s">
        <v>4176</v>
      </c>
      <c r="H510" s="7" t="s">
        <v>2286</v>
      </c>
      <c r="J510" s="7" t="s">
        <v>4178</v>
      </c>
    </row>
    <row r="511" ht="22.5" customHeight="1">
      <c r="A511" s="7" t="s">
        <v>205</v>
      </c>
      <c r="B511" s="7" t="s">
        <v>2092</v>
      </c>
      <c r="C511" s="7" t="s">
        <v>4180</v>
      </c>
      <c r="D511" s="7" t="s">
        <v>2090</v>
      </c>
      <c r="F511" s="7" t="s">
        <v>4182</v>
      </c>
      <c r="H511" s="7" t="s">
        <v>2286</v>
      </c>
      <c r="J511" s="7" t="s">
        <v>4185</v>
      </c>
    </row>
    <row r="512" ht="22.5" customHeight="1">
      <c r="A512" s="7" t="s">
        <v>115</v>
      </c>
      <c r="B512" s="7" t="s">
        <v>2092</v>
      </c>
      <c r="C512" s="7" t="s">
        <v>4186</v>
      </c>
      <c r="D512" s="7" t="s">
        <v>2090</v>
      </c>
      <c r="F512" s="7" t="s">
        <v>3868</v>
      </c>
      <c r="H512" s="7" t="s">
        <v>2286</v>
      </c>
      <c r="J512" s="7" t="s">
        <v>3869</v>
      </c>
    </row>
    <row r="513" ht="22.5" customHeight="1">
      <c r="A513" s="7" t="s">
        <v>159</v>
      </c>
      <c r="B513" s="7" t="s">
        <v>2092</v>
      </c>
      <c r="C513" s="7" t="s">
        <v>4187</v>
      </c>
      <c r="D513" s="7" t="s">
        <v>2090</v>
      </c>
      <c r="F513" s="7" t="s">
        <v>4189</v>
      </c>
      <c r="H513" s="7" t="s">
        <v>2286</v>
      </c>
      <c r="J513" s="7" t="s">
        <v>4192</v>
      </c>
    </row>
    <row r="514" ht="22.5" customHeight="1">
      <c r="A514" s="7" t="s">
        <v>376</v>
      </c>
      <c r="B514" s="7" t="s">
        <v>2092</v>
      </c>
      <c r="C514" s="7" t="s">
        <v>4193</v>
      </c>
      <c r="D514" s="7" t="s">
        <v>2090</v>
      </c>
      <c r="F514" s="7" t="s">
        <v>4196</v>
      </c>
      <c r="H514" s="7" t="s">
        <v>2286</v>
      </c>
      <c r="J514" s="7" t="s">
        <v>4198</v>
      </c>
    </row>
    <row r="515" ht="22.5" customHeight="1">
      <c r="A515" s="7" t="s">
        <v>1494</v>
      </c>
      <c r="B515" s="7" t="s">
        <v>2092</v>
      </c>
      <c r="C515" s="7" t="s">
        <v>4199</v>
      </c>
      <c r="D515" s="7" t="s">
        <v>2090</v>
      </c>
      <c r="F515" s="7" t="s">
        <v>4201</v>
      </c>
      <c r="H515" s="7" t="s">
        <v>2286</v>
      </c>
      <c r="J515" s="7" t="s">
        <v>4204</v>
      </c>
    </row>
    <row r="516" ht="22.5" customHeight="1">
      <c r="A516" s="7" t="s">
        <v>1353</v>
      </c>
      <c r="B516" s="7" t="s">
        <v>2092</v>
      </c>
      <c r="C516" s="7" t="s">
        <v>4206</v>
      </c>
      <c r="D516" s="7" t="s">
        <v>2090</v>
      </c>
      <c r="F516" s="7" t="s">
        <v>4208</v>
      </c>
      <c r="H516" s="7" t="s">
        <v>2286</v>
      </c>
      <c r="J516" s="7" t="s">
        <v>4209</v>
      </c>
    </row>
    <row r="517" ht="22.5" customHeight="1">
      <c r="A517" s="7" t="s">
        <v>934</v>
      </c>
      <c r="B517" s="7" t="s">
        <v>2092</v>
      </c>
      <c r="C517" s="7" t="s">
        <v>4211</v>
      </c>
      <c r="D517" s="7" t="s">
        <v>2090</v>
      </c>
      <c r="F517" s="7" t="s">
        <v>4212</v>
      </c>
      <c r="H517" s="7" t="s">
        <v>2286</v>
      </c>
      <c r="J517" s="7" t="s">
        <v>4213</v>
      </c>
    </row>
    <row r="518" ht="22.5" customHeight="1">
      <c r="A518" s="7" t="s">
        <v>526</v>
      </c>
      <c r="B518" s="7" t="s">
        <v>2092</v>
      </c>
      <c r="C518" s="7" t="s">
        <v>4216</v>
      </c>
      <c r="D518" s="7" t="s">
        <v>2090</v>
      </c>
      <c r="F518" s="7" t="s">
        <v>4217</v>
      </c>
      <c r="H518" s="7" t="s">
        <v>2286</v>
      </c>
      <c r="J518" s="7" t="s">
        <v>4220</v>
      </c>
    </row>
    <row r="519" ht="22.5" customHeight="1">
      <c r="A519" s="7" t="s">
        <v>131</v>
      </c>
      <c r="B519" s="7" t="s">
        <v>2092</v>
      </c>
      <c r="C519" s="7" t="s">
        <v>4222</v>
      </c>
      <c r="D519" s="7" t="s">
        <v>2090</v>
      </c>
      <c r="F519" s="7" t="s">
        <v>4223</v>
      </c>
      <c r="H519" s="7" t="s">
        <v>2286</v>
      </c>
      <c r="J519" s="7" t="s">
        <v>4226</v>
      </c>
    </row>
    <row r="520" ht="22.5" customHeight="1">
      <c r="A520" s="7" t="s">
        <v>136</v>
      </c>
      <c r="B520" s="7" t="s">
        <v>2092</v>
      </c>
      <c r="C520" s="7" t="s">
        <v>4228</v>
      </c>
      <c r="D520" s="7" t="s">
        <v>2090</v>
      </c>
      <c r="F520" s="7" t="s">
        <v>4230</v>
      </c>
      <c r="H520" s="7" t="s">
        <v>2286</v>
      </c>
      <c r="J520" s="7" t="s">
        <v>4232</v>
      </c>
    </row>
    <row r="521" ht="22.5" customHeight="1">
      <c r="A521" s="7" t="s">
        <v>323</v>
      </c>
      <c r="B521" s="7" t="s">
        <v>2092</v>
      </c>
      <c r="C521" s="7" t="s">
        <v>4233</v>
      </c>
      <c r="D521" s="7" t="s">
        <v>2090</v>
      </c>
      <c r="F521" s="7" t="s">
        <v>4235</v>
      </c>
      <c r="H521" s="7" t="s">
        <v>2286</v>
      </c>
      <c r="J521" s="7" t="s">
        <v>4237</v>
      </c>
    </row>
    <row r="522" ht="22.5" customHeight="1">
      <c r="A522" s="7" t="s">
        <v>124</v>
      </c>
      <c r="B522" s="7" t="s">
        <v>2092</v>
      </c>
      <c r="C522" s="7" t="s">
        <v>4239</v>
      </c>
      <c r="D522" s="7" t="s">
        <v>2090</v>
      </c>
      <c r="F522" s="7" t="s">
        <v>4078</v>
      </c>
      <c r="H522" s="7" t="s">
        <v>2286</v>
      </c>
      <c r="J522" s="7" t="s">
        <v>4080</v>
      </c>
    </row>
    <row r="523" ht="22.5" customHeight="1">
      <c r="A523" s="7" t="s">
        <v>1086</v>
      </c>
      <c r="B523" s="7" t="s">
        <v>2092</v>
      </c>
      <c r="C523" s="7" t="s">
        <v>4241</v>
      </c>
      <c r="D523" s="7" t="s">
        <v>2090</v>
      </c>
      <c r="F523" s="7" t="s">
        <v>4242</v>
      </c>
      <c r="H523" s="7" t="s">
        <v>2286</v>
      </c>
      <c r="J523" s="7" t="s">
        <v>4245</v>
      </c>
    </row>
    <row r="524" ht="22.5" customHeight="1">
      <c r="A524" s="7" t="s">
        <v>153</v>
      </c>
      <c r="B524" s="7" t="s">
        <v>2092</v>
      </c>
      <c r="C524" s="7" t="s">
        <v>4247</v>
      </c>
      <c r="D524" s="7" t="s">
        <v>2090</v>
      </c>
      <c r="F524" s="7" t="s">
        <v>4249</v>
      </c>
      <c r="H524" s="7" t="s">
        <v>2286</v>
      </c>
      <c r="J524" s="7" t="s">
        <v>4250</v>
      </c>
    </row>
    <row r="525" ht="22.5" customHeight="1">
      <c r="A525" s="7" t="s">
        <v>233</v>
      </c>
      <c r="B525" s="7" t="s">
        <v>2092</v>
      </c>
      <c r="C525" s="7" t="s">
        <v>4252</v>
      </c>
      <c r="D525" s="7" t="s">
        <v>2090</v>
      </c>
      <c r="F525" s="7" t="s">
        <v>4254</v>
      </c>
      <c r="H525" s="7" t="s">
        <v>2286</v>
      </c>
      <c r="J525" s="7" t="s">
        <v>4256</v>
      </c>
    </row>
    <row r="526" ht="22.5" customHeight="1">
      <c r="A526" s="7" t="s">
        <v>236</v>
      </c>
      <c r="B526" s="7" t="s">
        <v>2092</v>
      </c>
      <c r="C526" s="7" t="s">
        <v>4257</v>
      </c>
      <c r="D526" s="7" t="s">
        <v>2090</v>
      </c>
      <c r="F526" s="7" t="s">
        <v>4259</v>
      </c>
      <c r="H526" s="7" t="s">
        <v>2286</v>
      </c>
      <c r="J526" s="7" t="s">
        <v>4260</v>
      </c>
    </row>
    <row r="527" ht="22.5" customHeight="1">
      <c r="A527" s="7" t="s">
        <v>1400</v>
      </c>
      <c r="B527" s="7" t="s">
        <v>2092</v>
      </c>
      <c r="C527" s="7" t="s">
        <v>4263</v>
      </c>
      <c r="D527" s="7" t="s">
        <v>2090</v>
      </c>
      <c r="F527" s="7" t="s">
        <v>4264</v>
      </c>
      <c r="H527" s="7" t="s">
        <v>2286</v>
      </c>
      <c r="J527" s="7" t="s">
        <v>4265</v>
      </c>
    </row>
    <row r="528" ht="22.5" customHeight="1">
      <c r="A528" s="7" t="s">
        <v>1438</v>
      </c>
      <c r="B528" s="7" t="s">
        <v>2092</v>
      </c>
      <c r="C528" s="7" t="s">
        <v>4267</v>
      </c>
      <c r="D528" s="7" t="s">
        <v>2090</v>
      </c>
      <c r="F528" s="7" t="s">
        <v>4268</v>
      </c>
      <c r="H528" s="7" t="s">
        <v>2286</v>
      </c>
      <c r="J528" s="7" t="s">
        <v>4269</v>
      </c>
    </row>
    <row r="529" ht="22.5" customHeight="1">
      <c r="A529" s="7" t="s">
        <v>345</v>
      </c>
      <c r="B529" s="7" t="s">
        <v>2092</v>
      </c>
      <c r="C529" s="7" t="s">
        <v>4272</v>
      </c>
      <c r="D529" s="7" t="s">
        <v>2090</v>
      </c>
      <c r="F529" s="7" t="s">
        <v>4274</v>
      </c>
      <c r="H529" s="7" t="s">
        <v>2286</v>
      </c>
      <c r="J529" s="7" t="s">
        <v>4276</v>
      </c>
    </row>
    <row r="530" ht="22.5" customHeight="1">
      <c r="A530" s="7" t="s">
        <v>1079</v>
      </c>
      <c r="B530" s="7" t="s">
        <v>2092</v>
      </c>
      <c r="C530" s="7" t="s">
        <v>4278</v>
      </c>
      <c r="D530" s="7" t="s">
        <v>2090</v>
      </c>
      <c r="F530" s="7" t="s">
        <v>4281</v>
      </c>
      <c r="H530" s="7" t="s">
        <v>2286</v>
      </c>
      <c r="J530" s="7" t="s">
        <v>4283</v>
      </c>
    </row>
    <row r="531" ht="22.5" customHeight="1">
      <c r="A531" s="7" t="s">
        <v>235</v>
      </c>
      <c r="B531" s="7" t="s">
        <v>2092</v>
      </c>
      <c r="C531" s="7" t="s">
        <v>4285</v>
      </c>
      <c r="D531" s="7" t="s">
        <v>2090</v>
      </c>
      <c r="F531" s="7" t="s">
        <v>4286</v>
      </c>
      <c r="H531" s="7" t="s">
        <v>2286</v>
      </c>
      <c r="J531" s="7" t="s">
        <v>4287</v>
      </c>
    </row>
    <row r="532" ht="22.5" customHeight="1">
      <c r="A532" s="7" t="s">
        <v>636</v>
      </c>
      <c r="B532" s="7" t="s">
        <v>2092</v>
      </c>
      <c r="C532" s="7" t="s">
        <v>4289</v>
      </c>
      <c r="D532" s="7" t="s">
        <v>2090</v>
      </c>
      <c r="F532" s="7" t="s">
        <v>4290</v>
      </c>
      <c r="H532" s="7" t="s">
        <v>2286</v>
      </c>
      <c r="J532" s="7" t="s">
        <v>4292</v>
      </c>
    </row>
    <row r="533" ht="22.5" customHeight="1">
      <c r="A533" s="7" t="s">
        <v>264</v>
      </c>
      <c r="B533" s="7" t="s">
        <v>2092</v>
      </c>
      <c r="C533" s="7" t="s">
        <v>4294</v>
      </c>
      <c r="D533" s="7" t="s">
        <v>2090</v>
      </c>
      <c r="F533" s="7" t="s">
        <v>4296</v>
      </c>
      <c r="H533" s="7" t="s">
        <v>2286</v>
      </c>
      <c r="J533" s="7" t="s">
        <v>4297</v>
      </c>
    </row>
    <row r="534" ht="22.5" customHeight="1">
      <c r="A534" s="7" t="s">
        <v>692</v>
      </c>
      <c r="B534" s="7" t="s">
        <v>4298</v>
      </c>
      <c r="C534" s="7" t="s">
        <v>4299</v>
      </c>
      <c r="D534" s="7" t="s">
        <v>2026</v>
      </c>
      <c r="F534" s="7"/>
      <c r="H534" s="7" t="s">
        <v>2286</v>
      </c>
      <c r="J534" s="7" t="s">
        <v>4303</v>
      </c>
    </row>
    <row r="535" ht="22.5" customHeight="1">
      <c r="A535" s="7" t="s">
        <v>940</v>
      </c>
      <c r="B535" s="7" t="s">
        <v>4298</v>
      </c>
      <c r="C535" s="7" t="s">
        <v>4305</v>
      </c>
      <c r="D535" s="7" t="s">
        <v>2026</v>
      </c>
      <c r="F535" s="7"/>
      <c r="H535" s="7" t="s">
        <v>2286</v>
      </c>
      <c r="J535" s="7" t="s">
        <v>4303</v>
      </c>
    </row>
    <row r="536" ht="22.5" customHeight="1">
      <c r="A536" s="7" t="s">
        <v>332</v>
      </c>
      <c r="B536" s="7" t="s">
        <v>4298</v>
      </c>
      <c r="C536" s="7" t="s">
        <v>4311</v>
      </c>
      <c r="D536" s="7" t="s">
        <v>2026</v>
      </c>
      <c r="F536" s="7"/>
      <c r="H536" s="7" t="s">
        <v>2286</v>
      </c>
      <c r="J536" s="7" t="s">
        <v>4303</v>
      </c>
    </row>
    <row r="537" ht="22.5" customHeight="1">
      <c r="A537" s="7" t="s">
        <v>230</v>
      </c>
      <c r="B537" s="7" t="s">
        <v>4298</v>
      </c>
      <c r="C537" s="7" t="s">
        <v>4312</v>
      </c>
      <c r="D537" s="7" t="s">
        <v>2026</v>
      </c>
      <c r="F537" s="7"/>
      <c r="H537" s="7" t="s">
        <v>2286</v>
      </c>
      <c r="J537" s="7" t="s">
        <v>4303</v>
      </c>
    </row>
    <row r="538" ht="22.5" customHeight="1">
      <c r="A538" s="7" t="s">
        <v>262</v>
      </c>
      <c r="B538" s="7" t="s">
        <v>4298</v>
      </c>
      <c r="C538" s="7" t="s">
        <v>4317</v>
      </c>
      <c r="D538" s="7" t="s">
        <v>2026</v>
      </c>
      <c r="F538" s="7"/>
      <c r="H538" s="7" t="s">
        <v>2286</v>
      </c>
      <c r="J538" s="7" t="s">
        <v>4303</v>
      </c>
    </row>
    <row r="539" ht="22.5" customHeight="1">
      <c r="A539" s="7" t="s">
        <v>1416</v>
      </c>
      <c r="B539" s="7" t="s">
        <v>4298</v>
      </c>
      <c r="C539" s="7" t="s">
        <v>4320</v>
      </c>
      <c r="D539" s="7" t="s">
        <v>2026</v>
      </c>
      <c r="F539" s="7"/>
      <c r="H539" s="7" t="s">
        <v>2286</v>
      </c>
      <c r="J539" s="7" t="s">
        <v>4303</v>
      </c>
    </row>
    <row r="540" ht="22.5" customHeight="1">
      <c r="A540" s="7" t="s">
        <v>1281</v>
      </c>
      <c r="B540" s="7" t="s">
        <v>4298</v>
      </c>
      <c r="C540" s="7" t="s">
        <v>4324</v>
      </c>
      <c r="D540" s="7" t="s">
        <v>2026</v>
      </c>
      <c r="F540" s="7"/>
      <c r="H540" s="7" t="s">
        <v>2286</v>
      </c>
      <c r="J540" s="7" t="s">
        <v>4303</v>
      </c>
    </row>
    <row r="541" ht="22.5" customHeight="1">
      <c r="A541" s="7" t="s">
        <v>771</v>
      </c>
      <c r="B541" s="7" t="s">
        <v>4298</v>
      </c>
      <c r="C541" s="7" t="s">
        <v>4327</v>
      </c>
      <c r="D541" s="7" t="s">
        <v>2026</v>
      </c>
      <c r="F541" s="7"/>
      <c r="H541" s="7" t="s">
        <v>2286</v>
      </c>
      <c r="J541" s="7" t="s">
        <v>4303</v>
      </c>
    </row>
    <row r="542" ht="22.5" customHeight="1">
      <c r="A542" s="7" t="s">
        <v>125</v>
      </c>
      <c r="B542" s="7" t="s">
        <v>4298</v>
      </c>
      <c r="C542" s="7" t="s">
        <v>4330</v>
      </c>
      <c r="D542" s="7" t="s">
        <v>2026</v>
      </c>
      <c r="F542" s="7"/>
      <c r="H542" s="7" t="s">
        <v>2286</v>
      </c>
      <c r="J542" s="7" t="s">
        <v>4303</v>
      </c>
    </row>
    <row r="543" ht="22.5" customHeight="1">
      <c r="A543" s="7" t="s">
        <v>779</v>
      </c>
      <c r="B543" s="7" t="s">
        <v>4298</v>
      </c>
      <c r="C543" s="7" t="s">
        <v>4333</v>
      </c>
      <c r="D543" s="7" t="s">
        <v>2026</v>
      </c>
      <c r="F543" s="7"/>
      <c r="H543" s="7" t="s">
        <v>2286</v>
      </c>
      <c r="J543" s="7" t="s">
        <v>4303</v>
      </c>
    </row>
    <row r="544" ht="22.5" customHeight="1">
      <c r="A544" s="7" t="s">
        <v>781</v>
      </c>
      <c r="B544" s="7" t="s">
        <v>4298</v>
      </c>
      <c r="C544" s="7" t="s">
        <v>4337</v>
      </c>
      <c r="D544" s="7" t="s">
        <v>2026</v>
      </c>
      <c r="F544" s="7"/>
      <c r="H544" s="7" t="s">
        <v>2286</v>
      </c>
      <c r="J544" s="7" t="s">
        <v>4303</v>
      </c>
    </row>
    <row r="545" ht="22.5" customHeight="1">
      <c r="A545" s="7" t="s">
        <v>987</v>
      </c>
      <c r="B545" s="7" t="s">
        <v>4298</v>
      </c>
      <c r="C545" s="7" t="s">
        <v>4340</v>
      </c>
      <c r="D545" s="7" t="s">
        <v>2026</v>
      </c>
      <c r="F545" s="7"/>
      <c r="H545" s="7" t="s">
        <v>2286</v>
      </c>
      <c r="J545" s="7" t="s">
        <v>4303</v>
      </c>
    </row>
    <row r="546" ht="22.5" customHeight="1">
      <c r="A546" s="7" t="s">
        <v>241</v>
      </c>
      <c r="B546" s="7" t="s">
        <v>4298</v>
      </c>
      <c r="C546" s="7" t="s">
        <v>4344</v>
      </c>
      <c r="D546" s="7" t="s">
        <v>2026</v>
      </c>
      <c r="F546" s="7"/>
      <c r="H546" s="7" t="s">
        <v>2286</v>
      </c>
      <c r="J546" s="7" t="s">
        <v>4303</v>
      </c>
    </row>
    <row r="547" ht="22.5" customHeight="1">
      <c r="A547" s="7" t="s">
        <v>123</v>
      </c>
      <c r="B547" s="7" t="s">
        <v>4298</v>
      </c>
      <c r="C547" s="7" t="s">
        <v>4346</v>
      </c>
      <c r="D547" s="7" t="s">
        <v>2026</v>
      </c>
      <c r="F547" s="7"/>
      <c r="H547" s="7" t="s">
        <v>2286</v>
      </c>
      <c r="J547" s="7" t="s">
        <v>4303</v>
      </c>
    </row>
    <row r="548" ht="22.5" customHeight="1">
      <c r="A548" s="7" t="s">
        <v>1160</v>
      </c>
      <c r="B548" s="7" t="s">
        <v>4298</v>
      </c>
      <c r="C548" s="7" t="s">
        <v>4348</v>
      </c>
      <c r="D548" s="7" t="s">
        <v>2026</v>
      </c>
      <c r="F548" s="7"/>
      <c r="H548" s="7" t="s">
        <v>2286</v>
      </c>
      <c r="J548" s="7" t="s">
        <v>4303</v>
      </c>
    </row>
    <row r="549" ht="22.5" customHeight="1">
      <c r="A549" s="7" t="s">
        <v>377</v>
      </c>
      <c r="B549" s="7" t="s">
        <v>4298</v>
      </c>
      <c r="C549" s="7" t="s">
        <v>4351</v>
      </c>
      <c r="D549" s="7" t="s">
        <v>2026</v>
      </c>
      <c r="F549" s="7"/>
      <c r="H549" s="7" t="s">
        <v>2286</v>
      </c>
      <c r="J549" s="7" t="s">
        <v>4303</v>
      </c>
    </row>
    <row r="550" ht="22.5" customHeight="1">
      <c r="A550" s="7" t="s">
        <v>204</v>
      </c>
      <c r="B550" s="7" t="s">
        <v>4298</v>
      </c>
      <c r="C550" s="7" t="s">
        <v>4354</v>
      </c>
      <c r="D550" s="7" t="s">
        <v>2026</v>
      </c>
      <c r="F550" s="7"/>
      <c r="H550" s="7" t="s">
        <v>2286</v>
      </c>
      <c r="J550" s="7" t="s">
        <v>4303</v>
      </c>
    </row>
    <row r="551" ht="22.5" customHeight="1">
      <c r="A551" s="7" t="s">
        <v>1164</v>
      </c>
      <c r="B551" s="7" t="s">
        <v>4298</v>
      </c>
      <c r="C551" s="7" t="s">
        <v>4358</v>
      </c>
      <c r="D551" s="7" t="s">
        <v>2026</v>
      </c>
      <c r="F551" s="7"/>
      <c r="H551" s="7" t="s">
        <v>2286</v>
      </c>
      <c r="J551" s="7" t="s">
        <v>4303</v>
      </c>
    </row>
    <row r="552" ht="22.5" customHeight="1">
      <c r="A552" s="7" t="s">
        <v>170</v>
      </c>
      <c r="B552" s="7" t="s">
        <v>4298</v>
      </c>
      <c r="C552" s="7" t="s">
        <v>4360</v>
      </c>
      <c r="D552" s="7" t="s">
        <v>2026</v>
      </c>
      <c r="F552" s="7"/>
      <c r="H552" s="7" t="s">
        <v>2286</v>
      </c>
      <c r="J552" s="7" t="s">
        <v>4303</v>
      </c>
    </row>
    <row r="553" ht="22.5" customHeight="1">
      <c r="A553" s="7" t="s">
        <v>201</v>
      </c>
      <c r="B553" s="7" t="s">
        <v>4298</v>
      </c>
      <c r="C553" s="7" t="s">
        <v>4363</v>
      </c>
      <c r="D553" s="7" t="s">
        <v>2026</v>
      </c>
      <c r="F553" s="7"/>
      <c r="H553" s="7" t="s">
        <v>2286</v>
      </c>
      <c r="J553" s="7" t="s">
        <v>4303</v>
      </c>
    </row>
    <row r="554" ht="22.5" customHeight="1">
      <c r="A554" s="7" t="s">
        <v>482</v>
      </c>
      <c r="B554" s="7" t="s">
        <v>4298</v>
      </c>
      <c r="C554" s="7" t="s">
        <v>4367</v>
      </c>
      <c r="D554" s="7" t="s">
        <v>2026</v>
      </c>
      <c r="F554" s="7"/>
      <c r="H554" s="7" t="s">
        <v>2286</v>
      </c>
      <c r="J554" s="7" t="s">
        <v>4303</v>
      </c>
    </row>
    <row r="555" ht="22.5" customHeight="1">
      <c r="A555" s="7" t="s">
        <v>376</v>
      </c>
      <c r="B555" s="7" t="s">
        <v>4298</v>
      </c>
      <c r="C555" s="7" t="s">
        <v>4369</v>
      </c>
      <c r="D555" s="7" t="s">
        <v>2026</v>
      </c>
      <c r="F555" s="7"/>
      <c r="H555" s="7" t="s">
        <v>2286</v>
      </c>
      <c r="J555" s="7" t="s">
        <v>4303</v>
      </c>
    </row>
    <row r="556" ht="22.5" customHeight="1">
      <c r="A556" s="7" t="s">
        <v>1353</v>
      </c>
      <c r="B556" s="7" t="s">
        <v>4298</v>
      </c>
      <c r="C556" s="7" t="s">
        <v>4372</v>
      </c>
      <c r="D556" s="7" t="s">
        <v>2026</v>
      </c>
      <c r="F556" s="7"/>
      <c r="H556" s="7" t="s">
        <v>2286</v>
      </c>
      <c r="J556" s="7" t="s">
        <v>4303</v>
      </c>
    </row>
    <row r="557" ht="22.5" customHeight="1">
      <c r="A557" s="7" t="s">
        <v>136</v>
      </c>
      <c r="B557" s="7" t="s">
        <v>4298</v>
      </c>
      <c r="C557" s="7" t="s">
        <v>4376</v>
      </c>
      <c r="D557" s="7" t="s">
        <v>2026</v>
      </c>
      <c r="F557" s="7"/>
      <c r="H557" s="7" t="s">
        <v>2286</v>
      </c>
      <c r="J557" s="7" t="s">
        <v>4303</v>
      </c>
    </row>
    <row r="558" ht="22.5" customHeight="1">
      <c r="A558" s="7" t="s">
        <v>233</v>
      </c>
      <c r="B558" s="7" t="s">
        <v>4298</v>
      </c>
      <c r="C558" s="7" t="s">
        <v>4380</v>
      </c>
      <c r="D558" s="7" t="s">
        <v>2026</v>
      </c>
      <c r="F558" s="7"/>
      <c r="H558" s="7" t="s">
        <v>2286</v>
      </c>
      <c r="J558" s="7" t="s">
        <v>4303</v>
      </c>
    </row>
    <row r="559" ht="22.5" customHeight="1">
      <c r="A559" s="7" t="s">
        <v>72</v>
      </c>
      <c r="B559" s="7" t="s">
        <v>2031</v>
      </c>
      <c r="C559" s="7" t="s">
        <v>4383</v>
      </c>
      <c r="D559" s="7" t="s">
        <v>2026</v>
      </c>
      <c r="F559" s="7" t="s">
        <v>4384</v>
      </c>
      <c r="G559" s="7" t="s">
        <v>2966</v>
      </c>
      <c r="H559" s="7" t="s">
        <v>2286</v>
      </c>
      <c r="J559" s="7" t="s">
        <v>4387</v>
      </c>
    </row>
    <row r="560" ht="22.5" customHeight="1">
      <c r="A560" s="7" t="s">
        <v>262</v>
      </c>
      <c r="B560" s="7" t="s">
        <v>2031</v>
      </c>
      <c r="C560" s="7" t="s">
        <v>4391</v>
      </c>
      <c r="D560" s="7" t="s">
        <v>2026</v>
      </c>
      <c r="F560" s="7" t="s">
        <v>4392</v>
      </c>
      <c r="G560" s="7" t="s">
        <v>2649</v>
      </c>
      <c r="H560" s="7" t="s">
        <v>2286</v>
      </c>
      <c r="J560" s="7" t="s">
        <v>4395</v>
      </c>
    </row>
    <row r="561" ht="22.5" customHeight="1">
      <c r="A561" s="7" t="s">
        <v>692</v>
      </c>
      <c r="B561" s="7" t="s">
        <v>2031</v>
      </c>
      <c r="C561" s="7" t="s">
        <v>4397</v>
      </c>
      <c r="D561" s="7" t="s">
        <v>2026</v>
      </c>
      <c r="F561" s="7" t="s">
        <v>3800</v>
      </c>
      <c r="G561" s="7" t="s">
        <v>2620</v>
      </c>
      <c r="H561" s="7" t="s">
        <v>2286</v>
      </c>
      <c r="J561" s="7" t="s">
        <v>4400</v>
      </c>
    </row>
    <row r="562" ht="22.5" customHeight="1">
      <c r="A562" s="7" t="s">
        <v>940</v>
      </c>
      <c r="B562" s="7" t="s">
        <v>2031</v>
      </c>
      <c r="C562" s="7" t="s">
        <v>4401</v>
      </c>
      <c r="D562" s="7" t="s">
        <v>2026</v>
      </c>
      <c r="F562" s="7" t="s">
        <v>3861</v>
      </c>
      <c r="G562" s="7" t="s">
        <v>2622</v>
      </c>
      <c r="H562" s="7" t="s">
        <v>2286</v>
      </c>
      <c r="J562" s="7" t="s">
        <v>4404</v>
      </c>
    </row>
    <row r="563" ht="22.5" customHeight="1">
      <c r="A563" s="7" t="s">
        <v>332</v>
      </c>
      <c r="B563" s="7" t="s">
        <v>2031</v>
      </c>
      <c r="C563" s="7" t="s">
        <v>4406</v>
      </c>
      <c r="D563" s="7" t="s">
        <v>2026</v>
      </c>
      <c r="F563" s="7" t="s">
        <v>3865</v>
      </c>
      <c r="G563" s="7" t="s">
        <v>2629</v>
      </c>
      <c r="H563" s="7" t="s">
        <v>2286</v>
      </c>
      <c r="J563" s="7" t="s">
        <v>4407</v>
      </c>
    </row>
    <row r="564" ht="22.5" customHeight="1">
      <c r="A564" s="7" t="s">
        <v>116</v>
      </c>
      <c r="B564" s="7" t="s">
        <v>2031</v>
      </c>
      <c r="C564" s="7" t="s">
        <v>4409</v>
      </c>
      <c r="D564" s="7" t="s">
        <v>2026</v>
      </c>
      <c r="F564" s="7" t="s">
        <v>3868</v>
      </c>
      <c r="G564" s="7" t="s">
        <v>2633</v>
      </c>
      <c r="H564" s="7" t="s">
        <v>2286</v>
      </c>
      <c r="J564" s="7" t="s">
        <v>4414</v>
      </c>
    </row>
    <row r="565" ht="22.5" customHeight="1">
      <c r="A565" s="7" t="s">
        <v>228</v>
      </c>
      <c r="B565" s="7" t="s">
        <v>2031</v>
      </c>
      <c r="C565" s="7" t="s">
        <v>4416</v>
      </c>
      <c r="D565" s="7" t="s">
        <v>2026</v>
      </c>
      <c r="F565" s="7" t="s">
        <v>3871</v>
      </c>
      <c r="G565" s="7" t="s">
        <v>2638</v>
      </c>
      <c r="H565" s="7" t="s">
        <v>2286</v>
      </c>
      <c r="J565" s="7" t="s">
        <v>4417</v>
      </c>
    </row>
    <row r="566" ht="22.5" customHeight="1">
      <c r="A566" s="7" t="s">
        <v>230</v>
      </c>
      <c r="B566" s="7" t="s">
        <v>2031</v>
      </c>
      <c r="C566" s="7" t="s">
        <v>4419</v>
      </c>
      <c r="D566" s="7" t="s">
        <v>2026</v>
      </c>
      <c r="F566" s="7" t="s">
        <v>3874</v>
      </c>
      <c r="G566" s="7" t="s">
        <v>2643</v>
      </c>
      <c r="H566" s="7" t="s">
        <v>2286</v>
      </c>
      <c r="J566" s="7" t="s">
        <v>4423</v>
      </c>
    </row>
    <row r="567" ht="22.5" customHeight="1">
      <c r="A567" s="7" t="s">
        <v>265</v>
      </c>
      <c r="B567" s="7" t="s">
        <v>2031</v>
      </c>
      <c r="C567" s="7" t="s">
        <v>4425</v>
      </c>
      <c r="D567" s="7" t="s">
        <v>2026</v>
      </c>
      <c r="F567" s="7" t="s">
        <v>4426</v>
      </c>
      <c r="G567" s="7" t="s">
        <v>2648</v>
      </c>
      <c r="H567" s="7" t="s">
        <v>2286</v>
      </c>
      <c r="J567" s="7" t="s">
        <v>4427</v>
      </c>
    </row>
    <row r="568" ht="22.5" customHeight="1">
      <c r="A568" s="7" t="s">
        <v>1416</v>
      </c>
      <c r="B568" s="7" t="s">
        <v>2031</v>
      </c>
      <c r="C568" s="7" t="s">
        <v>4429</v>
      </c>
      <c r="D568" s="7" t="s">
        <v>2026</v>
      </c>
      <c r="F568" s="7" t="s">
        <v>3898</v>
      </c>
      <c r="G568" s="7" t="s">
        <v>2655</v>
      </c>
      <c r="H568" s="7" t="s">
        <v>2286</v>
      </c>
      <c r="J568" s="7" t="s">
        <v>4431</v>
      </c>
    </row>
    <row r="569" ht="22.5" customHeight="1">
      <c r="A569" s="7" t="s">
        <v>1281</v>
      </c>
      <c r="B569" s="7" t="s">
        <v>2031</v>
      </c>
      <c r="C569" s="7" t="s">
        <v>4433</v>
      </c>
      <c r="D569" s="7" t="s">
        <v>2026</v>
      </c>
      <c r="F569" s="7" t="s">
        <v>3906</v>
      </c>
      <c r="G569" s="7" t="s">
        <v>2659</v>
      </c>
      <c r="H569" s="7" t="s">
        <v>2286</v>
      </c>
      <c r="J569" s="7" t="s">
        <v>4435</v>
      </c>
    </row>
    <row r="570" ht="22.5" customHeight="1">
      <c r="A570" s="7" t="s">
        <v>771</v>
      </c>
      <c r="B570" s="7" t="s">
        <v>2031</v>
      </c>
      <c r="C570" s="7" t="s">
        <v>4436</v>
      </c>
      <c r="D570" s="7" t="s">
        <v>2026</v>
      </c>
      <c r="F570" s="7" t="s">
        <v>3919</v>
      </c>
      <c r="G570" s="7" t="s">
        <v>2666</v>
      </c>
      <c r="H570" s="7" t="s">
        <v>2286</v>
      </c>
      <c r="J570" s="7" t="s">
        <v>4439</v>
      </c>
    </row>
    <row r="571" ht="22.5" customHeight="1">
      <c r="A571" s="7" t="s">
        <v>125</v>
      </c>
      <c r="B571" s="7" t="s">
        <v>2031</v>
      </c>
      <c r="C571" s="7" t="s">
        <v>4442</v>
      </c>
      <c r="D571" s="7" t="s">
        <v>2026</v>
      </c>
      <c r="F571" s="7" t="s">
        <v>3935</v>
      </c>
      <c r="G571" s="7" t="s">
        <v>2670</v>
      </c>
      <c r="H571" s="7" t="s">
        <v>2286</v>
      </c>
      <c r="J571" s="7" t="s">
        <v>4444</v>
      </c>
    </row>
    <row r="572" ht="22.5" customHeight="1">
      <c r="A572" s="7" t="s">
        <v>779</v>
      </c>
      <c r="B572" s="7" t="s">
        <v>2031</v>
      </c>
      <c r="C572" s="7" t="s">
        <v>4445</v>
      </c>
      <c r="D572" s="7" t="s">
        <v>2026</v>
      </c>
      <c r="F572" s="7" t="s">
        <v>3941</v>
      </c>
      <c r="G572" s="7" t="s">
        <v>2675</v>
      </c>
      <c r="H572" s="7" t="s">
        <v>2286</v>
      </c>
      <c r="J572" s="7" t="s">
        <v>4449</v>
      </c>
    </row>
    <row r="573" ht="22.5" customHeight="1">
      <c r="A573" s="7" t="s">
        <v>781</v>
      </c>
      <c r="B573" s="7" t="s">
        <v>2031</v>
      </c>
      <c r="C573" s="7" t="s">
        <v>4451</v>
      </c>
      <c r="D573" s="7" t="s">
        <v>2026</v>
      </c>
      <c r="F573" s="7" t="s">
        <v>3976</v>
      </c>
      <c r="G573" s="7" t="s">
        <v>2678</v>
      </c>
      <c r="H573" s="7" t="s">
        <v>2286</v>
      </c>
      <c r="J573" s="7" t="s">
        <v>4453</v>
      </c>
    </row>
    <row r="574" ht="22.5" customHeight="1">
      <c r="A574" s="7" t="s">
        <v>120</v>
      </c>
      <c r="B574" s="7" t="s">
        <v>2031</v>
      </c>
      <c r="C574" s="7" t="s">
        <v>4455</v>
      </c>
      <c r="D574" s="7" t="s">
        <v>2026</v>
      </c>
      <c r="F574" s="7" t="s">
        <v>3868</v>
      </c>
      <c r="G574" s="7" t="s">
        <v>2682</v>
      </c>
      <c r="H574" s="7" t="s">
        <v>2286</v>
      </c>
      <c r="J574" s="7" t="s">
        <v>4457</v>
      </c>
    </row>
    <row r="575" ht="22.5" customHeight="1">
      <c r="A575" s="7" t="s">
        <v>156</v>
      </c>
      <c r="B575" s="7" t="s">
        <v>2031</v>
      </c>
      <c r="C575" s="7" t="s">
        <v>4458</v>
      </c>
      <c r="D575" s="7" t="s">
        <v>2026</v>
      </c>
      <c r="F575" s="7" t="s">
        <v>4000</v>
      </c>
      <c r="G575" s="7" t="s">
        <v>2685</v>
      </c>
      <c r="H575" s="7" t="s">
        <v>2286</v>
      </c>
      <c r="J575" s="7" t="s">
        <v>4460</v>
      </c>
    </row>
    <row r="576" ht="22.5" customHeight="1">
      <c r="A576" s="7" t="s">
        <v>234</v>
      </c>
      <c r="B576" s="7" t="s">
        <v>2031</v>
      </c>
      <c r="C576" s="7" t="s">
        <v>4462</v>
      </c>
      <c r="D576" s="7" t="s">
        <v>2026</v>
      </c>
      <c r="F576" s="7" t="s">
        <v>4033</v>
      </c>
      <c r="G576" s="7" t="s">
        <v>2688</v>
      </c>
      <c r="H576" s="7" t="s">
        <v>2286</v>
      </c>
      <c r="J576" s="7" t="s">
        <v>4465</v>
      </c>
    </row>
    <row r="577" ht="22.5" customHeight="1">
      <c r="A577" s="7" t="s">
        <v>987</v>
      </c>
      <c r="B577" s="7" t="s">
        <v>2031</v>
      </c>
      <c r="C577" s="7" t="s">
        <v>4467</v>
      </c>
      <c r="D577" s="7" t="s">
        <v>2026</v>
      </c>
      <c r="F577" s="7" t="s">
        <v>4052</v>
      </c>
      <c r="G577" s="7" t="s">
        <v>2691</v>
      </c>
      <c r="H577" s="7" t="s">
        <v>2286</v>
      </c>
      <c r="J577" s="7" t="s">
        <v>4468</v>
      </c>
    </row>
    <row r="578" ht="22.5" customHeight="1">
      <c r="A578" s="7" t="s">
        <v>241</v>
      </c>
      <c r="B578" s="7" t="s">
        <v>2031</v>
      </c>
      <c r="C578" s="7" t="s">
        <v>4470</v>
      </c>
      <c r="D578" s="7" t="s">
        <v>2026</v>
      </c>
      <c r="F578" s="7" t="s">
        <v>4062</v>
      </c>
      <c r="G578" s="7" t="s">
        <v>2693</v>
      </c>
      <c r="H578" s="7" t="s">
        <v>2286</v>
      </c>
      <c r="J578" s="7" t="s">
        <v>4474</v>
      </c>
    </row>
    <row r="579" ht="22.5" customHeight="1">
      <c r="A579" s="7" t="s">
        <v>258</v>
      </c>
      <c r="B579" s="7" t="s">
        <v>2031</v>
      </c>
      <c r="C579" s="7" t="s">
        <v>4476</v>
      </c>
      <c r="D579" s="7" t="s">
        <v>2026</v>
      </c>
      <c r="F579" s="7" t="s">
        <v>4477</v>
      </c>
      <c r="G579" s="7" t="s">
        <v>2697</v>
      </c>
      <c r="H579" s="7" t="s">
        <v>2286</v>
      </c>
      <c r="J579" s="7" t="s">
        <v>4478</v>
      </c>
    </row>
    <row r="580" ht="22.5" customHeight="1">
      <c r="A580" s="7" t="s">
        <v>123</v>
      </c>
      <c r="B580" s="7" t="s">
        <v>2031</v>
      </c>
      <c r="C580" s="7" t="s">
        <v>4480</v>
      </c>
      <c r="D580" s="7" t="s">
        <v>2026</v>
      </c>
      <c r="F580" s="7" t="s">
        <v>4078</v>
      </c>
      <c r="G580" s="7" t="s">
        <v>2701</v>
      </c>
      <c r="H580" s="7" t="s">
        <v>2286</v>
      </c>
      <c r="J580" s="7" t="s">
        <v>4484</v>
      </c>
    </row>
    <row r="581" ht="22.5" customHeight="1">
      <c r="A581" s="7" t="s">
        <v>1160</v>
      </c>
      <c r="B581" s="7" t="s">
        <v>2031</v>
      </c>
      <c r="C581" s="7" t="s">
        <v>4485</v>
      </c>
      <c r="D581" s="7" t="s">
        <v>2026</v>
      </c>
      <c r="F581" s="7" t="s">
        <v>4082</v>
      </c>
      <c r="G581" s="7" t="s">
        <v>2703</v>
      </c>
      <c r="H581" s="7" t="s">
        <v>2286</v>
      </c>
      <c r="J581" s="7" t="s">
        <v>4488</v>
      </c>
    </row>
    <row r="582" ht="22.5" customHeight="1">
      <c r="A582" s="7" t="s">
        <v>377</v>
      </c>
      <c r="B582" s="7" t="s">
        <v>2031</v>
      </c>
      <c r="C582" s="7" t="s">
        <v>4490</v>
      </c>
      <c r="D582" s="7" t="s">
        <v>2026</v>
      </c>
      <c r="F582" s="7" t="s">
        <v>4093</v>
      </c>
      <c r="G582" s="7" t="s">
        <v>2706</v>
      </c>
      <c r="H582" s="7" t="s">
        <v>2286</v>
      </c>
      <c r="J582" s="7" t="s">
        <v>4494</v>
      </c>
    </row>
    <row r="583" ht="22.5" customHeight="1">
      <c r="A583" s="7" t="s">
        <v>204</v>
      </c>
      <c r="B583" s="7" t="s">
        <v>2031</v>
      </c>
      <c r="C583" s="7" t="s">
        <v>4495</v>
      </c>
      <c r="D583" s="7" t="s">
        <v>2026</v>
      </c>
      <c r="F583" s="7" t="s">
        <v>4104</v>
      </c>
      <c r="G583" s="7" t="s">
        <v>2708</v>
      </c>
      <c r="H583" s="7" t="s">
        <v>2286</v>
      </c>
      <c r="J583" s="7" t="s">
        <v>4498</v>
      </c>
    </row>
    <row r="584" ht="22.5" customHeight="1">
      <c r="A584" s="7" t="s">
        <v>158</v>
      </c>
      <c r="B584" s="7" t="s">
        <v>2031</v>
      </c>
      <c r="C584" s="7" t="s">
        <v>4500</v>
      </c>
      <c r="D584" s="7" t="s">
        <v>2026</v>
      </c>
      <c r="F584" s="7" t="s">
        <v>4114</v>
      </c>
      <c r="G584" s="7" t="s">
        <v>2709</v>
      </c>
      <c r="H584" s="7" t="s">
        <v>2286</v>
      </c>
      <c r="J584" s="7" t="s">
        <v>4502</v>
      </c>
    </row>
    <row r="585" ht="22.5" customHeight="1">
      <c r="A585" s="7" t="s">
        <v>1164</v>
      </c>
      <c r="B585" s="7" t="s">
        <v>2031</v>
      </c>
      <c r="C585" s="7" t="s">
        <v>4504</v>
      </c>
      <c r="D585" s="7" t="s">
        <v>2026</v>
      </c>
      <c r="F585" s="7" t="s">
        <v>4121</v>
      </c>
      <c r="G585" s="7" t="s">
        <v>2711</v>
      </c>
      <c r="H585" s="7" t="s">
        <v>2286</v>
      </c>
      <c r="J585" s="7" t="s">
        <v>4506</v>
      </c>
    </row>
    <row r="586" ht="22.5" customHeight="1">
      <c r="A586" s="7" t="s">
        <v>170</v>
      </c>
      <c r="B586" s="7" t="s">
        <v>2031</v>
      </c>
      <c r="C586" s="7" t="s">
        <v>4509</v>
      </c>
      <c r="D586" s="7" t="s">
        <v>2026</v>
      </c>
      <c r="F586" s="7" t="s">
        <v>4132</v>
      </c>
      <c r="G586" s="7" t="s">
        <v>2713</v>
      </c>
      <c r="H586" s="7" t="s">
        <v>2286</v>
      </c>
      <c r="J586" s="7" t="s">
        <v>4510</v>
      </c>
    </row>
    <row r="587" ht="22.5" customHeight="1">
      <c r="A587" s="7" t="s">
        <v>615</v>
      </c>
      <c r="B587" s="7" t="s">
        <v>2031</v>
      </c>
      <c r="C587" s="7" t="s">
        <v>4512</v>
      </c>
      <c r="D587" s="7" t="s">
        <v>2026</v>
      </c>
      <c r="F587" s="7" t="s">
        <v>4149</v>
      </c>
      <c r="G587" s="7" t="s">
        <v>2715</v>
      </c>
      <c r="H587" s="7" t="s">
        <v>2286</v>
      </c>
      <c r="J587" s="7" t="s">
        <v>4517</v>
      </c>
    </row>
    <row r="588" ht="22.5" customHeight="1">
      <c r="A588" s="7" t="s">
        <v>201</v>
      </c>
      <c r="B588" s="7" t="s">
        <v>2031</v>
      </c>
      <c r="C588" s="7" t="s">
        <v>4518</v>
      </c>
      <c r="D588" s="7" t="s">
        <v>2026</v>
      </c>
      <c r="F588" s="7" t="s">
        <v>4156</v>
      </c>
      <c r="G588" s="7" t="s">
        <v>2718</v>
      </c>
      <c r="H588" s="7" t="s">
        <v>2286</v>
      </c>
      <c r="J588" s="7" t="s">
        <v>4519</v>
      </c>
    </row>
    <row r="589" ht="22.5" customHeight="1">
      <c r="A589" s="7" t="s">
        <v>482</v>
      </c>
      <c r="B589" s="7" t="s">
        <v>2031</v>
      </c>
      <c r="C589" s="7" t="s">
        <v>4522</v>
      </c>
      <c r="D589" s="7" t="s">
        <v>2026</v>
      </c>
      <c r="F589" s="7" t="s">
        <v>4160</v>
      </c>
      <c r="G589" s="7" t="s">
        <v>2722</v>
      </c>
      <c r="H589" s="7" t="s">
        <v>2286</v>
      </c>
      <c r="J589" s="7" t="s">
        <v>4526</v>
      </c>
    </row>
    <row r="590" ht="22.5" customHeight="1">
      <c r="A590" s="7" t="s">
        <v>115</v>
      </c>
      <c r="B590" s="7" t="s">
        <v>2031</v>
      </c>
      <c r="C590" s="7" t="s">
        <v>4527</v>
      </c>
      <c r="D590" s="7" t="s">
        <v>2026</v>
      </c>
      <c r="F590" s="7" t="s">
        <v>3868</v>
      </c>
      <c r="G590" s="7" t="s">
        <v>2724</v>
      </c>
      <c r="H590" s="7" t="s">
        <v>2286</v>
      </c>
      <c r="J590" s="7" t="s">
        <v>4529</v>
      </c>
    </row>
    <row r="591" ht="22.5" customHeight="1">
      <c r="A591" s="7" t="s">
        <v>159</v>
      </c>
      <c r="B591" s="7" t="s">
        <v>2031</v>
      </c>
      <c r="C591" s="7" t="s">
        <v>4531</v>
      </c>
      <c r="D591" s="7" t="s">
        <v>2026</v>
      </c>
      <c r="F591" s="7" t="s">
        <v>4189</v>
      </c>
      <c r="G591" s="7" t="s">
        <v>2727</v>
      </c>
      <c r="H591" s="7" t="s">
        <v>2286</v>
      </c>
      <c r="J591" s="7" t="s">
        <v>4534</v>
      </c>
    </row>
    <row r="592" ht="22.5" customHeight="1">
      <c r="A592" s="7" t="s">
        <v>376</v>
      </c>
      <c r="B592" s="7" t="s">
        <v>2031</v>
      </c>
      <c r="C592" s="7" t="s">
        <v>4537</v>
      </c>
      <c r="D592" s="7" t="s">
        <v>2026</v>
      </c>
      <c r="F592" s="7" t="s">
        <v>4196</v>
      </c>
      <c r="G592" s="7" t="s">
        <v>2731</v>
      </c>
      <c r="H592" s="7" t="s">
        <v>2286</v>
      </c>
      <c r="J592" s="7" t="s">
        <v>4539</v>
      </c>
    </row>
    <row r="593" ht="22.5" customHeight="1">
      <c r="A593" s="7" t="s">
        <v>1353</v>
      </c>
      <c r="B593" s="7" t="s">
        <v>2031</v>
      </c>
      <c r="C593" s="7" t="s">
        <v>4541</v>
      </c>
      <c r="D593" s="7" t="s">
        <v>2026</v>
      </c>
      <c r="F593" s="7" t="s">
        <v>4208</v>
      </c>
      <c r="G593" s="7" t="s">
        <v>2734</v>
      </c>
      <c r="H593" s="7" t="s">
        <v>2286</v>
      </c>
      <c r="J593" s="7" t="s">
        <v>4546</v>
      </c>
    </row>
    <row r="594" ht="22.5" customHeight="1">
      <c r="A594" s="7" t="s">
        <v>526</v>
      </c>
      <c r="B594" s="7" t="s">
        <v>2031</v>
      </c>
      <c r="C594" s="7" t="s">
        <v>4548</v>
      </c>
      <c r="D594" s="7" t="s">
        <v>2026</v>
      </c>
      <c r="F594" s="7" t="s">
        <v>4217</v>
      </c>
      <c r="G594" s="7" t="s">
        <v>2737</v>
      </c>
      <c r="H594" s="7" t="s">
        <v>2286</v>
      </c>
      <c r="J594" s="7" t="s">
        <v>4551</v>
      </c>
    </row>
    <row r="595" ht="22.5" customHeight="1">
      <c r="A595" s="7" t="s">
        <v>136</v>
      </c>
      <c r="B595" s="7" t="s">
        <v>2031</v>
      </c>
      <c r="C595" s="7" t="s">
        <v>4555</v>
      </c>
      <c r="D595" s="7" t="s">
        <v>2026</v>
      </c>
      <c r="F595" s="7" t="s">
        <v>4230</v>
      </c>
      <c r="G595" s="7" t="s">
        <v>2739</v>
      </c>
      <c r="H595" s="7" t="s">
        <v>2286</v>
      </c>
      <c r="J595" s="7" t="s">
        <v>4556</v>
      </c>
    </row>
    <row r="596" ht="22.5" customHeight="1">
      <c r="A596" s="7" t="s">
        <v>323</v>
      </c>
      <c r="B596" s="7" t="s">
        <v>2031</v>
      </c>
      <c r="C596" s="7" t="s">
        <v>4558</v>
      </c>
      <c r="D596" s="7" t="s">
        <v>2026</v>
      </c>
      <c r="F596" s="7" t="s">
        <v>4235</v>
      </c>
      <c r="G596" s="7" t="s">
        <v>2742</v>
      </c>
      <c r="H596" s="7" t="s">
        <v>2286</v>
      </c>
      <c r="J596" s="7" t="s">
        <v>4561</v>
      </c>
    </row>
    <row r="597" ht="22.5" customHeight="1">
      <c r="A597" s="7" t="s">
        <v>153</v>
      </c>
      <c r="B597" s="7" t="s">
        <v>2031</v>
      </c>
      <c r="C597" s="7" t="s">
        <v>4564</v>
      </c>
      <c r="D597" s="7" t="s">
        <v>2026</v>
      </c>
      <c r="F597" s="7" t="s">
        <v>4249</v>
      </c>
      <c r="G597" s="7" t="s">
        <v>2746</v>
      </c>
      <c r="H597" s="7" t="s">
        <v>2286</v>
      </c>
      <c r="J597" s="7" t="s">
        <v>4566</v>
      </c>
    </row>
    <row r="598" ht="22.5" customHeight="1">
      <c r="A598" s="7" t="s">
        <v>233</v>
      </c>
      <c r="B598" s="7" t="s">
        <v>2031</v>
      </c>
      <c r="C598" s="7" t="s">
        <v>4567</v>
      </c>
      <c r="D598" s="7" t="s">
        <v>2026</v>
      </c>
      <c r="F598" s="7" t="s">
        <v>4254</v>
      </c>
      <c r="G598" s="7" t="s">
        <v>2747</v>
      </c>
      <c r="H598" s="7" t="s">
        <v>2286</v>
      </c>
      <c r="J598" s="7" t="s">
        <v>4571</v>
      </c>
    </row>
    <row r="599" ht="22.5" customHeight="1">
      <c r="A599" s="7" t="s">
        <v>345</v>
      </c>
      <c r="B599" s="7" t="s">
        <v>2031</v>
      </c>
      <c r="C599" s="7" t="s">
        <v>4573</v>
      </c>
      <c r="D599" s="7" t="s">
        <v>2026</v>
      </c>
      <c r="F599" s="7" t="s">
        <v>4576</v>
      </c>
      <c r="G599" s="7" t="s">
        <v>2677</v>
      </c>
      <c r="H599" s="7" t="s">
        <v>2286</v>
      </c>
      <c r="J599" s="7" t="s">
        <v>4577</v>
      </c>
    </row>
    <row r="600" ht="22.5" customHeight="1">
      <c r="A600" s="7" t="s">
        <v>482</v>
      </c>
      <c r="B600" s="7" t="s">
        <v>2054</v>
      </c>
      <c r="C600" s="7" t="s">
        <v>4578</v>
      </c>
      <c r="D600" s="7" t="s">
        <v>2050</v>
      </c>
      <c r="F600" s="7" t="s">
        <v>4580</v>
      </c>
      <c r="G600" s="7"/>
      <c r="H600" s="7" t="s">
        <v>2286</v>
      </c>
      <c r="J600" s="7" t="s">
        <v>4582</v>
      </c>
    </row>
    <row r="601" ht="22.5" customHeight="1">
      <c r="A601" s="7" t="s">
        <v>4584</v>
      </c>
      <c r="B601" s="7" t="s">
        <v>2104</v>
      </c>
      <c r="C601" s="7" t="s">
        <v>3553</v>
      </c>
      <c r="D601" s="7" t="s">
        <v>2097</v>
      </c>
      <c r="F601" s="7"/>
      <c r="G601" s="7"/>
      <c r="H601" s="7" t="s">
        <v>2286</v>
      </c>
      <c r="J601" s="7" t="s">
        <v>4589</v>
      </c>
    </row>
    <row r="602" ht="22.5" customHeight="1">
      <c r="A602" s="7" t="s">
        <v>4590</v>
      </c>
      <c r="B602" s="7" t="s">
        <v>2104</v>
      </c>
      <c r="C602" s="7" t="s">
        <v>4592</v>
      </c>
      <c r="D602" s="7" t="s">
        <v>2097</v>
      </c>
      <c r="F602" s="7"/>
      <c r="G602" s="7"/>
      <c r="H602" s="7" t="s">
        <v>2286</v>
      </c>
      <c r="J602" s="7" t="s">
        <v>4595</v>
      </c>
    </row>
    <row r="603" ht="22.5" customHeight="1">
      <c r="A603" s="7" t="s">
        <v>4596</v>
      </c>
      <c r="B603" s="7" t="s">
        <v>2104</v>
      </c>
      <c r="C603" s="7" t="s">
        <v>3587</v>
      </c>
      <c r="D603" s="7" t="s">
        <v>2097</v>
      </c>
      <c r="F603" s="7"/>
      <c r="G603" s="7"/>
      <c r="H603" s="7" t="s">
        <v>2286</v>
      </c>
      <c r="J603" s="7" t="s">
        <v>4589</v>
      </c>
    </row>
    <row r="604" ht="22.5" customHeight="1">
      <c r="A604" s="7" t="s">
        <v>4601</v>
      </c>
      <c r="B604" s="7" t="s">
        <v>2104</v>
      </c>
      <c r="C604" s="7" t="s">
        <v>3601</v>
      </c>
      <c r="D604" s="7" t="s">
        <v>2097</v>
      </c>
      <c r="F604" s="7"/>
      <c r="G604" s="7"/>
      <c r="H604" s="7" t="s">
        <v>2286</v>
      </c>
      <c r="J604" s="7" t="s">
        <v>4604</v>
      </c>
    </row>
    <row r="605" ht="22.5" customHeight="1">
      <c r="A605" s="7" t="s">
        <v>4605</v>
      </c>
      <c r="B605" s="7" t="s">
        <v>2104</v>
      </c>
      <c r="C605" s="7" t="s">
        <v>4607</v>
      </c>
      <c r="D605" s="7" t="s">
        <v>2097</v>
      </c>
      <c r="F605" s="7"/>
      <c r="G605" s="7"/>
      <c r="H605" s="7" t="s">
        <v>2286</v>
      </c>
      <c r="J605" s="7" t="s">
        <v>4611</v>
      </c>
    </row>
    <row r="606" ht="22.5" customHeight="1">
      <c r="A606" s="7" t="s">
        <v>4612</v>
      </c>
      <c r="B606" s="7" t="s">
        <v>2104</v>
      </c>
      <c r="C606" s="7" t="s">
        <v>3634</v>
      </c>
      <c r="D606" s="7" t="s">
        <v>2097</v>
      </c>
      <c r="F606" s="7"/>
      <c r="G606" s="7"/>
      <c r="H606" s="7" t="s">
        <v>2286</v>
      </c>
      <c r="J606" s="7" t="s">
        <v>4616</v>
      </c>
    </row>
    <row r="607" ht="22.5" customHeight="1">
      <c r="A607" s="7" t="s">
        <v>4618</v>
      </c>
      <c r="B607" s="7" t="s">
        <v>2104</v>
      </c>
      <c r="C607" s="7" t="s">
        <v>4621</v>
      </c>
      <c r="D607" s="7" t="s">
        <v>2097</v>
      </c>
      <c r="F607" s="7"/>
      <c r="G607" s="7"/>
      <c r="H607" s="7" t="s">
        <v>2286</v>
      </c>
      <c r="J607" s="7" t="s">
        <v>4622</v>
      </c>
    </row>
    <row r="608" ht="22.5" customHeight="1">
      <c r="A608" s="7" t="s">
        <v>4624</v>
      </c>
      <c r="B608" s="7" t="s">
        <v>2104</v>
      </c>
      <c r="C608" s="7" t="s">
        <v>967</v>
      </c>
      <c r="D608" s="7" t="s">
        <v>2097</v>
      </c>
      <c r="F608" s="7"/>
      <c r="G608" s="7"/>
      <c r="H608" s="7" t="s">
        <v>2286</v>
      </c>
      <c r="J608" s="7" t="s">
        <v>4629</v>
      </c>
    </row>
    <row r="609" ht="22.5" customHeight="1">
      <c r="A609" s="7" t="s">
        <v>4630</v>
      </c>
      <c r="B609" s="7" t="s">
        <v>2104</v>
      </c>
      <c r="C609" s="7" t="s">
        <v>4632</v>
      </c>
      <c r="D609" s="7" t="s">
        <v>2097</v>
      </c>
      <c r="F609" s="7"/>
      <c r="G609" s="7"/>
      <c r="H609" s="7" t="s">
        <v>2286</v>
      </c>
      <c r="J609" s="7" t="s">
        <v>4634</v>
      </c>
    </row>
    <row r="610" ht="22.5" customHeight="1">
      <c r="A610" s="7" t="s">
        <v>4635</v>
      </c>
      <c r="B610" s="7" t="s">
        <v>2104</v>
      </c>
      <c r="C610" s="7" t="s">
        <v>993</v>
      </c>
      <c r="D610" s="7" t="s">
        <v>2097</v>
      </c>
      <c r="F610" s="7"/>
      <c r="G610" s="7"/>
      <c r="H610" s="7" t="s">
        <v>2286</v>
      </c>
      <c r="J610" s="7" t="s">
        <v>4640</v>
      </c>
    </row>
    <row r="611" ht="22.5" customHeight="1">
      <c r="A611" s="7" t="s">
        <v>4641</v>
      </c>
      <c r="B611" s="7" t="s">
        <v>2104</v>
      </c>
      <c r="C611" s="7" t="s">
        <v>1009</v>
      </c>
      <c r="D611" s="7" t="s">
        <v>2097</v>
      </c>
      <c r="F611" s="7"/>
      <c r="G611" s="7"/>
      <c r="H611" s="7" t="s">
        <v>2286</v>
      </c>
      <c r="J611" s="7" t="s">
        <v>4643</v>
      </c>
    </row>
    <row r="612" ht="22.5" customHeight="1">
      <c r="A612" s="7" t="s">
        <v>4644</v>
      </c>
      <c r="B612" s="7" t="s">
        <v>2104</v>
      </c>
      <c r="C612" s="7" t="s">
        <v>4646</v>
      </c>
      <c r="D612" s="7" t="s">
        <v>2097</v>
      </c>
      <c r="F612" s="7"/>
      <c r="G612" s="7"/>
      <c r="H612" s="7" t="s">
        <v>2286</v>
      </c>
      <c r="J612" s="7" t="s">
        <v>4651</v>
      </c>
    </row>
    <row r="613" ht="22.5" customHeight="1">
      <c r="A613" s="7" t="s">
        <v>4652</v>
      </c>
      <c r="B613" s="7" t="s">
        <v>2104</v>
      </c>
      <c r="C613" s="7" t="s">
        <v>4653</v>
      </c>
      <c r="D613" s="7" t="s">
        <v>2097</v>
      </c>
      <c r="F613" s="7"/>
      <c r="G613" s="7"/>
      <c r="H613" s="7" t="s">
        <v>2286</v>
      </c>
      <c r="J613" s="7" t="s">
        <v>4656</v>
      </c>
    </row>
    <row r="614" ht="22.5" customHeight="1">
      <c r="A614" s="7" t="s">
        <v>4657</v>
      </c>
      <c r="B614" s="7" t="s">
        <v>2104</v>
      </c>
      <c r="C614" s="7" t="s">
        <v>1099</v>
      </c>
      <c r="D614" s="7" t="s">
        <v>2097</v>
      </c>
      <c r="F614" s="7"/>
      <c r="G614" s="7"/>
      <c r="H614" s="7" t="s">
        <v>2286</v>
      </c>
      <c r="J614" s="7" t="s">
        <v>4634</v>
      </c>
    </row>
    <row r="615" ht="22.5" customHeight="1">
      <c r="A615" s="7" t="s">
        <v>4663</v>
      </c>
      <c r="B615" s="7" t="s">
        <v>2104</v>
      </c>
      <c r="C615" s="7" t="s">
        <v>4664</v>
      </c>
      <c r="D615" s="7" t="s">
        <v>2097</v>
      </c>
      <c r="F615" s="7"/>
      <c r="G615" s="7"/>
      <c r="H615" s="7" t="s">
        <v>2286</v>
      </c>
      <c r="J615" s="7" t="s">
        <v>4668</v>
      </c>
    </row>
    <row r="616" ht="22.5" customHeight="1">
      <c r="A616" s="7" t="s">
        <v>4670</v>
      </c>
      <c r="B616" s="7" t="s">
        <v>2104</v>
      </c>
      <c r="C616" s="7" t="s">
        <v>1112</v>
      </c>
      <c r="D616" s="7" t="s">
        <v>2097</v>
      </c>
      <c r="F616" s="7"/>
      <c r="G616" s="7"/>
      <c r="H616" s="7" t="s">
        <v>2286</v>
      </c>
      <c r="J616" s="7" t="s">
        <v>4673</v>
      </c>
    </row>
    <row r="617" ht="22.5" customHeight="1">
      <c r="A617" s="7" t="s">
        <v>4674</v>
      </c>
      <c r="B617" s="7" t="s">
        <v>2104</v>
      </c>
      <c r="C617" s="7" t="s">
        <v>1155</v>
      </c>
      <c r="D617" s="7" t="s">
        <v>2097</v>
      </c>
      <c r="F617" s="7"/>
      <c r="G617" s="7"/>
      <c r="H617" s="7" t="s">
        <v>2286</v>
      </c>
      <c r="J617" s="7" t="s">
        <v>4634</v>
      </c>
    </row>
    <row r="618" ht="22.5" customHeight="1">
      <c r="A618" s="7" t="s">
        <v>4679</v>
      </c>
      <c r="B618" s="7" t="s">
        <v>2104</v>
      </c>
      <c r="C618" s="7" t="s">
        <v>4680</v>
      </c>
      <c r="D618" s="7" t="s">
        <v>2097</v>
      </c>
      <c r="F618" s="7"/>
      <c r="G618" s="7"/>
      <c r="H618" s="7" t="s">
        <v>2286</v>
      </c>
      <c r="J618" s="7" t="s">
        <v>4684</v>
      </c>
    </row>
    <row r="619" ht="22.5" customHeight="1">
      <c r="A619" s="7" t="s">
        <v>4685</v>
      </c>
      <c r="B619" s="7" t="s">
        <v>2104</v>
      </c>
      <c r="C619" s="7" t="s">
        <v>1203</v>
      </c>
      <c r="D619" s="7" t="s">
        <v>2097</v>
      </c>
      <c r="F619" s="7"/>
      <c r="G619" s="7"/>
      <c r="H619" s="7" t="s">
        <v>2286</v>
      </c>
      <c r="J619" s="7" t="s">
        <v>4668</v>
      </c>
    </row>
    <row r="620" ht="22.5" customHeight="1">
      <c r="A620" s="7" t="s">
        <v>4688</v>
      </c>
      <c r="B620" s="7" t="s">
        <v>2104</v>
      </c>
      <c r="C620" s="7" t="s">
        <v>4690</v>
      </c>
      <c r="D620" s="7" t="s">
        <v>2097</v>
      </c>
      <c r="F620" s="7"/>
      <c r="G620" s="7"/>
      <c r="H620" s="7" t="s">
        <v>2286</v>
      </c>
      <c r="J620" s="7" t="s">
        <v>4694</v>
      </c>
    </row>
    <row r="621" ht="22.5" customHeight="1">
      <c r="A621" s="7" t="s">
        <v>4695</v>
      </c>
      <c r="B621" s="7" t="s">
        <v>2104</v>
      </c>
      <c r="C621" s="7" t="s">
        <v>1238</v>
      </c>
      <c r="D621" s="7" t="s">
        <v>2097</v>
      </c>
      <c r="F621" s="7"/>
      <c r="G621" s="7"/>
      <c r="H621" s="7" t="s">
        <v>2286</v>
      </c>
      <c r="J621" s="7" t="s">
        <v>4697</v>
      </c>
    </row>
    <row r="622" ht="22.5" customHeight="1">
      <c r="A622" s="7" t="s">
        <v>4699</v>
      </c>
      <c r="B622" s="7" t="s">
        <v>2104</v>
      </c>
      <c r="C622" s="7" t="s">
        <v>1261</v>
      </c>
      <c r="D622" s="7" t="s">
        <v>2097</v>
      </c>
      <c r="F622" s="7"/>
      <c r="G622" s="7"/>
      <c r="H622" s="7" t="s">
        <v>2286</v>
      </c>
      <c r="J622" s="7" t="s">
        <v>4702</v>
      </c>
    </row>
    <row r="623" ht="22.5" customHeight="1">
      <c r="A623" s="7" t="s">
        <v>4703</v>
      </c>
      <c r="B623" s="7" t="s">
        <v>2104</v>
      </c>
      <c r="C623" s="7" t="s">
        <v>4706</v>
      </c>
      <c r="D623" s="7" t="s">
        <v>2097</v>
      </c>
      <c r="F623" s="7"/>
      <c r="G623" s="7"/>
      <c r="H623" s="7" t="s">
        <v>2286</v>
      </c>
      <c r="J623" s="7" t="s">
        <v>4710</v>
      </c>
    </row>
    <row r="624" ht="22.5" customHeight="1">
      <c r="A624" s="7" t="s">
        <v>4711</v>
      </c>
      <c r="B624" s="7" t="s">
        <v>2104</v>
      </c>
      <c r="C624" s="7" t="s">
        <v>1309</v>
      </c>
      <c r="D624" s="7" t="s">
        <v>2097</v>
      </c>
      <c r="F624" s="7"/>
      <c r="G624" s="7"/>
      <c r="H624" s="7" t="s">
        <v>2286</v>
      </c>
      <c r="J624" s="7" t="s">
        <v>4712</v>
      </c>
    </row>
    <row r="625" ht="22.5" customHeight="1">
      <c r="A625" s="7" t="s">
        <v>4714</v>
      </c>
      <c r="B625" s="7" t="s">
        <v>2104</v>
      </c>
      <c r="C625" s="7" t="s">
        <v>1339</v>
      </c>
      <c r="D625" s="7" t="s">
        <v>2097</v>
      </c>
      <c r="F625" s="7"/>
      <c r="G625" s="7"/>
      <c r="H625" s="7" t="s">
        <v>2286</v>
      </c>
      <c r="J625" s="7" t="s">
        <v>4719</v>
      </c>
    </row>
    <row r="626" ht="22.5" customHeight="1">
      <c r="A626" s="7" t="s">
        <v>4722</v>
      </c>
      <c r="B626" s="7" t="s">
        <v>2104</v>
      </c>
      <c r="C626" s="7" t="s">
        <v>4723</v>
      </c>
      <c r="D626" s="7" t="s">
        <v>2097</v>
      </c>
      <c r="F626" s="7"/>
      <c r="G626" s="7"/>
      <c r="H626" s="7" t="s">
        <v>2286</v>
      </c>
      <c r="J626" s="7" t="s">
        <v>4725</v>
      </c>
    </row>
    <row r="627" ht="22.5" customHeight="1">
      <c r="A627" s="7" t="s">
        <v>4727</v>
      </c>
      <c r="B627" s="7" t="s">
        <v>2104</v>
      </c>
      <c r="C627" s="7" t="s">
        <v>1363</v>
      </c>
      <c r="D627" s="7" t="s">
        <v>2097</v>
      </c>
      <c r="F627" s="7"/>
      <c r="G627" s="7"/>
      <c r="H627" s="7" t="s">
        <v>2286</v>
      </c>
      <c r="J627" s="7" t="s">
        <v>4733</v>
      </c>
    </row>
    <row r="628" ht="22.5" customHeight="1">
      <c r="A628" s="7" t="s">
        <v>4734</v>
      </c>
      <c r="B628" s="7" t="s">
        <v>2104</v>
      </c>
      <c r="C628" s="7" t="s">
        <v>4735</v>
      </c>
      <c r="D628" s="7" t="s">
        <v>2097</v>
      </c>
      <c r="F628" s="7"/>
      <c r="G628" s="7"/>
      <c r="H628" s="7" t="s">
        <v>2286</v>
      </c>
      <c r="J628" s="7" t="s">
        <v>4739</v>
      </c>
    </row>
    <row r="629" ht="22.5" customHeight="1">
      <c r="A629" s="7" t="s">
        <v>4741</v>
      </c>
      <c r="B629" s="7" t="s">
        <v>2104</v>
      </c>
      <c r="C629" s="7" t="s">
        <v>1367</v>
      </c>
      <c r="D629" s="7" t="s">
        <v>2097</v>
      </c>
      <c r="F629" s="7"/>
      <c r="G629" s="7"/>
      <c r="H629" s="7" t="s">
        <v>2286</v>
      </c>
      <c r="J629" s="7" t="s">
        <v>4744</v>
      </c>
    </row>
    <row r="630" ht="22.5" customHeight="1">
      <c r="A630" s="7" t="s">
        <v>4745</v>
      </c>
      <c r="B630" s="7" t="s">
        <v>2104</v>
      </c>
      <c r="C630" s="7" t="s">
        <v>1381</v>
      </c>
      <c r="D630" s="7" t="s">
        <v>2097</v>
      </c>
      <c r="F630" s="7"/>
      <c r="G630" s="7"/>
      <c r="H630" s="7" t="s">
        <v>2286</v>
      </c>
      <c r="J630" s="7" t="s">
        <v>4749</v>
      </c>
    </row>
    <row r="631" ht="22.5" customHeight="1">
      <c r="A631" s="7" t="s">
        <v>4750</v>
      </c>
      <c r="B631" s="7" t="s">
        <v>2104</v>
      </c>
      <c r="C631" s="7" t="s">
        <v>1386</v>
      </c>
      <c r="D631" s="7" t="s">
        <v>2097</v>
      </c>
      <c r="F631" s="7"/>
      <c r="G631" s="7"/>
      <c r="H631" s="7" t="s">
        <v>2286</v>
      </c>
      <c r="J631" s="7" t="s">
        <v>4694</v>
      </c>
    </row>
    <row r="632" ht="22.5" customHeight="1">
      <c r="A632" s="7" t="s">
        <v>4754</v>
      </c>
      <c r="B632" s="7" t="s">
        <v>2104</v>
      </c>
      <c r="C632" s="7" t="s">
        <v>4755</v>
      </c>
      <c r="D632" s="7" t="s">
        <v>2097</v>
      </c>
      <c r="F632" s="7"/>
      <c r="G632" s="7"/>
      <c r="H632" s="7" t="s">
        <v>2286</v>
      </c>
      <c r="J632" s="7" t="s">
        <v>4758</v>
      </c>
    </row>
    <row r="633" ht="22.5" customHeight="1">
      <c r="A633" s="7" t="s">
        <v>4760</v>
      </c>
      <c r="B633" s="7" t="s">
        <v>2104</v>
      </c>
      <c r="C633" s="7" t="s">
        <v>1389</v>
      </c>
      <c r="D633" s="7" t="s">
        <v>2097</v>
      </c>
      <c r="F633" s="7"/>
      <c r="G633" s="7"/>
      <c r="H633" s="7" t="s">
        <v>2286</v>
      </c>
      <c r="J633" s="7" t="s">
        <v>4764</v>
      </c>
    </row>
    <row r="634" ht="22.5" customHeight="1">
      <c r="A634" s="7" t="s">
        <v>4765</v>
      </c>
      <c r="B634" s="7" t="s">
        <v>2104</v>
      </c>
      <c r="C634" s="7" t="s">
        <v>1410</v>
      </c>
      <c r="D634" s="7" t="s">
        <v>2097</v>
      </c>
      <c r="F634" s="7"/>
      <c r="G634" s="7"/>
      <c r="H634" s="7" t="s">
        <v>2286</v>
      </c>
      <c r="J634" s="7" t="s">
        <v>4768</v>
      </c>
    </row>
    <row r="635" ht="22.5" customHeight="1">
      <c r="A635" s="7" t="s">
        <v>4770</v>
      </c>
      <c r="B635" s="7" t="s">
        <v>2104</v>
      </c>
      <c r="C635" s="7" t="s">
        <v>1424</v>
      </c>
      <c r="D635" s="7" t="s">
        <v>2097</v>
      </c>
      <c r="F635" s="7"/>
      <c r="G635" s="7"/>
      <c r="H635" s="7" t="s">
        <v>2286</v>
      </c>
      <c r="J635" s="7" t="s">
        <v>4775</v>
      </c>
    </row>
    <row r="636" ht="22.5" customHeight="1">
      <c r="A636" s="7" t="s">
        <v>4776</v>
      </c>
      <c r="B636" s="7" t="s">
        <v>2104</v>
      </c>
      <c r="C636" s="7" t="s">
        <v>4778</v>
      </c>
      <c r="D636" s="7" t="s">
        <v>2097</v>
      </c>
      <c r="F636" s="7"/>
      <c r="G636" s="7"/>
      <c r="H636" s="7" t="s">
        <v>2286</v>
      </c>
      <c r="J636" s="7" t="s">
        <v>4780</v>
      </c>
    </row>
    <row r="637" ht="22.5" customHeight="1">
      <c r="A637" s="7" t="s">
        <v>4782</v>
      </c>
      <c r="B637" s="7" t="s">
        <v>2104</v>
      </c>
      <c r="C637" s="7" t="s">
        <v>1429</v>
      </c>
      <c r="D637" s="7" t="s">
        <v>2097</v>
      </c>
      <c r="F637" s="7"/>
      <c r="G637" s="7"/>
      <c r="H637" s="7" t="s">
        <v>2286</v>
      </c>
      <c r="J637" s="7" t="s">
        <v>4788</v>
      </c>
    </row>
    <row r="638" ht="22.5" customHeight="1">
      <c r="A638" s="7" t="s">
        <v>4789</v>
      </c>
      <c r="B638" s="7" t="s">
        <v>2104</v>
      </c>
      <c r="C638" s="7" t="s">
        <v>1442</v>
      </c>
      <c r="D638" s="7" t="s">
        <v>2097</v>
      </c>
      <c r="F638" s="7"/>
      <c r="G638" s="7"/>
      <c r="H638" s="7" t="s">
        <v>2286</v>
      </c>
      <c r="J638" s="7" t="s">
        <v>4790</v>
      </c>
    </row>
    <row r="639" ht="22.5" customHeight="1">
      <c r="A639" s="7" t="s">
        <v>4791</v>
      </c>
      <c r="B639" s="7" t="s">
        <v>2104</v>
      </c>
      <c r="C639" s="7" t="s">
        <v>4793</v>
      </c>
      <c r="D639" s="7" t="s">
        <v>2097</v>
      </c>
      <c r="F639" s="7"/>
      <c r="G639" s="7"/>
      <c r="H639" s="7" t="s">
        <v>2286</v>
      </c>
      <c r="J639" s="7" t="s">
        <v>4797</v>
      </c>
    </row>
    <row r="640" ht="22.5" customHeight="1">
      <c r="A640" s="7" t="s">
        <v>4799</v>
      </c>
      <c r="B640" s="7" t="s">
        <v>2104</v>
      </c>
      <c r="C640" s="7" t="s">
        <v>1465</v>
      </c>
      <c r="D640" s="7" t="s">
        <v>2097</v>
      </c>
      <c r="F640" s="7"/>
      <c r="G640" s="7"/>
      <c r="H640" s="7" t="s">
        <v>2286</v>
      </c>
      <c r="J640" s="7" t="s">
        <v>4802</v>
      </c>
    </row>
    <row r="641" ht="22.5" customHeight="1">
      <c r="A641" s="7" t="s">
        <v>4803</v>
      </c>
      <c r="B641" s="7" t="s">
        <v>2104</v>
      </c>
      <c r="C641" s="7" t="s">
        <v>1476</v>
      </c>
      <c r="D641" s="7" t="s">
        <v>2097</v>
      </c>
      <c r="F641" s="7"/>
      <c r="G641" s="7"/>
      <c r="H641" s="7" t="s">
        <v>2286</v>
      </c>
      <c r="J641" s="7" t="s">
        <v>4806</v>
      </c>
    </row>
    <row r="642" ht="22.5" customHeight="1">
      <c r="A642" s="7" t="s">
        <v>4809</v>
      </c>
      <c r="B642" s="7" t="s">
        <v>2104</v>
      </c>
      <c r="C642" s="7" t="s">
        <v>4811</v>
      </c>
      <c r="D642" s="7" t="s">
        <v>2097</v>
      </c>
      <c r="F642" s="7"/>
      <c r="G642" s="7"/>
      <c r="H642" s="7" t="s">
        <v>2286</v>
      </c>
      <c r="J642" s="7" t="s">
        <v>4813</v>
      </c>
    </row>
    <row r="643" ht="22.5" customHeight="1">
      <c r="A643" s="7" t="s">
        <v>4814</v>
      </c>
      <c r="B643" s="7" t="s">
        <v>2104</v>
      </c>
      <c r="C643" s="7" t="s">
        <v>1484</v>
      </c>
      <c r="D643" s="7" t="s">
        <v>2097</v>
      </c>
      <c r="F643" s="7"/>
      <c r="G643" s="7"/>
      <c r="H643" s="7" t="s">
        <v>2286</v>
      </c>
      <c r="J643" s="7" t="s">
        <v>4816</v>
      </c>
    </row>
    <row r="644" ht="22.5" customHeight="1">
      <c r="A644" s="7" t="s">
        <v>4817</v>
      </c>
      <c r="B644" s="7" t="s">
        <v>2104</v>
      </c>
      <c r="C644" s="7" t="s">
        <v>1491</v>
      </c>
      <c r="D644" s="7" t="s">
        <v>2097</v>
      </c>
      <c r="F644" s="7"/>
      <c r="G644" s="7"/>
      <c r="H644" s="7" t="s">
        <v>2286</v>
      </c>
      <c r="J644" s="7" t="s">
        <v>4820</v>
      </c>
    </row>
    <row r="645" ht="22.5" customHeight="1">
      <c r="A645" s="7" t="s">
        <v>4822</v>
      </c>
      <c r="B645" s="7" t="s">
        <v>2104</v>
      </c>
      <c r="C645" s="7" t="s">
        <v>4824</v>
      </c>
      <c r="D645" s="7" t="s">
        <v>2097</v>
      </c>
      <c r="F645" s="7"/>
      <c r="G645" s="7"/>
      <c r="H645" s="7" t="s">
        <v>2286</v>
      </c>
      <c r="J645" s="7" t="s">
        <v>4825</v>
      </c>
    </row>
    <row r="646" ht="22.5" customHeight="1">
      <c r="A646" s="7" t="s">
        <v>4826</v>
      </c>
      <c r="B646" s="7" t="s">
        <v>2104</v>
      </c>
      <c r="C646" s="7" t="s">
        <v>1498</v>
      </c>
      <c r="D646" s="7" t="s">
        <v>2097</v>
      </c>
      <c r="F646" s="7"/>
      <c r="G646" s="7"/>
      <c r="H646" s="7" t="s">
        <v>2286</v>
      </c>
      <c r="J646" s="7" t="s">
        <v>4829</v>
      </c>
    </row>
    <row r="647" ht="22.5" customHeight="1">
      <c r="A647" s="7" t="s">
        <v>4830</v>
      </c>
      <c r="B647" s="7" t="s">
        <v>2104</v>
      </c>
      <c r="C647" s="7" t="s">
        <v>1506</v>
      </c>
      <c r="D647" s="7" t="s">
        <v>2097</v>
      </c>
      <c r="F647" s="7"/>
      <c r="G647" s="7"/>
      <c r="H647" s="7" t="s">
        <v>2286</v>
      </c>
      <c r="J647" s="7" t="s">
        <v>4835</v>
      </c>
    </row>
    <row r="648" ht="22.5" customHeight="1">
      <c r="A648" s="7" t="s">
        <v>4836</v>
      </c>
      <c r="B648" s="7" t="s">
        <v>2104</v>
      </c>
      <c r="C648" s="7" t="s">
        <v>4837</v>
      </c>
      <c r="D648" s="7" t="s">
        <v>2097</v>
      </c>
      <c r="F648" s="7"/>
      <c r="G648" s="7"/>
      <c r="H648" s="7" t="s">
        <v>2286</v>
      </c>
      <c r="J648" s="7" t="s">
        <v>4840</v>
      </c>
    </row>
    <row r="649" ht="22.5" customHeight="1">
      <c r="A649" s="7" t="s">
        <v>4842</v>
      </c>
      <c r="B649" s="7" t="s">
        <v>2104</v>
      </c>
      <c r="C649" s="7" t="s">
        <v>1510</v>
      </c>
      <c r="D649" s="7" t="s">
        <v>2097</v>
      </c>
      <c r="F649" s="7"/>
      <c r="G649" s="7"/>
      <c r="H649" s="7" t="s">
        <v>2286</v>
      </c>
      <c r="J649" s="7" t="s">
        <v>4847</v>
      </c>
    </row>
    <row r="650" ht="22.5" customHeight="1">
      <c r="A650" s="7" t="s">
        <v>4848</v>
      </c>
      <c r="B650" s="7" t="s">
        <v>2104</v>
      </c>
      <c r="C650" s="7" t="s">
        <v>1530</v>
      </c>
      <c r="D650" s="7" t="s">
        <v>2097</v>
      </c>
      <c r="F650" s="7"/>
      <c r="G650" s="7"/>
      <c r="H650" s="7" t="s">
        <v>2286</v>
      </c>
      <c r="J650" s="7" t="s">
        <v>4852</v>
      </c>
    </row>
    <row r="651" ht="22.5" customHeight="1">
      <c r="A651" s="7" t="s">
        <v>4855</v>
      </c>
      <c r="B651" s="7" t="s">
        <v>2104</v>
      </c>
      <c r="C651" s="7" t="s">
        <v>1538</v>
      </c>
      <c r="D651" s="7" t="s">
        <v>2097</v>
      </c>
      <c r="F651" s="7"/>
      <c r="G651" s="7"/>
      <c r="H651" s="7" t="s">
        <v>2286</v>
      </c>
      <c r="J651" s="7" t="s">
        <v>4857</v>
      </c>
    </row>
    <row r="652" ht="22.5" customHeight="1">
      <c r="A652" s="7" t="s">
        <v>4858</v>
      </c>
      <c r="B652" s="7" t="s">
        <v>2104</v>
      </c>
      <c r="C652" s="7" t="s">
        <v>1548</v>
      </c>
      <c r="D652" s="7" t="s">
        <v>2097</v>
      </c>
      <c r="F652" s="7"/>
      <c r="G652" s="7"/>
      <c r="H652" s="7" t="s">
        <v>2286</v>
      </c>
      <c r="J652" s="7" t="s">
        <v>4861</v>
      </c>
    </row>
    <row r="653" ht="22.5" customHeight="1">
      <c r="A653" s="7" t="s">
        <v>4864</v>
      </c>
      <c r="B653" s="7" t="s">
        <v>2104</v>
      </c>
      <c r="C653" s="7" t="s">
        <v>4865</v>
      </c>
      <c r="D653" s="7" t="s">
        <v>2097</v>
      </c>
      <c r="F653" s="7"/>
      <c r="G653" s="7"/>
      <c r="H653" s="7" t="s">
        <v>2286</v>
      </c>
      <c r="J653" s="7" t="s">
        <v>4852</v>
      </c>
    </row>
    <row r="654" ht="22.5" customHeight="1">
      <c r="A654" s="7" t="s">
        <v>4870</v>
      </c>
      <c r="B654" s="7" t="s">
        <v>2104</v>
      </c>
      <c r="C654" s="7" t="s">
        <v>1562</v>
      </c>
      <c r="D654" s="7" t="s">
        <v>2097</v>
      </c>
      <c r="F654" s="7"/>
      <c r="G654" s="7"/>
      <c r="H654" s="7" t="s">
        <v>2286</v>
      </c>
      <c r="J654" s="7" t="s">
        <v>4873</v>
      </c>
    </row>
    <row r="655" ht="22.5" customHeight="1">
      <c r="A655" s="7" t="s">
        <v>4874</v>
      </c>
      <c r="B655" s="7" t="s">
        <v>2104</v>
      </c>
      <c r="C655" s="7" t="s">
        <v>1578</v>
      </c>
      <c r="D655" s="7" t="s">
        <v>2097</v>
      </c>
      <c r="F655" s="7"/>
      <c r="G655" s="7"/>
      <c r="H655" s="7" t="s">
        <v>2286</v>
      </c>
      <c r="J655" s="7" t="s">
        <v>4873</v>
      </c>
    </row>
    <row r="656" ht="22.5" customHeight="1">
      <c r="A656" s="7" t="s">
        <v>4881</v>
      </c>
      <c r="B656" s="7" t="s">
        <v>2104</v>
      </c>
      <c r="C656" s="7" t="s">
        <v>1589</v>
      </c>
      <c r="D656" s="7" t="s">
        <v>2097</v>
      </c>
      <c r="F656" s="7"/>
      <c r="G656" s="7"/>
      <c r="H656" s="7" t="s">
        <v>2286</v>
      </c>
      <c r="J656" s="7" t="s">
        <v>4820</v>
      </c>
    </row>
    <row r="657" ht="22.5" customHeight="1">
      <c r="A657" s="7" t="s">
        <v>4886</v>
      </c>
      <c r="B657" s="7" t="s">
        <v>2104</v>
      </c>
      <c r="C657" s="7" t="s">
        <v>4889</v>
      </c>
      <c r="D657" s="7" t="s">
        <v>2097</v>
      </c>
      <c r="F657" s="7"/>
      <c r="G657" s="7"/>
      <c r="H657" s="7" t="s">
        <v>2286</v>
      </c>
      <c r="J657" s="7" t="s">
        <v>4892</v>
      </c>
    </row>
    <row r="658" ht="22.5" customHeight="1">
      <c r="A658" s="7" t="s">
        <v>4893</v>
      </c>
      <c r="B658" s="7" t="s">
        <v>2104</v>
      </c>
      <c r="C658" s="7" t="s">
        <v>1695</v>
      </c>
      <c r="D658" s="7" t="s">
        <v>2097</v>
      </c>
      <c r="F658" s="7"/>
      <c r="G658" s="7"/>
      <c r="H658" s="7" t="s">
        <v>2286</v>
      </c>
      <c r="J658" s="7" t="s">
        <v>4899</v>
      </c>
    </row>
    <row r="659" ht="22.5" customHeight="1">
      <c r="A659" s="7" t="s">
        <v>4901</v>
      </c>
      <c r="B659" s="7" t="s">
        <v>2104</v>
      </c>
      <c r="C659" s="7" t="s">
        <v>1707</v>
      </c>
      <c r="D659" s="7" t="s">
        <v>2097</v>
      </c>
      <c r="F659" s="7"/>
      <c r="G659" s="7"/>
      <c r="H659" s="7" t="s">
        <v>2286</v>
      </c>
      <c r="J659" s="7" t="s">
        <v>4904</v>
      </c>
    </row>
    <row r="660" ht="22.5" customHeight="1">
      <c r="A660" s="7" t="s">
        <v>4906</v>
      </c>
      <c r="B660" s="7" t="s">
        <v>2104</v>
      </c>
      <c r="C660" s="7" t="s">
        <v>4909</v>
      </c>
      <c r="D660" s="7" t="s">
        <v>2097</v>
      </c>
      <c r="F660" s="7"/>
      <c r="G660" s="7"/>
      <c r="H660" s="7" t="s">
        <v>2286</v>
      </c>
      <c r="J660" s="7" t="s">
        <v>4913</v>
      </c>
    </row>
    <row r="661" ht="22.5" customHeight="1">
      <c r="A661" s="7" t="s">
        <v>4914</v>
      </c>
      <c r="B661" s="7" t="s">
        <v>2104</v>
      </c>
      <c r="C661" s="7" t="s">
        <v>1723</v>
      </c>
      <c r="D661" s="7" t="s">
        <v>2097</v>
      </c>
      <c r="F661" s="7"/>
      <c r="G661" s="7"/>
      <c r="H661" s="7" t="s">
        <v>2286</v>
      </c>
      <c r="J661" s="7" t="s">
        <v>4917</v>
      </c>
    </row>
    <row r="662" ht="22.5" customHeight="1">
      <c r="A662" s="7" t="s">
        <v>4919</v>
      </c>
      <c r="B662" s="7" t="s">
        <v>2104</v>
      </c>
      <c r="C662" s="7" t="s">
        <v>1753</v>
      </c>
      <c r="D662" s="7" t="s">
        <v>2097</v>
      </c>
      <c r="F662" s="7"/>
      <c r="G662" s="7"/>
      <c r="H662" s="7" t="s">
        <v>2286</v>
      </c>
      <c r="J662" s="7" t="s">
        <v>4923</v>
      </c>
    </row>
    <row r="663" ht="22.5" customHeight="1">
      <c r="A663" s="7" t="s">
        <v>4924</v>
      </c>
      <c r="B663" s="7" t="s">
        <v>2104</v>
      </c>
      <c r="C663" s="7" t="s">
        <v>1765</v>
      </c>
      <c r="D663" s="7" t="s">
        <v>2097</v>
      </c>
      <c r="F663" s="7"/>
      <c r="G663" s="7"/>
      <c r="H663" s="7" t="s">
        <v>2286</v>
      </c>
      <c r="J663" s="7" t="s">
        <v>4892</v>
      </c>
    </row>
    <row r="664" ht="22.5" customHeight="1">
      <c r="A664" s="7" t="s">
        <v>4928</v>
      </c>
      <c r="B664" s="7" t="s">
        <v>2104</v>
      </c>
      <c r="C664" s="7" t="s">
        <v>1773</v>
      </c>
      <c r="D664" s="7" t="s">
        <v>2097</v>
      </c>
      <c r="F664" s="7"/>
      <c r="G664" s="7"/>
      <c r="H664" s="7" t="s">
        <v>2286</v>
      </c>
      <c r="J664" s="7" t="s">
        <v>4933</v>
      </c>
    </row>
    <row r="665" ht="22.5" customHeight="1">
      <c r="A665" s="7" t="s">
        <v>4934</v>
      </c>
      <c r="B665" s="7" t="s">
        <v>2104</v>
      </c>
      <c r="C665" s="7" t="s">
        <v>4936</v>
      </c>
      <c r="D665" s="7" t="s">
        <v>2097</v>
      </c>
      <c r="F665" s="7"/>
      <c r="G665" s="7"/>
      <c r="H665" s="7" t="s">
        <v>2286</v>
      </c>
      <c r="J665" s="7" t="s">
        <v>4941</v>
      </c>
    </row>
    <row r="666" ht="22.5" customHeight="1">
      <c r="A666" s="7" t="s">
        <v>4942</v>
      </c>
      <c r="B666" s="7" t="s">
        <v>2104</v>
      </c>
      <c r="C666" s="7" t="s">
        <v>1810</v>
      </c>
      <c r="D666" s="7" t="s">
        <v>2097</v>
      </c>
      <c r="F666" s="7"/>
      <c r="G666" s="7"/>
      <c r="H666" s="7" t="s">
        <v>2286</v>
      </c>
      <c r="J666" s="7" t="s">
        <v>4947</v>
      </c>
    </row>
    <row r="667" ht="22.5" customHeight="1">
      <c r="A667" s="7" t="s">
        <v>4950</v>
      </c>
      <c r="B667" s="7" t="s">
        <v>2104</v>
      </c>
      <c r="C667" s="7" t="s">
        <v>1864</v>
      </c>
      <c r="D667" s="7" t="s">
        <v>2097</v>
      </c>
      <c r="F667" s="7"/>
      <c r="G667" s="7"/>
      <c r="H667" s="7" t="s">
        <v>2286</v>
      </c>
      <c r="J667" s="7" t="s">
        <v>4951</v>
      </c>
    </row>
    <row r="668" ht="22.5" customHeight="1">
      <c r="A668" s="7" t="s">
        <v>4953</v>
      </c>
      <c r="B668" s="7" t="s">
        <v>2104</v>
      </c>
      <c r="C668" s="7" t="s">
        <v>1873</v>
      </c>
      <c r="D668" s="7" t="s">
        <v>2097</v>
      </c>
      <c r="F668" s="7"/>
      <c r="G668" s="7"/>
      <c r="H668" s="7" t="s">
        <v>2286</v>
      </c>
      <c r="J668" s="7" t="s">
        <v>4961</v>
      </c>
    </row>
    <row r="669" ht="22.5" customHeight="1">
      <c r="A669" s="7" t="s">
        <v>4962</v>
      </c>
      <c r="B669" s="7" t="s">
        <v>2104</v>
      </c>
      <c r="C669" s="7" t="s">
        <v>4963</v>
      </c>
      <c r="D669" s="7" t="s">
        <v>2097</v>
      </c>
      <c r="F669" s="7"/>
      <c r="G669" s="7"/>
      <c r="H669" s="7" t="s">
        <v>2286</v>
      </c>
      <c r="J669" s="7" t="s">
        <v>4964</v>
      </c>
    </row>
    <row r="670" ht="22.5" customHeight="1">
      <c r="A670" s="7" t="s">
        <v>4967</v>
      </c>
      <c r="B670" s="7" t="s">
        <v>2104</v>
      </c>
      <c r="C670" s="7" t="s">
        <v>1880</v>
      </c>
      <c r="D670" s="7" t="s">
        <v>2097</v>
      </c>
      <c r="F670" s="7"/>
      <c r="G670" s="7"/>
      <c r="H670" s="7" t="s">
        <v>2286</v>
      </c>
      <c r="J670" s="7" t="s">
        <v>4970</v>
      </c>
    </row>
    <row r="671" ht="22.5" customHeight="1">
      <c r="A671" s="7" t="s">
        <v>4971</v>
      </c>
      <c r="B671" s="7" t="s">
        <v>2104</v>
      </c>
      <c r="C671" s="7" t="s">
        <v>1893</v>
      </c>
      <c r="D671" s="7" t="s">
        <v>2097</v>
      </c>
      <c r="F671" s="7"/>
      <c r="G671" s="7"/>
      <c r="H671" s="7" t="s">
        <v>2286</v>
      </c>
      <c r="J671" s="7" t="s">
        <v>4977</v>
      </c>
    </row>
    <row r="672" ht="22.5" customHeight="1">
      <c r="A672" s="7" t="s">
        <v>4978</v>
      </c>
      <c r="B672" s="7" t="s">
        <v>2104</v>
      </c>
      <c r="C672" s="7" t="s">
        <v>1905</v>
      </c>
      <c r="D672" s="7" t="s">
        <v>2097</v>
      </c>
      <c r="F672" s="7"/>
      <c r="G672" s="7"/>
      <c r="H672" s="7" t="s">
        <v>2286</v>
      </c>
      <c r="J672" s="7" t="s">
        <v>4979</v>
      </c>
    </row>
    <row r="673" ht="22.5" customHeight="1">
      <c r="A673" s="7" t="s">
        <v>4982</v>
      </c>
      <c r="B673" s="7" t="s">
        <v>2104</v>
      </c>
      <c r="C673" s="7" t="s">
        <v>1919</v>
      </c>
      <c r="D673" s="7" t="s">
        <v>2097</v>
      </c>
      <c r="F673" s="7"/>
      <c r="G673" s="7"/>
      <c r="H673" s="7" t="s">
        <v>2286</v>
      </c>
      <c r="J673" s="7" t="s">
        <v>4979</v>
      </c>
    </row>
    <row r="674" ht="22.5" customHeight="1">
      <c r="A674" s="7" t="s">
        <v>4987</v>
      </c>
      <c r="B674" s="7" t="s">
        <v>2104</v>
      </c>
      <c r="C674" s="7" t="s">
        <v>4989</v>
      </c>
      <c r="D674" s="7" t="s">
        <v>2097</v>
      </c>
      <c r="F674" s="7"/>
      <c r="G674" s="7"/>
      <c r="H674" s="7" t="s">
        <v>2286</v>
      </c>
      <c r="J674" s="7" t="s">
        <v>4992</v>
      </c>
    </row>
    <row r="675" ht="22.5" customHeight="1">
      <c r="A675" s="7" t="s">
        <v>4993</v>
      </c>
      <c r="B675" s="7" t="s">
        <v>2104</v>
      </c>
      <c r="C675" s="7" t="s">
        <v>1927</v>
      </c>
      <c r="D675" s="7" t="s">
        <v>2097</v>
      </c>
      <c r="F675" s="7"/>
      <c r="G675" s="7"/>
      <c r="H675" s="7" t="s">
        <v>2286</v>
      </c>
      <c r="J675" s="7" t="s">
        <v>4999</v>
      </c>
    </row>
    <row r="676" ht="22.5" customHeight="1">
      <c r="A676" s="7" t="s">
        <v>5000</v>
      </c>
      <c r="B676" s="7" t="s">
        <v>2104</v>
      </c>
      <c r="C676" s="7" t="s">
        <v>1965</v>
      </c>
      <c r="D676" s="7" t="s">
        <v>2097</v>
      </c>
      <c r="F676" s="7"/>
      <c r="G676" s="7"/>
      <c r="H676" s="7" t="s">
        <v>2286</v>
      </c>
      <c r="J676" s="7" t="s">
        <v>5001</v>
      </c>
    </row>
    <row r="677" ht="22.5" customHeight="1">
      <c r="A677" s="7" t="s">
        <v>5003</v>
      </c>
      <c r="B677" s="7" t="s">
        <v>2104</v>
      </c>
      <c r="C677" s="7" t="s">
        <v>5006</v>
      </c>
      <c r="D677" s="7" t="s">
        <v>2097</v>
      </c>
      <c r="F677" s="7"/>
      <c r="G677" s="7"/>
      <c r="H677" s="7" t="s">
        <v>2286</v>
      </c>
      <c r="J677" s="7" t="s">
        <v>5012</v>
      </c>
    </row>
    <row r="678" ht="22.5" customHeight="1">
      <c r="A678" s="7" t="s">
        <v>5013</v>
      </c>
      <c r="B678" s="7" t="s">
        <v>2104</v>
      </c>
      <c r="C678" s="7" t="s">
        <v>5014</v>
      </c>
      <c r="D678" s="7" t="s">
        <v>2097</v>
      </c>
      <c r="F678" s="7"/>
      <c r="G678" s="7"/>
      <c r="H678" s="7" t="s">
        <v>2286</v>
      </c>
      <c r="J678" s="7" t="s">
        <v>5012</v>
      </c>
    </row>
    <row r="679" ht="22.5" customHeight="1">
      <c r="A679" s="7" t="s">
        <v>5017</v>
      </c>
      <c r="B679" s="7" t="s">
        <v>2104</v>
      </c>
      <c r="C679" s="7" t="s">
        <v>2017</v>
      </c>
      <c r="D679" s="7" t="s">
        <v>2097</v>
      </c>
      <c r="F679" s="7"/>
      <c r="G679" s="7"/>
      <c r="H679" s="7" t="s">
        <v>2286</v>
      </c>
      <c r="J679" s="7" t="s">
        <v>5012</v>
      </c>
    </row>
    <row r="680" ht="22.5" customHeight="1">
      <c r="A680" s="7" t="s">
        <v>5024</v>
      </c>
      <c r="B680" s="7" t="s">
        <v>2104</v>
      </c>
      <c r="C680" s="7" t="s">
        <v>2033</v>
      </c>
      <c r="D680" s="7" t="s">
        <v>2097</v>
      </c>
      <c r="F680" s="7"/>
      <c r="G680" s="7"/>
      <c r="H680" s="7" t="s">
        <v>2286</v>
      </c>
      <c r="J680" s="7" t="s">
        <v>5025</v>
      </c>
    </row>
    <row r="681" ht="22.5" customHeight="1">
      <c r="A681" s="7" t="s">
        <v>5026</v>
      </c>
      <c r="B681" s="7" t="s">
        <v>2104</v>
      </c>
      <c r="C681" s="7" t="s">
        <v>5031</v>
      </c>
      <c r="D681" s="7" t="s">
        <v>2097</v>
      </c>
      <c r="F681" s="7"/>
      <c r="G681" s="7"/>
      <c r="H681" s="7" t="s">
        <v>2286</v>
      </c>
      <c r="J681" s="7" t="s">
        <v>5035</v>
      </c>
    </row>
    <row r="682" ht="22.5" customHeight="1">
      <c r="A682" s="7" t="s">
        <v>5036</v>
      </c>
      <c r="B682" s="7" t="s">
        <v>2104</v>
      </c>
      <c r="C682" s="7" t="s">
        <v>2038</v>
      </c>
      <c r="D682" s="7" t="s">
        <v>2097</v>
      </c>
      <c r="F682" s="7"/>
      <c r="G682" s="7"/>
      <c r="H682" s="7" t="s">
        <v>2286</v>
      </c>
      <c r="J682" s="7" t="s">
        <v>5040</v>
      </c>
    </row>
    <row r="683" ht="22.5" customHeight="1">
      <c r="A683" s="7" t="s">
        <v>5041</v>
      </c>
      <c r="B683" s="7" t="s">
        <v>2104</v>
      </c>
      <c r="C683" s="7" t="s">
        <v>2069</v>
      </c>
      <c r="D683" s="7" t="s">
        <v>2097</v>
      </c>
      <c r="F683" s="7"/>
      <c r="G683" s="7"/>
      <c r="H683" s="7" t="s">
        <v>2286</v>
      </c>
      <c r="J683" s="7" t="s">
        <v>5046</v>
      </c>
    </row>
    <row r="684" ht="22.5" customHeight="1">
      <c r="A684" s="7" t="s">
        <v>5047</v>
      </c>
      <c r="B684" s="7" t="s">
        <v>2104</v>
      </c>
      <c r="C684" s="7" t="s">
        <v>5050</v>
      </c>
      <c r="D684" s="7" t="s">
        <v>2097</v>
      </c>
      <c r="F684" s="7"/>
      <c r="G684" s="7"/>
      <c r="H684" s="7" t="s">
        <v>2286</v>
      </c>
      <c r="J684" s="7" t="s">
        <v>5012</v>
      </c>
    </row>
    <row r="685" ht="22.5" customHeight="1">
      <c r="A685" s="7" t="s">
        <v>5055</v>
      </c>
      <c r="B685" s="7" t="s">
        <v>2104</v>
      </c>
      <c r="C685" s="7" t="s">
        <v>2088</v>
      </c>
      <c r="D685" s="7" t="s">
        <v>2097</v>
      </c>
      <c r="F685" s="7"/>
      <c r="G685" s="7"/>
      <c r="H685" s="7" t="s">
        <v>2286</v>
      </c>
      <c r="J685" s="7" t="s">
        <v>5040</v>
      </c>
    </row>
    <row r="686" ht="22.5" customHeight="1">
      <c r="A686" s="7" t="s">
        <v>5057</v>
      </c>
      <c r="B686" s="7" t="s">
        <v>2104</v>
      </c>
      <c r="C686" s="7" t="s">
        <v>2115</v>
      </c>
      <c r="D686" s="7" t="s">
        <v>2097</v>
      </c>
      <c r="F686" s="7"/>
      <c r="G686" s="7"/>
      <c r="H686" s="7" t="s">
        <v>2286</v>
      </c>
      <c r="J686" s="7" t="s">
        <v>5060</v>
      </c>
    </row>
    <row r="687" ht="22.5" customHeight="1">
      <c r="A687" s="7" t="s">
        <v>5062</v>
      </c>
      <c r="B687" s="7" t="s">
        <v>2104</v>
      </c>
      <c r="C687" s="7" t="s">
        <v>2135</v>
      </c>
      <c r="D687" s="7" t="s">
        <v>2097</v>
      </c>
      <c r="F687" s="7"/>
      <c r="G687" s="7"/>
      <c r="H687" s="7" t="s">
        <v>2286</v>
      </c>
      <c r="J687" s="7" t="s">
        <v>5067</v>
      </c>
    </row>
    <row r="688" ht="22.5" customHeight="1">
      <c r="A688" s="7" t="s">
        <v>5068</v>
      </c>
      <c r="B688" s="7" t="s">
        <v>2104</v>
      </c>
      <c r="C688" s="7" t="s">
        <v>2138</v>
      </c>
      <c r="D688" s="7" t="s">
        <v>2097</v>
      </c>
      <c r="F688" s="7"/>
      <c r="G688" s="7"/>
      <c r="H688" s="7" t="s">
        <v>2286</v>
      </c>
      <c r="J688" s="7" t="s">
        <v>5070</v>
      </c>
    </row>
    <row r="689" ht="22.5" customHeight="1">
      <c r="A689" s="7" t="s">
        <v>5072</v>
      </c>
      <c r="B689" s="7" t="s">
        <v>2104</v>
      </c>
      <c r="C689" s="7" t="s">
        <v>5074</v>
      </c>
      <c r="D689" s="7" t="s">
        <v>2097</v>
      </c>
      <c r="F689" s="7"/>
      <c r="G689" s="7"/>
      <c r="H689" s="7" t="s">
        <v>2286</v>
      </c>
      <c r="J689" s="7" t="s">
        <v>5076</v>
      </c>
    </row>
    <row r="690" ht="22.5" customHeight="1">
      <c r="A690" s="7" t="s">
        <v>5078</v>
      </c>
      <c r="B690" s="7" t="s">
        <v>2104</v>
      </c>
      <c r="C690" s="7" t="s">
        <v>2183</v>
      </c>
      <c r="D690" s="7" t="s">
        <v>2097</v>
      </c>
      <c r="F690" s="7"/>
      <c r="G690" s="7"/>
      <c r="H690" s="7" t="s">
        <v>2286</v>
      </c>
      <c r="J690" s="7" t="s">
        <v>5076</v>
      </c>
    </row>
    <row r="691" ht="22.5" customHeight="1">
      <c r="A691" s="7" t="s">
        <v>5083</v>
      </c>
      <c r="B691" s="7" t="s">
        <v>2104</v>
      </c>
      <c r="C691" s="7" t="s">
        <v>2203</v>
      </c>
      <c r="D691" s="7" t="s">
        <v>2097</v>
      </c>
      <c r="F691" s="7"/>
      <c r="G691" s="7"/>
      <c r="H691" s="7" t="s">
        <v>2286</v>
      </c>
      <c r="J691" s="7" t="s">
        <v>5089</v>
      </c>
    </row>
    <row r="692" ht="22.5" customHeight="1">
      <c r="A692" s="7" t="s">
        <v>5091</v>
      </c>
      <c r="B692" s="7" t="s">
        <v>2104</v>
      </c>
      <c r="C692" s="7" t="s">
        <v>2244</v>
      </c>
      <c r="D692" s="7" t="s">
        <v>2097</v>
      </c>
      <c r="F692" s="7"/>
      <c r="G692" s="7"/>
      <c r="H692" s="7" t="s">
        <v>2286</v>
      </c>
      <c r="J692" s="7" t="s">
        <v>5094</v>
      </c>
    </row>
    <row r="693" ht="22.5" customHeight="1">
      <c r="A693" s="7" t="s">
        <v>5095</v>
      </c>
      <c r="B693" s="7" t="s">
        <v>2104</v>
      </c>
      <c r="C693" s="7" t="s">
        <v>5098</v>
      </c>
      <c r="D693" s="7" t="s">
        <v>2097</v>
      </c>
      <c r="F693" s="7"/>
      <c r="G693" s="7"/>
      <c r="H693" s="7" t="s">
        <v>2286</v>
      </c>
      <c r="J693" s="7" t="s">
        <v>5099</v>
      </c>
    </row>
    <row r="694" ht="22.5" customHeight="1">
      <c r="A694" s="7" t="s">
        <v>5100</v>
      </c>
      <c r="B694" s="7" t="s">
        <v>2104</v>
      </c>
      <c r="C694" s="7" t="s">
        <v>2254</v>
      </c>
      <c r="D694" s="7" t="s">
        <v>2097</v>
      </c>
      <c r="F694" s="7"/>
      <c r="G694" s="7"/>
      <c r="H694" s="7" t="s">
        <v>2286</v>
      </c>
      <c r="J694" s="7" t="s">
        <v>5076</v>
      </c>
    </row>
    <row r="695" ht="22.5" customHeight="1">
      <c r="A695" s="7" t="s">
        <v>5105</v>
      </c>
      <c r="B695" s="7" t="s">
        <v>2104</v>
      </c>
      <c r="C695" s="7" t="s">
        <v>2263</v>
      </c>
      <c r="D695" s="7" t="s">
        <v>2097</v>
      </c>
      <c r="F695" s="7"/>
      <c r="G695" s="7"/>
      <c r="H695" s="7" t="s">
        <v>2286</v>
      </c>
      <c r="J695" s="7" t="s">
        <v>5107</v>
      </c>
    </row>
    <row r="696" ht="22.5" customHeight="1">
      <c r="A696" s="7" t="s">
        <v>5108</v>
      </c>
      <c r="B696" s="7" t="s">
        <v>2104</v>
      </c>
      <c r="C696" s="7" t="s">
        <v>5109</v>
      </c>
      <c r="D696" s="7" t="s">
        <v>2097</v>
      </c>
      <c r="F696" s="7"/>
      <c r="G696" s="7"/>
      <c r="H696" s="7" t="s">
        <v>2286</v>
      </c>
      <c r="J696" s="7" t="s">
        <v>5113</v>
      </c>
    </row>
    <row r="697" ht="22.5" customHeight="1">
      <c r="A697" s="7" t="s">
        <v>5114</v>
      </c>
      <c r="B697" s="7" t="s">
        <v>2104</v>
      </c>
      <c r="C697" s="7" t="s">
        <v>2316</v>
      </c>
      <c r="D697" s="7" t="s">
        <v>2097</v>
      </c>
      <c r="F697" s="7"/>
      <c r="G697" s="7"/>
      <c r="H697" s="7" t="s">
        <v>2286</v>
      </c>
      <c r="J697" s="7" t="s">
        <v>5117</v>
      </c>
    </row>
    <row r="698" ht="22.5" customHeight="1">
      <c r="A698" s="7" t="s">
        <v>5118</v>
      </c>
      <c r="B698" s="7" t="s">
        <v>2104</v>
      </c>
      <c r="C698" s="7" t="s">
        <v>5120</v>
      </c>
      <c r="D698" s="7" t="s">
        <v>2097</v>
      </c>
      <c r="F698" s="7"/>
      <c r="G698" s="7"/>
      <c r="H698" s="7" t="s">
        <v>2286</v>
      </c>
      <c r="J698" s="7" t="s">
        <v>5089</v>
      </c>
    </row>
    <row r="699" ht="22.5" customHeight="1">
      <c r="A699" s="7" t="s">
        <v>5123</v>
      </c>
      <c r="B699" s="7" t="s">
        <v>2104</v>
      </c>
      <c r="C699" s="7" t="s">
        <v>2354</v>
      </c>
      <c r="D699" s="7" t="s">
        <v>2097</v>
      </c>
      <c r="F699" s="7"/>
      <c r="G699" s="7"/>
      <c r="H699" s="7" t="s">
        <v>2286</v>
      </c>
      <c r="J699" s="7" t="s">
        <v>5126</v>
      </c>
    </row>
    <row r="700" ht="22.5" customHeight="1">
      <c r="A700" s="7" t="s">
        <v>5127</v>
      </c>
      <c r="B700" s="7" t="s">
        <v>2104</v>
      </c>
      <c r="C700" s="7" t="s">
        <v>2373</v>
      </c>
      <c r="D700" s="7" t="s">
        <v>2097</v>
      </c>
      <c r="F700" s="7"/>
      <c r="G700" s="7"/>
      <c r="H700" s="7" t="s">
        <v>2286</v>
      </c>
      <c r="J700" s="7" t="s">
        <v>5130</v>
      </c>
    </row>
    <row r="701" ht="22.5" customHeight="1">
      <c r="A701" s="7" t="s">
        <v>5131</v>
      </c>
      <c r="B701" s="7" t="s">
        <v>2104</v>
      </c>
      <c r="C701" s="7" t="s">
        <v>2388</v>
      </c>
      <c r="D701" s="7" t="s">
        <v>2097</v>
      </c>
      <c r="F701" s="7"/>
      <c r="G701" s="7"/>
      <c r="H701" s="7" t="s">
        <v>2286</v>
      </c>
      <c r="J701" s="7" t="s">
        <v>5136</v>
      </c>
    </row>
    <row r="702" ht="22.5" customHeight="1">
      <c r="A702" s="7" t="s">
        <v>5137</v>
      </c>
      <c r="B702" s="7" t="s">
        <v>2104</v>
      </c>
      <c r="C702" s="7" t="s">
        <v>5138</v>
      </c>
      <c r="D702" s="7" t="s">
        <v>2097</v>
      </c>
      <c r="F702" s="7"/>
      <c r="G702" s="7"/>
      <c r="H702" s="7" t="s">
        <v>2286</v>
      </c>
      <c r="J702" s="7" t="s">
        <v>5141</v>
      </c>
    </row>
    <row r="703" ht="22.5" customHeight="1">
      <c r="A703" s="7" t="s">
        <v>5142</v>
      </c>
      <c r="B703" s="7" t="s">
        <v>2104</v>
      </c>
      <c r="C703" s="7" t="s">
        <v>2408</v>
      </c>
      <c r="D703" s="7" t="s">
        <v>2097</v>
      </c>
      <c r="F703" s="7"/>
      <c r="G703" s="7"/>
      <c r="H703" s="7" t="s">
        <v>2286</v>
      </c>
      <c r="J703" s="7" t="s">
        <v>5146</v>
      </c>
    </row>
    <row r="704" ht="22.5" customHeight="1">
      <c r="A704" s="7" t="s">
        <v>5147</v>
      </c>
      <c r="B704" s="7" t="s">
        <v>2104</v>
      </c>
      <c r="C704" s="7" t="s">
        <v>2421</v>
      </c>
      <c r="D704" s="7" t="s">
        <v>2097</v>
      </c>
      <c r="F704" s="7"/>
      <c r="G704" s="7"/>
      <c r="H704" s="7" t="s">
        <v>2286</v>
      </c>
      <c r="J704" s="7" t="s">
        <v>5150</v>
      </c>
    </row>
    <row r="705" ht="22.5" customHeight="1">
      <c r="A705" s="7" t="s">
        <v>5152</v>
      </c>
      <c r="B705" s="7" t="s">
        <v>2104</v>
      </c>
      <c r="C705" s="7" t="s">
        <v>2449</v>
      </c>
      <c r="D705" s="7" t="s">
        <v>2097</v>
      </c>
      <c r="F705" s="7"/>
      <c r="G705" s="7"/>
      <c r="H705" s="7" t="s">
        <v>2286</v>
      </c>
      <c r="J705" s="7" t="s">
        <v>5156</v>
      </c>
    </row>
    <row r="706" ht="22.5" customHeight="1">
      <c r="A706" s="7" t="s">
        <v>5158</v>
      </c>
      <c r="B706" s="7" t="s">
        <v>2104</v>
      </c>
      <c r="C706" s="7" t="s">
        <v>2462</v>
      </c>
      <c r="D706" s="7" t="s">
        <v>2097</v>
      </c>
      <c r="F706" s="7"/>
      <c r="G706" s="7"/>
      <c r="H706" s="7" t="s">
        <v>2286</v>
      </c>
      <c r="J706" s="7" t="s">
        <v>5159</v>
      </c>
    </row>
    <row r="707" ht="22.5" customHeight="1">
      <c r="A707" s="7" t="s">
        <v>5160</v>
      </c>
      <c r="B707" s="7" t="s">
        <v>2104</v>
      </c>
      <c r="C707" s="7" t="s">
        <v>5163</v>
      </c>
      <c r="D707" s="7" t="s">
        <v>2097</v>
      </c>
      <c r="F707" s="7"/>
      <c r="G707" s="7"/>
      <c r="H707" s="7" t="s">
        <v>2286</v>
      </c>
      <c r="J707" s="7" t="s">
        <v>5168</v>
      </c>
    </row>
    <row r="708" ht="22.5" customHeight="1">
      <c r="A708" s="7" t="s">
        <v>5170</v>
      </c>
      <c r="B708" s="7" t="s">
        <v>2104</v>
      </c>
      <c r="C708" s="7" t="s">
        <v>2472</v>
      </c>
      <c r="D708" s="7" t="s">
        <v>2097</v>
      </c>
      <c r="F708" s="7"/>
      <c r="G708" s="7"/>
      <c r="H708" s="7" t="s">
        <v>2286</v>
      </c>
      <c r="J708" s="7" t="s">
        <v>5174</v>
      </c>
    </row>
    <row r="709" ht="22.5" customHeight="1">
      <c r="A709" s="7" t="s">
        <v>5177</v>
      </c>
      <c r="B709" s="7" t="s">
        <v>2104</v>
      </c>
      <c r="C709" s="7" t="s">
        <v>2500</v>
      </c>
      <c r="D709" s="7" t="s">
        <v>2097</v>
      </c>
      <c r="F709" s="7"/>
      <c r="G709" s="7"/>
      <c r="H709" s="7" t="s">
        <v>2286</v>
      </c>
      <c r="J709" s="7" t="s">
        <v>5181</v>
      </c>
    </row>
    <row r="710" ht="22.5" customHeight="1">
      <c r="A710" s="7" t="s">
        <v>5182</v>
      </c>
      <c r="B710" s="7" t="s">
        <v>2104</v>
      </c>
      <c r="C710" s="7" t="s">
        <v>2512</v>
      </c>
      <c r="D710" s="7" t="s">
        <v>2097</v>
      </c>
      <c r="F710" s="7"/>
      <c r="G710" s="7"/>
      <c r="H710" s="7" t="s">
        <v>2286</v>
      </c>
      <c r="J710" s="7" t="s">
        <v>5188</v>
      </c>
    </row>
    <row r="711" ht="22.5" customHeight="1">
      <c r="A711" s="7" t="s">
        <v>5189</v>
      </c>
      <c r="B711" s="7" t="s">
        <v>2104</v>
      </c>
      <c r="C711" s="7" t="s">
        <v>2530</v>
      </c>
      <c r="D711" s="7" t="s">
        <v>2097</v>
      </c>
      <c r="F711" s="7"/>
      <c r="G711" s="7"/>
      <c r="H711" s="7" t="s">
        <v>2286</v>
      </c>
      <c r="J711" s="7" t="s">
        <v>5146</v>
      </c>
    </row>
    <row r="712" ht="22.5" customHeight="1">
      <c r="A712" s="7" t="s">
        <v>5194</v>
      </c>
      <c r="B712" s="7" t="s">
        <v>2104</v>
      </c>
      <c r="C712" s="7" t="s">
        <v>5197</v>
      </c>
      <c r="D712" s="7" t="s">
        <v>2097</v>
      </c>
      <c r="F712" s="7"/>
      <c r="G712" s="7"/>
      <c r="H712" s="7" t="s">
        <v>2286</v>
      </c>
      <c r="J712" s="7" t="s">
        <v>5201</v>
      </c>
    </row>
    <row r="713" ht="22.5" customHeight="1">
      <c r="A713" s="7" t="s">
        <v>5202</v>
      </c>
      <c r="B713" s="7" t="s">
        <v>2104</v>
      </c>
      <c r="C713" s="7" t="s">
        <v>2562</v>
      </c>
      <c r="D713" s="7" t="s">
        <v>2097</v>
      </c>
      <c r="F713" s="7"/>
      <c r="G713" s="7"/>
      <c r="H713" s="7" t="s">
        <v>2286</v>
      </c>
      <c r="J713" s="7" t="s">
        <v>5181</v>
      </c>
    </row>
    <row r="714" ht="22.5" customHeight="1">
      <c r="A714" s="7" t="s">
        <v>5205</v>
      </c>
      <c r="B714" s="7" t="s">
        <v>2104</v>
      </c>
      <c r="C714" s="7" t="s">
        <v>2627</v>
      </c>
      <c r="D714" s="7" t="s">
        <v>2097</v>
      </c>
      <c r="F714" s="7"/>
      <c r="G714" s="7"/>
      <c r="H714" s="7" t="s">
        <v>2286</v>
      </c>
      <c r="J714" s="7" t="s">
        <v>5210</v>
      </c>
    </row>
    <row r="715" ht="22.5" customHeight="1">
      <c r="A715" s="7" t="s">
        <v>5211</v>
      </c>
      <c r="B715" s="7" t="s">
        <v>2104</v>
      </c>
      <c r="C715" s="7" t="s">
        <v>2642</v>
      </c>
      <c r="D715" s="7" t="s">
        <v>2097</v>
      </c>
      <c r="F715" s="7"/>
      <c r="G715" s="7"/>
      <c r="H715" s="7" t="s">
        <v>2286</v>
      </c>
      <c r="J715" s="7" t="s">
        <v>5217</v>
      </c>
    </row>
    <row r="716" ht="22.5" customHeight="1">
      <c r="A716" s="7" t="s">
        <v>5219</v>
      </c>
      <c r="B716" s="7" t="s">
        <v>2104</v>
      </c>
      <c r="C716" s="7" t="s">
        <v>2661</v>
      </c>
      <c r="D716" s="7" t="s">
        <v>2097</v>
      </c>
      <c r="F716" s="7"/>
      <c r="G716" s="7"/>
      <c r="H716" s="7" t="s">
        <v>2286</v>
      </c>
      <c r="J716" s="7" t="s">
        <v>5222</v>
      </c>
    </row>
    <row r="717" ht="22.5" customHeight="1">
      <c r="A717" s="7" t="s">
        <v>5224</v>
      </c>
      <c r="B717" s="7" t="s">
        <v>2104</v>
      </c>
      <c r="C717" s="7" t="s">
        <v>5226</v>
      </c>
      <c r="D717" s="7" t="s">
        <v>2097</v>
      </c>
      <c r="F717" s="7"/>
      <c r="G717" s="7"/>
      <c r="H717" s="7" t="s">
        <v>2286</v>
      </c>
      <c r="J717" s="7" t="s">
        <v>5228</v>
      </c>
    </row>
    <row r="718" ht="22.5" customHeight="1">
      <c r="A718" s="7" t="s">
        <v>5230</v>
      </c>
      <c r="B718" s="7" t="s">
        <v>2104</v>
      </c>
      <c r="C718" s="7" t="s">
        <v>2673</v>
      </c>
      <c r="D718" s="7" t="s">
        <v>2097</v>
      </c>
      <c r="F718" s="7"/>
      <c r="G718" s="7"/>
      <c r="H718" s="7" t="s">
        <v>2286</v>
      </c>
      <c r="J718" s="7" t="s">
        <v>5234</v>
      </c>
    </row>
    <row r="719" ht="22.5" customHeight="1">
      <c r="A719" s="7" t="s">
        <v>5235</v>
      </c>
      <c r="B719" s="7" t="s">
        <v>2104</v>
      </c>
      <c r="C719" s="7" t="s">
        <v>2687</v>
      </c>
      <c r="D719" s="7" t="s">
        <v>2097</v>
      </c>
      <c r="F719" s="7"/>
      <c r="G719" s="7"/>
      <c r="H719" s="7" t="s">
        <v>2286</v>
      </c>
      <c r="J719" s="7" t="s">
        <v>5237</v>
      </c>
    </row>
    <row r="720" ht="22.5" customHeight="1">
      <c r="A720" s="7" t="s">
        <v>5239</v>
      </c>
      <c r="B720" s="7" t="s">
        <v>2104</v>
      </c>
      <c r="C720" s="7" t="s">
        <v>2694</v>
      </c>
      <c r="D720" s="7" t="s">
        <v>2097</v>
      </c>
      <c r="F720" s="7"/>
      <c r="G720" s="7"/>
      <c r="H720" s="7" t="s">
        <v>2286</v>
      </c>
      <c r="J720" s="7" t="s">
        <v>5242</v>
      </c>
    </row>
    <row r="721" ht="22.5" customHeight="1">
      <c r="A721" s="7" t="s">
        <v>5244</v>
      </c>
      <c r="B721" s="7" t="s">
        <v>2104</v>
      </c>
      <c r="C721" s="7" t="s">
        <v>5245</v>
      </c>
      <c r="D721" s="7" t="s">
        <v>2097</v>
      </c>
      <c r="F721" s="7"/>
      <c r="G721" s="7"/>
      <c r="H721" s="7" t="s">
        <v>2286</v>
      </c>
      <c r="J721" s="7" t="s">
        <v>5249</v>
      </c>
    </row>
    <row r="722" ht="22.5" customHeight="1">
      <c r="A722" s="7" t="s">
        <v>5250</v>
      </c>
      <c r="B722" s="7" t="s">
        <v>2104</v>
      </c>
      <c r="C722" s="7" t="s">
        <v>2700</v>
      </c>
      <c r="D722" s="7" t="s">
        <v>2097</v>
      </c>
      <c r="F722" s="7"/>
      <c r="G722" s="7"/>
      <c r="H722" s="7" t="s">
        <v>2286</v>
      </c>
      <c r="J722" s="7" t="s">
        <v>5255</v>
      </c>
    </row>
    <row r="723" ht="22.5" customHeight="1">
      <c r="A723" s="7" t="s">
        <v>5257</v>
      </c>
      <c r="B723" s="7" t="s">
        <v>2104</v>
      </c>
      <c r="C723" s="7" t="s">
        <v>2720</v>
      </c>
      <c r="D723" s="7" t="s">
        <v>2097</v>
      </c>
      <c r="F723" s="7"/>
      <c r="G723" s="7"/>
      <c r="H723" s="7" t="s">
        <v>2286</v>
      </c>
      <c r="J723" s="7" t="s">
        <v>5260</v>
      </c>
    </row>
    <row r="724" ht="22.5" customHeight="1">
      <c r="A724" s="7" t="s">
        <v>5262</v>
      </c>
      <c r="B724" s="7" t="s">
        <v>2104</v>
      </c>
      <c r="C724" s="7" t="s">
        <v>2730</v>
      </c>
      <c r="D724" s="7" t="s">
        <v>2097</v>
      </c>
      <c r="F724" s="7"/>
      <c r="G724" s="7"/>
      <c r="H724" s="7" t="s">
        <v>2286</v>
      </c>
      <c r="J724" s="7" t="s">
        <v>5267</v>
      </c>
    </row>
    <row r="725" ht="22.5" customHeight="1">
      <c r="A725" s="7" t="s">
        <v>5268</v>
      </c>
      <c r="B725" s="7" t="s">
        <v>2104</v>
      </c>
      <c r="C725" s="7" t="s">
        <v>2752</v>
      </c>
      <c r="D725" s="7" t="s">
        <v>2097</v>
      </c>
      <c r="F725" s="7"/>
      <c r="G725" s="7"/>
      <c r="H725" s="7" t="s">
        <v>2286</v>
      </c>
      <c r="J725" s="7" t="s">
        <v>5272</v>
      </c>
    </row>
    <row r="726" ht="22.5" customHeight="1">
      <c r="A726" s="7" t="s">
        <v>5273</v>
      </c>
      <c r="B726" s="7" t="s">
        <v>2104</v>
      </c>
      <c r="C726" s="7" t="s">
        <v>5275</v>
      </c>
      <c r="D726" s="7" t="s">
        <v>2097</v>
      </c>
      <c r="F726" s="7"/>
      <c r="G726" s="7"/>
      <c r="H726" s="7" t="s">
        <v>2286</v>
      </c>
      <c r="J726" s="7" t="s">
        <v>5277</v>
      </c>
    </row>
    <row r="727" ht="22.5" customHeight="1">
      <c r="A727" s="7" t="s">
        <v>5278</v>
      </c>
      <c r="B727" s="7" t="s">
        <v>2104</v>
      </c>
      <c r="C727" s="7" t="s">
        <v>5279</v>
      </c>
      <c r="D727" s="7" t="s">
        <v>2097</v>
      </c>
      <c r="F727" s="7"/>
      <c r="G727" s="7"/>
      <c r="H727" s="7" t="s">
        <v>2286</v>
      </c>
      <c r="J727" s="7" t="s">
        <v>5280</v>
      </c>
    </row>
    <row r="728" ht="22.5" customHeight="1">
      <c r="A728" s="7" t="s">
        <v>5282</v>
      </c>
      <c r="B728" s="7" t="s">
        <v>2104</v>
      </c>
      <c r="C728" s="7" t="s">
        <v>2835</v>
      </c>
      <c r="D728" s="7" t="s">
        <v>2097</v>
      </c>
      <c r="F728" s="7"/>
      <c r="G728" s="7"/>
      <c r="H728" s="7" t="s">
        <v>2286</v>
      </c>
      <c r="J728" s="7" t="s">
        <v>5285</v>
      </c>
    </row>
    <row r="729" ht="22.5" customHeight="1">
      <c r="A729" s="7" t="s">
        <v>5286</v>
      </c>
      <c r="B729" s="7" t="s">
        <v>2104</v>
      </c>
      <c r="C729" s="7" t="s">
        <v>2849</v>
      </c>
      <c r="D729" s="7" t="s">
        <v>2097</v>
      </c>
      <c r="F729" s="7"/>
      <c r="G729" s="7"/>
      <c r="H729" s="7" t="s">
        <v>2286</v>
      </c>
      <c r="J729" s="7" t="s">
        <v>5290</v>
      </c>
    </row>
    <row r="730" ht="22.5" customHeight="1">
      <c r="A730" s="7" t="s">
        <v>5291</v>
      </c>
      <c r="B730" s="7" t="s">
        <v>2104</v>
      </c>
      <c r="C730" s="7" t="s">
        <v>5293</v>
      </c>
      <c r="D730" s="7" t="s">
        <v>2097</v>
      </c>
      <c r="F730" s="7"/>
      <c r="G730" s="7"/>
      <c r="H730" s="7" t="s">
        <v>2286</v>
      </c>
      <c r="J730" s="7" t="s">
        <v>5295</v>
      </c>
    </row>
    <row r="731" ht="22.5" customHeight="1">
      <c r="A731" s="7" t="s">
        <v>5296</v>
      </c>
      <c r="B731" s="7" t="s">
        <v>2104</v>
      </c>
      <c r="C731" s="7" t="s">
        <v>2861</v>
      </c>
      <c r="D731" s="7" t="s">
        <v>2097</v>
      </c>
      <c r="F731" s="7"/>
      <c r="G731" s="7"/>
      <c r="H731" s="7" t="s">
        <v>2286</v>
      </c>
      <c r="J731" s="7" t="s">
        <v>5301</v>
      </c>
    </row>
    <row r="732" ht="22.5" customHeight="1">
      <c r="A732" s="7" t="s">
        <v>5302</v>
      </c>
      <c r="B732" s="7" t="s">
        <v>2104</v>
      </c>
      <c r="C732" s="7" t="s">
        <v>2871</v>
      </c>
      <c r="D732" s="7" t="s">
        <v>2097</v>
      </c>
      <c r="F732" s="7"/>
      <c r="G732" s="7"/>
      <c r="H732" s="7" t="s">
        <v>2286</v>
      </c>
      <c r="J732" s="7" t="s">
        <v>5307</v>
      </c>
    </row>
    <row r="733" ht="22.5" customHeight="1">
      <c r="A733" s="7" t="s">
        <v>5309</v>
      </c>
      <c r="B733" s="7" t="s">
        <v>2104</v>
      </c>
      <c r="C733" s="7" t="s">
        <v>2875</v>
      </c>
      <c r="D733" s="7" t="s">
        <v>2097</v>
      </c>
      <c r="F733" s="7"/>
      <c r="G733" s="7"/>
      <c r="H733" s="7" t="s">
        <v>2286</v>
      </c>
      <c r="J733" s="7" t="s">
        <v>5312</v>
      </c>
    </row>
    <row r="734" ht="22.5" customHeight="1">
      <c r="A734" s="7" t="s">
        <v>5314</v>
      </c>
      <c r="B734" s="7" t="s">
        <v>2104</v>
      </c>
      <c r="C734" s="7" t="s">
        <v>5316</v>
      </c>
      <c r="D734" s="7" t="s">
        <v>2097</v>
      </c>
      <c r="F734" s="7"/>
      <c r="G734" s="7"/>
      <c r="H734" s="7" t="s">
        <v>2286</v>
      </c>
      <c r="J734" s="7" t="s">
        <v>5320</v>
      </c>
    </row>
    <row r="735" ht="22.5" customHeight="1">
      <c r="A735" s="7" t="s">
        <v>5321</v>
      </c>
      <c r="B735" s="7" t="s">
        <v>2104</v>
      </c>
      <c r="C735" s="7" t="s">
        <v>2885</v>
      </c>
      <c r="D735" s="7" t="s">
        <v>2097</v>
      </c>
      <c r="F735" s="7"/>
      <c r="G735" s="7"/>
      <c r="H735" s="7" t="s">
        <v>2286</v>
      </c>
      <c r="J735" s="7" t="s">
        <v>5322</v>
      </c>
    </row>
    <row r="736" ht="22.5" customHeight="1">
      <c r="A736" s="7" t="s">
        <v>5324</v>
      </c>
      <c r="B736" s="7" t="s">
        <v>2104</v>
      </c>
      <c r="C736" s="7" t="s">
        <v>2895</v>
      </c>
      <c r="D736" s="7" t="s">
        <v>2097</v>
      </c>
      <c r="F736" s="7"/>
      <c r="G736" s="7"/>
      <c r="H736" s="7" t="s">
        <v>2286</v>
      </c>
      <c r="J736" s="7" t="s">
        <v>5325</v>
      </c>
    </row>
    <row r="737" ht="22.5" customHeight="1">
      <c r="A737" s="7" t="s">
        <v>5326</v>
      </c>
      <c r="B737" s="7" t="s">
        <v>2104</v>
      </c>
      <c r="C737" s="7" t="s">
        <v>2900</v>
      </c>
      <c r="D737" s="7" t="s">
        <v>2097</v>
      </c>
      <c r="F737" s="7"/>
      <c r="G737" s="7"/>
      <c r="H737" s="7" t="s">
        <v>2286</v>
      </c>
      <c r="J737" s="7" t="s">
        <v>5328</v>
      </c>
    </row>
    <row r="738" ht="22.5" customHeight="1">
      <c r="A738" s="7" t="s">
        <v>5329</v>
      </c>
      <c r="B738" s="7" t="s">
        <v>2104</v>
      </c>
      <c r="C738" s="7" t="s">
        <v>5332</v>
      </c>
      <c r="D738" s="7" t="s">
        <v>2097</v>
      </c>
      <c r="F738" s="7"/>
      <c r="G738" s="7"/>
      <c r="H738" s="7" t="s">
        <v>2286</v>
      </c>
      <c r="J738" s="7" t="s">
        <v>5325</v>
      </c>
    </row>
    <row r="739" ht="22.5" customHeight="1">
      <c r="A739" s="7" t="s">
        <v>5334</v>
      </c>
      <c r="B739" s="7" t="s">
        <v>2104</v>
      </c>
      <c r="C739" s="7" t="s">
        <v>2914</v>
      </c>
      <c r="D739" s="7" t="s">
        <v>2097</v>
      </c>
      <c r="F739" s="7"/>
      <c r="G739" s="7"/>
      <c r="H739" s="7" t="s">
        <v>2286</v>
      </c>
      <c r="J739" s="7" t="s">
        <v>5337</v>
      </c>
    </row>
    <row r="740" ht="22.5" customHeight="1">
      <c r="A740" s="7" t="s">
        <v>5339</v>
      </c>
      <c r="B740" s="7" t="s">
        <v>2104</v>
      </c>
      <c r="C740" s="7" t="s">
        <v>2919</v>
      </c>
      <c r="D740" s="7" t="s">
        <v>2097</v>
      </c>
      <c r="F740" s="7"/>
      <c r="G740" s="7"/>
      <c r="H740" s="7" t="s">
        <v>2286</v>
      </c>
      <c r="J740" s="7" t="s">
        <v>5340</v>
      </c>
    </row>
    <row r="741" ht="22.5" customHeight="1">
      <c r="A741" s="7" t="s">
        <v>5342</v>
      </c>
      <c r="B741" s="7" t="s">
        <v>2104</v>
      </c>
      <c r="C741" s="7" t="s">
        <v>2927</v>
      </c>
      <c r="D741" s="7" t="s">
        <v>2097</v>
      </c>
      <c r="F741" s="7"/>
      <c r="G741" s="7"/>
      <c r="H741" s="7" t="s">
        <v>2286</v>
      </c>
      <c r="J741" s="7" t="s">
        <v>5346</v>
      </c>
    </row>
    <row r="742" ht="22.5" customHeight="1">
      <c r="A742" s="7" t="s">
        <v>5347</v>
      </c>
      <c r="B742" s="7" t="s">
        <v>2104</v>
      </c>
      <c r="C742" s="7" t="s">
        <v>5350</v>
      </c>
      <c r="D742" s="7" t="s">
        <v>2097</v>
      </c>
      <c r="F742" s="7"/>
      <c r="G742" s="7"/>
      <c r="H742" s="7" t="s">
        <v>2286</v>
      </c>
      <c r="J742" s="7" t="s">
        <v>5353</v>
      </c>
    </row>
    <row r="743" ht="22.5" customHeight="1">
      <c r="A743" s="7" t="s">
        <v>5355</v>
      </c>
      <c r="B743" s="7" t="s">
        <v>2104</v>
      </c>
      <c r="C743" s="7" t="s">
        <v>2938</v>
      </c>
      <c r="D743" s="7" t="s">
        <v>2097</v>
      </c>
      <c r="F743" s="7"/>
      <c r="G743" s="7"/>
      <c r="H743" s="7" t="s">
        <v>2286</v>
      </c>
      <c r="J743" s="7" t="s">
        <v>5340</v>
      </c>
    </row>
    <row r="744" ht="22.5" customHeight="1">
      <c r="A744" s="7" t="s">
        <v>5359</v>
      </c>
      <c r="B744" s="7" t="s">
        <v>2104</v>
      </c>
      <c r="C744" s="7" t="s">
        <v>2949</v>
      </c>
      <c r="D744" s="7" t="s">
        <v>2097</v>
      </c>
      <c r="F744" s="7"/>
      <c r="G744" s="7"/>
      <c r="H744" s="7" t="s">
        <v>2286</v>
      </c>
      <c r="J744" s="7" t="s">
        <v>5363</v>
      </c>
    </row>
    <row r="745" ht="22.5" customHeight="1">
      <c r="A745" s="7" t="s">
        <v>5364</v>
      </c>
      <c r="B745" s="7" t="s">
        <v>2104</v>
      </c>
      <c r="C745" s="7" t="s">
        <v>2954</v>
      </c>
      <c r="D745" s="7" t="s">
        <v>2097</v>
      </c>
      <c r="F745" s="7"/>
      <c r="G745" s="7"/>
      <c r="H745" s="7" t="s">
        <v>2286</v>
      </c>
      <c r="J745" s="7" t="s">
        <v>5367</v>
      </c>
    </row>
    <row r="746" ht="22.5" customHeight="1">
      <c r="A746" s="7" t="s">
        <v>5369</v>
      </c>
      <c r="B746" s="7" t="s">
        <v>2104</v>
      </c>
      <c r="C746" s="7" t="s">
        <v>5370</v>
      </c>
      <c r="D746" s="7" t="s">
        <v>2097</v>
      </c>
      <c r="F746" s="7"/>
      <c r="G746" s="7"/>
      <c r="H746" s="7" t="s">
        <v>2286</v>
      </c>
      <c r="J746" s="7" t="s">
        <v>5367</v>
      </c>
    </row>
    <row r="747" ht="22.5" customHeight="1">
      <c r="A747" s="7" t="s">
        <v>5374</v>
      </c>
      <c r="B747" s="7" t="s">
        <v>2104</v>
      </c>
      <c r="C747" s="7" t="s">
        <v>2987</v>
      </c>
      <c r="D747" s="7" t="s">
        <v>2097</v>
      </c>
      <c r="F747" s="7"/>
      <c r="G747" s="7"/>
      <c r="H747" s="7" t="s">
        <v>2286</v>
      </c>
      <c r="J747" s="7" t="s">
        <v>5378</v>
      </c>
    </row>
    <row r="748" ht="22.5" customHeight="1">
      <c r="A748" s="7" t="s">
        <v>5379</v>
      </c>
      <c r="B748" s="7" t="s">
        <v>2104</v>
      </c>
      <c r="C748" s="7" t="s">
        <v>5380</v>
      </c>
      <c r="D748" s="7" t="s">
        <v>2097</v>
      </c>
      <c r="F748" s="7"/>
      <c r="G748" s="7"/>
      <c r="H748" s="7" t="s">
        <v>2286</v>
      </c>
      <c r="J748" s="7" t="s">
        <v>5386</v>
      </c>
    </row>
    <row r="749" ht="22.5" customHeight="1">
      <c r="A749" s="7" t="s">
        <v>5387</v>
      </c>
      <c r="B749" s="7" t="s">
        <v>2104</v>
      </c>
      <c r="C749" s="7" t="s">
        <v>3004</v>
      </c>
      <c r="D749" s="7" t="s">
        <v>2097</v>
      </c>
      <c r="F749" s="7"/>
      <c r="G749" s="7"/>
      <c r="H749" s="7" t="s">
        <v>2286</v>
      </c>
      <c r="J749" s="7" t="s">
        <v>5390</v>
      </c>
    </row>
    <row r="750" ht="22.5" customHeight="1">
      <c r="A750" s="7" t="s">
        <v>5391</v>
      </c>
      <c r="B750" s="7" t="s">
        <v>2104</v>
      </c>
      <c r="C750" s="7" t="s">
        <v>3015</v>
      </c>
      <c r="D750" s="7" t="s">
        <v>2097</v>
      </c>
      <c r="F750" s="7"/>
      <c r="G750" s="7"/>
      <c r="H750" s="7" t="s">
        <v>2286</v>
      </c>
      <c r="J750" s="7" t="s">
        <v>5394</v>
      </c>
    </row>
    <row r="751" ht="22.5" customHeight="1">
      <c r="A751" s="7" t="s">
        <v>5396</v>
      </c>
      <c r="B751" s="7" t="s">
        <v>2104</v>
      </c>
      <c r="C751" s="7" t="s">
        <v>5399</v>
      </c>
      <c r="D751" s="7" t="s">
        <v>2097</v>
      </c>
      <c r="F751" s="7"/>
      <c r="G751" s="7"/>
      <c r="H751" s="7" t="s">
        <v>2286</v>
      </c>
      <c r="J751" s="7" t="s">
        <v>5401</v>
      </c>
    </row>
    <row r="752" ht="22.5" customHeight="1">
      <c r="A752" s="7" t="s">
        <v>5402</v>
      </c>
      <c r="B752" s="7" t="s">
        <v>2104</v>
      </c>
      <c r="C752" s="7" t="s">
        <v>3032</v>
      </c>
      <c r="D752" s="7" t="s">
        <v>2097</v>
      </c>
      <c r="F752" s="7"/>
      <c r="G752" s="7"/>
      <c r="H752" s="7" t="s">
        <v>2286</v>
      </c>
      <c r="J752" s="7" t="s">
        <v>5407</v>
      </c>
    </row>
    <row r="753" ht="22.5" customHeight="1">
      <c r="A753" s="7" t="s">
        <v>5408</v>
      </c>
      <c r="B753" s="7" t="s">
        <v>2104</v>
      </c>
      <c r="C753" s="7" t="s">
        <v>3060</v>
      </c>
      <c r="D753" s="7" t="s">
        <v>2097</v>
      </c>
      <c r="F753" s="7"/>
      <c r="G753" s="7"/>
      <c r="H753" s="7" t="s">
        <v>2286</v>
      </c>
      <c r="J753" s="7" t="s">
        <v>5411</v>
      </c>
    </row>
    <row r="754" ht="22.5" customHeight="1">
      <c r="A754" s="7" t="s">
        <v>5412</v>
      </c>
      <c r="B754" s="7" t="s">
        <v>2104</v>
      </c>
      <c r="C754" s="7" t="s">
        <v>3102</v>
      </c>
      <c r="D754" s="7" t="s">
        <v>2097</v>
      </c>
      <c r="F754" s="7"/>
      <c r="G754" s="7"/>
      <c r="H754" s="7" t="s">
        <v>2286</v>
      </c>
      <c r="J754" s="7" t="s">
        <v>5413</v>
      </c>
    </row>
    <row r="755" ht="22.5" customHeight="1">
      <c r="A755" s="7" t="s">
        <v>5414</v>
      </c>
      <c r="B755" s="7" t="s">
        <v>2104</v>
      </c>
      <c r="C755" s="7" t="s">
        <v>5416</v>
      </c>
      <c r="D755" s="7" t="s">
        <v>2097</v>
      </c>
      <c r="F755" s="7"/>
      <c r="G755" s="7"/>
      <c r="H755" s="7" t="s">
        <v>2286</v>
      </c>
      <c r="J755" s="7" t="s">
        <v>5419</v>
      </c>
    </row>
    <row r="756" ht="22.5" customHeight="1">
      <c r="A756" s="7" t="s">
        <v>5420</v>
      </c>
      <c r="B756" s="7" t="s">
        <v>2104</v>
      </c>
      <c r="C756" s="7" t="s">
        <v>3114</v>
      </c>
      <c r="D756" s="7" t="s">
        <v>2097</v>
      </c>
      <c r="F756" s="7"/>
      <c r="G756" s="7"/>
      <c r="H756" s="7" t="s">
        <v>2286</v>
      </c>
      <c r="J756" s="7" t="s">
        <v>5423</v>
      </c>
    </row>
    <row r="757" ht="22.5" customHeight="1">
      <c r="A757" s="7" t="s">
        <v>5424</v>
      </c>
      <c r="B757" s="7" t="s">
        <v>2104</v>
      </c>
      <c r="C757" s="7" t="s">
        <v>3132</v>
      </c>
      <c r="D757" s="7" t="s">
        <v>2097</v>
      </c>
      <c r="F757" s="7"/>
      <c r="G757" s="7"/>
      <c r="H757" s="7" t="s">
        <v>2286</v>
      </c>
      <c r="J757" s="7" t="s">
        <v>5430</v>
      </c>
    </row>
    <row r="758" ht="22.5" customHeight="1">
      <c r="A758" s="7" t="s">
        <v>5431</v>
      </c>
      <c r="B758" s="7" t="s">
        <v>2104</v>
      </c>
      <c r="C758" s="7" t="s">
        <v>3142</v>
      </c>
      <c r="D758" s="7" t="s">
        <v>2097</v>
      </c>
      <c r="F758" s="7"/>
      <c r="G758" s="7"/>
      <c r="H758" s="7" t="s">
        <v>2286</v>
      </c>
      <c r="J758" s="7" t="s">
        <v>5435</v>
      </c>
    </row>
    <row r="759" ht="22.5" customHeight="1">
      <c r="A759" s="7" t="s">
        <v>5436</v>
      </c>
      <c r="B759" s="7" t="s">
        <v>2104</v>
      </c>
      <c r="C759" s="7" t="s">
        <v>5438</v>
      </c>
      <c r="D759" s="7" t="s">
        <v>2097</v>
      </c>
      <c r="F759" s="7"/>
      <c r="G759" s="7"/>
      <c r="H759" s="7" t="s">
        <v>2286</v>
      </c>
      <c r="J759" s="7" t="s">
        <v>5442</v>
      </c>
    </row>
    <row r="760" ht="22.5" customHeight="1">
      <c r="A760" s="7" t="s">
        <v>5444</v>
      </c>
      <c r="B760" s="7" t="s">
        <v>2104</v>
      </c>
      <c r="C760" s="7" t="s">
        <v>3149</v>
      </c>
      <c r="D760" s="7" t="s">
        <v>2097</v>
      </c>
      <c r="F760" s="7"/>
      <c r="G760" s="7"/>
      <c r="H760" s="7" t="s">
        <v>2286</v>
      </c>
      <c r="J760" s="7" t="s">
        <v>5446</v>
      </c>
    </row>
    <row r="761" ht="22.5" customHeight="1">
      <c r="A761" s="7" t="s">
        <v>5448</v>
      </c>
      <c r="B761" s="7" t="s">
        <v>2104</v>
      </c>
      <c r="C761" s="7" t="s">
        <v>3188</v>
      </c>
      <c r="D761" s="7" t="s">
        <v>2097</v>
      </c>
      <c r="F761" s="7"/>
      <c r="G761" s="7"/>
      <c r="H761" s="7" t="s">
        <v>2286</v>
      </c>
      <c r="J761" s="7" t="s">
        <v>5419</v>
      </c>
    </row>
    <row r="762" ht="22.5" customHeight="1">
      <c r="A762" s="7" t="s">
        <v>5455</v>
      </c>
      <c r="B762" s="7" t="s">
        <v>2104</v>
      </c>
      <c r="C762" s="7" t="s">
        <v>3204</v>
      </c>
      <c r="D762" s="7" t="s">
        <v>2097</v>
      </c>
      <c r="F762" s="7"/>
      <c r="G762" s="7"/>
      <c r="H762" s="7" t="s">
        <v>2286</v>
      </c>
      <c r="J762" s="7" t="s">
        <v>5459</v>
      </c>
    </row>
    <row r="763" ht="22.5" customHeight="1">
      <c r="A763" s="7" t="s">
        <v>5462</v>
      </c>
      <c r="B763" s="7" t="s">
        <v>2104</v>
      </c>
      <c r="C763" s="7" t="s">
        <v>3212</v>
      </c>
      <c r="D763" s="7" t="s">
        <v>2097</v>
      </c>
      <c r="F763" s="7"/>
      <c r="G763" s="7"/>
      <c r="H763" s="7" t="s">
        <v>2286</v>
      </c>
      <c r="J763" s="7" t="s">
        <v>5465</v>
      </c>
    </row>
    <row r="764" ht="22.5" customHeight="1">
      <c r="A764" s="7" t="s">
        <v>5466</v>
      </c>
      <c r="B764" s="7" t="s">
        <v>2104</v>
      </c>
      <c r="C764" s="7" t="s">
        <v>5467</v>
      </c>
      <c r="D764" s="7" t="s">
        <v>2097</v>
      </c>
      <c r="F764" s="7"/>
      <c r="G764" s="7"/>
      <c r="H764" s="7" t="s">
        <v>2286</v>
      </c>
      <c r="J764" s="7" t="s">
        <v>5471</v>
      </c>
    </row>
    <row r="765" ht="22.5" customHeight="1">
      <c r="A765" s="7" t="s">
        <v>5474</v>
      </c>
      <c r="B765" s="7" t="s">
        <v>2104</v>
      </c>
      <c r="C765" s="7" t="s">
        <v>3260</v>
      </c>
      <c r="D765" s="7" t="s">
        <v>2097</v>
      </c>
      <c r="F765" s="7"/>
      <c r="G765" s="7"/>
      <c r="H765" s="7" t="s">
        <v>2286</v>
      </c>
      <c r="J765" s="7" t="s">
        <v>5465</v>
      </c>
    </row>
    <row r="766" ht="22.5" customHeight="1">
      <c r="A766" s="7" t="s">
        <v>5477</v>
      </c>
      <c r="B766" s="7" t="s">
        <v>2104</v>
      </c>
      <c r="C766" s="7" t="s">
        <v>5479</v>
      </c>
      <c r="D766" s="7" t="s">
        <v>2097</v>
      </c>
      <c r="F766" s="7"/>
      <c r="G766" s="7"/>
      <c r="H766" s="7" t="s">
        <v>2286</v>
      </c>
      <c r="J766" s="7" t="s">
        <v>5483</v>
      </c>
    </row>
    <row r="767" ht="22.5" customHeight="1">
      <c r="A767" s="7" t="s">
        <v>5485</v>
      </c>
      <c r="B767" s="7" t="s">
        <v>2104</v>
      </c>
      <c r="C767" s="7" t="s">
        <v>3284</v>
      </c>
      <c r="D767" s="7" t="s">
        <v>2097</v>
      </c>
      <c r="F767" s="7"/>
      <c r="G767" s="7"/>
      <c r="H767" s="7" t="s">
        <v>2286</v>
      </c>
      <c r="J767" s="7" t="s">
        <v>5490</v>
      </c>
    </row>
    <row r="768" ht="22.5" customHeight="1">
      <c r="A768" s="7" t="s">
        <v>5491</v>
      </c>
      <c r="B768" s="7" t="s">
        <v>2104</v>
      </c>
      <c r="C768" s="7" t="s">
        <v>3381</v>
      </c>
      <c r="D768" s="7" t="s">
        <v>2097</v>
      </c>
      <c r="F768" s="7"/>
      <c r="G768" s="7"/>
      <c r="H768" s="7" t="s">
        <v>2286</v>
      </c>
      <c r="J768" s="7" t="s">
        <v>5465</v>
      </c>
    </row>
    <row r="769" ht="22.5" customHeight="1">
      <c r="A769" s="7" t="s">
        <v>5495</v>
      </c>
      <c r="B769" s="7" t="s">
        <v>2104</v>
      </c>
      <c r="C769" s="7" t="s">
        <v>3389</v>
      </c>
      <c r="D769" s="7" t="s">
        <v>2097</v>
      </c>
      <c r="F769" s="7"/>
      <c r="G769" s="7"/>
      <c r="H769" s="7" t="s">
        <v>2286</v>
      </c>
      <c r="J769" s="7" t="s">
        <v>5499</v>
      </c>
    </row>
    <row r="770" ht="22.5" customHeight="1">
      <c r="A770" s="7" t="s">
        <v>5501</v>
      </c>
      <c r="B770" s="7" t="s">
        <v>2104</v>
      </c>
      <c r="C770" s="7" t="s">
        <v>3415</v>
      </c>
      <c r="D770" s="7" t="s">
        <v>2097</v>
      </c>
      <c r="F770" s="7"/>
      <c r="G770" s="7"/>
      <c r="H770" s="7" t="s">
        <v>2286</v>
      </c>
      <c r="J770" s="7" t="s">
        <v>5502</v>
      </c>
    </row>
    <row r="771" ht="22.5" customHeight="1">
      <c r="A771" s="7" t="s">
        <v>5503</v>
      </c>
      <c r="B771" s="7" t="s">
        <v>2104</v>
      </c>
      <c r="C771" s="7" t="s">
        <v>5505</v>
      </c>
      <c r="D771" s="7" t="s">
        <v>2097</v>
      </c>
      <c r="F771" s="7"/>
      <c r="G771" s="7"/>
      <c r="H771" s="7" t="s">
        <v>2286</v>
      </c>
      <c r="J771" s="7" t="s">
        <v>5507</v>
      </c>
    </row>
    <row r="772" ht="22.5" customHeight="1">
      <c r="A772" s="7" t="s">
        <v>5508</v>
      </c>
      <c r="B772" s="7" t="s">
        <v>2104</v>
      </c>
      <c r="C772" s="7" t="s">
        <v>3421</v>
      </c>
      <c r="D772" s="7" t="s">
        <v>2097</v>
      </c>
      <c r="F772" s="7"/>
      <c r="G772" s="7"/>
      <c r="H772" s="7" t="s">
        <v>2286</v>
      </c>
      <c r="J772" s="7" t="s">
        <v>5511</v>
      </c>
    </row>
    <row r="773" ht="22.5" customHeight="1">
      <c r="A773" s="7" t="s">
        <v>5512</v>
      </c>
      <c r="B773" s="7" t="s">
        <v>2104</v>
      </c>
      <c r="C773" s="7" t="s">
        <v>3463</v>
      </c>
      <c r="D773" s="7" t="s">
        <v>2097</v>
      </c>
      <c r="F773" s="7"/>
      <c r="G773" s="7"/>
      <c r="H773" s="7" t="s">
        <v>2286</v>
      </c>
      <c r="J773" s="7" t="s">
        <v>5502</v>
      </c>
    </row>
    <row r="774" ht="22.5" customHeight="1">
      <c r="A774" s="7" t="s">
        <v>5516</v>
      </c>
      <c r="B774" s="7" t="s">
        <v>2104</v>
      </c>
      <c r="C774" s="7" t="s">
        <v>5518</v>
      </c>
      <c r="D774" s="7" t="s">
        <v>2097</v>
      </c>
      <c r="F774" s="7"/>
      <c r="G774" s="7"/>
      <c r="H774" s="7" t="s">
        <v>2286</v>
      </c>
      <c r="J774" s="7" t="s">
        <v>5520</v>
      </c>
    </row>
    <row r="775" ht="22.5" customHeight="1">
      <c r="A775" s="7" t="s">
        <v>5521</v>
      </c>
      <c r="B775" s="7" t="s">
        <v>2104</v>
      </c>
      <c r="C775" s="7" t="s">
        <v>3471</v>
      </c>
      <c r="D775" s="7" t="s">
        <v>2097</v>
      </c>
      <c r="F775" s="7"/>
      <c r="G775" s="7"/>
      <c r="H775" s="7" t="s">
        <v>2286</v>
      </c>
      <c r="J775" s="7" t="s">
        <v>5526</v>
      </c>
    </row>
    <row r="776" ht="22.5" customHeight="1">
      <c r="A776" s="7" t="s">
        <v>5528</v>
      </c>
      <c r="B776" s="7" t="s">
        <v>2104</v>
      </c>
      <c r="C776" s="7" t="s">
        <v>3518</v>
      </c>
      <c r="D776" s="7" t="s">
        <v>2097</v>
      </c>
      <c r="F776" s="7"/>
      <c r="G776" s="7"/>
      <c r="H776" s="7" t="s">
        <v>2286</v>
      </c>
      <c r="J776" s="7" t="s">
        <v>5502</v>
      </c>
    </row>
    <row r="777" ht="22.5" customHeight="1">
      <c r="A777" s="7" t="s">
        <v>5530</v>
      </c>
      <c r="B777" s="7" t="s">
        <v>2104</v>
      </c>
      <c r="C777" s="7" t="s">
        <v>3546</v>
      </c>
      <c r="D777" s="7" t="s">
        <v>2097</v>
      </c>
      <c r="F777" s="7"/>
      <c r="G777" s="7"/>
      <c r="H777" s="7" t="s">
        <v>2286</v>
      </c>
      <c r="J777" s="7" t="s">
        <v>5535</v>
      </c>
    </row>
    <row r="778" ht="22.5" customHeight="1">
      <c r="A778" s="7" t="s">
        <v>5537</v>
      </c>
      <c r="B778" s="7" t="s">
        <v>2104</v>
      </c>
      <c r="C778" s="7" t="s">
        <v>5539</v>
      </c>
      <c r="D778" s="7" t="s">
        <v>2097</v>
      </c>
      <c r="F778" s="7"/>
      <c r="G778" s="7"/>
      <c r="H778" s="7" t="s">
        <v>2286</v>
      </c>
      <c r="J778" s="7" t="s">
        <v>5541</v>
      </c>
    </row>
    <row r="779" ht="22.5" customHeight="1">
      <c r="A779" s="7" t="s">
        <v>5543</v>
      </c>
      <c r="B779" s="7" t="s">
        <v>2104</v>
      </c>
      <c r="C779" s="7" t="s">
        <v>3671</v>
      </c>
      <c r="D779" s="7" t="s">
        <v>2097</v>
      </c>
      <c r="F779" s="7"/>
      <c r="G779" s="7"/>
      <c r="H779" s="7" t="s">
        <v>2286</v>
      </c>
      <c r="J779" s="7" t="s">
        <v>5548</v>
      </c>
    </row>
    <row r="780" ht="22.5" customHeight="1">
      <c r="A780" s="7" t="s">
        <v>5549</v>
      </c>
      <c r="B780" s="7" t="s">
        <v>2104</v>
      </c>
      <c r="C780" s="7" t="s">
        <v>3690</v>
      </c>
      <c r="D780" s="7" t="s">
        <v>2097</v>
      </c>
      <c r="F780" s="7"/>
      <c r="G780" s="7"/>
      <c r="H780" s="7" t="s">
        <v>2286</v>
      </c>
      <c r="J780" s="7" t="s">
        <v>5551</v>
      </c>
    </row>
    <row r="781" ht="22.5" customHeight="1">
      <c r="A781" s="7" t="s">
        <v>5552</v>
      </c>
      <c r="B781" s="7" t="s">
        <v>2104</v>
      </c>
      <c r="C781" s="7" t="s">
        <v>3709</v>
      </c>
      <c r="D781" s="7" t="s">
        <v>2097</v>
      </c>
      <c r="F781" s="7"/>
      <c r="G781" s="7"/>
      <c r="H781" s="7" t="s">
        <v>2286</v>
      </c>
      <c r="J781" s="7" t="s">
        <v>5557</v>
      </c>
    </row>
    <row r="782" ht="22.5" customHeight="1">
      <c r="A782" s="7" t="s">
        <v>5558</v>
      </c>
      <c r="B782" s="7" t="s">
        <v>2104</v>
      </c>
      <c r="C782" s="7" t="s">
        <v>3716</v>
      </c>
      <c r="D782" s="7" t="s">
        <v>2097</v>
      </c>
      <c r="F782" s="7"/>
      <c r="G782" s="7"/>
      <c r="H782" s="7" t="s">
        <v>2286</v>
      </c>
      <c r="J782" s="7" t="s">
        <v>5557</v>
      </c>
    </row>
    <row r="783" ht="22.5" customHeight="1">
      <c r="A783" s="7" t="s">
        <v>5563</v>
      </c>
      <c r="B783" s="7" t="s">
        <v>2104</v>
      </c>
      <c r="C783" s="7" t="s">
        <v>5566</v>
      </c>
      <c r="D783" s="7" t="s">
        <v>2097</v>
      </c>
      <c r="F783" s="7"/>
      <c r="G783" s="7"/>
      <c r="H783" s="7" t="s">
        <v>2286</v>
      </c>
      <c r="J783" s="7" t="s">
        <v>5569</v>
      </c>
    </row>
    <row r="784" ht="22.5" customHeight="1">
      <c r="A784" s="7" t="s">
        <v>5570</v>
      </c>
      <c r="B784" s="7" t="s">
        <v>2104</v>
      </c>
      <c r="C784" s="7" t="s">
        <v>3721</v>
      </c>
      <c r="D784" s="7" t="s">
        <v>2097</v>
      </c>
      <c r="F784" s="7"/>
      <c r="G784" s="7"/>
      <c r="H784" s="7" t="s">
        <v>2286</v>
      </c>
      <c r="J784" s="7" t="s">
        <v>5574</v>
      </c>
    </row>
    <row r="785" ht="22.5" customHeight="1">
      <c r="A785" s="7" t="s">
        <v>5575</v>
      </c>
      <c r="B785" s="7" t="s">
        <v>2104</v>
      </c>
      <c r="C785" s="7" t="s">
        <v>3758</v>
      </c>
      <c r="D785" s="7" t="s">
        <v>2097</v>
      </c>
      <c r="F785" s="7"/>
      <c r="G785" s="7"/>
      <c r="H785" s="7" t="s">
        <v>2286</v>
      </c>
      <c r="J785" s="7" t="s">
        <v>5580</v>
      </c>
    </row>
    <row r="786" ht="22.5" customHeight="1">
      <c r="A786" s="7" t="s">
        <v>5581</v>
      </c>
      <c r="B786" s="7" t="s">
        <v>2104</v>
      </c>
      <c r="C786" s="7" t="s">
        <v>3770</v>
      </c>
      <c r="D786" s="7" t="s">
        <v>2097</v>
      </c>
      <c r="F786" s="7"/>
      <c r="G786" s="7"/>
      <c r="H786" s="7" t="s">
        <v>2286</v>
      </c>
      <c r="J786" s="7" t="s">
        <v>5585</v>
      </c>
    </row>
    <row r="787" ht="22.5" customHeight="1">
      <c r="A787" s="7" t="s">
        <v>5586</v>
      </c>
      <c r="B787" s="7" t="s">
        <v>2104</v>
      </c>
      <c r="C787" s="7" t="s">
        <v>3776</v>
      </c>
      <c r="D787" s="7" t="s">
        <v>2097</v>
      </c>
      <c r="F787" s="7"/>
      <c r="G787" s="7"/>
      <c r="H787" s="7" t="s">
        <v>2286</v>
      </c>
      <c r="J787" s="7" t="s">
        <v>5580</v>
      </c>
    </row>
    <row r="788" ht="22.5" customHeight="1">
      <c r="A788" s="7" t="s">
        <v>5589</v>
      </c>
      <c r="B788" s="7" t="s">
        <v>2104</v>
      </c>
      <c r="C788" s="7" t="s">
        <v>5590</v>
      </c>
      <c r="D788" s="7" t="s">
        <v>2097</v>
      </c>
      <c r="F788" s="7"/>
      <c r="G788" s="7"/>
      <c r="H788" s="7" t="s">
        <v>2286</v>
      </c>
      <c r="J788" s="7" t="s">
        <v>5592</v>
      </c>
    </row>
    <row r="789" ht="22.5" customHeight="1">
      <c r="A789" s="7" t="s">
        <v>5593</v>
      </c>
      <c r="B789" s="7" t="s">
        <v>2104</v>
      </c>
      <c r="C789" s="7" t="s">
        <v>3783</v>
      </c>
      <c r="D789" s="7" t="s">
        <v>2097</v>
      </c>
      <c r="F789" s="7"/>
      <c r="G789" s="7"/>
      <c r="H789" s="7" t="s">
        <v>2286</v>
      </c>
      <c r="J789" s="7" t="s">
        <v>5594</v>
      </c>
    </row>
    <row r="790" ht="22.5" customHeight="1">
      <c r="A790" s="7" t="s">
        <v>5596</v>
      </c>
      <c r="B790" s="7" t="s">
        <v>2104</v>
      </c>
      <c r="C790" s="7" t="s">
        <v>3794</v>
      </c>
      <c r="D790" s="7" t="s">
        <v>2097</v>
      </c>
      <c r="F790" s="7"/>
      <c r="G790" s="7"/>
      <c r="H790" s="7" t="s">
        <v>2286</v>
      </c>
      <c r="J790" s="7" t="s">
        <v>5602</v>
      </c>
    </row>
    <row r="791" ht="22.5" customHeight="1">
      <c r="A791" s="7" t="s">
        <v>5603</v>
      </c>
      <c r="B791" s="7" t="s">
        <v>2104</v>
      </c>
      <c r="C791" s="7" t="s">
        <v>5604</v>
      </c>
      <c r="D791" s="7" t="s">
        <v>2097</v>
      </c>
      <c r="F791" s="7"/>
      <c r="G791" s="7"/>
      <c r="H791" s="7" t="s">
        <v>2286</v>
      </c>
      <c r="J791" s="7" t="s">
        <v>5607</v>
      </c>
    </row>
    <row r="792" ht="22.5" customHeight="1">
      <c r="A792" s="7" t="s">
        <v>5609</v>
      </c>
      <c r="B792" s="7" t="s">
        <v>2104</v>
      </c>
      <c r="C792" s="7" t="s">
        <v>3848</v>
      </c>
      <c r="D792" s="7" t="s">
        <v>2097</v>
      </c>
      <c r="F792" s="7"/>
      <c r="G792" s="7"/>
      <c r="H792" s="7" t="s">
        <v>2286</v>
      </c>
      <c r="J792" s="7" t="s">
        <v>5614</v>
      </c>
    </row>
    <row r="793" ht="22.5" customHeight="1">
      <c r="A793" s="7" t="s">
        <v>5615</v>
      </c>
      <c r="B793" s="7" t="s">
        <v>2104</v>
      </c>
      <c r="C793" s="7" t="s">
        <v>3858</v>
      </c>
      <c r="D793" s="7" t="s">
        <v>2097</v>
      </c>
      <c r="F793" s="7"/>
      <c r="G793" s="7"/>
      <c r="H793" s="7" t="s">
        <v>2286</v>
      </c>
      <c r="J793" s="7" t="s">
        <v>5618</v>
      </c>
    </row>
    <row r="794" ht="22.5" customHeight="1">
      <c r="A794" s="7" t="s">
        <v>5620</v>
      </c>
      <c r="B794" s="7" t="s">
        <v>2104</v>
      </c>
      <c r="C794" s="7" t="s">
        <v>3888</v>
      </c>
      <c r="D794" s="7" t="s">
        <v>2097</v>
      </c>
      <c r="F794" s="7"/>
      <c r="G794" s="7"/>
      <c r="H794" s="7" t="s">
        <v>2286</v>
      </c>
      <c r="J794" s="7" t="s">
        <v>5623</v>
      </c>
    </row>
    <row r="795" ht="22.5" customHeight="1">
      <c r="A795" s="7" t="s">
        <v>5625</v>
      </c>
      <c r="B795" s="7" t="s">
        <v>2104</v>
      </c>
      <c r="C795" s="7" t="s">
        <v>5627</v>
      </c>
      <c r="D795" s="7" t="s">
        <v>2097</v>
      </c>
      <c r="F795" s="7"/>
      <c r="G795" s="7"/>
      <c r="H795" s="7" t="s">
        <v>2286</v>
      </c>
      <c r="J795" s="7" t="s">
        <v>5631</v>
      </c>
    </row>
    <row r="796" ht="22.5" customHeight="1">
      <c r="A796" s="7" t="s">
        <v>5632</v>
      </c>
      <c r="B796" s="7" t="s">
        <v>2104</v>
      </c>
      <c r="C796" s="7" t="s">
        <v>3953</v>
      </c>
      <c r="D796" s="7" t="s">
        <v>2097</v>
      </c>
      <c r="F796" s="7"/>
      <c r="G796" s="7"/>
      <c r="H796" s="7" t="s">
        <v>2286</v>
      </c>
      <c r="J796" s="7" t="s">
        <v>5637</v>
      </c>
    </row>
    <row r="797" ht="22.5" customHeight="1">
      <c r="A797" s="7" t="s">
        <v>5639</v>
      </c>
      <c r="B797" s="7" t="s">
        <v>2104</v>
      </c>
      <c r="C797" s="7" t="s">
        <v>3967</v>
      </c>
      <c r="D797" s="7" t="s">
        <v>2097</v>
      </c>
      <c r="F797" s="7"/>
      <c r="G797" s="7"/>
      <c r="H797" s="7" t="s">
        <v>2286</v>
      </c>
      <c r="J797" s="7" t="s">
        <v>5642</v>
      </c>
    </row>
    <row r="798" ht="22.5" customHeight="1">
      <c r="A798" s="7" t="s">
        <v>5644</v>
      </c>
      <c r="B798" s="7" t="s">
        <v>2104</v>
      </c>
      <c r="C798" s="7" t="s">
        <v>5646</v>
      </c>
      <c r="D798" s="7" t="s">
        <v>2097</v>
      </c>
      <c r="F798" s="7"/>
      <c r="G798" s="7"/>
      <c r="H798" s="7" t="s">
        <v>2286</v>
      </c>
      <c r="J798" s="7" t="s">
        <v>5648</v>
      </c>
    </row>
    <row r="799" ht="22.5" customHeight="1">
      <c r="A799" s="7" t="s">
        <v>5649</v>
      </c>
      <c r="B799" s="7" t="s">
        <v>2104</v>
      </c>
      <c r="C799" s="7" t="s">
        <v>3989</v>
      </c>
      <c r="D799" s="7" t="s">
        <v>2097</v>
      </c>
      <c r="F799" s="7"/>
      <c r="G799" s="7"/>
      <c r="H799" s="7" t="s">
        <v>2286</v>
      </c>
      <c r="J799" s="7" t="s">
        <v>5654</v>
      </c>
    </row>
    <row r="800" ht="22.5" customHeight="1">
      <c r="A800" s="7" t="s">
        <v>5655</v>
      </c>
      <c r="B800" s="7" t="s">
        <v>2104</v>
      </c>
      <c r="C800" s="7" t="s">
        <v>4013</v>
      </c>
      <c r="D800" s="7" t="s">
        <v>2097</v>
      </c>
      <c r="F800" s="7"/>
      <c r="G800" s="7"/>
      <c r="H800" s="7" t="s">
        <v>2286</v>
      </c>
      <c r="J800" s="7" t="s">
        <v>5654</v>
      </c>
    </row>
    <row r="801" ht="22.5" customHeight="1">
      <c r="A801" s="7" t="s">
        <v>5659</v>
      </c>
      <c r="B801" s="7" t="s">
        <v>2104</v>
      </c>
      <c r="C801" s="7" t="s">
        <v>4038</v>
      </c>
      <c r="D801" s="7" t="s">
        <v>2097</v>
      </c>
      <c r="F801" s="7"/>
      <c r="G801" s="7"/>
      <c r="H801" s="7" t="s">
        <v>2286</v>
      </c>
      <c r="J801" s="7" t="s">
        <v>5665</v>
      </c>
    </row>
    <row r="802" ht="22.5" customHeight="1">
      <c r="A802" s="7" t="s">
        <v>5666</v>
      </c>
      <c r="B802" s="7" t="s">
        <v>2104</v>
      </c>
      <c r="C802" s="7" t="s">
        <v>5667</v>
      </c>
      <c r="D802" s="7" t="s">
        <v>2097</v>
      </c>
      <c r="F802" s="7"/>
      <c r="G802" s="7"/>
      <c r="H802" s="7" t="s">
        <v>2286</v>
      </c>
      <c r="J802" s="7" t="s">
        <v>5671</v>
      </c>
    </row>
    <row r="803" ht="22.5" customHeight="1">
      <c r="A803" s="7" t="s">
        <v>5674</v>
      </c>
      <c r="B803" s="7" t="s">
        <v>2104</v>
      </c>
      <c r="C803" s="7" t="s">
        <v>4051</v>
      </c>
      <c r="D803" s="7" t="s">
        <v>2097</v>
      </c>
      <c r="F803" s="7"/>
      <c r="G803" s="7"/>
      <c r="H803" s="7" t="s">
        <v>2286</v>
      </c>
      <c r="J803" s="7" t="s">
        <v>5677</v>
      </c>
    </row>
    <row r="804" ht="22.5" customHeight="1">
      <c r="A804" s="7" t="s">
        <v>5680</v>
      </c>
      <c r="B804" s="7" t="s">
        <v>2104</v>
      </c>
      <c r="C804" s="7" t="s">
        <v>4133</v>
      </c>
      <c r="D804" s="7" t="s">
        <v>2097</v>
      </c>
      <c r="F804" s="7"/>
      <c r="G804" s="7"/>
      <c r="H804" s="7" t="s">
        <v>2286</v>
      </c>
      <c r="J804" s="7" t="s">
        <v>5684</v>
      </c>
    </row>
    <row r="805" ht="22.5" customHeight="1">
      <c r="A805" s="7" t="s">
        <v>5686</v>
      </c>
      <c r="B805" s="7" t="s">
        <v>2104</v>
      </c>
      <c r="C805" s="7" t="s">
        <v>4147</v>
      </c>
      <c r="D805" s="7" t="s">
        <v>2097</v>
      </c>
      <c r="F805" s="7"/>
      <c r="G805" s="7"/>
      <c r="H805" s="7" t="s">
        <v>2286</v>
      </c>
      <c r="J805" s="7" t="s">
        <v>5691</v>
      </c>
    </row>
    <row r="806" ht="22.5" customHeight="1">
      <c r="A806" s="7" t="s">
        <v>5692</v>
      </c>
      <c r="B806" s="7" t="s">
        <v>2104</v>
      </c>
      <c r="C806" s="7" t="s">
        <v>4175</v>
      </c>
      <c r="D806" s="7" t="s">
        <v>2097</v>
      </c>
      <c r="F806" s="7"/>
      <c r="G806" s="7"/>
      <c r="H806" s="7" t="s">
        <v>2286</v>
      </c>
      <c r="J806" s="7" t="s">
        <v>5697</v>
      </c>
    </row>
    <row r="807" ht="22.5" customHeight="1">
      <c r="A807" s="7" t="s">
        <v>5699</v>
      </c>
      <c r="B807" s="7" t="s">
        <v>2104</v>
      </c>
      <c r="C807" s="7" t="s">
        <v>5700</v>
      </c>
      <c r="D807" s="7" t="s">
        <v>2097</v>
      </c>
      <c r="F807" s="7"/>
      <c r="G807" s="7"/>
      <c r="H807" s="7" t="s">
        <v>2286</v>
      </c>
      <c r="J807" s="7" t="s">
        <v>5703</v>
      </c>
    </row>
    <row r="808" ht="22.5" customHeight="1">
      <c r="A808" s="7" t="s">
        <v>5705</v>
      </c>
      <c r="B808" s="7" t="s">
        <v>2104</v>
      </c>
      <c r="C808" s="7" t="s">
        <v>4188</v>
      </c>
      <c r="D808" s="7" t="s">
        <v>2097</v>
      </c>
      <c r="F808" s="7"/>
      <c r="G808" s="7"/>
      <c r="H808" s="7" t="s">
        <v>2286</v>
      </c>
      <c r="J808" s="7" t="s">
        <v>5707</v>
      </c>
    </row>
    <row r="809" ht="22.5" customHeight="1">
      <c r="A809" s="7" t="s">
        <v>5708</v>
      </c>
      <c r="B809" s="7" t="s">
        <v>2104</v>
      </c>
      <c r="C809" s="7" t="s">
        <v>4218</v>
      </c>
      <c r="D809" s="7" t="s">
        <v>2097</v>
      </c>
      <c r="F809" s="7"/>
      <c r="G809" s="7"/>
      <c r="H809" s="7" t="s">
        <v>2286</v>
      </c>
      <c r="J809" s="7" t="s">
        <v>5711</v>
      </c>
    </row>
    <row r="810" ht="22.5" customHeight="1">
      <c r="A810" s="7" t="s">
        <v>5713</v>
      </c>
      <c r="B810" s="7" t="s">
        <v>2104</v>
      </c>
      <c r="C810" s="7" t="s">
        <v>4279</v>
      </c>
      <c r="D810" s="7" t="s">
        <v>2097</v>
      </c>
      <c r="F810" s="7"/>
      <c r="G810" s="7"/>
      <c r="H810" s="7" t="s">
        <v>2286</v>
      </c>
      <c r="J810" s="7" t="s">
        <v>5684</v>
      </c>
    </row>
    <row r="811" ht="22.5" customHeight="1">
      <c r="A811" s="7" t="s">
        <v>5716</v>
      </c>
      <c r="B811" s="7" t="s">
        <v>2104</v>
      </c>
      <c r="C811" s="7" t="s">
        <v>4293</v>
      </c>
      <c r="D811" s="7" t="s">
        <v>2097</v>
      </c>
      <c r="F811" s="7"/>
      <c r="G811" s="7"/>
      <c r="H811" s="7" t="s">
        <v>2286</v>
      </c>
      <c r="J811" s="7" t="s">
        <v>5691</v>
      </c>
    </row>
    <row r="812" ht="22.5" customHeight="1">
      <c r="A812" s="7" t="s">
        <v>5720</v>
      </c>
      <c r="B812" s="7" t="s">
        <v>2104</v>
      </c>
      <c r="C812" s="7" t="s">
        <v>5722</v>
      </c>
      <c r="D812" s="7" t="s">
        <v>2097</v>
      </c>
      <c r="F812" s="7"/>
      <c r="G812" s="7"/>
      <c r="H812" s="7" t="s">
        <v>2286</v>
      </c>
      <c r="J812" s="7" t="s">
        <v>5726</v>
      </c>
    </row>
    <row r="813" ht="22.5" customHeight="1">
      <c r="A813" s="7" t="s">
        <v>5727</v>
      </c>
      <c r="B813" s="7" t="s">
        <v>2104</v>
      </c>
      <c r="C813" s="7" t="s">
        <v>4319</v>
      </c>
      <c r="D813" s="7" t="s">
        <v>2097</v>
      </c>
      <c r="F813" s="7"/>
      <c r="G813" s="7"/>
      <c r="H813" s="7" t="s">
        <v>2286</v>
      </c>
      <c r="J813" s="7" t="s">
        <v>5728</v>
      </c>
    </row>
    <row r="814" ht="22.5" customHeight="1">
      <c r="A814" s="7" t="s">
        <v>5729</v>
      </c>
      <c r="B814" s="7" t="s">
        <v>2104</v>
      </c>
      <c r="C814" s="7" t="s">
        <v>5731</v>
      </c>
      <c r="D814" s="7" t="s">
        <v>2097</v>
      </c>
      <c r="F814" s="7"/>
      <c r="G814" s="7"/>
      <c r="H814" s="7" t="s">
        <v>2286</v>
      </c>
      <c r="J814" s="7" t="s">
        <v>5691</v>
      </c>
    </row>
    <row r="815" ht="22.5" customHeight="1">
      <c r="A815" s="7" t="s">
        <v>5735</v>
      </c>
      <c r="B815" s="7" t="s">
        <v>2104</v>
      </c>
      <c r="C815" s="7" t="s">
        <v>4329</v>
      </c>
      <c r="D815" s="7" t="s">
        <v>2097</v>
      </c>
      <c r="F815" s="7"/>
      <c r="G815" s="7"/>
      <c r="H815" s="7" t="s">
        <v>2286</v>
      </c>
      <c r="J815" s="7" t="s">
        <v>5739</v>
      </c>
    </row>
    <row r="816" ht="22.5" customHeight="1">
      <c r="A816" s="7" t="s">
        <v>5740</v>
      </c>
      <c r="B816" s="7" t="s">
        <v>2104</v>
      </c>
      <c r="C816" s="7" t="s">
        <v>5742</v>
      </c>
      <c r="D816" s="7" t="s">
        <v>2097</v>
      </c>
      <c r="F816" s="7"/>
      <c r="G816" s="7"/>
      <c r="H816" s="7" t="s">
        <v>2286</v>
      </c>
      <c r="J816" s="7" t="s">
        <v>5743</v>
      </c>
    </row>
    <row r="817" ht="22.5" customHeight="1">
      <c r="A817" s="7" t="s">
        <v>5745</v>
      </c>
      <c r="B817" s="7" t="s">
        <v>2104</v>
      </c>
      <c r="C817" s="7" t="s">
        <v>4415</v>
      </c>
      <c r="D817" s="7" t="s">
        <v>2097</v>
      </c>
      <c r="F817" s="7"/>
      <c r="G817" s="7"/>
      <c r="H817" s="7" t="s">
        <v>2286</v>
      </c>
      <c r="J817" s="7" t="s">
        <v>5749</v>
      </c>
    </row>
    <row r="818" ht="22.5" customHeight="1">
      <c r="A818" s="7" t="s">
        <v>5751</v>
      </c>
      <c r="B818" s="7" t="s">
        <v>2104</v>
      </c>
      <c r="C818" s="7" t="s">
        <v>5752</v>
      </c>
      <c r="D818" s="7" t="s">
        <v>2097</v>
      </c>
      <c r="F818" s="7"/>
      <c r="G818" s="7"/>
      <c r="H818" s="7" t="s">
        <v>2286</v>
      </c>
      <c r="J818" s="7" t="s">
        <v>5749</v>
      </c>
    </row>
    <row r="819" ht="22.5" customHeight="1">
      <c r="A819" s="7" t="s">
        <v>5754</v>
      </c>
      <c r="B819" s="7" t="s">
        <v>2104</v>
      </c>
      <c r="C819" s="7" t="s">
        <v>4678</v>
      </c>
      <c r="D819" s="7" t="s">
        <v>2097</v>
      </c>
      <c r="F819" s="7"/>
      <c r="G819" s="7"/>
      <c r="H819" s="7" t="s">
        <v>2286</v>
      </c>
      <c r="J819" s="7" t="s">
        <v>5757</v>
      </c>
    </row>
    <row r="820" ht="22.5" customHeight="1">
      <c r="A820" s="7" t="s">
        <v>5758</v>
      </c>
      <c r="B820" s="7" t="s">
        <v>2104</v>
      </c>
      <c r="C820" s="7" t="s">
        <v>5760</v>
      </c>
      <c r="D820" s="7" t="s">
        <v>2097</v>
      </c>
      <c r="F820" s="7"/>
      <c r="G820" s="7"/>
      <c r="H820" s="7" t="s">
        <v>2286</v>
      </c>
      <c r="J820" s="7" t="s">
        <v>5765</v>
      </c>
    </row>
    <row r="821" ht="22.5" customHeight="1">
      <c r="A821" s="7" t="s">
        <v>5768</v>
      </c>
      <c r="B821" s="7" t="s">
        <v>2104</v>
      </c>
      <c r="C821" s="7" t="s">
        <v>5769</v>
      </c>
      <c r="D821" s="7" t="s">
        <v>2097</v>
      </c>
      <c r="F821" s="7"/>
      <c r="G821" s="7"/>
      <c r="H821" s="7" t="s">
        <v>2286</v>
      </c>
      <c r="J821" s="7" t="s">
        <v>5770</v>
      </c>
    </row>
    <row r="822" ht="22.5" customHeight="1">
      <c r="A822" s="7" t="s">
        <v>5771</v>
      </c>
      <c r="B822" s="7" t="s">
        <v>2104</v>
      </c>
      <c r="C822" s="7" t="s">
        <v>4960</v>
      </c>
      <c r="D822" s="7" t="s">
        <v>2097</v>
      </c>
      <c r="F822" s="7"/>
      <c r="G822" s="7"/>
      <c r="H822" s="7" t="s">
        <v>2286</v>
      </c>
      <c r="J822" s="7" t="s">
        <v>5775</v>
      </c>
    </row>
    <row r="823" ht="22.5" customHeight="1">
      <c r="A823" s="7" t="s">
        <v>5776</v>
      </c>
      <c r="B823" s="7" t="s">
        <v>2104</v>
      </c>
      <c r="C823" s="7" t="s">
        <v>4974</v>
      </c>
      <c r="D823" s="7" t="s">
        <v>2097</v>
      </c>
      <c r="F823" s="7"/>
      <c r="G823" s="7"/>
      <c r="H823" s="7" t="s">
        <v>2286</v>
      </c>
      <c r="J823" s="7" t="s">
        <v>5779</v>
      </c>
    </row>
    <row r="824" ht="22.5" customHeight="1">
      <c r="A824" s="7" t="s">
        <v>5780</v>
      </c>
      <c r="B824" s="7" t="s">
        <v>2104</v>
      </c>
      <c r="C824" s="7" t="s">
        <v>5015</v>
      </c>
      <c r="D824" s="7" t="s">
        <v>2097</v>
      </c>
      <c r="F824" s="7"/>
      <c r="G824" s="7"/>
      <c r="H824" s="7" t="s">
        <v>2286</v>
      </c>
      <c r="J824" s="7" t="s">
        <v>5785</v>
      </c>
    </row>
    <row r="825" ht="22.5" customHeight="1">
      <c r="A825" s="7" t="s">
        <v>5786</v>
      </c>
      <c r="B825" s="7" t="s">
        <v>2104</v>
      </c>
      <c r="C825" s="7" t="s">
        <v>5048</v>
      </c>
      <c r="D825" s="7" t="s">
        <v>2097</v>
      </c>
      <c r="F825" s="7"/>
      <c r="G825" s="7"/>
      <c r="H825" s="7" t="s">
        <v>2286</v>
      </c>
      <c r="J825" s="7" t="s">
        <v>5789</v>
      </c>
    </row>
    <row r="826" ht="22.5" customHeight="1">
      <c r="A826" s="7" t="s">
        <v>5792</v>
      </c>
      <c r="B826" s="7" t="s">
        <v>2104</v>
      </c>
      <c r="C826" s="7" t="s">
        <v>5793</v>
      </c>
      <c r="D826" s="7" t="s">
        <v>2097</v>
      </c>
      <c r="F826" s="7"/>
      <c r="G826" s="7"/>
      <c r="H826" s="7" t="s">
        <v>2286</v>
      </c>
      <c r="J826" s="7" t="s">
        <v>5794</v>
      </c>
    </row>
    <row r="827" ht="22.5" customHeight="1">
      <c r="A827" s="7" t="s">
        <v>5796</v>
      </c>
      <c r="B827" s="7" t="s">
        <v>2104</v>
      </c>
      <c r="C827" s="7" t="s">
        <v>5134</v>
      </c>
      <c r="D827" s="7" t="s">
        <v>2097</v>
      </c>
      <c r="F827" s="7"/>
      <c r="G827" s="7"/>
      <c r="H827" s="7" t="s">
        <v>2286</v>
      </c>
      <c r="J827" s="7" t="s">
        <v>5800</v>
      </c>
    </row>
    <row r="828" ht="22.5" customHeight="1">
      <c r="A828" s="7" t="s">
        <v>5802</v>
      </c>
      <c r="B828" s="7" t="s">
        <v>2104</v>
      </c>
      <c r="C828" s="7" t="s">
        <v>5153</v>
      </c>
      <c r="D828" s="7" t="s">
        <v>2097</v>
      </c>
      <c r="F828" s="7"/>
      <c r="G828" s="7"/>
      <c r="H828" s="7" t="s">
        <v>2286</v>
      </c>
      <c r="J828" s="7" t="s">
        <v>5794</v>
      </c>
    </row>
    <row r="829" ht="22.5" customHeight="1">
      <c r="A829" s="7" t="s">
        <v>5805</v>
      </c>
      <c r="B829" s="7" t="s">
        <v>2104</v>
      </c>
      <c r="C829" s="7" t="s">
        <v>5807</v>
      </c>
      <c r="D829" s="7" t="s">
        <v>2097</v>
      </c>
      <c r="F829" s="7"/>
      <c r="G829" s="7"/>
      <c r="H829" s="7" t="s">
        <v>2286</v>
      </c>
      <c r="J829" s="7" t="s">
        <v>5810</v>
      </c>
    </row>
    <row r="830" ht="22.5" customHeight="1">
      <c r="A830" s="7" t="s">
        <v>5812</v>
      </c>
      <c r="B830" s="7" t="s">
        <v>2104</v>
      </c>
      <c r="C830" s="7" t="s">
        <v>5223</v>
      </c>
      <c r="D830" s="7" t="s">
        <v>2097</v>
      </c>
      <c r="F830" s="7"/>
      <c r="G830" s="7"/>
      <c r="H830" s="7" t="s">
        <v>2286</v>
      </c>
      <c r="J830" s="7" t="s">
        <v>5816</v>
      </c>
    </row>
    <row r="831" ht="22.5" customHeight="1">
      <c r="A831" s="7" t="s">
        <v>5817</v>
      </c>
      <c r="B831" s="7" t="s">
        <v>2104</v>
      </c>
      <c r="C831" s="7" t="s">
        <v>5330</v>
      </c>
      <c r="D831" s="7" t="s">
        <v>2097</v>
      </c>
      <c r="F831" s="7"/>
      <c r="G831" s="7"/>
      <c r="H831" s="7" t="s">
        <v>2286</v>
      </c>
      <c r="J831" s="7" t="s">
        <v>5819</v>
      </c>
    </row>
    <row r="832" ht="22.5" customHeight="1">
      <c r="A832" s="7" t="s">
        <v>5820</v>
      </c>
      <c r="B832" s="7" t="s">
        <v>2104</v>
      </c>
      <c r="C832" s="7" t="s">
        <v>5343</v>
      </c>
      <c r="D832" s="7" t="s">
        <v>2097</v>
      </c>
      <c r="F832" s="7"/>
      <c r="G832" s="7"/>
      <c r="H832" s="7" t="s">
        <v>2286</v>
      </c>
      <c r="J832" s="7" t="s">
        <v>5824</v>
      </c>
    </row>
    <row r="833" ht="22.5" customHeight="1">
      <c r="A833" s="7" t="s">
        <v>5825</v>
      </c>
      <c r="B833" s="7" t="s">
        <v>2104</v>
      </c>
      <c r="C833" s="7" t="s">
        <v>5827</v>
      </c>
      <c r="D833" s="7" t="s">
        <v>2097</v>
      </c>
      <c r="F833" s="7"/>
      <c r="G833" s="7"/>
      <c r="H833" s="7" t="s">
        <v>2286</v>
      </c>
      <c r="J833" s="7" t="s">
        <v>5828</v>
      </c>
    </row>
    <row r="834" ht="22.5" customHeight="1">
      <c r="A834" s="7" t="s">
        <v>5830</v>
      </c>
      <c r="B834" s="7" t="s">
        <v>2104</v>
      </c>
      <c r="C834" s="7" t="s">
        <v>5406</v>
      </c>
      <c r="D834" s="7" t="s">
        <v>2097</v>
      </c>
      <c r="F834" s="7"/>
      <c r="G834" s="7"/>
      <c r="H834" s="7" t="s">
        <v>2286</v>
      </c>
      <c r="J834" s="7" t="s">
        <v>5835</v>
      </c>
    </row>
    <row r="835" ht="22.5" customHeight="1">
      <c r="A835" s="7" t="s">
        <v>5836</v>
      </c>
      <c r="B835" s="7" t="s">
        <v>2104</v>
      </c>
      <c r="C835" s="7" t="s">
        <v>5428</v>
      </c>
      <c r="D835" s="7" t="s">
        <v>2097</v>
      </c>
      <c r="F835" s="7"/>
      <c r="G835" s="7"/>
      <c r="H835" s="7" t="s">
        <v>2286</v>
      </c>
      <c r="J835" s="7" t="s">
        <v>5837</v>
      </c>
    </row>
    <row r="836" ht="22.5" customHeight="1">
      <c r="A836" s="7" t="s">
        <v>5838</v>
      </c>
      <c r="B836" s="7" t="s">
        <v>2104</v>
      </c>
      <c r="C836" s="7" t="s">
        <v>5840</v>
      </c>
      <c r="D836" s="7" t="s">
        <v>2097</v>
      </c>
      <c r="F836" s="7"/>
      <c r="G836" s="7"/>
      <c r="H836" s="7" t="s">
        <v>2286</v>
      </c>
      <c r="J836" s="7" t="s">
        <v>5842</v>
      </c>
    </row>
    <row r="837" ht="22.5" customHeight="1">
      <c r="A837" s="7" t="s">
        <v>5843</v>
      </c>
      <c r="B837" s="7" t="s">
        <v>2104</v>
      </c>
      <c r="C837" s="7" t="s">
        <v>5469</v>
      </c>
      <c r="D837" s="7" t="s">
        <v>2097</v>
      </c>
      <c r="F837" s="7"/>
      <c r="G837" s="7"/>
      <c r="H837" s="7" t="s">
        <v>2286</v>
      </c>
      <c r="J837" s="7" t="s">
        <v>5848</v>
      </c>
    </row>
    <row r="838" ht="22.5" customHeight="1">
      <c r="A838" s="7" t="s">
        <v>5849</v>
      </c>
      <c r="B838" s="7" t="s">
        <v>2104</v>
      </c>
      <c r="C838" s="7" t="s">
        <v>5850</v>
      </c>
      <c r="D838" s="7" t="s">
        <v>2097</v>
      </c>
      <c r="F838" s="7"/>
      <c r="G838" s="7"/>
      <c r="H838" s="7" t="s">
        <v>2286</v>
      </c>
      <c r="J838" s="7" t="s">
        <v>5851</v>
      </c>
    </row>
    <row r="839" ht="22.5" customHeight="1">
      <c r="A839" s="7" t="s">
        <v>5852</v>
      </c>
      <c r="B839" s="7" t="s">
        <v>2104</v>
      </c>
      <c r="C839" s="7" t="s">
        <v>5492</v>
      </c>
      <c r="D839" s="7" t="s">
        <v>2097</v>
      </c>
      <c r="F839" s="7"/>
      <c r="G839" s="7"/>
      <c r="H839" s="7" t="s">
        <v>2286</v>
      </c>
      <c r="J839" s="7" t="s">
        <v>5857</v>
      </c>
    </row>
    <row r="840" ht="22.5" customHeight="1">
      <c r="A840" s="7" t="s">
        <v>5858</v>
      </c>
      <c r="B840" s="7" t="s">
        <v>2104</v>
      </c>
      <c r="C840" s="7" t="s">
        <v>5561</v>
      </c>
      <c r="D840" s="7" t="s">
        <v>2097</v>
      </c>
      <c r="F840" s="7"/>
      <c r="G840" s="7"/>
      <c r="H840" s="7" t="s">
        <v>2286</v>
      </c>
      <c r="J840" s="7" t="s">
        <v>5861</v>
      </c>
    </row>
    <row r="841" ht="22.5" customHeight="1">
      <c r="A841" s="7" t="s">
        <v>5862</v>
      </c>
      <c r="B841" s="7" t="s">
        <v>2104</v>
      </c>
      <c r="C841" s="7" t="s">
        <v>5599</v>
      </c>
      <c r="D841" s="7" t="s">
        <v>2097</v>
      </c>
      <c r="F841" s="7"/>
      <c r="G841" s="7"/>
      <c r="H841" s="7" t="s">
        <v>2286</v>
      </c>
      <c r="J841" s="7" t="s">
        <v>5866</v>
      </c>
    </row>
    <row r="842" ht="22.5" customHeight="1">
      <c r="A842" s="7" t="s">
        <v>5867</v>
      </c>
      <c r="B842" s="7" t="s">
        <v>2104</v>
      </c>
      <c r="C842" s="7" t="s">
        <v>5869</v>
      </c>
      <c r="D842" s="7" t="s">
        <v>2097</v>
      </c>
      <c r="F842" s="7"/>
      <c r="G842" s="7"/>
      <c r="H842" s="7" t="s">
        <v>2286</v>
      </c>
      <c r="J842" s="7" t="s">
        <v>5873</v>
      </c>
    </row>
    <row r="843" ht="22.5" customHeight="1">
      <c r="A843" s="7" t="s">
        <v>5874</v>
      </c>
      <c r="B843" s="7" t="s">
        <v>2104</v>
      </c>
      <c r="C843" s="7" t="s">
        <v>5679</v>
      </c>
      <c r="D843" s="7" t="s">
        <v>2097</v>
      </c>
      <c r="F843" s="7"/>
      <c r="G843" s="7"/>
      <c r="H843" s="7" t="s">
        <v>2286</v>
      </c>
      <c r="J843" s="7" t="s">
        <v>5877</v>
      </c>
    </row>
    <row r="844" ht="22.5" customHeight="1">
      <c r="A844" s="7" t="s">
        <v>5879</v>
      </c>
      <c r="B844" s="7" t="s">
        <v>2104</v>
      </c>
      <c r="C844" s="7" t="s">
        <v>5756</v>
      </c>
      <c r="D844" s="7" t="s">
        <v>2097</v>
      </c>
      <c r="F844" s="7"/>
      <c r="G844" s="7"/>
      <c r="H844" s="7" t="s">
        <v>2286</v>
      </c>
      <c r="J844" s="7" t="s">
        <v>5883</v>
      </c>
    </row>
    <row r="845" ht="22.5" customHeight="1">
      <c r="A845" s="7" t="s">
        <v>5884</v>
      </c>
      <c r="B845" s="7" t="s">
        <v>2104</v>
      </c>
      <c r="C845" s="7" t="s">
        <v>5791</v>
      </c>
      <c r="D845" s="7" t="s">
        <v>2097</v>
      </c>
      <c r="F845" s="7"/>
      <c r="G845" s="7"/>
      <c r="H845" s="7" t="s">
        <v>2286</v>
      </c>
      <c r="J845" s="7" t="s">
        <v>5887</v>
      </c>
    </row>
    <row r="846" ht="22.5" customHeight="1">
      <c r="A846" s="7" t="s">
        <v>5889</v>
      </c>
      <c r="B846" s="7" t="s">
        <v>2104</v>
      </c>
      <c r="C846" s="7" t="s">
        <v>5890</v>
      </c>
      <c r="D846" s="7" t="s">
        <v>2097</v>
      </c>
      <c r="F846" s="7"/>
      <c r="G846" s="7"/>
      <c r="H846" s="7" t="s">
        <v>2286</v>
      </c>
      <c r="J846" s="7" t="s">
        <v>5894</v>
      </c>
    </row>
    <row r="847" ht="22.5" customHeight="1">
      <c r="A847" s="7" t="s">
        <v>5896</v>
      </c>
      <c r="B847" s="7" t="s">
        <v>2104</v>
      </c>
      <c r="C847" s="7" t="s">
        <v>5815</v>
      </c>
      <c r="D847" s="7" t="s">
        <v>2097</v>
      </c>
      <c r="F847" s="7"/>
      <c r="G847" s="7"/>
      <c r="H847" s="7" t="s">
        <v>2286</v>
      </c>
      <c r="J847" s="7" t="s">
        <v>5899</v>
      </c>
    </row>
    <row r="848" ht="22.5" customHeight="1">
      <c r="A848" s="7" t="s">
        <v>5900</v>
      </c>
      <c r="B848" s="7" t="s">
        <v>2104</v>
      </c>
      <c r="C848" s="7" t="s">
        <v>5863</v>
      </c>
      <c r="D848" s="7" t="s">
        <v>2097</v>
      </c>
      <c r="F848" s="7"/>
      <c r="G848" s="7"/>
      <c r="H848" s="7" t="s">
        <v>2286</v>
      </c>
      <c r="J848" s="7" t="s">
        <v>5904</v>
      </c>
    </row>
    <row r="849" ht="22.5" customHeight="1">
      <c r="A849" s="7" t="s">
        <v>5905</v>
      </c>
      <c r="B849" s="7" t="s">
        <v>2104</v>
      </c>
      <c r="C849" s="7" t="s">
        <v>5906</v>
      </c>
      <c r="D849" s="7" t="s">
        <v>2097</v>
      </c>
      <c r="F849" s="7"/>
      <c r="G849" s="7"/>
      <c r="H849" s="7" t="s">
        <v>2286</v>
      </c>
      <c r="J849" s="7" t="s">
        <v>5910</v>
      </c>
    </row>
    <row r="850" ht="22.5" customHeight="1">
      <c r="A850" s="7" t="s">
        <v>5911</v>
      </c>
      <c r="B850" s="7" t="s">
        <v>2104</v>
      </c>
      <c r="C850" s="7" t="s">
        <v>5892</v>
      </c>
      <c r="D850" s="7" t="s">
        <v>2097</v>
      </c>
      <c r="F850" s="7"/>
      <c r="G850" s="7"/>
      <c r="H850" s="7" t="s">
        <v>2286</v>
      </c>
      <c r="J850" s="7" t="s">
        <v>5915</v>
      </c>
    </row>
    <row r="851" ht="22.5" customHeight="1">
      <c r="A851" s="7" t="s">
        <v>5917</v>
      </c>
      <c r="B851" s="7" t="s">
        <v>2104</v>
      </c>
      <c r="C851" s="7" t="s">
        <v>5919</v>
      </c>
      <c r="D851" s="7" t="s">
        <v>2097</v>
      </c>
      <c r="F851" s="7"/>
      <c r="G851" s="7"/>
      <c r="H851" s="7" t="s">
        <v>2286</v>
      </c>
      <c r="J851" s="7" t="s">
        <v>5921</v>
      </c>
    </row>
    <row r="852" ht="22.5" customHeight="1">
      <c r="A852" s="7" t="s">
        <v>5922</v>
      </c>
      <c r="B852" s="7" t="s">
        <v>2104</v>
      </c>
      <c r="C852" s="7" t="s">
        <v>5924</v>
      </c>
      <c r="D852" s="7" t="s">
        <v>2097</v>
      </c>
      <c r="F852" s="7"/>
      <c r="G852" s="7"/>
      <c r="H852" s="7" t="s">
        <v>2286</v>
      </c>
      <c r="J852" s="7" t="s">
        <v>5915</v>
      </c>
    </row>
    <row r="853" ht="22.5" customHeight="1">
      <c r="A853" s="7" t="s">
        <v>5925</v>
      </c>
      <c r="B853" s="7" t="s">
        <v>2104</v>
      </c>
      <c r="C853" s="7" t="s">
        <v>5926</v>
      </c>
      <c r="D853" s="7" t="s">
        <v>2097</v>
      </c>
      <c r="F853" s="7"/>
      <c r="G853" s="7"/>
      <c r="H853" s="7" t="s">
        <v>2286</v>
      </c>
      <c r="J853" s="7" t="s">
        <v>5929</v>
      </c>
    </row>
    <row r="854" ht="22.5" customHeight="1">
      <c r="A854" s="7" t="s">
        <v>5931</v>
      </c>
      <c r="B854" s="7" t="s">
        <v>2104</v>
      </c>
      <c r="C854" s="7" t="s">
        <v>5932</v>
      </c>
      <c r="D854" s="7" t="s">
        <v>2097</v>
      </c>
      <c r="F854" s="7"/>
      <c r="G854" s="7"/>
      <c r="H854" s="7" t="s">
        <v>2286</v>
      </c>
      <c r="J854" s="7" t="s">
        <v>5936</v>
      </c>
    </row>
    <row r="855" ht="22.5" customHeight="1">
      <c r="A855" s="7" t="s">
        <v>5938</v>
      </c>
      <c r="B855" s="7" t="s">
        <v>2104</v>
      </c>
      <c r="C855" s="7" t="s">
        <v>5939</v>
      </c>
      <c r="D855" s="7" t="s">
        <v>2097</v>
      </c>
      <c r="F855" s="7"/>
      <c r="G855" s="7"/>
      <c r="H855" s="7" t="s">
        <v>2286</v>
      </c>
      <c r="J855" s="7" t="s">
        <v>5941</v>
      </c>
    </row>
    <row r="856" ht="22.5" customHeight="1">
      <c r="A856" s="7" t="s">
        <v>5943</v>
      </c>
      <c r="B856" s="7" t="s">
        <v>2104</v>
      </c>
      <c r="C856" s="7" t="s">
        <v>5945</v>
      </c>
      <c r="D856" s="7" t="s">
        <v>2097</v>
      </c>
      <c r="F856" s="7"/>
      <c r="G856" s="7"/>
      <c r="H856" s="7" t="s">
        <v>2286</v>
      </c>
      <c r="J856" s="7" t="s">
        <v>5949</v>
      </c>
    </row>
    <row r="857" ht="22.5" customHeight="1">
      <c r="A857" s="7" t="s">
        <v>5950</v>
      </c>
      <c r="B857" s="7" t="s">
        <v>2104</v>
      </c>
      <c r="C857" s="7" t="s">
        <v>5951</v>
      </c>
      <c r="D857" s="7" t="s">
        <v>2097</v>
      </c>
      <c r="F857" s="7"/>
      <c r="G857" s="7"/>
      <c r="H857" s="7" t="s">
        <v>2286</v>
      </c>
      <c r="J857" s="7" t="s">
        <v>5956</v>
      </c>
    </row>
    <row r="858" ht="22.5" customHeight="1">
      <c r="A858" s="7" t="s">
        <v>5957</v>
      </c>
      <c r="B858" s="7" t="s">
        <v>2104</v>
      </c>
      <c r="C858" s="7" t="s">
        <v>5958</v>
      </c>
      <c r="D858" s="7" t="s">
        <v>2097</v>
      </c>
      <c r="F858" s="7"/>
      <c r="G858" s="7"/>
      <c r="H858" s="7" t="s">
        <v>2286</v>
      </c>
      <c r="J858" s="7" t="s">
        <v>5961</v>
      </c>
    </row>
    <row r="859" ht="22.5" customHeight="1">
      <c r="A859" s="7" t="s">
        <v>5962</v>
      </c>
      <c r="B859" s="7" t="s">
        <v>2104</v>
      </c>
      <c r="C859" s="7" t="s">
        <v>5964</v>
      </c>
      <c r="D859" s="7" t="s">
        <v>2097</v>
      </c>
      <c r="F859" s="7"/>
      <c r="G859" s="7"/>
      <c r="H859" s="7" t="s">
        <v>2286</v>
      </c>
      <c r="J859" s="7" t="s">
        <v>5967</v>
      </c>
    </row>
    <row r="860" ht="22.5" customHeight="1">
      <c r="A860" s="7" t="s">
        <v>5968</v>
      </c>
      <c r="B860" s="7" t="s">
        <v>2104</v>
      </c>
      <c r="C860" s="7" t="s">
        <v>5970</v>
      </c>
      <c r="D860" s="7" t="s">
        <v>2097</v>
      </c>
      <c r="F860" s="7"/>
      <c r="G860" s="7"/>
      <c r="H860" s="7" t="s">
        <v>2286</v>
      </c>
      <c r="J860" s="7" t="s">
        <v>5973</v>
      </c>
    </row>
    <row r="861" ht="22.5" customHeight="1">
      <c r="A861" s="7" t="s">
        <v>5974</v>
      </c>
      <c r="B861" s="7" t="s">
        <v>2104</v>
      </c>
      <c r="C861" s="7" t="s">
        <v>5976</v>
      </c>
      <c r="D861" s="7" t="s">
        <v>2097</v>
      </c>
      <c r="F861" s="7"/>
      <c r="G861" s="7"/>
      <c r="H861" s="7" t="s">
        <v>2286</v>
      </c>
      <c r="J861" s="7" t="s">
        <v>5979</v>
      </c>
    </row>
    <row r="862" ht="22.5" customHeight="1">
      <c r="A862" s="7" t="s">
        <v>5981</v>
      </c>
      <c r="B862" s="7" t="s">
        <v>2104</v>
      </c>
      <c r="C862" s="7" t="s">
        <v>5983</v>
      </c>
      <c r="D862" s="7" t="s">
        <v>2097</v>
      </c>
      <c r="F862" s="7"/>
      <c r="G862" s="7"/>
      <c r="H862" s="7" t="s">
        <v>2286</v>
      </c>
      <c r="J862" s="7" t="s">
        <v>5956</v>
      </c>
    </row>
    <row r="863" ht="22.5" customHeight="1">
      <c r="A863" s="7" t="s">
        <v>5985</v>
      </c>
      <c r="B863" s="7" t="s">
        <v>2104</v>
      </c>
      <c r="C863" s="7" t="s">
        <v>5987</v>
      </c>
      <c r="D863" s="7" t="s">
        <v>2097</v>
      </c>
      <c r="F863" s="7"/>
      <c r="G863" s="7"/>
      <c r="H863" s="7" t="s">
        <v>2286</v>
      </c>
      <c r="J863" s="7" t="s">
        <v>5991</v>
      </c>
    </row>
    <row r="864" ht="22.5" customHeight="1">
      <c r="A864" s="7" t="s">
        <v>5992</v>
      </c>
      <c r="B864" s="7" t="s">
        <v>2104</v>
      </c>
      <c r="C864" s="7" t="s">
        <v>5993</v>
      </c>
      <c r="D864" s="7" t="s">
        <v>2097</v>
      </c>
      <c r="F864" s="7"/>
      <c r="G864" s="7"/>
      <c r="H864" s="7" t="s">
        <v>2286</v>
      </c>
      <c r="J864" s="7" t="s">
        <v>5995</v>
      </c>
    </row>
    <row r="865" ht="22.5" customHeight="1">
      <c r="A865" s="7" t="s">
        <v>5996</v>
      </c>
      <c r="B865" s="7" t="s">
        <v>2104</v>
      </c>
      <c r="C865" s="7" t="s">
        <v>5999</v>
      </c>
      <c r="D865" s="7" t="s">
        <v>2097</v>
      </c>
      <c r="F865" s="7"/>
      <c r="G865" s="7"/>
      <c r="H865" s="7" t="s">
        <v>2286</v>
      </c>
      <c r="J865" s="7" t="s">
        <v>6002</v>
      </c>
    </row>
    <row r="866" ht="22.5" customHeight="1">
      <c r="A866" s="7" t="s">
        <v>6004</v>
      </c>
      <c r="B866" s="7" t="s">
        <v>2104</v>
      </c>
      <c r="C866" s="7" t="s">
        <v>6005</v>
      </c>
      <c r="D866" s="7" t="s">
        <v>2097</v>
      </c>
      <c r="F866" s="7"/>
      <c r="G866" s="7"/>
      <c r="H866" s="7" t="s">
        <v>2286</v>
      </c>
      <c r="J866" s="7" t="s">
        <v>6006</v>
      </c>
    </row>
    <row r="867" ht="22.5" customHeight="1">
      <c r="A867" s="7" t="s">
        <v>6007</v>
      </c>
      <c r="B867" s="7" t="s">
        <v>2104</v>
      </c>
      <c r="C867" s="7" t="s">
        <v>6008</v>
      </c>
      <c r="D867" s="7" t="s">
        <v>2097</v>
      </c>
      <c r="F867" s="7"/>
      <c r="G867" s="7"/>
      <c r="H867" s="7" t="s">
        <v>2286</v>
      </c>
      <c r="J867" s="7" t="s">
        <v>6012</v>
      </c>
    </row>
    <row r="868" ht="22.5" customHeight="1">
      <c r="A868" s="7" t="s">
        <v>6013</v>
      </c>
      <c r="B868" s="7" t="s">
        <v>2104</v>
      </c>
      <c r="C868" s="7" t="s">
        <v>6015</v>
      </c>
      <c r="D868" s="7" t="s">
        <v>2097</v>
      </c>
      <c r="F868" s="7"/>
      <c r="G868" s="7"/>
      <c r="H868" s="7" t="s">
        <v>2286</v>
      </c>
      <c r="J868" s="7" t="s">
        <v>6017</v>
      </c>
    </row>
    <row r="869" ht="22.5" customHeight="1">
      <c r="A869" s="7" t="s">
        <v>6019</v>
      </c>
      <c r="B869" s="7" t="s">
        <v>2104</v>
      </c>
      <c r="C869" s="7" t="s">
        <v>6020</v>
      </c>
      <c r="D869" s="7" t="s">
        <v>2097</v>
      </c>
      <c r="F869" s="7"/>
      <c r="G869" s="7"/>
      <c r="H869" s="7" t="s">
        <v>2286</v>
      </c>
      <c r="J869" s="7" t="s">
        <v>6023</v>
      </c>
    </row>
    <row r="870" ht="22.5" customHeight="1">
      <c r="A870" s="7" t="s">
        <v>6024</v>
      </c>
      <c r="B870" s="7" t="s">
        <v>2104</v>
      </c>
      <c r="C870" s="7" t="s">
        <v>6026</v>
      </c>
      <c r="D870" s="7" t="s">
        <v>2097</v>
      </c>
      <c r="F870" s="7"/>
      <c r="G870" s="7"/>
      <c r="H870" s="7" t="s">
        <v>2286</v>
      </c>
      <c r="J870" s="7" t="s">
        <v>6028</v>
      </c>
    </row>
    <row r="871" ht="22.5" customHeight="1">
      <c r="A871" s="7" t="s">
        <v>6029</v>
      </c>
      <c r="B871" s="7" t="s">
        <v>2104</v>
      </c>
      <c r="C871" s="7" t="s">
        <v>6031</v>
      </c>
      <c r="D871" s="7" t="s">
        <v>2097</v>
      </c>
      <c r="F871" s="7"/>
      <c r="G871" s="7"/>
      <c r="H871" s="7" t="s">
        <v>2286</v>
      </c>
      <c r="J871" s="7" t="s">
        <v>6034</v>
      </c>
    </row>
    <row r="872" ht="22.5" customHeight="1">
      <c r="A872" s="7" t="s">
        <v>6035</v>
      </c>
      <c r="B872" s="7" t="s">
        <v>2104</v>
      </c>
      <c r="C872" s="7" t="s">
        <v>6038</v>
      </c>
      <c r="D872" s="7" t="s">
        <v>2097</v>
      </c>
      <c r="F872" s="7"/>
      <c r="G872" s="7"/>
      <c r="H872" s="7" t="s">
        <v>2286</v>
      </c>
      <c r="J872" s="7" t="s">
        <v>6041</v>
      </c>
    </row>
    <row r="873" ht="22.5" customHeight="1">
      <c r="A873" s="7" t="s">
        <v>6042</v>
      </c>
      <c r="B873" s="7" t="s">
        <v>2104</v>
      </c>
      <c r="C873" s="7" t="s">
        <v>6043</v>
      </c>
      <c r="D873" s="7" t="s">
        <v>2097</v>
      </c>
      <c r="F873" s="7"/>
      <c r="G873" s="7"/>
      <c r="H873" s="7" t="s">
        <v>2286</v>
      </c>
      <c r="J873" s="7" t="s">
        <v>6041</v>
      </c>
    </row>
    <row r="874" ht="22.5" customHeight="1">
      <c r="A874" s="7" t="s">
        <v>6046</v>
      </c>
      <c r="B874" s="7" t="s">
        <v>2104</v>
      </c>
      <c r="C874" s="7" t="s">
        <v>6047</v>
      </c>
      <c r="D874" s="7" t="s">
        <v>2097</v>
      </c>
      <c r="F874" s="7"/>
      <c r="G874" s="7"/>
      <c r="H874" s="7" t="s">
        <v>2286</v>
      </c>
      <c r="J874" s="7" t="s">
        <v>6053</v>
      </c>
    </row>
    <row r="875" ht="22.5" customHeight="1">
      <c r="A875" s="7" t="s">
        <v>6054</v>
      </c>
      <c r="B875" s="7" t="s">
        <v>2104</v>
      </c>
      <c r="C875" s="7" t="s">
        <v>6055</v>
      </c>
      <c r="D875" s="7" t="s">
        <v>2097</v>
      </c>
      <c r="F875" s="7"/>
      <c r="G875" s="7"/>
      <c r="H875" s="7" t="s">
        <v>2286</v>
      </c>
      <c r="J875" s="7" t="s">
        <v>6041</v>
      </c>
    </row>
    <row r="876" ht="22.5" customHeight="1">
      <c r="A876" s="7" t="s">
        <v>6059</v>
      </c>
      <c r="B876" s="7" t="s">
        <v>2104</v>
      </c>
      <c r="C876" s="7" t="s">
        <v>6063</v>
      </c>
      <c r="D876" s="7" t="s">
        <v>2097</v>
      </c>
      <c r="F876" s="7"/>
      <c r="G876" s="7"/>
      <c r="H876" s="7" t="s">
        <v>2286</v>
      </c>
      <c r="J876" s="7" t="s">
        <v>6065</v>
      </c>
    </row>
    <row r="877" ht="22.5" customHeight="1">
      <c r="A877" s="7" t="s">
        <v>6067</v>
      </c>
      <c r="B877" s="7" t="s">
        <v>2104</v>
      </c>
      <c r="C877" s="7" t="s">
        <v>6069</v>
      </c>
      <c r="D877" s="7" t="s">
        <v>2097</v>
      </c>
      <c r="F877" s="7"/>
      <c r="G877" s="7"/>
      <c r="H877" s="7" t="s">
        <v>2286</v>
      </c>
      <c r="J877" s="7" t="s">
        <v>6073</v>
      </c>
    </row>
    <row r="878" ht="22.5" customHeight="1">
      <c r="A878" s="7" t="s">
        <v>6074</v>
      </c>
      <c r="B878" s="7" t="s">
        <v>2104</v>
      </c>
      <c r="C878" s="7" t="s">
        <v>6075</v>
      </c>
      <c r="D878" s="7" t="s">
        <v>2097</v>
      </c>
      <c r="F878" s="7"/>
      <c r="G878" s="7"/>
      <c r="H878" s="7" t="s">
        <v>2286</v>
      </c>
      <c r="J878" s="7" t="s">
        <v>6080</v>
      </c>
    </row>
    <row r="879" ht="22.5" customHeight="1">
      <c r="A879" s="7" t="s">
        <v>6082</v>
      </c>
      <c r="B879" s="7" t="s">
        <v>2104</v>
      </c>
      <c r="C879" s="7" t="s">
        <v>6084</v>
      </c>
      <c r="D879" s="7" t="s">
        <v>2097</v>
      </c>
      <c r="F879" s="7"/>
      <c r="G879" s="7"/>
      <c r="H879" s="7" t="s">
        <v>2286</v>
      </c>
      <c r="J879" s="7" t="s">
        <v>6085</v>
      </c>
    </row>
    <row r="880" ht="22.5" customHeight="1">
      <c r="A880" s="7" t="s">
        <v>6087</v>
      </c>
      <c r="B880" s="7" t="s">
        <v>2104</v>
      </c>
      <c r="C880" s="7" t="s">
        <v>6088</v>
      </c>
      <c r="D880" s="7" t="s">
        <v>2097</v>
      </c>
      <c r="F880" s="7"/>
      <c r="G880" s="7"/>
      <c r="H880" s="7" t="s">
        <v>2286</v>
      </c>
      <c r="J880" s="7" t="s">
        <v>6091</v>
      </c>
    </row>
    <row r="881" ht="22.5" customHeight="1">
      <c r="A881" s="7" t="s">
        <v>6092</v>
      </c>
      <c r="B881" s="7" t="s">
        <v>2104</v>
      </c>
      <c r="C881" s="7" t="s">
        <v>6094</v>
      </c>
      <c r="D881" s="7" t="s">
        <v>2097</v>
      </c>
      <c r="F881" s="7"/>
      <c r="G881" s="7"/>
      <c r="H881" s="7" t="s">
        <v>2286</v>
      </c>
      <c r="J881" s="7" t="s">
        <v>6096</v>
      </c>
    </row>
    <row r="882" ht="22.5" customHeight="1">
      <c r="A882" s="7" t="s">
        <v>6097</v>
      </c>
      <c r="B882" s="7" t="s">
        <v>2104</v>
      </c>
      <c r="C882" s="7" t="s">
        <v>6101</v>
      </c>
      <c r="D882" s="7" t="s">
        <v>2097</v>
      </c>
      <c r="F882" s="7"/>
      <c r="G882" s="7"/>
      <c r="H882" s="7" t="s">
        <v>2286</v>
      </c>
      <c r="J882" s="7" t="s">
        <v>6096</v>
      </c>
    </row>
    <row r="883" ht="22.5" customHeight="1">
      <c r="A883" s="7" t="s">
        <v>6104</v>
      </c>
      <c r="B883" s="7" t="s">
        <v>2104</v>
      </c>
      <c r="C883" s="7" t="s">
        <v>6105</v>
      </c>
      <c r="D883" s="7" t="s">
        <v>2097</v>
      </c>
      <c r="F883" s="7"/>
      <c r="G883" s="7"/>
      <c r="H883" s="7" t="s">
        <v>2286</v>
      </c>
      <c r="J883" s="7" t="s">
        <v>6108</v>
      </c>
    </row>
    <row r="884" ht="22.5" customHeight="1">
      <c r="A884" s="7" t="s">
        <v>6109</v>
      </c>
      <c r="B884" s="7" t="s">
        <v>2104</v>
      </c>
      <c r="C884" s="7" t="s">
        <v>6111</v>
      </c>
      <c r="D884" s="7" t="s">
        <v>2097</v>
      </c>
      <c r="F884" s="7"/>
      <c r="G884" s="7"/>
      <c r="H884" s="7" t="s">
        <v>2286</v>
      </c>
      <c r="J884" s="7" t="s">
        <v>6116</v>
      </c>
    </row>
    <row r="885" ht="22.5" customHeight="1">
      <c r="A885" s="7" t="s">
        <v>6117</v>
      </c>
      <c r="B885" s="7" t="s">
        <v>2104</v>
      </c>
      <c r="C885" s="7" t="s">
        <v>6118</v>
      </c>
      <c r="D885" s="7" t="s">
        <v>2097</v>
      </c>
      <c r="F885" s="7"/>
      <c r="G885" s="7"/>
      <c r="H885" s="7" t="s">
        <v>2286</v>
      </c>
      <c r="J885" s="7" t="s">
        <v>6122</v>
      </c>
    </row>
    <row r="886" ht="22.5" customHeight="1">
      <c r="A886" s="7" t="s">
        <v>6123</v>
      </c>
      <c r="B886" s="7" t="s">
        <v>2104</v>
      </c>
      <c r="C886" s="7" t="s">
        <v>6126</v>
      </c>
      <c r="D886" s="7" t="s">
        <v>2097</v>
      </c>
      <c r="F886" s="7"/>
      <c r="G886" s="7"/>
      <c r="H886" s="7" t="s">
        <v>2286</v>
      </c>
      <c r="J886" s="7" t="s">
        <v>6129</v>
      </c>
    </row>
    <row r="887" ht="22.5" customHeight="1">
      <c r="A887" s="7" t="s">
        <v>6130</v>
      </c>
      <c r="B887" s="7" t="s">
        <v>2104</v>
      </c>
      <c r="C887" s="7" t="s">
        <v>6131</v>
      </c>
      <c r="D887" s="7" t="s">
        <v>2097</v>
      </c>
      <c r="F887" s="7"/>
      <c r="G887" s="7"/>
      <c r="H887" s="7" t="s">
        <v>2286</v>
      </c>
      <c r="J887" s="7" t="s">
        <v>6135</v>
      </c>
    </row>
    <row r="888" ht="22.5" customHeight="1">
      <c r="A888" s="7" t="s">
        <v>6136</v>
      </c>
      <c r="B888" s="7" t="s">
        <v>2104</v>
      </c>
      <c r="C888" s="7" t="s">
        <v>6138</v>
      </c>
      <c r="D888" s="7" t="s">
        <v>2097</v>
      </c>
      <c r="F888" s="7"/>
      <c r="G888" s="7"/>
      <c r="H888" s="7" t="s">
        <v>2286</v>
      </c>
      <c r="J888" s="7" t="s">
        <v>6140</v>
      </c>
    </row>
    <row r="889" ht="22.5" customHeight="1">
      <c r="A889" s="7" t="s">
        <v>6141</v>
      </c>
      <c r="B889" s="7" t="s">
        <v>2104</v>
      </c>
      <c r="C889" s="7" t="s">
        <v>6142</v>
      </c>
      <c r="D889" s="7" t="s">
        <v>2097</v>
      </c>
      <c r="F889" s="7"/>
      <c r="G889" s="7"/>
      <c r="H889" s="7" t="s">
        <v>2286</v>
      </c>
      <c r="J889" s="7" t="s">
        <v>6145</v>
      </c>
    </row>
    <row r="890" ht="22.5" customHeight="1">
      <c r="A890" s="7" t="s">
        <v>6147</v>
      </c>
      <c r="B890" s="7" t="s">
        <v>2104</v>
      </c>
      <c r="C890" s="7" t="s">
        <v>6150</v>
      </c>
      <c r="D890" s="7" t="s">
        <v>2097</v>
      </c>
      <c r="F890" s="7"/>
      <c r="G890" s="7"/>
      <c r="H890" s="7" t="s">
        <v>2286</v>
      </c>
      <c r="J890" s="7" t="s">
        <v>6154</v>
      </c>
    </row>
    <row r="891" ht="22.5" customHeight="1">
      <c r="A891" s="7" t="s">
        <v>6155</v>
      </c>
      <c r="B891" s="7" t="s">
        <v>2104</v>
      </c>
      <c r="C891" s="7" t="s">
        <v>6156</v>
      </c>
      <c r="D891" s="7" t="s">
        <v>2097</v>
      </c>
      <c r="F891" s="7"/>
      <c r="G891" s="7"/>
      <c r="H891" s="7" t="s">
        <v>2286</v>
      </c>
      <c r="J891" s="7" t="s">
        <v>6158</v>
      </c>
    </row>
    <row r="892" ht="22.5" customHeight="1">
      <c r="A892" s="7" t="s">
        <v>6160</v>
      </c>
      <c r="B892" s="7" t="s">
        <v>2104</v>
      </c>
      <c r="C892" s="7" t="s">
        <v>6161</v>
      </c>
      <c r="D892" s="7" t="s">
        <v>2097</v>
      </c>
      <c r="F892" s="7"/>
      <c r="G892" s="7"/>
      <c r="H892" s="7" t="s">
        <v>2286</v>
      </c>
      <c r="J892" s="7" t="s">
        <v>6165</v>
      </c>
    </row>
    <row r="893" ht="22.5" customHeight="1">
      <c r="A893" s="7" t="s">
        <v>6166</v>
      </c>
      <c r="B893" s="7" t="s">
        <v>2104</v>
      </c>
      <c r="C893" s="7" t="s">
        <v>6168</v>
      </c>
      <c r="D893" s="7" t="s">
        <v>2097</v>
      </c>
      <c r="F893" s="7"/>
      <c r="G893" s="7"/>
      <c r="H893" s="7" t="s">
        <v>2286</v>
      </c>
      <c r="J893" s="7" t="s">
        <v>6169</v>
      </c>
    </row>
    <row r="894" ht="22.5" customHeight="1">
      <c r="A894" s="7" t="s">
        <v>6171</v>
      </c>
      <c r="B894" s="7" t="s">
        <v>2104</v>
      </c>
      <c r="C894" s="7" t="s">
        <v>6174</v>
      </c>
      <c r="D894" s="7" t="s">
        <v>2097</v>
      </c>
      <c r="F894" s="7"/>
      <c r="G894" s="7"/>
      <c r="H894" s="7" t="s">
        <v>2286</v>
      </c>
      <c r="J894" s="7" t="s">
        <v>6179</v>
      </c>
    </row>
    <row r="895" ht="22.5" customHeight="1">
      <c r="A895" s="7" t="s">
        <v>6180</v>
      </c>
      <c r="B895" s="7" t="s">
        <v>2104</v>
      </c>
      <c r="C895" s="7" t="s">
        <v>6181</v>
      </c>
      <c r="D895" s="7" t="s">
        <v>2097</v>
      </c>
      <c r="F895" s="7"/>
      <c r="G895" s="7"/>
      <c r="H895" s="7" t="s">
        <v>2286</v>
      </c>
      <c r="J895" s="7" t="s">
        <v>6183</v>
      </c>
    </row>
    <row r="896" ht="22.5" customHeight="1">
      <c r="A896" s="7" t="s">
        <v>6185</v>
      </c>
      <c r="B896" s="7" t="s">
        <v>2104</v>
      </c>
      <c r="C896" s="7" t="s">
        <v>6186</v>
      </c>
      <c r="D896" s="7" t="s">
        <v>2097</v>
      </c>
      <c r="F896" s="7"/>
      <c r="G896" s="7"/>
      <c r="H896" s="7" t="s">
        <v>2286</v>
      </c>
      <c r="J896" s="7" t="s">
        <v>6179</v>
      </c>
    </row>
    <row r="897" ht="22.5" customHeight="1">
      <c r="A897" s="7" t="s">
        <v>6190</v>
      </c>
      <c r="B897" s="7" t="s">
        <v>2104</v>
      </c>
      <c r="C897" s="7" t="s">
        <v>6191</v>
      </c>
      <c r="D897" s="7" t="s">
        <v>2097</v>
      </c>
      <c r="F897" s="7"/>
      <c r="G897" s="7"/>
      <c r="H897" s="7" t="s">
        <v>2286</v>
      </c>
      <c r="J897" s="7" t="s">
        <v>6192</v>
      </c>
    </row>
    <row r="898" ht="22.5" customHeight="1">
      <c r="A898" s="7" t="s">
        <v>6193</v>
      </c>
      <c r="B898" s="7" t="s">
        <v>2104</v>
      </c>
      <c r="C898" s="7" t="s">
        <v>6196</v>
      </c>
      <c r="D898" s="7" t="s">
        <v>2097</v>
      </c>
      <c r="F898" s="7"/>
      <c r="G898" s="7"/>
      <c r="H898" s="7" t="s">
        <v>2286</v>
      </c>
      <c r="J898" s="7" t="s">
        <v>6198</v>
      </c>
    </row>
    <row r="899" ht="22.5" customHeight="1">
      <c r="A899" s="7" t="s">
        <v>6199</v>
      </c>
      <c r="B899" s="7" t="s">
        <v>2104</v>
      </c>
      <c r="C899" s="7" t="s">
        <v>6201</v>
      </c>
      <c r="D899" s="7" t="s">
        <v>2097</v>
      </c>
      <c r="F899" s="7"/>
      <c r="G899" s="7"/>
      <c r="H899" s="7" t="s">
        <v>2286</v>
      </c>
      <c r="J899" s="7" t="s">
        <v>6202</v>
      </c>
    </row>
    <row r="900" ht="22.5" customHeight="1">
      <c r="A900" s="7" t="s">
        <v>6203</v>
      </c>
      <c r="B900" s="7" t="s">
        <v>2104</v>
      </c>
      <c r="C900" s="7" t="s">
        <v>6205</v>
      </c>
      <c r="D900" s="7" t="s">
        <v>2097</v>
      </c>
      <c r="F900" s="7"/>
      <c r="G900" s="7"/>
      <c r="H900" s="7" t="s">
        <v>2286</v>
      </c>
      <c r="J900" s="7" t="s">
        <v>6207</v>
      </c>
    </row>
    <row r="901" ht="22.5" customHeight="1">
      <c r="A901" s="7" t="s">
        <v>6208</v>
      </c>
      <c r="B901" s="7" t="s">
        <v>2104</v>
      </c>
      <c r="C901" s="7" t="s">
        <v>6210</v>
      </c>
      <c r="D901" s="7" t="s">
        <v>2097</v>
      </c>
      <c r="F901" s="7"/>
      <c r="G901" s="7"/>
      <c r="H901" s="7" t="s">
        <v>2286</v>
      </c>
      <c r="J901" s="7" t="s">
        <v>6213</v>
      </c>
    </row>
    <row r="902" ht="22.5" customHeight="1">
      <c r="A902" s="7" t="s">
        <v>6214</v>
      </c>
      <c r="B902" s="7" t="s">
        <v>2104</v>
      </c>
      <c r="C902" s="7" t="s">
        <v>6215</v>
      </c>
      <c r="D902" s="7" t="s">
        <v>2097</v>
      </c>
      <c r="F902" s="7"/>
      <c r="G902" s="7"/>
      <c r="H902" s="7" t="s">
        <v>2286</v>
      </c>
      <c r="J902" s="7" t="s">
        <v>6217</v>
      </c>
    </row>
    <row r="903" ht="22.5" customHeight="1">
      <c r="A903" s="7" t="s">
        <v>6218</v>
      </c>
      <c r="B903" s="7" t="s">
        <v>2104</v>
      </c>
      <c r="C903" s="7" t="s">
        <v>6219</v>
      </c>
      <c r="D903" s="7" t="s">
        <v>2097</v>
      </c>
      <c r="F903" s="7"/>
      <c r="G903" s="7"/>
      <c r="H903" s="7" t="s">
        <v>2286</v>
      </c>
      <c r="J903" s="7" t="s">
        <v>6221</v>
      </c>
    </row>
    <row r="904" ht="22.5" customHeight="1">
      <c r="A904" s="7" t="s">
        <v>6223</v>
      </c>
      <c r="B904" s="7" t="s">
        <v>2104</v>
      </c>
      <c r="C904" s="7" t="s">
        <v>6224</v>
      </c>
      <c r="D904" s="7" t="s">
        <v>2097</v>
      </c>
      <c r="F904" s="7"/>
      <c r="G904" s="7"/>
      <c r="H904" s="7" t="s">
        <v>2286</v>
      </c>
      <c r="J904" s="7" t="s">
        <v>6226</v>
      </c>
    </row>
    <row r="905" ht="22.5" customHeight="1">
      <c r="A905" s="7" t="s">
        <v>6228</v>
      </c>
      <c r="B905" s="7" t="s">
        <v>2104</v>
      </c>
      <c r="C905" s="7" t="s">
        <v>6229</v>
      </c>
      <c r="D905" s="7" t="s">
        <v>2097</v>
      </c>
      <c r="F905" s="7"/>
      <c r="G905" s="7"/>
      <c r="H905" s="7" t="s">
        <v>2286</v>
      </c>
      <c r="J905" s="7" t="s">
        <v>6231</v>
      </c>
    </row>
    <row r="906" ht="22.5" customHeight="1">
      <c r="A906" s="7" t="s">
        <v>6232</v>
      </c>
      <c r="B906" s="7" t="s">
        <v>2104</v>
      </c>
      <c r="C906" s="7" t="s">
        <v>6233</v>
      </c>
      <c r="D906" s="7" t="s">
        <v>2097</v>
      </c>
      <c r="F906" s="7"/>
      <c r="G906" s="7"/>
      <c r="H906" s="7" t="s">
        <v>2286</v>
      </c>
      <c r="J906" s="7" t="s">
        <v>6236</v>
      </c>
    </row>
    <row r="907" ht="22.5" customHeight="1">
      <c r="A907" s="7" t="s">
        <v>6237</v>
      </c>
      <c r="B907" s="7" t="s">
        <v>2104</v>
      </c>
      <c r="C907" s="7" t="s">
        <v>6238</v>
      </c>
      <c r="D907" s="7" t="s">
        <v>2097</v>
      </c>
      <c r="F907" s="7"/>
      <c r="G907" s="7"/>
      <c r="H907" s="7" t="s">
        <v>2286</v>
      </c>
      <c r="J907" s="7" t="s">
        <v>6241</v>
      </c>
    </row>
    <row r="908" ht="22.5" customHeight="1">
      <c r="A908" s="7" t="s">
        <v>6242</v>
      </c>
      <c r="B908" s="7" t="s">
        <v>2104</v>
      </c>
      <c r="C908" s="7" t="s">
        <v>6243</v>
      </c>
      <c r="D908" s="7" t="s">
        <v>2097</v>
      </c>
      <c r="F908" s="7"/>
      <c r="G908" s="7"/>
      <c r="H908" s="7" t="s">
        <v>2286</v>
      </c>
      <c r="J908" s="7" t="s">
        <v>6244</v>
      </c>
    </row>
    <row r="909" ht="22.5" customHeight="1">
      <c r="A909" s="7" t="s">
        <v>6245</v>
      </c>
      <c r="B909" s="7" t="s">
        <v>2104</v>
      </c>
      <c r="C909" s="7" t="s">
        <v>6246</v>
      </c>
      <c r="D909" s="7" t="s">
        <v>2097</v>
      </c>
      <c r="F909" s="7"/>
      <c r="G909" s="7"/>
      <c r="H909" s="7" t="s">
        <v>2286</v>
      </c>
      <c r="J909" s="7" t="s">
        <v>6250</v>
      </c>
    </row>
    <row r="910" ht="22.5" customHeight="1">
      <c r="A910" s="7" t="s">
        <v>6251</v>
      </c>
      <c r="B910" s="7" t="s">
        <v>2104</v>
      </c>
      <c r="C910" s="7" t="s">
        <v>6253</v>
      </c>
      <c r="D910" s="7" t="s">
        <v>2097</v>
      </c>
      <c r="F910" s="7"/>
      <c r="G910" s="7"/>
      <c r="H910" s="7" t="s">
        <v>2286</v>
      </c>
      <c r="J910" s="7" t="s">
        <v>6255</v>
      </c>
    </row>
    <row r="911" ht="22.5" customHeight="1">
      <c r="A911" s="7" t="s">
        <v>6256</v>
      </c>
      <c r="B911" s="7" t="s">
        <v>2104</v>
      </c>
      <c r="C911" s="7" t="s">
        <v>6257</v>
      </c>
      <c r="D911" s="7" t="s">
        <v>2097</v>
      </c>
      <c r="F911" s="7"/>
      <c r="G911" s="7"/>
      <c r="H911" s="7" t="s">
        <v>2286</v>
      </c>
      <c r="J911" s="7" t="s">
        <v>6259</v>
      </c>
    </row>
    <row r="912" ht="22.5" customHeight="1">
      <c r="A912" s="7" t="s">
        <v>6260</v>
      </c>
      <c r="B912" s="7" t="s">
        <v>2104</v>
      </c>
      <c r="C912" s="7" t="s">
        <v>6261</v>
      </c>
      <c r="D912" s="7" t="s">
        <v>2097</v>
      </c>
      <c r="F912" s="7"/>
      <c r="G912" s="7"/>
      <c r="H912" s="7" t="s">
        <v>2286</v>
      </c>
      <c r="J912" s="7" t="s">
        <v>6264</v>
      </c>
    </row>
    <row r="913" ht="22.5" customHeight="1">
      <c r="A913" s="7" t="s">
        <v>6265</v>
      </c>
      <c r="B913" s="7" t="s">
        <v>2104</v>
      </c>
      <c r="C913" s="7" t="s">
        <v>6266</v>
      </c>
      <c r="D913" s="7" t="s">
        <v>2097</v>
      </c>
      <c r="F913" s="7"/>
      <c r="G913" s="7"/>
      <c r="H913" s="7" t="s">
        <v>2286</v>
      </c>
      <c r="J913" s="7" t="s">
        <v>6270</v>
      </c>
    </row>
    <row r="914" ht="22.5" customHeight="1">
      <c r="A914" s="7" t="s">
        <v>6272</v>
      </c>
      <c r="B914" s="7" t="s">
        <v>2104</v>
      </c>
      <c r="C914" s="7" t="s">
        <v>6273</v>
      </c>
      <c r="D914" s="7" t="s">
        <v>2097</v>
      </c>
      <c r="F914" s="7"/>
      <c r="G914" s="7"/>
      <c r="H914" s="7" t="s">
        <v>2286</v>
      </c>
      <c r="J914" s="7" t="s">
        <v>6274</v>
      </c>
    </row>
    <row r="915" ht="22.5" customHeight="1">
      <c r="A915" s="7" t="s">
        <v>6276</v>
      </c>
      <c r="B915" s="7" t="s">
        <v>2104</v>
      </c>
      <c r="C915" s="7" t="s">
        <v>6278</v>
      </c>
      <c r="D915" s="7" t="s">
        <v>2097</v>
      </c>
      <c r="F915" s="7"/>
      <c r="G915" s="7"/>
      <c r="H915" s="7" t="s">
        <v>2286</v>
      </c>
      <c r="J915" s="7" t="s">
        <v>6280</v>
      </c>
    </row>
    <row r="916" ht="22.5" customHeight="1">
      <c r="A916" s="7" t="s">
        <v>6281</v>
      </c>
      <c r="B916" s="7" t="s">
        <v>2104</v>
      </c>
      <c r="C916" s="7" t="s">
        <v>6283</v>
      </c>
      <c r="D916" s="7" t="s">
        <v>2097</v>
      </c>
      <c r="F916" s="7"/>
      <c r="G916" s="7"/>
      <c r="H916" s="7" t="s">
        <v>2286</v>
      </c>
      <c r="J916" s="7" t="s">
        <v>6274</v>
      </c>
    </row>
    <row r="917" ht="22.5" customHeight="1">
      <c r="A917" s="7" t="s">
        <v>6287</v>
      </c>
      <c r="B917" s="7" t="s">
        <v>2104</v>
      </c>
      <c r="C917" s="7" t="s">
        <v>6288</v>
      </c>
      <c r="D917" s="7" t="s">
        <v>2097</v>
      </c>
      <c r="F917" s="7"/>
      <c r="G917" s="7"/>
      <c r="H917" s="7" t="s">
        <v>2286</v>
      </c>
      <c r="J917" s="7" t="s">
        <v>6290</v>
      </c>
    </row>
    <row r="918" ht="22.5" customHeight="1">
      <c r="A918" s="7" t="s">
        <v>6292</v>
      </c>
      <c r="B918" s="7" t="s">
        <v>2104</v>
      </c>
      <c r="C918" s="7" t="s">
        <v>6294</v>
      </c>
      <c r="D918" s="7" t="s">
        <v>2097</v>
      </c>
      <c r="F918" s="7"/>
      <c r="G918" s="7"/>
      <c r="H918" s="7" t="s">
        <v>2286</v>
      </c>
      <c r="J918" s="7" t="s">
        <v>6298</v>
      </c>
    </row>
    <row r="919" ht="22.5" customHeight="1">
      <c r="A919" s="7" t="s">
        <v>6300</v>
      </c>
      <c r="B919" s="7" t="s">
        <v>2104</v>
      </c>
      <c r="C919" s="7" t="s">
        <v>6301</v>
      </c>
      <c r="D919" s="7" t="s">
        <v>2097</v>
      </c>
      <c r="F919" s="7"/>
      <c r="G919" s="7"/>
      <c r="H919" s="7" t="s">
        <v>2286</v>
      </c>
      <c r="J919" s="7" t="s">
        <v>6280</v>
      </c>
    </row>
    <row r="920" ht="22.5" customHeight="1">
      <c r="A920" s="7" t="s">
        <v>6303</v>
      </c>
      <c r="B920" s="7" t="s">
        <v>2104</v>
      </c>
      <c r="C920" s="7" t="s">
        <v>6307</v>
      </c>
      <c r="D920" s="7" t="s">
        <v>2097</v>
      </c>
      <c r="F920" s="7"/>
      <c r="G920" s="7"/>
      <c r="H920" s="7" t="s">
        <v>2286</v>
      </c>
      <c r="J920" s="7" t="s">
        <v>6309</v>
      </c>
    </row>
    <row r="921" ht="22.5" customHeight="1">
      <c r="A921" s="7" t="s">
        <v>6311</v>
      </c>
      <c r="B921" s="7" t="s">
        <v>2104</v>
      </c>
      <c r="C921" s="7" t="s">
        <v>6312</v>
      </c>
      <c r="D921" s="7" t="s">
        <v>2097</v>
      </c>
      <c r="F921" s="7"/>
      <c r="G921" s="7"/>
      <c r="H921" s="7" t="s">
        <v>2286</v>
      </c>
      <c r="J921" s="7" t="s">
        <v>6313</v>
      </c>
    </row>
    <row r="922" ht="22.5" customHeight="1">
      <c r="A922" s="7" t="s">
        <v>6314</v>
      </c>
      <c r="B922" s="7" t="s">
        <v>2104</v>
      </c>
      <c r="C922" s="7" t="s">
        <v>6315</v>
      </c>
      <c r="D922" s="7" t="s">
        <v>2097</v>
      </c>
      <c r="F922" s="7"/>
      <c r="G922" s="7"/>
      <c r="H922" s="7" t="s">
        <v>2286</v>
      </c>
      <c r="J922" s="7" t="s">
        <v>6318</v>
      </c>
    </row>
    <row r="923" ht="22.5" customHeight="1">
      <c r="A923" s="7" t="s">
        <v>6319</v>
      </c>
      <c r="B923" s="7" t="s">
        <v>2104</v>
      </c>
      <c r="C923" s="7" t="s">
        <v>6320</v>
      </c>
      <c r="D923" s="7" t="s">
        <v>2097</v>
      </c>
      <c r="F923" s="7"/>
      <c r="G923" s="7"/>
      <c r="H923" s="7" t="s">
        <v>2286</v>
      </c>
      <c r="J923" s="7" t="s">
        <v>6322</v>
      </c>
    </row>
    <row r="924" ht="22.5" customHeight="1">
      <c r="A924" s="7" t="s">
        <v>6323</v>
      </c>
      <c r="B924" s="7" t="s">
        <v>2104</v>
      </c>
      <c r="C924" s="7" t="s">
        <v>6324</v>
      </c>
      <c r="D924" s="7" t="s">
        <v>2097</v>
      </c>
      <c r="F924" s="7"/>
      <c r="G924" s="7"/>
      <c r="H924" s="7" t="s">
        <v>2286</v>
      </c>
      <c r="J924" s="7" t="s">
        <v>6328</v>
      </c>
    </row>
    <row r="925" ht="22.5" customHeight="1">
      <c r="A925" s="7" t="s">
        <v>6329</v>
      </c>
      <c r="B925" s="7" t="s">
        <v>2104</v>
      </c>
      <c r="C925" s="7" t="s">
        <v>6330</v>
      </c>
      <c r="D925" s="7" t="s">
        <v>2097</v>
      </c>
      <c r="F925" s="7"/>
      <c r="G925" s="7"/>
      <c r="H925" s="7" t="s">
        <v>2286</v>
      </c>
      <c r="J925" s="7" t="s">
        <v>6313</v>
      </c>
    </row>
    <row r="926" ht="22.5" customHeight="1">
      <c r="A926" s="7" t="s">
        <v>6332</v>
      </c>
      <c r="B926" s="7" t="s">
        <v>2104</v>
      </c>
      <c r="C926" s="7" t="s">
        <v>6333</v>
      </c>
      <c r="D926" s="7" t="s">
        <v>2097</v>
      </c>
      <c r="F926" s="7"/>
      <c r="G926" s="7"/>
      <c r="H926" s="7" t="s">
        <v>2286</v>
      </c>
      <c r="J926" s="7" t="s">
        <v>6336</v>
      </c>
    </row>
    <row r="927" ht="22.5" customHeight="1">
      <c r="A927" s="7" t="s">
        <v>6338</v>
      </c>
      <c r="B927" s="7" t="s">
        <v>2104</v>
      </c>
      <c r="C927" s="7" t="s">
        <v>6339</v>
      </c>
      <c r="D927" s="7" t="s">
        <v>2097</v>
      </c>
      <c r="F927" s="7"/>
      <c r="G927" s="7"/>
      <c r="H927" s="7" t="s">
        <v>2286</v>
      </c>
      <c r="J927" s="7" t="s">
        <v>6342</v>
      </c>
    </row>
    <row r="928" ht="22.5" customHeight="1">
      <c r="A928" s="7" t="s">
        <v>6343</v>
      </c>
      <c r="B928" s="7" t="s">
        <v>2104</v>
      </c>
      <c r="C928" s="7" t="s">
        <v>6344</v>
      </c>
      <c r="D928" s="7" t="s">
        <v>2097</v>
      </c>
      <c r="F928" s="7"/>
      <c r="G928" s="7"/>
      <c r="H928" s="7" t="s">
        <v>2286</v>
      </c>
      <c r="J928" s="7" t="s">
        <v>6322</v>
      </c>
    </row>
    <row r="929" ht="22.5" customHeight="1">
      <c r="A929" s="7" t="s">
        <v>6346</v>
      </c>
      <c r="B929" s="7" t="s">
        <v>2104</v>
      </c>
      <c r="C929" s="7" t="s">
        <v>6347</v>
      </c>
      <c r="D929" s="7" t="s">
        <v>2097</v>
      </c>
      <c r="F929" s="7"/>
      <c r="G929" s="7"/>
      <c r="H929" s="7" t="s">
        <v>2286</v>
      </c>
      <c r="J929" s="7" t="s">
        <v>6350</v>
      </c>
    </row>
    <row r="930" ht="22.5" customHeight="1">
      <c r="A930" s="7" t="s">
        <v>6351</v>
      </c>
      <c r="B930" s="7" t="s">
        <v>2104</v>
      </c>
      <c r="C930" s="7" t="s">
        <v>6354</v>
      </c>
      <c r="D930" s="7" t="s">
        <v>2097</v>
      </c>
      <c r="F930" s="7"/>
      <c r="G930" s="7"/>
      <c r="H930" s="7" t="s">
        <v>2286</v>
      </c>
      <c r="J930" s="7" t="s">
        <v>6356</v>
      </c>
    </row>
    <row r="931" ht="22.5" customHeight="1">
      <c r="A931" s="7" t="s">
        <v>6357</v>
      </c>
      <c r="B931" s="7" t="s">
        <v>2104</v>
      </c>
      <c r="C931" s="7" t="s">
        <v>6359</v>
      </c>
      <c r="D931" s="7" t="s">
        <v>2097</v>
      </c>
      <c r="F931" s="7"/>
      <c r="G931" s="7"/>
      <c r="H931" s="7" t="s">
        <v>2286</v>
      </c>
      <c r="J931" s="7" t="s">
        <v>6361</v>
      </c>
    </row>
    <row r="932" ht="22.5" customHeight="1">
      <c r="A932" s="7" t="s">
        <v>6363</v>
      </c>
      <c r="B932" s="7" t="s">
        <v>2104</v>
      </c>
      <c r="C932" s="7" t="s">
        <v>6364</v>
      </c>
      <c r="D932" s="7" t="s">
        <v>2097</v>
      </c>
      <c r="F932" s="7"/>
      <c r="G932" s="7"/>
      <c r="H932" s="7" t="s">
        <v>2286</v>
      </c>
      <c r="J932" s="7" t="s">
        <v>6368</v>
      </c>
    </row>
    <row r="933" ht="22.5" customHeight="1">
      <c r="A933" s="7" t="s">
        <v>6369</v>
      </c>
      <c r="B933" s="7" t="s">
        <v>2104</v>
      </c>
      <c r="C933" s="7" t="s">
        <v>6370</v>
      </c>
      <c r="D933" s="7" t="s">
        <v>2097</v>
      </c>
      <c r="F933" s="7"/>
      <c r="G933" s="7"/>
      <c r="H933" s="7" t="s">
        <v>2286</v>
      </c>
      <c r="J933" s="7" t="s">
        <v>6372</v>
      </c>
    </row>
    <row r="934" ht="22.5" customHeight="1">
      <c r="A934" s="7" t="s">
        <v>6373</v>
      </c>
      <c r="B934" s="7" t="s">
        <v>2104</v>
      </c>
      <c r="C934" s="7" t="s">
        <v>6375</v>
      </c>
      <c r="D934" s="7" t="s">
        <v>2097</v>
      </c>
      <c r="F934" s="7"/>
      <c r="G934" s="7"/>
      <c r="H934" s="7" t="s">
        <v>2286</v>
      </c>
      <c r="J934" s="7" t="s">
        <v>6377</v>
      </c>
    </row>
    <row r="935" ht="22.5" customHeight="1">
      <c r="A935" s="7" t="s">
        <v>6379</v>
      </c>
      <c r="B935" s="7" t="s">
        <v>2104</v>
      </c>
      <c r="C935" s="7" t="s">
        <v>6382</v>
      </c>
      <c r="D935" s="7" t="s">
        <v>2097</v>
      </c>
      <c r="F935" s="7"/>
      <c r="G935" s="7"/>
      <c r="H935" s="7" t="s">
        <v>2286</v>
      </c>
      <c r="J935" s="7" t="s">
        <v>6383</v>
      </c>
    </row>
    <row r="936" ht="22.5" customHeight="1">
      <c r="A936" s="7" t="s">
        <v>6385</v>
      </c>
      <c r="B936" s="7" t="s">
        <v>2104</v>
      </c>
      <c r="C936" s="7" t="s">
        <v>6386</v>
      </c>
      <c r="D936" s="7" t="s">
        <v>2097</v>
      </c>
      <c r="F936" s="7"/>
      <c r="G936" s="7"/>
      <c r="H936" s="7" t="s">
        <v>2286</v>
      </c>
      <c r="J936" s="7" t="s">
        <v>6389</v>
      </c>
    </row>
    <row r="937" ht="22.5" customHeight="1">
      <c r="A937" s="7" t="s">
        <v>6391</v>
      </c>
      <c r="B937" s="7" t="s">
        <v>2104</v>
      </c>
      <c r="C937" s="7" t="s">
        <v>6392</v>
      </c>
      <c r="D937" s="7" t="s">
        <v>2097</v>
      </c>
      <c r="F937" s="7"/>
      <c r="G937" s="7"/>
      <c r="H937" s="7" t="s">
        <v>2286</v>
      </c>
      <c r="J937" s="7" t="s">
        <v>6361</v>
      </c>
    </row>
    <row r="938" ht="22.5" customHeight="1">
      <c r="A938" s="7" t="s">
        <v>6395</v>
      </c>
      <c r="B938" s="7" t="s">
        <v>2104</v>
      </c>
      <c r="C938" s="7" t="s">
        <v>6397</v>
      </c>
      <c r="D938" s="7" t="s">
        <v>2097</v>
      </c>
      <c r="F938" s="7"/>
      <c r="G938" s="7"/>
      <c r="H938" s="7" t="s">
        <v>2286</v>
      </c>
      <c r="J938" s="7" t="s">
        <v>6398</v>
      </c>
    </row>
    <row r="939" ht="22.5" customHeight="1">
      <c r="A939" s="7" t="s">
        <v>6400</v>
      </c>
      <c r="B939" s="7" t="s">
        <v>2104</v>
      </c>
      <c r="C939" s="7" t="s">
        <v>6402</v>
      </c>
      <c r="D939" s="7" t="s">
        <v>2097</v>
      </c>
      <c r="F939" s="7"/>
      <c r="G939" s="7"/>
      <c r="H939" s="7" t="s">
        <v>2286</v>
      </c>
      <c r="J939" s="7" t="s">
        <v>6405</v>
      </c>
    </row>
    <row r="940" ht="22.5" customHeight="1">
      <c r="A940" s="7" t="s">
        <v>6406</v>
      </c>
      <c r="B940" s="7" t="s">
        <v>2104</v>
      </c>
      <c r="C940" s="7" t="s">
        <v>6408</v>
      </c>
      <c r="D940" s="7" t="s">
        <v>2097</v>
      </c>
      <c r="F940" s="7"/>
      <c r="G940" s="7"/>
      <c r="H940" s="7" t="s">
        <v>2286</v>
      </c>
      <c r="J940" s="7" t="s">
        <v>6410</v>
      </c>
    </row>
    <row r="941" ht="22.5" customHeight="1">
      <c r="A941" s="7" t="s">
        <v>6411</v>
      </c>
      <c r="B941" s="7" t="s">
        <v>2104</v>
      </c>
      <c r="C941" s="7" t="s">
        <v>6413</v>
      </c>
      <c r="D941" s="7" t="s">
        <v>2097</v>
      </c>
      <c r="F941" s="7"/>
      <c r="G941" s="7"/>
      <c r="H941" s="7" t="s">
        <v>2286</v>
      </c>
      <c r="J941" s="7" t="s">
        <v>6356</v>
      </c>
    </row>
    <row r="942" ht="22.5" customHeight="1">
      <c r="A942" s="7" t="s">
        <v>6416</v>
      </c>
      <c r="B942" s="7" t="s">
        <v>2104</v>
      </c>
      <c r="C942" s="7" t="s">
        <v>6418</v>
      </c>
      <c r="D942" s="7" t="s">
        <v>2097</v>
      </c>
      <c r="F942" s="7"/>
      <c r="G942" s="7"/>
      <c r="H942" s="7" t="s">
        <v>2286</v>
      </c>
      <c r="J942" s="7" t="s">
        <v>6419</v>
      </c>
    </row>
    <row r="943" ht="22.5" customHeight="1">
      <c r="A943" s="7" t="s">
        <v>6421</v>
      </c>
      <c r="B943" s="7" t="s">
        <v>2104</v>
      </c>
      <c r="C943" s="7" t="s">
        <v>6422</v>
      </c>
      <c r="D943" s="7" t="s">
        <v>2097</v>
      </c>
      <c r="F943" s="7"/>
      <c r="G943" s="7"/>
      <c r="H943" s="7" t="s">
        <v>2286</v>
      </c>
      <c r="J943" s="7" t="s">
        <v>6424</v>
      </c>
    </row>
    <row r="944" ht="22.5" customHeight="1">
      <c r="A944" s="7" t="s">
        <v>6426</v>
      </c>
      <c r="B944" s="7" t="s">
        <v>2104</v>
      </c>
      <c r="C944" s="7" t="s">
        <v>6427</v>
      </c>
      <c r="D944" s="7" t="s">
        <v>2097</v>
      </c>
      <c r="F944" s="7"/>
      <c r="G944" s="7"/>
      <c r="H944" s="7" t="s">
        <v>2286</v>
      </c>
      <c r="J944" s="7" t="s">
        <v>6419</v>
      </c>
    </row>
    <row r="945" ht="22.5" customHeight="1">
      <c r="A945" s="7" t="s">
        <v>6429</v>
      </c>
      <c r="B945" s="7" t="s">
        <v>2104</v>
      </c>
      <c r="C945" s="7" t="s">
        <v>6432</v>
      </c>
      <c r="D945" s="7" t="s">
        <v>2097</v>
      </c>
      <c r="F945" s="7"/>
      <c r="G945" s="7"/>
      <c r="H945" s="7" t="s">
        <v>2286</v>
      </c>
      <c r="J945" s="7" t="s">
        <v>6419</v>
      </c>
    </row>
    <row r="946" ht="22.5" customHeight="1">
      <c r="A946" s="7" t="s">
        <v>6434</v>
      </c>
      <c r="B946" s="7" t="s">
        <v>2104</v>
      </c>
      <c r="C946" s="7" t="s">
        <v>6435</v>
      </c>
      <c r="D946" s="7" t="s">
        <v>2097</v>
      </c>
      <c r="F946" s="7"/>
      <c r="G946" s="7"/>
      <c r="H946" s="7" t="s">
        <v>2286</v>
      </c>
      <c r="J946" s="7" t="s">
        <v>6437</v>
      </c>
    </row>
    <row r="947" ht="22.5" customHeight="1">
      <c r="A947" s="7" t="s">
        <v>6438</v>
      </c>
      <c r="B947" s="7" t="s">
        <v>2104</v>
      </c>
      <c r="C947" s="7" t="s">
        <v>6440</v>
      </c>
      <c r="D947" s="7" t="s">
        <v>2097</v>
      </c>
      <c r="F947" s="7"/>
      <c r="G947" s="7"/>
      <c r="H947" s="7" t="s">
        <v>2286</v>
      </c>
      <c r="J947" s="7" t="s">
        <v>6442</v>
      </c>
    </row>
    <row r="948" ht="22.5" customHeight="1">
      <c r="A948" s="7" t="s">
        <v>6444</v>
      </c>
      <c r="B948" s="7" t="s">
        <v>2104</v>
      </c>
      <c r="C948" s="7" t="s">
        <v>6446</v>
      </c>
      <c r="D948" s="7" t="s">
        <v>2097</v>
      </c>
      <c r="F948" s="7"/>
      <c r="G948" s="7"/>
      <c r="H948" s="7" t="s">
        <v>2286</v>
      </c>
      <c r="J948" s="7" t="s">
        <v>6437</v>
      </c>
    </row>
    <row r="949" ht="22.5" customHeight="1">
      <c r="A949" s="7" t="s">
        <v>6447</v>
      </c>
      <c r="B949" s="7" t="s">
        <v>2104</v>
      </c>
      <c r="C949" s="7" t="s">
        <v>6448</v>
      </c>
      <c r="D949" s="7" t="s">
        <v>2097</v>
      </c>
      <c r="F949" s="7"/>
      <c r="G949" s="7"/>
      <c r="H949" s="7" t="s">
        <v>2286</v>
      </c>
      <c r="J949" s="7" t="s">
        <v>6450</v>
      </c>
    </row>
    <row r="950" ht="22.5" customHeight="1">
      <c r="A950" s="7" t="s">
        <v>6451</v>
      </c>
      <c r="B950" s="7" t="s">
        <v>2104</v>
      </c>
      <c r="C950" s="7" t="s">
        <v>6452</v>
      </c>
      <c r="D950" s="7" t="s">
        <v>2097</v>
      </c>
      <c r="F950" s="7"/>
      <c r="G950" s="7"/>
      <c r="H950" s="7" t="s">
        <v>2286</v>
      </c>
      <c r="J950" s="7" t="s">
        <v>6455</v>
      </c>
    </row>
    <row r="951" ht="22.5" customHeight="1">
      <c r="A951" s="7" t="s">
        <v>6456</v>
      </c>
      <c r="B951" s="7" t="s">
        <v>2104</v>
      </c>
      <c r="C951" s="7" t="s">
        <v>6457</v>
      </c>
      <c r="D951" s="7" t="s">
        <v>2097</v>
      </c>
      <c r="F951" s="7"/>
      <c r="G951" s="7"/>
      <c r="H951" s="7" t="s">
        <v>2286</v>
      </c>
      <c r="J951" s="7" t="s">
        <v>6461</v>
      </c>
    </row>
    <row r="952" ht="22.5" customHeight="1">
      <c r="A952" s="7" t="s">
        <v>6462</v>
      </c>
      <c r="B952" s="7" t="s">
        <v>2104</v>
      </c>
      <c r="C952" s="7" t="s">
        <v>6463</v>
      </c>
      <c r="D952" s="7" t="s">
        <v>2097</v>
      </c>
      <c r="F952" s="7"/>
      <c r="G952" s="7"/>
      <c r="H952" s="7" t="s">
        <v>2286</v>
      </c>
      <c r="J952" s="7" t="s">
        <v>6464</v>
      </c>
    </row>
    <row r="953" ht="22.5" customHeight="1">
      <c r="A953" s="7" t="s">
        <v>6465</v>
      </c>
      <c r="B953" s="7" t="s">
        <v>2104</v>
      </c>
      <c r="C953" s="7" t="s">
        <v>6466</v>
      </c>
      <c r="D953" s="7" t="s">
        <v>2097</v>
      </c>
      <c r="F953" s="7"/>
      <c r="G953" s="7"/>
      <c r="H953" s="7" t="s">
        <v>2286</v>
      </c>
      <c r="J953" s="7" t="s">
        <v>6468</v>
      </c>
    </row>
    <row r="954" ht="22.5" customHeight="1">
      <c r="A954" s="7" t="s">
        <v>6470</v>
      </c>
      <c r="B954" s="7" t="s">
        <v>2104</v>
      </c>
      <c r="C954" s="7" t="s">
        <v>6471</v>
      </c>
      <c r="D954" s="7" t="s">
        <v>2097</v>
      </c>
      <c r="F954" s="7"/>
      <c r="G954" s="7"/>
      <c r="H954" s="7" t="s">
        <v>2286</v>
      </c>
      <c r="J954" s="7" t="s">
        <v>6473</v>
      </c>
    </row>
    <row r="955" ht="22.5" customHeight="1">
      <c r="A955" s="7" t="s">
        <v>6474</v>
      </c>
      <c r="B955" s="7" t="s">
        <v>2104</v>
      </c>
      <c r="C955" s="7" t="s">
        <v>6477</v>
      </c>
      <c r="D955" s="7" t="s">
        <v>2097</v>
      </c>
      <c r="F955" s="7"/>
      <c r="G955" s="7"/>
      <c r="H955" s="7" t="s">
        <v>2286</v>
      </c>
      <c r="J955" s="7" t="s">
        <v>6479</v>
      </c>
    </row>
    <row r="956" ht="22.5" customHeight="1">
      <c r="A956" s="7" t="s">
        <v>6480</v>
      </c>
      <c r="B956" s="7" t="s">
        <v>2104</v>
      </c>
      <c r="C956" s="7" t="s">
        <v>6481</v>
      </c>
      <c r="D956" s="7" t="s">
        <v>2097</v>
      </c>
      <c r="F956" s="7"/>
      <c r="G956" s="7"/>
      <c r="H956" s="7" t="s">
        <v>2286</v>
      </c>
      <c r="J956" s="7" t="s">
        <v>6483</v>
      </c>
    </row>
    <row r="957" ht="22.5" customHeight="1">
      <c r="A957" s="7" t="s">
        <v>6485</v>
      </c>
      <c r="B957" s="7" t="s">
        <v>2104</v>
      </c>
      <c r="C957" s="7" t="s">
        <v>6487</v>
      </c>
      <c r="D957" s="7" t="s">
        <v>2097</v>
      </c>
      <c r="F957" s="7"/>
      <c r="G957" s="7"/>
      <c r="H957" s="7" t="s">
        <v>2286</v>
      </c>
      <c r="J957" s="7" t="s">
        <v>6490</v>
      </c>
    </row>
    <row r="958" ht="22.5" customHeight="1">
      <c r="A958" s="7" t="s">
        <v>6491</v>
      </c>
      <c r="B958" s="7" t="s">
        <v>2104</v>
      </c>
      <c r="C958" s="7" t="s">
        <v>6492</v>
      </c>
      <c r="D958" s="7" t="s">
        <v>2097</v>
      </c>
      <c r="F958" s="7"/>
      <c r="G958" s="7"/>
      <c r="H958" s="7" t="s">
        <v>2286</v>
      </c>
      <c r="J958" s="7" t="s">
        <v>6494</v>
      </c>
    </row>
    <row r="959" ht="22.5" customHeight="1">
      <c r="A959" s="7" t="s">
        <v>6495</v>
      </c>
      <c r="B959" s="7" t="s">
        <v>2104</v>
      </c>
      <c r="C959" s="7" t="s">
        <v>6496</v>
      </c>
      <c r="D959" s="7" t="s">
        <v>2097</v>
      </c>
      <c r="F959" s="7"/>
      <c r="G959" s="7"/>
      <c r="H959" s="7" t="s">
        <v>2286</v>
      </c>
      <c r="J959" s="7" t="s">
        <v>6498</v>
      </c>
    </row>
    <row r="960" ht="22.5" customHeight="1">
      <c r="A960" s="7" t="s">
        <v>6500</v>
      </c>
      <c r="B960" s="7" t="s">
        <v>2104</v>
      </c>
      <c r="C960" s="7" t="s">
        <v>6501</v>
      </c>
      <c r="D960" s="7" t="s">
        <v>2097</v>
      </c>
      <c r="F960" s="7"/>
      <c r="G960" s="7"/>
      <c r="H960" s="7" t="s">
        <v>2286</v>
      </c>
      <c r="J960" s="7" t="s">
        <v>6498</v>
      </c>
    </row>
    <row r="961" ht="22.5" customHeight="1">
      <c r="A961" s="7" t="s">
        <v>6505</v>
      </c>
      <c r="B961" s="7" t="s">
        <v>2104</v>
      </c>
      <c r="C961" s="7" t="s">
        <v>6506</v>
      </c>
      <c r="D961" s="7" t="s">
        <v>2097</v>
      </c>
      <c r="F961" s="7"/>
      <c r="G961" s="7"/>
      <c r="H961" s="7" t="s">
        <v>2286</v>
      </c>
      <c r="J961" s="7" t="s">
        <v>6507</v>
      </c>
    </row>
    <row r="962" ht="22.5" customHeight="1">
      <c r="A962" s="7" t="s">
        <v>6509</v>
      </c>
      <c r="B962" s="7" t="s">
        <v>2104</v>
      </c>
      <c r="C962" s="7" t="s">
        <v>6510</v>
      </c>
      <c r="D962" s="7" t="s">
        <v>2097</v>
      </c>
      <c r="F962" s="7"/>
      <c r="G962" s="7"/>
      <c r="H962" s="7" t="s">
        <v>2286</v>
      </c>
      <c r="J962" s="7" t="s">
        <v>6514</v>
      </c>
    </row>
    <row r="963" ht="22.5" customHeight="1">
      <c r="A963" s="7" t="s">
        <v>6515</v>
      </c>
      <c r="B963" s="7" t="s">
        <v>2104</v>
      </c>
      <c r="C963" s="7" t="s">
        <v>6517</v>
      </c>
      <c r="D963" s="7" t="s">
        <v>2097</v>
      </c>
      <c r="F963" s="7"/>
      <c r="G963" s="7"/>
      <c r="H963" s="7" t="s">
        <v>2286</v>
      </c>
      <c r="J963" s="7" t="s">
        <v>6520</v>
      </c>
    </row>
    <row r="964" ht="22.5" customHeight="1">
      <c r="A964" s="7" t="s">
        <v>6521</v>
      </c>
      <c r="B964" s="7" t="s">
        <v>2104</v>
      </c>
      <c r="C964" s="7" t="s">
        <v>6522</v>
      </c>
      <c r="D964" s="7" t="s">
        <v>2097</v>
      </c>
      <c r="F964" s="7"/>
      <c r="G964" s="7"/>
      <c r="H964" s="7" t="s">
        <v>2286</v>
      </c>
      <c r="J964" s="7" t="s">
        <v>6524</v>
      </c>
    </row>
    <row r="965" ht="22.5" customHeight="1">
      <c r="A965" s="7" t="s">
        <v>6526</v>
      </c>
      <c r="B965" s="7" t="s">
        <v>2104</v>
      </c>
      <c r="C965" s="7" t="s">
        <v>6527</v>
      </c>
      <c r="D965" s="7" t="s">
        <v>2097</v>
      </c>
      <c r="F965" s="7"/>
      <c r="G965" s="7"/>
      <c r="H965" s="7" t="s">
        <v>2286</v>
      </c>
      <c r="J965" s="7" t="s">
        <v>6530</v>
      </c>
    </row>
    <row r="966" ht="22.5" customHeight="1">
      <c r="A966" s="7" t="s">
        <v>6532</v>
      </c>
      <c r="B966" s="7" t="s">
        <v>2104</v>
      </c>
      <c r="C966" s="7" t="s">
        <v>6533</v>
      </c>
      <c r="D966" s="7" t="s">
        <v>2097</v>
      </c>
      <c r="F966" s="7"/>
      <c r="G966" s="7"/>
      <c r="H966" s="7" t="s">
        <v>2286</v>
      </c>
      <c r="J966" s="7" t="s">
        <v>6535</v>
      </c>
    </row>
    <row r="967" ht="22.5" customHeight="1">
      <c r="A967" s="7" t="s">
        <v>6536</v>
      </c>
      <c r="B967" s="7" t="s">
        <v>2104</v>
      </c>
      <c r="C967" s="7" t="s">
        <v>6537</v>
      </c>
      <c r="D967" s="7" t="s">
        <v>2097</v>
      </c>
      <c r="F967" s="7"/>
      <c r="G967" s="7"/>
      <c r="H967" s="7" t="s">
        <v>2286</v>
      </c>
      <c r="J967" s="7" t="s">
        <v>6541</v>
      </c>
    </row>
    <row r="968" ht="22.5" customHeight="1">
      <c r="A968" s="7" t="s">
        <v>6543</v>
      </c>
      <c r="B968" s="7" t="s">
        <v>2104</v>
      </c>
      <c r="C968" s="7" t="s">
        <v>6545</v>
      </c>
      <c r="D968" s="7" t="s">
        <v>2097</v>
      </c>
      <c r="F968" s="7"/>
      <c r="G968" s="7"/>
      <c r="H968" s="7" t="s">
        <v>2286</v>
      </c>
      <c r="J968" s="7" t="s">
        <v>6546</v>
      </c>
    </row>
    <row r="969" ht="22.5" customHeight="1">
      <c r="A969" s="7" t="s">
        <v>6547</v>
      </c>
      <c r="B969" s="7" t="s">
        <v>2104</v>
      </c>
      <c r="C969" s="7" t="s">
        <v>6548</v>
      </c>
      <c r="D969" s="7" t="s">
        <v>2097</v>
      </c>
      <c r="F969" s="7"/>
      <c r="G969" s="7"/>
      <c r="H969" s="7" t="s">
        <v>2286</v>
      </c>
      <c r="J969" s="7" t="s">
        <v>6551</v>
      </c>
    </row>
    <row r="970" ht="22.5" customHeight="1">
      <c r="A970" s="7" t="s">
        <v>6552</v>
      </c>
      <c r="B970" s="7" t="s">
        <v>2104</v>
      </c>
      <c r="C970" s="7" t="s">
        <v>6555</v>
      </c>
      <c r="D970" s="7" t="s">
        <v>2097</v>
      </c>
      <c r="F970" s="7"/>
      <c r="G970" s="7"/>
      <c r="H970" s="7" t="s">
        <v>2286</v>
      </c>
      <c r="J970" s="7" t="s">
        <v>6557</v>
      </c>
    </row>
    <row r="971" ht="22.5" customHeight="1">
      <c r="A971" s="7" t="s">
        <v>6558</v>
      </c>
      <c r="B971" s="7" t="s">
        <v>2104</v>
      </c>
      <c r="C971" s="7" t="s">
        <v>6559</v>
      </c>
      <c r="D971" s="7" t="s">
        <v>2097</v>
      </c>
      <c r="F971" s="7"/>
      <c r="G971" s="7"/>
      <c r="H971" s="7" t="s">
        <v>2286</v>
      </c>
      <c r="J971" s="7" t="s">
        <v>6563</v>
      </c>
    </row>
    <row r="972" ht="22.5" customHeight="1">
      <c r="A972" s="7" t="s">
        <v>6565</v>
      </c>
      <c r="B972" s="7" t="s">
        <v>2104</v>
      </c>
      <c r="C972" s="7" t="s">
        <v>6567</v>
      </c>
      <c r="D972" s="7" t="s">
        <v>2097</v>
      </c>
      <c r="F972" s="7"/>
      <c r="G972" s="7"/>
      <c r="H972" s="7" t="s">
        <v>2286</v>
      </c>
      <c r="J972" s="7" t="s">
        <v>6569</v>
      </c>
    </row>
    <row r="973" ht="22.5" customHeight="1">
      <c r="A973" s="7" t="s">
        <v>6571</v>
      </c>
      <c r="B973" s="7" t="s">
        <v>2104</v>
      </c>
      <c r="C973" s="7" t="s">
        <v>6572</v>
      </c>
      <c r="D973" s="7" t="s">
        <v>2097</v>
      </c>
      <c r="F973" s="7"/>
      <c r="G973" s="7"/>
      <c r="H973" s="7" t="s">
        <v>2286</v>
      </c>
      <c r="J973" s="7" t="s">
        <v>6573</v>
      </c>
    </row>
    <row r="974" ht="22.5" customHeight="1">
      <c r="A974" s="7" t="s">
        <v>6575</v>
      </c>
      <c r="B974" s="7" t="s">
        <v>2104</v>
      </c>
      <c r="C974" s="7" t="s">
        <v>6576</v>
      </c>
      <c r="D974" s="7" t="s">
        <v>2097</v>
      </c>
      <c r="F974" s="7"/>
      <c r="G974" s="7"/>
      <c r="H974" s="7" t="s">
        <v>2286</v>
      </c>
      <c r="J974" s="7" t="s">
        <v>6579</v>
      </c>
    </row>
    <row r="975" ht="22.5" customHeight="1">
      <c r="A975" s="7" t="s">
        <v>6581</v>
      </c>
      <c r="B975" s="7" t="s">
        <v>2104</v>
      </c>
      <c r="C975" s="7" t="s">
        <v>6583</v>
      </c>
      <c r="D975" s="7" t="s">
        <v>2097</v>
      </c>
      <c r="F975" s="7"/>
      <c r="G975" s="7"/>
      <c r="H975" s="7" t="s">
        <v>2286</v>
      </c>
      <c r="J975" s="7" t="s">
        <v>6541</v>
      </c>
    </row>
    <row r="976" ht="22.5" customHeight="1">
      <c r="A976" s="7" t="s">
        <v>6585</v>
      </c>
      <c r="B976" s="7" t="s">
        <v>2104</v>
      </c>
      <c r="C976" s="7" t="s">
        <v>6586</v>
      </c>
      <c r="D976" s="7" t="s">
        <v>2097</v>
      </c>
      <c r="F976" s="7"/>
      <c r="G976" s="7"/>
      <c r="H976" s="7" t="s">
        <v>2286</v>
      </c>
      <c r="J976" s="7" t="s">
        <v>6588</v>
      </c>
    </row>
    <row r="977" ht="22.5" customHeight="1">
      <c r="A977" s="7" t="s">
        <v>6589</v>
      </c>
      <c r="B977" s="7" t="s">
        <v>2104</v>
      </c>
      <c r="C977" s="7" t="s">
        <v>6591</v>
      </c>
      <c r="D977" s="7" t="s">
        <v>2097</v>
      </c>
      <c r="F977" s="7"/>
      <c r="G977" s="7"/>
      <c r="H977" s="7" t="s">
        <v>2286</v>
      </c>
      <c r="J977" s="7" t="s">
        <v>6595</v>
      </c>
    </row>
    <row r="978" ht="22.5" customHeight="1">
      <c r="A978" s="7" t="s">
        <v>6596</v>
      </c>
      <c r="B978" s="7" t="s">
        <v>2104</v>
      </c>
      <c r="C978" s="7" t="s">
        <v>6597</v>
      </c>
      <c r="D978" s="7" t="s">
        <v>2097</v>
      </c>
      <c r="F978" s="7"/>
      <c r="G978" s="7"/>
      <c r="H978" s="7" t="s">
        <v>2286</v>
      </c>
      <c r="J978" s="7" t="s">
        <v>6600</v>
      </c>
    </row>
    <row r="979" ht="22.5" customHeight="1">
      <c r="A979" s="7" t="s">
        <v>6602</v>
      </c>
      <c r="B979" s="7" t="s">
        <v>2104</v>
      </c>
      <c r="C979" s="7" t="s">
        <v>6603</v>
      </c>
      <c r="D979" s="7" t="s">
        <v>2097</v>
      </c>
      <c r="F979" s="7"/>
      <c r="G979" s="7"/>
      <c r="H979" s="7" t="s">
        <v>2286</v>
      </c>
      <c r="J979" s="7" t="s">
        <v>6604</v>
      </c>
    </row>
    <row r="980" ht="22.5" customHeight="1">
      <c r="A980" s="7" t="s">
        <v>6606</v>
      </c>
      <c r="B980" s="7" t="s">
        <v>2104</v>
      </c>
      <c r="C980" s="7" t="s">
        <v>6607</v>
      </c>
      <c r="D980" s="7" t="s">
        <v>2097</v>
      </c>
      <c r="F980" s="7"/>
      <c r="G980" s="7"/>
      <c r="H980" s="7" t="s">
        <v>2286</v>
      </c>
      <c r="J980" s="7" t="s">
        <v>6604</v>
      </c>
    </row>
    <row r="981" ht="22.5" customHeight="1">
      <c r="A981" s="7" t="s">
        <v>6610</v>
      </c>
      <c r="B981" s="7" t="s">
        <v>2104</v>
      </c>
      <c r="C981" s="7" t="s">
        <v>6612</v>
      </c>
      <c r="D981" s="7" t="s">
        <v>2097</v>
      </c>
      <c r="F981" s="7"/>
      <c r="G981" s="7"/>
      <c r="H981" s="7" t="s">
        <v>2286</v>
      </c>
      <c r="J981" s="7" t="s">
        <v>6604</v>
      </c>
    </row>
    <row r="982" ht="22.5" customHeight="1">
      <c r="A982" s="7" t="s">
        <v>6615</v>
      </c>
      <c r="B982" s="7" t="s">
        <v>2104</v>
      </c>
      <c r="C982" s="7" t="s">
        <v>6617</v>
      </c>
      <c r="D982" s="7" t="s">
        <v>2097</v>
      </c>
      <c r="F982" s="7"/>
      <c r="G982" s="7"/>
      <c r="H982" s="7" t="s">
        <v>2286</v>
      </c>
      <c r="J982" s="7" t="s">
        <v>6618</v>
      </c>
    </row>
    <row r="983" ht="22.5" customHeight="1">
      <c r="A983" s="7" t="s">
        <v>6619</v>
      </c>
      <c r="B983" s="7" t="s">
        <v>2104</v>
      </c>
      <c r="C983" s="7" t="s">
        <v>6620</v>
      </c>
      <c r="D983" s="7" t="s">
        <v>2097</v>
      </c>
      <c r="F983" s="7"/>
      <c r="G983" s="7"/>
      <c r="H983" s="7" t="s">
        <v>2286</v>
      </c>
      <c r="J983" s="7" t="s">
        <v>6621</v>
      </c>
    </row>
    <row r="984" ht="22.5" customHeight="1">
      <c r="A984" s="7" t="s">
        <v>6622</v>
      </c>
      <c r="B984" s="7" t="s">
        <v>2104</v>
      </c>
      <c r="C984" s="7" t="s">
        <v>6624</v>
      </c>
      <c r="D984" s="7" t="s">
        <v>2097</v>
      </c>
      <c r="F984" s="7"/>
      <c r="G984" s="7"/>
      <c r="H984" s="7" t="s">
        <v>2286</v>
      </c>
      <c r="J984" s="7" t="s">
        <v>6628</v>
      </c>
    </row>
    <row r="985" ht="22.5" customHeight="1">
      <c r="A985" s="7" t="s">
        <v>6629</v>
      </c>
      <c r="B985" s="7" t="s">
        <v>2104</v>
      </c>
      <c r="C985" s="7" t="s">
        <v>6630</v>
      </c>
      <c r="D985" s="7" t="s">
        <v>2097</v>
      </c>
      <c r="F985" s="7"/>
      <c r="G985" s="7"/>
      <c r="H985" s="7" t="s">
        <v>2286</v>
      </c>
      <c r="J985" s="7" t="s">
        <v>6632</v>
      </c>
    </row>
    <row r="986" ht="22.5" customHeight="1">
      <c r="A986" s="7" t="s">
        <v>6634</v>
      </c>
      <c r="B986" s="7" t="s">
        <v>2104</v>
      </c>
      <c r="C986" s="7" t="s">
        <v>6636</v>
      </c>
      <c r="D986" s="7" t="s">
        <v>2097</v>
      </c>
      <c r="F986" s="7"/>
      <c r="G986" s="7"/>
      <c r="H986" s="7" t="s">
        <v>2286</v>
      </c>
      <c r="J986" s="7" t="s">
        <v>6637</v>
      </c>
    </row>
    <row r="987" ht="22.5" customHeight="1">
      <c r="A987" s="7" t="s">
        <v>6638</v>
      </c>
      <c r="B987" s="7" t="s">
        <v>2104</v>
      </c>
      <c r="C987" s="7" t="s">
        <v>6639</v>
      </c>
      <c r="D987" s="7" t="s">
        <v>2097</v>
      </c>
      <c r="F987" s="7"/>
      <c r="G987" s="7"/>
      <c r="H987" s="7" t="s">
        <v>2286</v>
      </c>
      <c r="J987" s="7" t="s">
        <v>6642</v>
      </c>
    </row>
    <row r="988" ht="22.5" customHeight="1">
      <c r="A988" s="7" t="s">
        <v>6644</v>
      </c>
      <c r="B988" s="7" t="s">
        <v>2104</v>
      </c>
      <c r="C988" s="7" t="s">
        <v>6646</v>
      </c>
      <c r="D988" s="7" t="s">
        <v>2097</v>
      </c>
      <c r="F988" s="7"/>
      <c r="G988" s="7"/>
      <c r="H988" s="7" t="s">
        <v>2286</v>
      </c>
      <c r="J988" s="7" t="s">
        <v>6648</v>
      </c>
    </row>
    <row r="989" ht="22.5" customHeight="1">
      <c r="A989" s="7" t="s">
        <v>6650</v>
      </c>
      <c r="B989" s="7" t="s">
        <v>2104</v>
      </c>
      <c r="C989" s="7" t="s">
        <v>6652</v>
      </c>
      <c r="D989" s="7" t="s">
        <v>2097</v>
      </c>
      <c r="F989" s="7"/>
      <c r="G989" s="7"/>
      <c r="H989" s="7" t="s">
        <v>2286</v>
      </c>
      <c r="J989" s="7" t="s">
        <v>6653</v>
      </c>
    </row>
    <row r="990" ht="22.5" customHeight="1">
      <c r="A990" s="7" t="s">
        <v>6654</v>
      </c>
      <c r="B990" s="7" t="s">
        <v>2104</v>
      </c>
      <c r="C990" s="7" t="s">
        <v>6655</v>
      </c>
      <c r="D990" s="7" t="s">
        <v>2097</v>
      </c>
      <c r="F990" s="7"/>
      <c r="G990" s="7"/>
      <c r="H990" s="7" t="s">
        <v>2286</v>
      </c>
      <c r="J990" s="7" t="s">
        <v>6657</v>
      </c>
    </row>
    <row r="991" ht="22.5" customHeight="1">
      <c r="A991" s="7" t="s">
        <v>6659</v>
      </c>
      <c r="B991" s="7" t="s">
        <v>2104</v>
      </c>
      <c r="C991" s="7" t="s">
        <v>6660</v>
      </c>
      <c r="D991" s="7" t="s">
        <v>2097</v>
      </c>
      <c r="F991" s="7"/>
      <c r="G991" s="7"/>
      <c r="H991" s="7" t="s">
        <v>2286</v>
      </c>
      <c r="J991" s="7" t="s">
        <v>6664</v>
      </c>
    </row>
    <row r="992" ht="22.5" customHeight="1">
      <c r="A992" s="7" t="s">
        <v>6665</v>
      </c>
      <c r="B992" s="7" t="s">
        <v>2104</v>
      </c>
      <c r="C992" s="7" t="s">
        <v>6666</v>
      </c>
      <c r="D992" s="7" t="s">
        <v>2097</v>
      </c>
      <c r="F992" s="7"/>
      <c r="G992" s="7"/>
      <c r="H992" s="7" t="s">
        <v>2286</v>
      </c>
      <c r="J992" s="7" t="s">
        <v>6667</v>
      </c>
    </row>
    <row r="993" ht="22.5" customHeight="1">
      <c r="A993" s="7" t="s">
        <v>6669</v>
      </c>
      <c r="B993" s="7" t="s">
        <v>2104</v>
      </c>
      <c r="C993" s="7" t="s">
        <v>6670</v>
      </c>
      <c r="D993" s="7" t="s">
        <v>2097</v>
      </c>
      <c r="F993" s="7"/>
      <c r="G993" s="7"/>
      <c r="H993" s="7" t="s">
        <v>2286</v>
      </c>
      <c r="J993" s="7" t="s">
        <v>6674</v>
      </c>
    </row>
    <row r="994" ht="22.5" customHeight="1">
      <c r="A994" s="7" t="s">
        <v>6675</v>
      </c>
      <c r="B994" s="7" t="s">
        <v>2104</v>
      </c>
      <c r="C994" s="7" t="s">
        <v>6676</v>
      </c>
      <c r="D994" s="7" t="s">
        <v>2097</v>
      </c>
      <c r="F994" s="7"/>
      <c r="G994" s="7"/>
      <c r="H994" s="7" t="s">
        <v>2286</v>
      </c>
      <c r="J994" s="7" t="s">
        <v>6679</v>
      </c>
    </row>
    <row r="995" ht="22.5" customHeight="1">
      <c r="A995" s="7" t="s">
        <v>6680</v>
      </c>
      <c r="B995" s="7" t="s">
        <v>2104</v>
      </c>
      <c r="C995" s="7" t="s">
        <v>6682</v>
      </c>
      <c r="D995" s="7" t="s">
        <v>2097</v>
      </c>
      <c r="F995" s="7"/>
      <c r="G995" s="7"/>
      <c r="H995" s="7" t="s">
        <v>2286</v>
      </c>
      <c r="J995" s="7" t="s">
        <v>6683</v>
      </c>
    </row>
    <row r="996" ht="22.5" customHeight="1">
      <c r="A996" s="7" t="s">
        <v>6684</v>
      </c>
      <c r="B996" s="7" t="s">
        <v>2104</v>
      </c>
      <c r="C996" s="7" t="s">
        <v>6686</v>
      </c>
      <c r="D996" s="7" t="s">
        <v>2097</v>
      </c>
      <c r="F996" s="7"/>
      <c r="G996" s="7"/>
      <c r="H996" s="7" t="s">
        <v>2286</v>
      </c>
      <c r="J996" s="7" t="s">
        <v>6689</v>
      </c>
    </row>
    <row r="997" ht="22.5" customHeight="1">
      <c r="A997" s="7" t="s">
        <v>6690</v>
      </c>
      <c r="B997" s="7" t="s">
        <v>2104</v>
      </c>
      <c r="C997" s="7" t="s">
        <v>6693</v>
      </c>
      <c r="D997" s="7" t="s">
        <v>2097</v>
      </c>
      <c r="F997" s="7"/>
      <c r="G997" s="7"/>
      <c r="H997" s="7" t="s">
        <v>2286</v>
      </c>
      <c r="J997" s="7" t="s">
        <v>6695</v>
      </c>
    </row>
    <row r="998" ht="22.5" customHeight="1">
      <c r="A998" s="7" t="s">
        <v>6696</v>
      </c>
      <c r="B998" s="7" t="s">
        <v>2104</v>
      </c>
      <c r="C998" s="7" t="s">
        <v>6697</v>
      </c>
      <c r="D998" s="7" t="s">
        <v>2097</v>
      </c>
      <c r="F998" s="7"/>
      <c r="G998" s="7"/>
      <c r="H998" s="7" t="s">
        <v>2286</v>
      </c>
      <c r="J998" s="7" t="s">
        <v>6700</v>
      </c>
    </row>
    <row r="999" ht="22.5" customHeight="1">
      <c r="A999" s="7" t="s">
        <v>6701</v>
      </c>
      <c r="B999" s="7" t="s">
        <v>2104</v>
      </c>
      <c r="C999" s="7" t="s">
        <v>6703</v>
      </c>
      <c r="D999" s="7" t="s">
        <v>2097</v>
      </c>
      <c r="F999" s="7"/>
      <c r="G999" s="7"/>
      <c r="H999" s="7" t="s">
        <v>2286</v>
      </c>
      <c r="J999" s="7" t="s">
        <v>6706</v>
      </c>
    </row>
    <row r="1000" ht="22.5" customHeight="1">
      <c r="A1000" s="7" t="s">
        <v>6707</v>
      </c>
      <c r="B1000" s="7" t="s">
        <v>2104</v>
      </c>
      <c r="C1000" s="7" t="s">
        <v>6709</v>
      </c>
      <c r="D1000" s="7" t="s">
        <v>2097</v>
      </c>
      <c r="F1000" s="7"/>
      <c r="G1000" s="7"/>
      <c r="H1000" s="7" t="s">
        <v>2286</v>
      </c>
      <c r="J1000" s="7" t="s">
        <v>6710</v>
      </c>
    </row>
    <row r="1001" ht="22.5" customHeight="1">
      <c r="A1001" s="7" t="s">
        <v>6711</v>
      </c>
      <c r="B1001" s="7" t="s">
        <v>2104</v>
      </c>
      <c r="C1001" s="7" t="s">
        <v>6712</v>
      </c>
      <c r="D1001" s="7" t="s">
        <v>2097</v>
      </c>
      <c r="F1001" s="7"/>
      <c r="G1001" s="7"/>
      <c r="H1001" s="7" t="s">
        <v>2286</v>
      </c>
      <c r="J1001" s="7" t="s">
        <v>6716</v>
      </c>
    </row>
    <row r="1002" ht="22.5" customHeight="1">
      <c r="A1002" s="7" t="s">
        <v>6717</v>
      </c>
      <c r="B1002" s="7" t="s">
        <v>2104</v>
      </c>
      <c r="C1002" s="7" t="s">
        <v>6718</v>
      </c>
      <c r="D1002" s="7" t="s">
        <v>2097</v>
      </c>
      <c r="F1002" s="7"/>
      <c r="G1002" s="7"/>
      <c r="H1002" s="7" t="s">
        <v>2286</v>
      </c>
      <c r="J1002" s="7" t="s">
        <v>6716</v>
      </c>
    </row>
    <row r="1003" ht="22.5" customHeight="1">
      <c r="A1003" s="7" t="s">
        <v>6721</v>
      </c>
      <c r="B1003" s="7" t="s">
        <v>2104</v>
      </c>
      <c r="C1003" s="7" t="s">
        <v>6722</v>
      </c>
      <c r="D1003" s="7" t="s">
        <v>2097</v>
      </c>
      <c r="F1003" s="7"/>
      <c r="G1003" s="7"/>
      <c r="H1003" s="7" t="s">
        <v>2286</v>
      </c>
      <c r="J1003" s="7" t="s">
        <v>6716</v>
      </c>
    </row>
    <row r="1004" ht="22.5" customHeight="1">
      <c r="A1004" s="7" t="s">
        <v>6724</v>
      </c>
      <c r="B1004" s="7" t="s">
        <v>2104</v>
      </c>
      <c r="C1004" s="7" t="s">
        <v>6726</v>
      </c>
      <c r="D1004" s="7" t="s">
        <v>2097</v>
      </c>
      <c r="F1004" s="7"/>
      <c r="G1004" s="7"/>
      <c r="H1004" s="7" t="s">
        <v>2286</v>
      </c>
      <c r="J1004" s="7" t="s">
        <v>6716</v>
      </c>
    </row>
    <row r="1005" ht="22.5" customHeight="1">
      <c r="A1005" s="7" t="s">
        <v>6730</v>
      </c>
      <c r="B1005" s="7" t="s">
        <v>2104</v>
      </c>
      <c r="C1005" s="7" t="s">
        <v>6731</v>
      </c>
      <c r="D1005" s="7" t="s">
        <v>2097</v>
      </c>
      <c r="F1005" s="7"/>
      <c r="G1005" s="7"/>
      <c r="H1005" s="7" t="s">
        <v>2286</v>
      </c>
      <c r="J1005" s="7" t="s">
        <v>6732</v>
      </c>
    </row>
    <row r="1006" ht="22.5" customHeight="1">
      <c r="A1006" s="7" t="s">
        <v>6733</v>
      </c>
      <c r="B1006" s="7" t="s">
        <v>2104</v>
      </c>
      <c r="C1006" s="7" t="s">
        <v>6735</v>
      </c>
      <c r="D1006" s="7" t="s">
        <v>2097</v>
      </c>
      <c r="F1006" s="7"/>
      <c r="G1006" s="7"/>
      <c r="H1006" s="7" t="s">
        <v>2286</v>
      </c>
      <c r="J1006" s="7" t="s">
        <v>6738</v>
      </c>
    </row>
    <row r="1007" ht="22.5" customHeight="1">
      <c r="A1007" s="7" t="s">
        <v>6739</v>
      </c>
      <c r="B1007" s="7" t="s">
        <v>2104</v>
      </c>
      <c r="C1007" s="7" t="s">
        <v>6741</v>
      </c>
      <c r="D1007" s="7" t="s">
        <v>2097</v>
      </c>
      <c r="F1007" s="7"/>
      <c r="G1007" s="7"/>
      <c r="H1007" s="7" t="s">
        <v>2286</v>
      </c>
      <c r="J1007" s="7" t="s">
        <v>6743</v>
      </c>
    </row>
    <row r="1008" ht="22.5" customHeight="1">
      <c r="A1008" s="7" t="s">
        <v>6744</v>
      </c>
      <c r="B1008" s="7" t="s">
        <v>2104</v>
      </c>
      <c r="C1008" s="7" t="s">
        <v>6746</v>
      </c>
      <c r="D1008" s="7" t="s">
        <v>2097</v>
      </c>
      <c r="F1008" s="7"/>
      <c r="G1008" s="7"/>
      <c r="H1008" s="7" t="s">
        <v>2286</v>
      </c>
      <c r="J1008" s="7" t="s">
        <v>6748</v>
      </c>
    </row>
    <row r="1009" ht="22.5" customHeight="1">
      <c r="A1009" s="7" t="s">
        <v>6749</v>
      </c>
      <c r="B1009" s="7" t="s">
        <v>2104</v>
      </c>
      <c r="C1009" s="7" t="s">
        <v>6751</v>
      </c>
      <c r="D1009" s="7" t="s">
        <v>2097</v>
      </c>
      <c r="F1009" s="7"/>
      <c r="G1009" s="7"/>
      <c r="H1009" s="7" t="s">
        <v>2286</v>
      </c>
      <c r="J1009" s="7" t="s">
        <v>6754</v>
      </c>
    </row>
    <row r="1010" ht="22.5" customHeight="1">
      <c r="A1010" s="7" t="s">
        <v>6755</v>
      </c>
      <c r="B1010" s="7" t="s">
        <v>2104</v>
      </c>
      <c r="C1010" s="7" t="s">
        <v>6756</v>
      </c>
      <c r="D1010" s="7" t="s">
        <v>2097</v>
      </c>
      <c r="F1010" s="7"/>
      <c r="G1010" s="7"/>
      <c r="H1010" s="7" t="s">
        <v>2286</v>
      </c>
      <c r="J1010" s="7" t="s">
        <v>6757</v>
      </c>
    </row>
    <row r="1011" ht="22.5" customHeight="1">
      <c r="A1011" s="7" t="s">
        <v>6758</v>
      </c>
      <c r="B1011" s="7" t="s">
        <v>2104</v>
      </c>
      <c r="C1011" s="7" t="s">
        <v>6760</v>
      </c>
      <c r="D1011" s="7" t="s">
        <v>2097</v>
      </c>
      <c r="F1011" s="7"/>
      <c r="G1011" s="7"/>
      <c r="H1011" s="7" t="s">
        <v>2286</v>
      </c>
      <c r="J1011" s="7" t="s">
        <v>6763</v>
      </c>
    </row>
    <row r="1012" ht="22.5" customHeight="1">
      <c r="A1012" s="7" t="s">
        <v>6764</v>
      </c>
      <c r="B1012" s="7" t="s">
        <v>2104</v>
      </c>
      <c r="C1012" s="7" t="s">
        <v>6766</v>
      </c>
      <c r="D1012" s="7" t="s">
        <v>2097</v>
      </c>
      <c r="F1012" s="7"/>
      <c r="G1012" s="7"/>
      <c r="H1012" s="7" t="s">
        <v>2286</v>
      </c>
      <c r="J1012" s="7" t="s">
        <v>6768</v>
      </c>
    </row>
    <row r="1013" ht="22.5" customHeight="1">
      <c r="A1013" s="7" t="s">
        <v>6769</v>
      </c>
      <c r="B1013" s="7" t="s">
        <v>2104</v>
      </c>
      <c r="C1013" s="7" t="s">
        <v>6771</v>
      </c>
      <c r="D1013" s="7" t="s">
        <v>2097</v>
      </c>
      <c r="F1013" s="7"/>
      <c r="G1013" s="7"/>
      <c r="H1013" s="7" t="s">
        <v>2286</v>
      </c>
      <c r="J1013" s="7" t="s">
        <v>6773</v>
      </c>
    </row>
    <row r="1014" ht="22.5" customHeight="1">
      <c r="A1014" s="7" t="s">
        <v>6774</v>
      </c>
      <c r="B1014" s="7" t="s">
        <v>2104</v>
      </c>
      <c r="C1014" s="7" t="s">
        <v>6776</v>
      </c>
      <c r="D1014" s="7" t="s">
        <v>2097</v>
      </c>
      <c r="F1014" s="7"/>
      <c r="G1014" s="7"/>
      <c r="H1014" s="7" t="s">
        <v>2286</v>
      </c>
      <c r="J1014" s="7" t="s">
        <v>6773</v>
      </c>
    </row>
    <row r="1015" ht="22.5" customHeight="1">
      <c r="A1015" s="7" t="s">
        <v>6780</v>
      </c>
      <c r="B1015" s="7" t="s">
        <v>2104</v>
      </c>
      <c r="C1015" s="7" t="s">
        <v>6781</v>
      </c>
      <c r="D1015" s="7" t="s">
        <v>2097</v>
      </c>
      <c r="F1015" s="7"/>
      <c r="G1015" s="7"/>
      <c r="H1015" s="7" t="s">
        <v>2286</v>
      </c>
      <c r="J1015" s="7" t="s">
        <v>6782</v>
      </c>
    </row>
    <row r="1016" ht="22.5" customHeight="1">
      <c r="A1016" s="7" t="s">
        <v>6783</v>
      </c>
      <c r="B1016" s="7" t="s">
        <v>2104</v>
      </c>
      <c r="C1016" s="7" t="s">
        <v>6785</v>
      </c>
      <c r="D1016" s="7" t="s">
        <v>2097</v>
      </c>
      <c r="F1016" s="7"/>
      <c r="G1016" s="7"/>
      <c r="H1016" s="7" t="s">
        <v>2286</v>
      </c>
      <c r="J1016" s="7" t="s">
        <v>6754</v>
      </c>
    </row>
    <row r="1017" ht="22.5" customHeight="1">
      <c r="A1017" s="7" t="s">
        <v>6788</v>
      </c>
      <c r="B1017" s="7" t="s">
        <v>2104</v>
      </c>
      <c r="C1017" s="7" t="s">
        <v>6789</v>
      </c>
      <c r="D1017" s="7" t="s">
        <v>2097</v>
      </c>
      <c r="F1017" s="7"/>
      <c r="G1017" s="7"/>
      <c r="H1017" s="7" t="s">
        <v>2286</v>
      </c>
      <c r="J1017" s="7" t="s">
        <v>6793</v>
      </c>
    </row>
    <row r="1018" ht="22.5" customHeight="1">
      <c r="A1018" s="7" t="s">
        <v>6794</v>
      </c>
      <c r="B1018" s="7" t="s">
        <v>2104</v>
      </c>
      <c r="C1018" s="7" t="s">
        <v>6796</v>
      </c>
      <c r="D1018" s="7" t="s">
        <v>2097</v>
      </c>
      <c r="F1018" s="7"/>
      <c r="G1018" s="7"/>
      <c r="H1018" s="7" t="s">
        <v>2286</v>
      </c>
      <c r="J1018" s="7" t="s">
        <v>6793</v>
      </c>
    </row>
    <row r="1019" ht="22.5" customHeight="1">
      <c r="A1019" s="7" t="s">
        <v>6797</v>
      </c>
      <c r="B1019" s="7" t="s">
        <v>2104</v>
      </c>
      <c r="C1019" s="7" t="s">
        <v>6799</v>
      </c>
      <c r="D1019" s="7" t="s">
        <v>2097</v>
      </c>
      <c r="F1019" s="7"/>
      <c r="G1019" s="7"/>
      <c r="H1019" s="7" t="s">
        <v>2286</v>
      </c>
      <c r="J1019" s="7" t="s">
        <v>6802</v>
      </c>
    </row>
    <row r="1020" ht="22.5" customHeight="1">
      <c r="A1020" s="7" t="s">
        <v>6804</v>
      </c>
      <c r="B1020" s="7" t="s">
        <v>2104</v>
      </c>
      <c r="C1020" s="7" t="s">
        <v>6806</v>
      </c>
      <c r="D1020" s="7" t="s">
        <v>2097</v>
      </c>
      <c r="F1020" s="7"/>
      <c r="G1020" s="7"/>
      <c r="H1020" s="7" t="s">
        <v>2286</v>
      </c>
      <c r="J1020" s="7" t="s">
        <v>6802</v>
      </c>
    </row>
    <row r="1021" ht="22.5" customHeight="1">
      <c r="A1021" s="7" t="s">
        <v>6807</v>
      </c>
      <c r="B1021" s="7" t="s">
        <v>2104</v>
      </c>
      <c r="C1021" s="7" t="s">
        <v>6808</v>
      </c>
      <c r="D1021" s="7" t="s">
        <v>2097</v>
      </c>
      <c r="F1021" s="7"/>
      <c r="G1021" s="7"/>
      <c r="H1021" s="7" t="s">
        <v>2286</v>
      </c>
      <c r="J1021" s="7" t="s">
        <v>6802</v>
      </c>
    </row>
    <row r="1022" ht="22.5" customHeight="1">
      <c r="A1022" s="7" t="s">
        <v>6812</v>
      </c>
      <c r="B1022" s="7" t="s">
        <v>2104</v>
      </c>
      <c r="C1022" s="7" t="s">
        <v>6813</v>
      </c>
      <c r="D1022" s="7" t="s">
        <v>2097</v>
      </c>
      <c r="F1022" s="7"/>
      <c r="G1022" s="7"/>
      <c r="H1022" s="7" t="s">
        <v>2286</v>
      </c>
      <c r="J1022" s="7" t="s">
        <v>6815</v>
      </c>
    </row>
    <row r="1023" ht="22.5" customHeight="1">
      <c r="A1023" s="7" t="s">
        <v>6816</v>
      </c>
      <c r="B1023" s="7" t="s">
        <v>2104</v>
      </c>
      <c r="C1023" s="7" t="s">
        <v>6817</v>
      </c>
      <c r="D1023" s="7" t="s">
        <v>2097</v>
      </c>
      <c r="F1023" s="7"/>
      <c r="G1023" s="7"/>
      <c r="H1023" s="7" t="s">
        <v>2286</v>
      </c>
      <c r="J1023" s="7" t="s">
        <v>6818</v>
      </c>
    </row>
    <row r="1024" ht="22.5" customHeight="1">
      <c r="A1024" s="7" t="s">
        <v>6819</v>
      </c>
      <c r="B1024" s="7" t="s">
        <v>2104</v>
      </c>
      <c r="C1024" s="7" t="s">
        <v>6820</v>
      </c>
      <c r="D1024" s="7" t="s">
        <v>2097</v>
      </c>
      <c r="F1024" s="7"/>
      <c r="G1024" s="7"/>
      <c r="H1024" s="7" t="s">
        <v>2286</v>
      </c>
      <c r="J1024" s="7" t="s">
        <v>6822</v>
      </c>
    </row>
    <row r="1025" ht="22.5" customHeight="1">
      <c r="A1025" s="7" t="s">
        <v>6823</v>
      </c>
      <c r="B1025" s="7" t="s">
        <v>2104</v>
      </c>
      <c r="C1025" s="7" t="s">
        <v>6825</v>
      </c>
      <c r="D1025" s="7" t="s">
        <v>2097</v>
      </c>
      <c r="F1025" s="7"/>
      <c r="G1025" s="7"/>
      <c r="H1025" s="7" t="s">
        <v>2286</v>
      </c>
      <c r="J1025" s="7" t="s">
        <v>6827</v>
      </c>
    </row>
    <row r="1026" ht="22.5" customHeight="1">
      <c r="A1026" s="7" t="s">
        <v>6828</v>
      </c>
      <c r="B1026" s="7" t="s">
        <v>2104</v>
      </c>
      <c r="C1026" s="7" t="s">
        <v>6831</v>
      </c>
      <c r="D1026" s="7" t="s">
        <v>2097</v>
      </c>
      <c r="F1026" s="7"/>
      <c r="G1026" s="7"/>
      <c r="H1026" s="7" t="s">
        <v>2286</v>
      </c>
      <c r="J1026" s="7" t="s">
        <v>6832</v>
      </c>
    </row>
    <row r="1027" ht="22.5" customHeight="1">
      <c r="A1027" s="7" t="s">
        <v>6833</v>
      </c>
      <c r="B1027" s="7" t="s">
        <v>2104</v>
      </c>
      <c r="C1027" s="7" t="s">
        <v>6834</v>
      </c>
      <c r="D1027" s="7" t="s">
        <v>2097</v>
      </c>
      <c r="F1027" s="7"/>
      <c r="G1027" s="7"/>
      <c r="H1027" s="7" t="s">
        <v>2286</v>
      </c>
      <c r="J1027" s="7" t="s">
        <v>6836</v>
      </c>
    </row>
    <row r="1028" ht="22.5" customHeight="1">
      <c r="A1028" s="7" t="s">
        <v>258</v>
      </c>
      <c r="B1028" s="7" t="s">
        <v>2054</v>
      </c>
      <c r="C1028" s="7" t="s">
        <v>6838</v>
      </c>
      <c r="D1028" s="7" t="s">
        <v>2050</v>
      </c>
      <c r="F1028" s="7" t="s">
        <v>6839</v>
      </c>
      <c r="G1028" s="7"/>
      <c r="H1028" s="7" t="s">
        <v>2286</v>
      </c>
      <c r="J1028" s="7" t="s">
        <v>6840</v>
      </c>
    </row>
    <row r="1029" ht="22.5" customHeight="1">
      <c r="A1029" s="7" t="s">
        <v>482</v>
      </c>
      <c r="B1029" s="7" t="s">
        <v>2054</v>
      </c>
      <c r="C1029" s="7" t="s">
        <v>6842</v>
      </c>
      <c r="D1029" s="7" t="s">
        <v>2050</v>
      </c>
      <c r="F1029" s="7" t="s">
        <v>6843</v>
      </c>
      <c r="G1029" s="7"/>
      <c r="H1029" s="7" t="s">
        <v>2286</v>
      </c>
      <c r="J1029" s="7" t="s">
        <v>6844</v>
      </c>
    </row>
    <row r="1030" ht="22.5" customHeight="1">
      <c r="A1030" s="7" t="s">
        <v>153</v>
      </c>
      <c r="B1030" s="7" t="s">
        <v>2054</v>
      </c>
      <c r="C1030" s="7" t="s">
        <v>6845</v>
      </c>
      <c r="D1030" s="7" t="s">
        <v>2050</v>
      </c>
      <c r="F1030" s="7" t="s">
        <v>6846</v>
      </c>
      <c r="G1030" s="7"/>
      <c r="H1030" s="7" t="s">
        <v>2286</v>
      </c>
      <c r="J1030" s="7" t="s">
        <v>6848</v>
      </c>
    </row>
    <row r="1031" ht="22.5" customHeight="1">
      <c r="A1031" s="7" t="s">
        <v>692</v>
      </c>
      <c r="B1031" s="7" t="s">
        <v>2040</v>
      </c>
      <c r="C1031" s="7" t="s">
        <v>6849</v>
      </c>
      <c r="D1031" s="7" t="s">
        <v>2037</v>
      </c>
      <c r="F1031" s="7" t="s">
        <v>6851</v>
      </c>
      <c r="G1031" s="7" t="s">
        <v>2620</v>
      </c>
      <c r="H1031" s="7" t="s">
        <v>2286</v>
      </c>
      <c r="J1031" s="7" t="s">
        <v>6853</v>
      </c>
    </row>
    <row r="1032" ht="22.5" customHeight="1">
      <c r="A1032" s="7" t="s">
        <v>940</v>
      </c>
      <c r="B1032" s="7" t="s">
        <v>2040</v>
      </c>
      <c r="C1032" s="7" t="s">
        <v>6854</v>
      </c>
      <c r="D1032" s="7" t="s">
        <v>2037</v>
      </c>
      <c r="F1032" s="7"/>
      <c r="G1032" s="7" t="s">
        <v>2622</v>
      </c>
      <c r="H1032" s="7" t="s">
        <v>2286</v>
      </c>
      <c r="J1032" s="7" t="s">
        <v>6857</v>
      </c>
    </row>
    <row r="1033" ht="22.5" customHeight="1">
      <c r="A1033" s="7" t="s">
        <v>332</v>
      </c>
      <c r="B1033" s="7" t="s">
        <v>2040</v>
      </c>
      <c r="C1033" s="7" t="s">
        <v>6858</v>
      </c>
      <c r="D1033" s="7" t="s">
        <v>2037</v>
      </c>
      <c r="F1033" s="7" t="s">
        <v>6859</v>
      </c>
      <c r="G1033" s="7" t="s">
        <v>2629</v>
      </c>
      <c r="H1033" s="7" t="s">
        <v>2286</v>
      </c>
      <c r="J1033" s="7" t="s">
        <v>6860</v>
      </c>
    </row>
    <row r="1034" ht="22.5" customHeight="1">
      <c r="A1034" s="7" t="s">
        <v>116</v>
      </c>
      <c r="B1034" s="7" t="s">
        <v>2040</v>
      </c>
      <c r="C1034" s="7" t="s">
        <v>6861</v>
      </c>
      <c r="D1034" s="7" t="s">
        <v>2037</v>
      </c>
      <c r="F1034" s="7" t="s">
        <v>6862</v>
      </c>
      <c r="G1034" s="7" t="s">
        <v>2633</v>
      </c>
      <c r="H1034" s="7" t="s">
        <v>2286</v>
      </c>
      <c r="J1034" s="7" t="s">
        <v>6863</v>
      </c>
    </row>
    <row r="1035" ht="22.5" customHeight="1">
      <c r="A1035" s="7" t="s">
        <v>228</v>
      </c>
      <c r="B1035" s="7" t="s">
        <v>2040</v>
      </c>
      <c r="C1035" s="7" t="s">
        <v>6865</v>
      </c>
      <c r="D1035" s="7" t="s">
        <v>2037</v>
      </c>
      <c r="F1035" s="7" t="s">
        <v>6867</v>
      </c>
      <c r="G1035" s="7" t="s">
        <v>2638</v>
      </c>
      <c r="H1035" s="7" t="s">
        <v>2286</v>
      </c>
      <c r="J1035" s="7" t="s">
        <v>6868</v>
      </c>
    </row>
    <row r="1036" ht="22.5" customHeight="1">
      <c r="A1036" s="7" t="s">
        <v>230</v>
      </c>
      <c r="B1036" s="7" t="s">
        <v>2040</v>
      </c>
      <c r="C1036" s="7" t="s">
        <v>6869</v>
      </c>
      <c r="D1036" s="7" t="s">
        <v>2037</v>
      </c>
      <c r="F1036" s="7" t="s">
        <v>6870</v>
      </c>
      <c r="G1036" s="7" t="s">
        <v>2643</v>
      </c>
      <c r="H1036" s="7" t="s">
        <v>2286</v>
      </c>
      <c r="J1036" s="7" t="s">
        <v>6872</v>
      </c>
    </row>
    <row r="1037" ht="22.5" customHeight="1">
      <c r="A1037" s="7" t="s">
        <v>265</v>
      </c>
      <c r="B1037" s="7" t="s">
        <v>2040</v>
      </c>
      <c r="C1037" s="7" t="s">
        <v>6873</v>
      </c>
      <c r="D1037" s="7" t="s">
        <v>2037</v>
      </c>
      <c r="F1037" s="7" t="s">
        <v>6874</v>
      </c>
      <c r="G1037" s="7" t="s">
        <v>2648</v>
      </c>
      <c r="H1037" s="7" t="s">
        <v>2286</v>
      </c>
      <c r="J1037" s="7" t="s">
        <v>6875</v>
      </c>
    </row>
    <row r="1038" ht="22.5" customHeight="1">
      <c r="A1038" s="7" t="s">
        <v>262</v>
      </c>
      <c r="B1038" s="7" t="s">
        <v>2040</v>
      </c>
      <c r="C1038" s="7" t="s">
        <v>6877</v>
      </c>
      <c r="D1038" s="7" t="s">
        <v>2037</v>
      </c>
      <c r="F1038" s="7" t="s">
        <v>6879</v>
      </c>
      <c r="G1038" s="7" t="s">
        <v>2649</v>
      </c>
      <c r="H1038" s="7" t="s">
        <v>2286</v>
      </c>
      <c r="J1038" s="7" t="s">
        <v>6880</v>
      </c>
    </row>
    <row r="1039" ht="22.5" customHeight="1">
      <c r="A1039" s="7" t="s">
        <v>1416</v>
      </c>
      <c r="B1039" s="7" t="s">
        <v>2040</v>
      </c>
      <c r="C1039" s="7" t="s">
        <v>6882</v>
      </c>
      <c r="D1039" s="7" t="s">
        <v>2037</v>
      </c>
      <c r="F1039" s="7"/>
      <c r="G1039" s="7" t="s">
        <v>2655</v>
      </c>
      <c r="H1039" s="7" t="s">
        <v>2286</v>
      </c>
      <c r="J1039" s="7" t="s">
        <v>6884</v>
      </c>
    </row>
    <row r="1040" ht="22.5" customHeight="1">
      <c r="A1040" s="7" t="s">
        <v>1281</v>
      </c>
      <c r="B1040" s="7" t="s">
        <v>2040</v>
      </c>
      <c r="C1040" s="7" t="s">
        <v>6885</v>
      </c>
      <c r="D1040" s="7" t="s">
        <v>2037</v>
      </c>
      <c r="F1040" s="7"/>
      <c r="G1040" s="7" t="s">
        <v>2659</v>
      </c>
      <c r="H1040" s="7" t="s">
        <v>2286</v>
      </c>
      <c r="J1040" s="7" t="s">
        <v>6886</v>
      </c>
    </row>
    <row r="1041" ht="22.5" customHeight="1">
      <c r="A1041" s="7" t="s">
        <v>771</v>
      </c>
      <c r="B1041" s="7" t="s">
        <v>2040</v>
      </c>
      <c r="C1041" s="7" t="s">
        <v>6887</v>
      </c>
      <c r="D1041" s="7" t="s">
        <v>2037</v>
      </c>
      <c r="F1041" s="7" t="s">
        <v>6889</v>
      </c>
      <c r="G1041" s="7" t="s">
        <v>2666</v>
      </c>
      <c r="H1041" s="7" t="s">
        <v>2286</v>
      </c>
      <c r="J1041" s="7" t="s">
        <v>6891</v>
      </c>
    </row>
    <row r="1042" ht="22.5" customHeight="1">
      <c r="A1042" s="7" t="s">
        <v>125</v>
      </c>
      <c r="B1042" s="7" t="s">
        <v>2040</v>
      </c>
      <c r="C1042" s="7" t="s">
        <v>6893</v>
      </c>
      <c r="D1042" s="7" t="s">
        <v>2037</v>
      </c>
      <c r="F1042" s="7" t="s">
        <v>6895</v>
      </c>
      <c r="G1042" s="7" t="s">
        <v>2670</v>
      </c>
      <c r="H1042" s="7" t="s">
        <v>2286</v>
      </c>
      <c r="J1042" s="7" t="s">
        <v>6896</v>
      </c>
    </row>
    <row r="1043" ht="22.5" customHeight="1">
      <c r="A1043" s="7" t="s">
        <v>779</v>
      </c>
      <c r="B1043" s="7" t="s">
        <v>2040</v>
      </c>
      <c r="C1043" s="7" t="s">
        <v>6897</v>
      </c>
      <c r="D1043" s="7" t="s">
        <v>2037</v>
      </c>
      <c r="F1043" s="7" t="s">
        <v>6889</v>
      </c>
      <c r="G1043" s="7" t="s">
        <v>2675</v>
      </c>
      <c r="H1043" s="7" t="s">
        <v>2286</v>
      </c>
      <c r="J1043" s="7" t="s">
        <v>6899</v>
      </c>
    </row>
    <row r="1044" ht="22.5" customHeight="1">
      <c r="A1044" s="7" t="s">
        <v>781</v>
      </c>
      <c r="B1044" s="7" t="s">
        <v>2040</v>
      </c>
      <c r="C1044" s="7" t="s">
        <v>6900</v>
      </c>
      <c r="D1044" s="7" t="s">
        <v>2037</v>
      </c>
      <c r="F1044" s="7" t="s">
        <v>6902</v>
      </c>
      <c r="G1044" s="7" t="s">
        <v>2678</v>
      </c>
      <c r="H1044" s="7" t="s">
        <v>2286</v>
      </c>
      <c r="J1044" s="7" t="s">
        <v>6904</v>
      </c>
    </row>
    <row r="1045" ht="22.5" customHeight="1">
      <c r="A1045" s="7" t="s">
        <v>120</v>
      </c>
      <c r="B1045" s="7" t="s">
        <v>2040</v>
      </c>
      <c r="C1045" s="7" t="s">
        <v>6905</v>
      </c>
      <c r="D1045" s="7" t="s">
        <v>2037</v>
      </c>
      <c r="F1045" s="7" t="s">
        <v>6862</v>
      </c>
      <c r="G1045" s="7" t="s">
        <v>2682</v>
      </c>
      <c r="H1045" s="7" t="s">
        <v>2286</v>
      </c>
      <c r="J1045" s="7" t="s">
        <v>6907</v>
      </c>
    </row>
    <row r="1046" ht="22.5" customHeight="1">
      <c r="A1046" s="7" t="s">
        <v>156</v>
      </c>
      <c r="B1046" s="7" t="s">
        <v>2040</v>
      </c>
      <c r="C1046" s="7" t="s">
        <v>6908</v>
      </c>
      <c r="D1046" s="7" t="s">
        <v>2037</v>
      </c>
      <c r="F1046" s="7" t="s">
        <v>6909</v>
      </c>
      <c r="G1046" s="7" t="s">
        <v>2685</v>
      </c>
      <c r="H1046" s="7" t="s">
        <v>2286</v>
      </c>
      <c r="J1046" s="7" t="s">
        <v>6910</v>
      </c>
    </row>
    <row r="1047" ht="22.5" customHeight="1">
      <c r="A1047" s="7" t="s">
        <v>234</v>
      </c>
      <c r="B1047" s="7" t="s">
        <v>2040</v>
      </c>
      <c r="C1047" s="7" t="s">
        <v>6912</v>
      </c>
      <c r="D1047" s="7" t="s">
        <v>2037</v>
      </c>
      <c r="F1047" s="7" t="s">
        <v>6913</v>
      </c>
      <c r="G1047" s="7" t="s">
        <v>2688</v>
      </c>
      <c r="H1047" s="7" t="s">
        <v>2286</v>
      </c>
      <c r="J1047" s="7" t="s">
        <v>6915</v>
      </c>
    </row>
    <row r="1048" ht="22.5" customHeight="1">
      <c r="A1048" s="7" t="s">
        <v>987</v>
      </c>
      <c r="B1048" s="7" t="s">
        <v>2040</v>
      </c>
      <c r="C1048" s="7" t="s">
        <v>6918</v>
      </c>
      <c r="D1048" s="7" t="s">
        <v>2037</v>
      </c>
      <c r="F1048" s="7"/>
      <c r="G1048" s="7" t="s">
        <v>2691</v>
      </c>
      <c r="H1048" s="7" t="s">
        <v>2286</v>
      </c>
      <c r="J1048" s="7" t="s">
        <v>6920</v>
      </c>
    </row>
    <row r="1049" ht="22.5" customHeight="1">
      <c r="A1049" s="7" t="s">
        <v>241</v>
      </c>
      <c r="B1049" s="7" t="s">
        <v>2040</v>
      </c>
      <c r="C1049" s="7" t="s">
        <v>6921</v>
      </c>
      <c r="D1049" s="7" t="s">
        <v>2037</v>
      </c>
      <c r="F1049" s="7" t="s">
        <v>6922</v>
      </c>
      <c r="G1049" s="7" t="s">
        <v>2693</v>
      </c>
      <c r="H1049" s="7" t="s">
        <v>2286</v>
      </c>
      <c r="J1049" s="7" t="s">
        <v>6924</v>
      </c>
    </row>
    <row r="1050" ht="22.5" customHeight="1">
      <c r="A1050" s="7" t="s">
        <v>258</v>
      </c>
      <c r="B1050" s="7" t="s">
        <v>2040</v>
      </c>
      <c r="C1050" s="7" t="s">
        <v>6926</v>
      </c>
      <c r="D1050" s="7" t="s">
        <v>2037</v>
      </c>
      <c r="F1050" s="7" t="s">
        <v>6927</v>
      </c>
      <c r="G1050" s="7" t="s">
        <v>2697</v>
      </c>
      <c r="H1050" s="7" t="s">
        <v>2286</v>
      </c>
      <c r="J1050" s="7" t="s">
        <v>6928</v>
      </c>
    </row>
    <row r="1051" ht="22.5" customHeight="1">
      <c r="A1051" s="7" t="s">
        <v>123</v>
      </c>
      <c r="B1051" s="7" t="s">
        <v>2040</v>
      </c>
      <c r="C1051" s="7" t="s">
        <v>6931</v>
      </c>
      <c r="D1051" s="7" t="s">
        <v>2037</v>
      </c>
      <c r="F1051" s="7" t="s">
        <v>6932</v>
      </c>
      <c r="G1051" s="7" t="s">
        <v>2701</v>
      </c>
      <c r="H1051" s="7" t="s">
        <v>2286</v>
      </c>
      <c r="J1051" s="7" t="s">
        <v>6933</v>
      </c>
    </row>
    <row r="1052" ht="22.5" customHeight="1">
      <c r="A1052" s="7" t="s">
        <v>1160</v>
      </c>
      <c r="B1052" s="7" t="s">
        <v>2040</v>
      </c>
      <c r="C1052" s="7" t="s">
        <v>6934</v>
      </c>
      <c r="D1052" s="7" t="s">
        <v>2037</v>
      </c>
      <c r="F1052" s="7"/>
      <c r="G1052" s="7" t="s">
        <v>2703</v>
      </c>
      <c r="H1052" s="7" t="s">
        <v>2286</v>
      </c>
      <c r="J1052" s="7" t="s">
        <v>6935</v>
      </c>
    </row>
    <row r="1053" ht="22.5" customHeight="1">
      <c r="A1053" s="7" t="s">
        <v>377</v>
      </c>
      <c r="B1053" s="7" t="s">
        <v>2040</v>
      </c>
      <c r="C1053" s="7" t="s">
        <v>6937</v>
      </c>
      <c r="D1053" s="7" t="s">
        <v>2037</v>
      </c>
      <c r="F1053" s="7" t="s">
        <v>6939</v>
      </c>
      <c r="G1053" s="7" t="s">
        <v>2706</v>
      </c>
      <c r="H1053" s="7" t="s">
        <v>2286</v>
      </c>
      <c r="J1053" s="7" t="s">
        <v>6941</v>
      </c>
    </row>
    <row r="1054" ht="22.5" customHeight="1">
      <c r="A1054" s="7" t="s">
        <v>204</v>
      </c>
      <c r="B1054" s="7" t="s">
        <v>2040</v>
      </c>
      <c r="C1054" s="7" t="s">
        <v>6943</v>
      </c>
      <c r="D1054" s="7" t="s">
        <v>2037</v>
      </c>
      <c r="F1054" s="7" t="s">
        <v>6944</v>
      </c>
      <c r="G1054" s="7" t="s">
        <v>2708</v>
      </c>
      <c r="H1054" s="7" t="s">
        <v>2286</v>
      </c>
      <c r="J1054" s="7" t="s">
        <v>6945</v>
      </c>
    </row>
    <row r="1055" ht="22.5" customHeight="1">
      <c r="A1055" s="7" t="s">
        <v>158</v>
      </c>
      <c r="B1055" s="7" t="s">
        <v>2040</v>
      </c>
      <c r="C1055" s="7" t="s">
        <v>6946</v>
      </c>
      <c r="D1055" s="7" t="s">
        <v>2037</v>
      </c>
      <c r="F1055" s="7" t="s">
        <v>6948</v>
      </c>
      <c r="G1055" s="7" t="s">
        <v>2709</v>
      </c>
      <c r="H1055" s="7" t="s">
        <v>2286</v>
      </c>
      <c r="J1055" s="7" t="s">
        <v>6950</v>
      </c>
    </row>
    <row r="1056" ht="22.5" customHeight="1">
      <c r="A1056" s="7" t="s">
        <v>1164</v>
      </c>
      <c r="B1056" s="7" t="s">
        <v>2040</v>
      </c>
      <c r="C1056" s="7" t="s">
        <v>6953</v>
      </c>
      <c r="D1056" s="7" t="s">
        <v>2037</v>
      </c>
      <c r="F1056" s="7"/>
      <c r="G1056" s="7" t="s">
        <v>2711</v>
      </c>
      <c r="H1056" s="7" t="s">
        <v>2286</v>
      </c>
      <c r="J1056" s="7" t="s">
        <v>6954</v>
      </c>
    </row>
    <row r="1057" ht="22.5" customHeight="1">
      <c r="A1057" s="7" t="s">
        <v>170</v>
      </c>
      <c r="B1057" s="7" t="s">
        <v>2040</v>
      </c>
      <c r="C1057" s="7" t="s">
        <v>6955</v>
      </c>
      <c r="D1057" s="7" t="s">
        <v>2037</v>
      </c>
      <c r="F1057" s="7" t="s">
        <v>6957</v>
      </c>
      <c r="G1057" s="7" t="s">
        <v>2713</v>
      </c>
      <c r="H1057" s="7" t="s">
        <v>2286</v>
      </c>
      <c r="J1057" s="7" t="s">
        <v>6959</v>
      </c>
    </row>
    <row r="1058" ht="22.5" customHeight="1">
      <c r="A1058" s="7" t="s">
        <v>615</v>
      </c>
      <c r="B1058" s="7" t="s">
        <v>2040</v>
      </c>
      <c r="C1058" s="7" t="s">
        <v>6961</v>
      </c>
      <c r="D1058" s="7" t="s">
        <v>2037</v>
      </c>
      <c r="F1058" s="7" t="s">
        <v>6962</v>
      </c>
      <c r="G1058" s="7" t="s">
        <v>2715</v>
      </c>
      <c r="H1058" s="7" t="s">
        <v>2286</v>
      </c>
      <c r="J1058" s="7" t="s">
        <v>6963</v>
      </c>
    </row>
    <row r="1059" ht="22.5" customHeight="1">
      <c r="A1059" s="7" t="s">
        <v>201</v>
      </c>
      <c r="B1059" s="7" t="s">
        <v>2040</v>
      </c>
      <c r="C1059" s="7" t="s">
        <v>6964</v>
      </c>
      <c r="D1059" s="7" t="s">
        <v>2037</v>
      </c>
      <c r="F1059" s="7" t="s">
        <v>6965</v>
      </c>
      <c r="G1059" s="7" t="s">
        <v>2718</v>
      </c>
      <c r="H1059" s="7" t="s">
        <v>2286</v>
      </c>
      <c r="J1059" s="7" t="s">
        <v>6966</v>
      </c>
    </row>
    <row r="1060" ht="22.5" customHeight="1">
      <c r="A1060" s="7" t="s">
        <v>482</v>
      </c>
      <c r="B1060" s="7" t="s">
        <v>2040</v>
      </c>
      <c r="C1060" s="7" t="s">
        <v>6969</v>
      </c>
      <c r="D1060" s="7" t="s">
        <v>2037</v>
      </c>
      <c r="F1060" s="7" t="s">
        <v>6970</v>
      </c>
      <c r="G1060" s="7" t="s">
        <v>2722</v>
      </c>
      <c r="H1060" s="7" t="s">
        <v>2286</v>
      </c>
      <c r="J1060" s="7" t="s">
        <v>6971</v>
      </c>
    </row>
    <row r="1061" ht="22.5" customHeight="1">
      <c r="A1061" s="7" t="s">
        <v>115</v>
      </c>
      <c r="B1061" s="7" t="s">
        <v>2040</v>
      </c>
      <c r="C1061" s="7" t="s">
        <v>6974</v>
      </c>
      <c r="D1061" s="7" t="s">
        <v>2037</v>
      </c>
      <c r="F1061" s="7" t="s">
        <v>6862</v>
      </c>
      <c r="G1061" s="7" t="s">
        <v>2724</v>
      </c>
      <c r="H1061" s="7" t="s">
        <v>2286</v>
      </c>
      <c r="J1061" s="7" t="s">
        <v>6975</v>
      </c>
    </row>
    <row r="1062" ht="22.5" customHeight="1">
      <c r="A1062" s="7" t="s">
        <v>159</v>
      </c>
      <c r="B1062" s="7" t="s">
        <v>2040</v>
      </c>
      <c r="C1062" s="7" t="s">
        <v>6976</v>
      </c>
      <c r="D1062" s="7" t="s">
        <v>2037</v>
      </c>
      <c r="F1062" s="7" t="s">
        <v>6977</v>
      </c>
      <c r="G1062" s="7" t="s">
        <v>2727</v>
      </c>
      <c r="H1062" s="7" t="s">
        <v>2286</v>
      </c>
      <c r="J1062" s="7" t="s">
        <v>6979</v>
      </c>
    </row>
    <row r="1063" ht="22.5" customHeight="1">
      <c r="A1063" s="7" t="s">
        <v>376</v>
      </c>
      <c r="B1063" s="7" t="s">
        <v>2040</v>
      </c>
      <c r="C1063" s="7" t="s">
        <v>6981</v>
      </c>
      <c r="D1063" s="7" t="s">
        <v>2037</v>
      </c>
      <c r="F1063" s="7" t="s">
        <v>6982</v>
      </c>
      <c r="G1063" s="7" t="s">
        <v>2731</v>
      </c>
      <c r="H1063" s="7" t="s">
        <v>2286</v>
      </c>
      <c r="J1063" s="7" t="s">
        <v>6985</v>
      </c>
    </row>
    <row r="1064" ht="22.5" customHeight="1">
      <c r="A1064" s="7" t="s">
        <v>1353</v>
      </c>
      <c r="B1064" s="7" t="s">
        <v>2040</v>
      </c>
      <c r="C1064" s="7" t="s">
        <v>6986</v>
      </c>
      <c r="D1064" s="7" t="s">
        <v>2037</v>
      </c>
      <c r="F1064" s="7"/>
      <c r="G1064" s="7" t="s">
        <v>2734</v>
      </c>
      <c r="H1064" s="7" t="s">
        <v>2286</v>
      </c>
      <c r="J1064" s="7" t="s">
        <v>6988</v>
      </c>
    </row>
    <row r="1065" ht="22.5" customHeight="1">
      <c r="A1065" s="7" t="s">
        <v>526</v>
      </c>
      <c r="B1065" s="7" t="s">
        <v>2040</v>
      </c>
      <c r="C1065" s="7" t="s">
        <v>6989</v>
      </c>
      <c r="D1065" s="7" t="s">
        <v>2037</v>
      </c>
      <c r="F1065" s="7" t="s">
        <v>6990</v>
      </c>
      <c r="G1065" s="7" t="s">
        <v>2737</v>
      </c>
      <c r="H1065" s="7" t="s">
        <v>2286</v>
      </c>
      <c r="J1065" s="7" t="s">
        <v>6993</v>
      </c>
    </row>
    <row r="1066" ht="22.5" customHeight="1">
      <c r="A1066" s="7" t="s">
        <v>136</v>
      </c>
      <c r="B1066" s="7" t="s">
        <v>2040</v>
      </c>
      <c r="C1066" s="7" t="s">
        <v>6995</v>
      </c>
      <c r="D1066" s="7" t="s">
        <v>2037</v>
      </c>
      <c r="F1066" s="7" t="s">
        <v>6997</v>
      </c>
      <c r="G1066" s="7" t="s">
        <v>2739</v>
      </c>
      <c r="H1066" s="7" t="s">
        <v>2286</v>
      </c>
      <c r="J1066" s="7" t="s">
        <v>7004</v>
      </c>
    </row>
    <row r="1067" ht="22.5" customHeight="1">
      <c r="A1067" s="7" t="s">
        <v>323</v>
      </c>
      <c r="B1067" s="7" t="s">
        <v>2040</v>
      </c>
      <c r="C1067" s="7" t="s">
        <v>7007</v>
      </c>
      <c r="D1067" s="7" t="s">
        <v>2037</v>
      </c>
      <c r="F1067" s="7" t="s">
        <v>7008</v>
      </c>
      <c r="G1067" s="7" t="s">
        <v>2742</v>
      </c>
      <c r="H1067" s="7" t="s">
        <v>2286</v>
      </c>
      <c r="J1067" s="7" t="s">
        <v>7010</v>
      </c>
    </row>
    <row r="1068" ht="22.5" customHeight="1">
      <c r="A1068" s="7" t="s">
        <v>153</v>
      </c>
      <c r="B1068" s="7" t="s">
        <v>2040</v>
      </c>
      <c r="C1068" s="7" t="s">
        <v>7015</v>
      </c>
      <c r="D1068" s="7" t="s">
        <v>2037</v>
      </c>
      <c r="F1068" s="7" t="s">
        <v>7018</v>
      </c>
      <c r="G1068" s="7" t="s">
        <v>2746</v>
      </c>
      <c r="H1068" s="7" t="s">
        <v>2286</v>
      </c>
      <c r="J1068" s="7" t="s">
        <v>7021</v>
      </c>
    </row>
    <row r="1069" ht="22.5" customHeight="1">
      <c r="A1069" s="7" t="s">
        <v>233</v>
      </c>
      <c r="B1069" s="7" t="s">
        <v>2040</v>
      </c>
      <c r="C1069" s="7" t="s">
        <v>7022</v>
      </c>
      <c r="D1069" s="7" t="s">
        <v>2037</v>
      </c>
      <c r="F1069" s="7" t="s">
        <v>7023</v>
      </c>
      <c r="G1069" s="7" t="s">
        <v>2747</v>
      </c>
      <c r="H1069" s="7" t="s">
        <v>2286</v>
      </c>
      <c r="J1069" s="7" t="s">
        <v>7025</v>
      </c>
    </row>
    <row r="1070" ht="22.5" customHeight="1">
      <c r="A1070" s="7" t="s">
        <v>345</v>
      </c>
      <c r="B1070" s="7" t="s">
        <v>2040</v>
      </c>
      <c r="C1070" s="7" t="s">
        <v>7030</v>
      </c>
      <c r="D1070" s="7" t="s">
        <v>2037</v>
      </c>
      <c r="F1070" s="7" t="s">
        <v>7031</v>
      </c>
      <c r="G1070" s="7" t="s">
        <v>2677</v>
      </c>
      <c r="H1070" s="7" t="s">
        <v>2286</v>
      </c>
      <c r="J1070" s="7" t="s">
        <v>7033</v>
      </c>
    </row>
    <row r="1071" ht="22.5" customHeight="1">
      <c r="A1071" s="7" t="s">
        <v>1164</v>
      </c>
      <c r="B1071" s="7" t="s">
        <v>2054</v>
      </c>
      <c r="C1071" s="7" t="s">
        <v>7035</v>
      </c>
      <c r="D1071" s="7" t="s">
        <v>2050</v>
      </c>
      <c r="F1071" s="7" t="s">
        <v>7038</v>
      </c>
      <c r="G1071" s="7"/>
      <c r="H1071" s="7" t="s">
        <v>2286</v>
      </c>
      <c r="J1071" s="7" t="s">
        <v>7044</v>
      </c>
    </row>
    <row r="1072" ht="22.5" customHeight="1">
      <c r="A1072" s="7" t="s">
        <v>120</v>
      </c>
      <c r="B1072" s="7" t="s">
        <v>2054</v>
      </c>
      <c r="C1072" s="7" t="s">
        <v>7045</v>
      </c>
      <c r="D1072" s="7" t="s">
        <v>2050</v>
      </c>
      <c r="F1072" s="7" t="s">
        <v>7046</v>
      </c>
      <c r="G1072" s="7"/>
      <c r="H1072" s="7" t="s">
        <v>2286</v>
      </c>
      <c r="J1072" s="7" t="s">
        <v>7048</v>
      </c>
    </row>
    <row r="1073" ht="22.5" customHeight="1">
      <c r="A1073" s="7" t="s">
        <v>1160</v>
      </c>
      <c r="B1073" s="7" t="s">
        <v>2054</v>
      </c>
      <c r="C1073" s="7" t="s">
        <v>7052</v>
      </c>
      <c r="D1073" s="7" t="s">
        <v>2050</v>
      </c>
      <c r="F1073" s="7" t="s">
        <v>7055</v>
      </c>
      <c r="G1073" s="7"/>
      <c r="H1073" s="7" t="s">
        <v>2286</v>
      </c>
      <c r="J1073" s="7" t="s">
        <v>7057</v>
      </c>
    </row>
    <row r="1074" ht="22.5" customHeight="1">
      <c r="A1074" s="7" t="s">
        <v>136</v>
      </c>
      <c r="B1074" s="7" t="s">
        <v>2054</v>
      </c>
      <c r="C1074" s="7" t="s">
        <v>7058</v>
      </c>
      <c r="D1074" s="7" t="s">
        <v>2050</v>
      </c>
      <c r="F1074" s="7" t="s">
        <v>7062</v>
      </c>
      <c r="G1074" s="7"/>
      <c r="H1074" s="7" t="s">
        <v>2286</v>
      </c>
      <c r="J1074" s="7" t="s">
        <v>7064</v>
      </c>
    </row>
    <row r="1075" ht="22.5" customHeight="1">
      <c r="A1075" s="7" t="s">
        <v>692</v>
      </c>
      <c r="B1075" s="7" t="s">
        <v>2047</v>
      </c>
      <c r="C1075" s="7" t="s">
        <v>7066</v>
      </c>
      <c r="D1075" s="7" t="s">
        <v>2045</v>
      </c>
      <c r="F1075" s="7"/>
      <c r="G1075" s="7" t="s">
        <v>2620</v>
      </c>
      <c r="H1075" s="7" t="s">
        <v>2286</v>
      </c>
      <c r="J1075" s="7" t="s">
        <v>7069</v>
      </c>
    </row>
    <row r="1076" ht="22.5" customHeight="1">
      <c r="A1076" s="7" t="s">
        <v>940</v>
      </c>
      <c r="B1076" s="7" t="s">
        <v>2047</v>
      </c>
      <c r="C1076" s="7" t="s">
        <v>7070</v>
      </c>
      <c r="D1076" s="7" t="s">
        <v>2045</v>
      </c>
      <c r="F1076" s="7"/>
      <c r="G1076" s="7" t="s">
        <v>2622</v>
      </c>
      <c r="H1076" s="7" t="s">
        <v>2286</v>
      </c>
      <c r="J1076" s="7" t="s">
        <v>7075</v>
      </c>
    </row>
    <row r="1077" ht="22.5" customHeight="1">
      <c r="A1077" s="7" t="s">
        <v>332</v>
      </c>
      <c r="B1077" s="7" t="s">
        <v>2047</v>
      </c>
      <c r="C1077" s="7" t="s">
        <v>7079</v>
      </c>
      <c r="D1077" s="7" t="s">
        <v>2045</v>
      </c>
      <c r="F1077" s="7"/>
      <c r="G1077" s="7" t="s">
        <v>2629</v>
      </c>
      <c r="H1077" s="7" t="s">
        <v>2286</v>
      </c>
      <c r="J1077" s="7" t="s">
        <v>7082</v>
      </c>
    </row>
    <row r="1078" ht="22.5" customHeight="1">
      <c r="A1078" s="7" t="s">
        <v>116</v>
      </c>
      <c r="B1078" s="7" t="s">
        <v>2047</v>
      </c>
      <c r="C1078" s="7" t="s">
        <v>7083</v>
      </c>
      <c r="D1078" s="7" t="s">
        <v>2045</v>
      </c>
      <c r="F1078" s="7"/>
      <c r="G1078" s="7" t="s">
        <v>2633</v>
      </c>
      <c r="H1078" s="7" t="s">
        <v>2286</v>
      </c>
      <c r="J1078" s="7" t="s">
        <v>7088</v>
      </c>
    </row>
    <row r="1079" ht="22.5" customHeight="1">
      <c r="A1079" s="7" t="s">
        <v>228</v>
      </c>
      <c r="B1079" s="7" t="s">
        <v>2047</v>
      </c>
      <c r="C1079" s="7" t="s">
        <v>7090</v>
      </c>
      <c r="D1079" s="7" t="s">
        <v>2045</v>
      </c>
      <c r="F1079" s="7"/>
      <c r="G1079" s="7" t="s">
        <v>2638</v>
      </c>
      <c r="H1079" s="7" t="s">
        <v>2286</v>
      </c>
      <c r="J1079" s="7" t="s">
        <v>7091</v>
      </c>
    </row>
    <row r="1080" ht="22.5" customHeight="1">
      <c r="A1080" s="7" t="s">
        <v>230</v>
      </c>
      <c r="B1080" s="7" t="s">
        <v>2047</v>
      </c>
      <c r="C1080" s="7" t="s">
        <v>7093</v>
      </c>
      <c r="D1080" s="7" t="s">
        <v>2045</v>
      </c>
      <c r="F1080" s="7"/>
      <c r="G1080" s="7" t="s">
        <v>2643</v>
      </c>
      <c r="H1080" s="7" t="s">
        <v>2286</v>
      </c>
      <c r="J1080" s="7" t="s">
        <v>7100</v>
      </c>
    </row>
    <row r="1081" ht="22.5" customHeight="1">
      <c r="A1081" s="7" t="s">
        <v>265</v>
      </c>
      <c r="B1081" s="7" t="s">
        <v>2047</v>
      </c>
      <c r="C1081" s="7" t="s">
        <v>7102</v>
      </c>
      <c r="D1081" s="7" t="s">
        <v>2045</v>
      </c>
      <c r="F1081" s="7"/>
      <c r="G1081" s="7" t="s">
        <v>2648</v>
      </c>
      <c r="H1081" s="7" t="s">
        <v>2286</v>
      </c>
      <c r="J1081" s="7" t="s">
        <v>7104</v>
      </c>
    </row>
    <row r="1082" ht="22.5" customHeight="1">
      <c r="A1082" s="7" t="s">
        <v>262</v>
      </c>
      <c r="B1082" s="7" t="s">
        <v>2047</v>
      </c>
      <c r="C1082" s="7" t="s">
        <v>7106</v>
      </c>
      <c r="D1082" s="7" t="s">
        <v>2045</v>
      </c>
      <c r="F1082" s="7"/>
      <c r="G1082" s="7" t="s">
        <v>2649</v>
      </c>
      <c r="H1082" s="7" t="s">
        <v>2286</v>
      </c>
      <c r="J1082" s="7" t="s">
        <v>7111</v>
      </c>
    </row>
    <row r="1083" ht="22.5" customHeight="1">
      <c r="A1083" s="7" t="s">
        <v>1416</v>
      </c>
      <c r="B1083" s="7" t="s">
        <v>2047</v>
      </c>
      <c r="C1083" s="7" t="s">
        <v>7112</v>
      </c>
      <c r="D1083" s="7" t="s">
        <v>2045</v>
      </c>
      <c r="F1083" s="7"/>
      <c r="G1083" s="7" t="s">
        <v>2655</v>
      </c>
      <c r="H1083" s="7" t="s">
        <v>2286</v>
      </c>
      <c r="J1083" s="7" t="s">
        <v>7115</v>
      </c>
    </row>
    <row r="1084" ht="22.5" customHeight="1">
      <c r="A1084" s="7" t="s">
        <v>1281</v>
      </c>
      <c r="B1084" s="7" t="s">
        <v>2047</v>
      </c>
      <c r="C1084" s="7" t="s">
        <v>7118</v>
      </c>
      <c r="D1084" s="7" t="s">
        <v>2045</v>
      </c>
      <c r="F1084" s="7"/>
      <c r="G1084" s="7" t="s">
        <v>2659</v>
      </c>
      <c r="H1084" s="7" t="s">
        <v>2286</v>
      </c>
      <c r="J1084" s="7" t="s">
        <v>7124</v>
      </c>
    </row>
    <row r="1085" ht="22.5" customHeight="1">
      <c r="A1085" s="7" t="s">
        <v>771</v>
      </c>
      <c r="B1085" s="7" t="s">
        <v>2047</v>
      </c>
      <c r="C1085" s="7" t="s">
        <v>7125</v>
      </c>
      <c r="D1085" s="7" t="s">
        <v>2045</v>
      </c>
      <c r="F1085" s="7"/>
      <c r="G1085" s="7" t="s">
        <v>2666</v>
      </c>
      <c r="H1085" s="7" t="s">
        <v>2286</v>
      </c>
      <c r="J1085" s="7" t="s">
        <v>7126</v>
      </c>
    </row>
    <row r="1086" ht="22.5" customHeight="1">
      <c r="A1086" s="7" t="s">
        <v>125</v>
      </c>
      <c r="B1086" s="7" t="s">
        <v>2047</v>
      </c>
      <c r="C1086" s="7" t="s">
        <v>7129</v>
      </c>
      <c r="D1086" s="7" t="s">
        <v>2045</v>
      </c>
      <c r="F1086" s="7"/>
      <c r="G1086" s="7" t="s">
        <v>2670</v>
      </c>
      <c r="H1086" s="7" t="s">
        <v>2286</v>
      </c>
      <c r="J1086" s="7" t="s">
        <v>7133</v>
      </c>
    </row>
    <row r="1087" ht="22.5" customHeight="1">
      <c r="A1087" s="7" t="s">
        <v>779</v>
      </c>
      <c r="B1087" s="7" t="s">
        <v>2047</v>
      </c>
      <c r="C1087" s="7" t="s">
        <v>7135</v>
      </c>
      <c r="D1087" s="7" t="s">
        <v>2045</v>
      </c>
      <c r="F1087" s="7"/>
      <c r="G1087" s="7" t="s">
        <v>2675</v>
      </c>
      <c r="H1087" s="7" t="s">
        <v>2286</v>
      </c>
      <c r="J1087" s="7" t="s">
        <v>7137</v>
      </c>
    </row>
    <row r="1088" ht="22.5" customHeight="1">
      <c r="A1088" s="7" t="s">
        <v>781</v>
      </c>
      <c r="B1088" s="7" t="s">
        <v>2047</v>
      </c>
      <c r="C1088" s="7" t="s">
        <v>7139</v>
      </c>
      <c r="D1088" s="7" t="s">
        <v>2045</v>
      </c>
      <c r="F1088" s="7"/>
      <c r="G1088" s="7" t="s">
        <v>2678</v>
      </c>
      <c r="H1088" s="7" t="s">
        <v>2286</v>
      </c>
      <c r="J1088" s="7" t="s">
        <v>7143</v>
      </c>
    </row>
    <row r="1089" ht="22.5" customHeight="1">
      <c r="A1089" s="7" t="s">
        <v>120</v>
      </c>
      <c r="B1089" s="7" t="s">
        <v>2047</v>
      </c>
      <c r="C1089" s="7" t="s">
        <v>7145</v>
      </c>
      <c r="D1089" s="7" t="s">
        <v>2045</v>
      </c>
      <c r="F1089" s="7"/>
      <c r="G1089" s="7" t="s">
        <v>2682</v>
      </c>
      <c r="H1089" s="7" t="s">
        <v>2286</v>
      </c>
      <c r="J1089" s="7" t="s">
        <v>7147</v>
      </c>
    </row>
    <row r="1090" ht="22.5" customHeight="1">
      <c r="A1090" s="7" t="s">
        <v>156</v>
      </c>
      <c r="B1090" s="7" t="s">
        <v>2047</v>
      </c>
      <c r="C1090" s="7" t="s">
        <v>7150</v>
      </c>
      <c r="D1090" s="7" t="s">
        <v>2045</v>
      </c>
      <c r="F1090" s="7"/>
      <c r="G1090" s="7" t="s">
        <v>2685</v>
      </c>
      <c r="H1090" s="7" t="s">
        <v>2286</v>
      </c>
      <c r="J1090" s="7" t="s">
        <v>7154</v>
      </c>
    </row>
    <row r="1091" ht="22.5" customHeight="1">
      <c r="A1091" s="7" t="s">
        <v>987</v>
      </c>
      <c r="B1091" s="7" t="s">
        <v>2047</v>
      </c>
      <c r="C1091" s="7" t="s">
        <v>7156</v>
      </c>
      <c r="D1091" s="7" t="s">
        <v>2045</v>
      </c>
      <c r="F1091" s="7"/>
      <c r="G1091" s="7" t="s">
        <v>2691</v>
      </c>
      <c r="H1091" s="7" t="s">
        <v>2286</v>
      </c>
      <c r="J1091" s="7" t="s">
        <v>7161</v>
      </c>
    </row>
    <row r="1092" ht="22.5" customHeight="1">
      <c r="A1092" s="7" t="s">
        <v>241</v>
      </c>
      <c r="B1092" s="7" t="s">
        <v>2047</v>
      </c>
      <c r="C1092" s="7" t="s">
        <v>7165</v>
      </c>
      <c r="D1092" s="7" t="s">
        <v>2045</v>
      </c>
      <c r="F1092" s="7"/>
      <c r="G1092" s="7" t="s">
        <v>2693</v>
      </c>
      <c r="H1092" s="7" t="s">
        <v>2286</v>
      </c>
      <c r="J1092" s="7" t="s">
        <v>7166</v>
      </c>
    </row>
    <row r="1093" ht="22.5" customHeight="1">
      <c r="A1093" s="7" t="s">
        <v>258</v>
      </c>
      <c r="B1093" s="7" t="s">
        <v>2047</v>
      </c>
      <c r="C1093" s="7" t="s">
        <v>7168</v>
      </c>
      <c r="D1093" s="7" t="s">
        <v>2045</v>
      </c>
      <c r="F1093" s="7"/>
      <c r="G1093" s="7" t="s">
        <v>2697</v>
      </c>
      <c r="H1093" s="7" t="s">
        <v>2286</v>
      </c>
      <c r="J1093" s="7" t="s">
        <v>7173</v>
      </c>
    </row>
    <row r="1094" ht="22.5" customHeight="1">
      <c r="A1094" s="7" t="s">
        <v>123</v>
      </c>
      <c r="B1094" s="7" t="s">
        <v>2047</v>
      </c>
      <c r="C1094" s="7" t="s">
        <v>7176</v>
      </c>
      <c r="D1094" s="7" t="s">
        <v>2045</v>
      </c>
      <c r="F1094" s="7"/>
      <c r="G1094" s="7" t="s">
        <v>2701</v>
      </c>
      <c r="H1094" s="7" t="s">
        <v>2286</v>
      </c>
      <c r="J1094" s="7" t="s">
        <v>7179</v>
      </c>
    </row>
    <row r="1095" ht="22.5" customHeight="1">
      <c r="A1095" s="7" t="s">
        <v>1160</v>
      </c>
      <c r="B1095" s="7" t="s">
        <v>2047</v>
      </c>
      <c r="C1095" s="7" t="s">
        <v>7180</v>
      </c>
      <c r="D1095" s="7" t="s">
        <v>2045</v>
      </c>
      <c r="F1095" s="7"/>
      <c r="G1095" s="7" t="s">
        <v>2703</v>
      </c>
      <c r="H1095" s="7" t="s">
        <v>2286</v>
      </c>
      <c r="J1095" s="7" t="s">
        <v>7183</v>
      </c>
    </row>
    <row r="1096" ht="22.5" customHeight="1">
      <c r="A1096" s="7" t="s">
        <v>296</v>
      </c>
      <c r="B1096" s="7" t="s">
        <v>2047</v>
      </c>
      <c r="C1096" s="7" t="s">
        <v>7188</v>
      </c>
      <c r="D1096" s="7" t="s">
        <v>2045</v>
      </c>
      <c r="F1096" s="7"/>
      <c r="G1096" s="7" t="s">
        <v>2688</v>
      </c>
      <c r="H1096" s="7" t="s">
        <v>2286</v>
      </c>
      <c r="J1096" s="7" t="s">
        <v>7190</v>
      </c>
    </row>
    <row r="1097" ht="22.5" customHeight="1">
      <c r="A1097" s="7" t="s">
        <v>377</v>
      </c>
      <c r="B1097" s="7" t="s">
        <v>2047</v>
      </c>
      <c r="C1097" s="7" t="s">
        <v>7192</v>
      </c>
      <c r="D1097" s="7" t="s">
        <v>2045</v>
      </c>
      <c r="F1097" s="7"/>
      <c r="G1097" s="7" t="s">
        <v>2706</v>
      </c>
      <c r="H1097" s="7" t="s">
        <v>2286</v>
      </c>
      <c r="J1097" s="7" t="s">
        <v>7197</v>
      </c>
    </row>
    <row r="1098" ht="22.5" customHeight="1">
      <c r="A1098" s="7" t="s">
        <v>204</v>
      </c>
      <c r="B1098" s="7" t="s">
        <v>2047</v>
      </c>
      <c r="C1098" s="7" t="s">
        <v>7200</v>
      </c>
      <c r="D1098" s="7" t="s">
        <v>2045</v>
      </c>
      <c r="F1098" s="7"/>
      <c r="G1098" s="7" t="s">
        <v>2708</v>
      </c>
      <c r="H1098" s="7" t="s">
        <v>2286</v>
      </c>
      <c r="J1098" s="7" t="s">
        <v>7203</v>
      </c>
    </row>
    <row r="1099" ht="22.5" customHeight="1">
      <c r="A1099" s="7" t="s">
        <v>158</v>
      </c>
      <c r="B1099" s="7" t="s">
        <v>2047</v>
      </c>
      <c r="C1099" s="7" t="s">
        <v>7207</v>
      </c>
      <c r="D1099" s="7" t="s">
        <v>2045</v>
      </c>
      <c r="F1099" s="7"/>
      <c r="G1099" s="7" t="s">
        <v>2709</v>
      </c>
      <c r="H1099" s="7" t="s">
        <v>2286</v>
      </c>
      <c r="J1099" s="7" t="s">
        <v>7212</v>
      </c>
    </row>
    <row r="1100" ht="22.5" customHeight="1">
      <c r="A1100" s="7" t="s">
        <v>1164</v>
      </c>
      <c r="B1100" s="7" t="s">
        <v>2047</v>
      </c>
      <c r="C1100" s="7" t="s">
        <v>7213</v>
      </c>
      <c r="D1100" s="7" t="s">
        <v>2045</v>
      </c>
      <c r="F1100" s="7"/>
      <c r="G1100" s="7" t="s">
        <v>2711</v>
      </c>
      <c r="H1100" s="7" t="s">
        <v>2286</v>
      </c>
      <c r="J1100" s="7" t="s">
        <v>7214</v>
      </c>
    </row>
    <row r="1101" ht="22.5" customHeight="1">
      <c r="A1101" s="7" t="s">
        <v>170</v>
      </c>
      <c r="B1101" s="7" t="s">
        <v>2047</v>
      </c>
      <c r="C1101" s="7" t="s">
        <v>7217</v>
      </c>
      <c r="D1101" s="7" t="s">
        <v>2045</v>
      </c>
      <c r="F1101" s="7"/>
      <c r="G1101" s="7" t="s">
        <v>2713</v>
      </c>
      <c r="H1101" s="7" t="s">
        <v>2286</v>
      </c>
      <c r="J1101" s="7" t="s">
        <v>7222</v>
      </c>
    </row>
    <row r="1102" ht="22.5" customHeight="1">
      <c r="A1102" s="7" t="s">
        <v>615</v>
      </c>
      <c r="B1102" s="7" t="s">
        <v>2047</v>
      </c>
      <c r="C1102" s="7" t="s">
        <v>7224</v>
      </c>
      <c r="D1102" s="7" t="s">
        <v>2045</v>
      </c>
      <c r="F1102" s="7"/>
      <c r="G1102" s="7" t="s">
        <v>2715</v>
      </c>
      <c r="H1102" s="7" t="s">
        <v>2286</v>
      </c>
      <c r="J1102" s="7" t="s">
        <v>7225</v>
      </c>
    </row>
    <row r="1103" ht="22.5" customHeight="1">
      <c r="A1103" s="7" t="s">
        <v>201</v>
      </c>
      <c r="B1103" s="7" t="s">
        <v>2047</v>
      </c>
      <c r="C1103" s="7" t="s">
        <v>7227</v>
      </c>
      <c r="D1103" s="7" t="s">
        <v>2045</v>
      </c>
      <c r="F1103" s="7"/>
      <c r="G1103" s="7" t="s">
        <v>2718</v>
      </c>
      <c r="H1103" s="7" t="s">
        <v>2286</v>
      </c>
      <c r="J1103" s="7" t="s">
        <v>7233</v>
      </c>
    </row>
    <row r="1104" ht="22.5" customHeight="1">
      <c r="A1104" s="7" t="s">
        <v>482</v>
      </c>
      <c r="B1104" s="7" t="s">
        <v>2047</v>
      </c>
      <c r="C1104" s="7" t="s">
        <v>7235</v>
      </c>
      <c r="D1104" s="7" t="s">
        <v>2045</v>
      </c>
      <c r="F1104" s="7"/>
      <c r="G1104" s="7" t="s">
        <v>2722</v>
      </c>
      <c r="H1104" s="7" t="s">
        <v>2286</v>
      </c>
      <c r="J1104" s="7" t="s">
        <v>7236</v>
      </c>
    </row>
    <row r="1105" ht="22.5" customHeight="1">
      <c r="A1105" s="7" t="s">
        <v>115</v>
      </c>
      <c r="B1105" s="7" t="s">
        <v>2047</v>
      </c>
      <c r="C1105" s="7" t="s">
        <v>7238</v>
      </c>
      <c r="D1105" s="7" t="s">
        <v>2045</v>
      </c>
      <c r="F1105" s="7"/>
      <c r="G1105" s="7" t="s">
        <v>2724</v>
      </c>
      <c r="H1105" s="7" t="s">
        <v>2286</v>
      </c>
      <c r="J1105" s="7" t="s">
        <v>7244</v>
      </c>
    </row>
    <row r="1106" ht="22.5" customHeight="1">
      <c r="A1106" s="7" t="s">
        <v>159</v>
      </c>
      <c r="B1106" s="7" t="s">
        <v>2047</v>
      </c>
      <c r="C1106" s="7" t="s">
        <v>7246</v>
      </c>
      <c r="D1106" s="7" t="s">
        <v>2045</v>
      </c>
      <c r="F1106" s="7"/>
      <c r="G1106" s="7" t="s">
        <v>2727</v>
      </c>
      <c r="H1106" s="7" t="s">
        <v>2286</v>
      </c>
      <c r="J1106" s="7" t="s">
        <v>7249</v>
      </c>
    </row>
    <row r="1107" ht="22.5" customHeight="1">
      <c r="A1107" s="7" t="s">
        <v>376</v>
      </c>
      <c r="B1107" s="7" t="s">
        <v>2047</v>
      </c>
      <c r="C1107" s="7" t="s">
        <v>7252</v>
      </c>
      <c r="D1107" s="7" t="s">
        <v>2045</v>
      </c>
      <c r="F1107" s="7"/>
      <c r="G1107" s="7" t="s">
        <v>2731</v>
      </c>
      <c r="H1107" s="7" t="s">
        <v>2286</v>
      </c>
      <c r="J1107" s="7" t="s">
        <v>7257</v>
      </c>
    </row>
    <row r="1108" ht="22.5" customHeight="1">
      <c r="A1108" s="7" t="s">
        <v>1353</v>
      </c>
      <c r="B1108" s="7" t="s">
        <v>2047</v>
      </c>
      <c r="C1108" s="7" t="s">
        <v>7258</v>
      </c>
      <c r="D1108" s="7" t="s">
        <v>2045</v>
      </c>
      <c r="F1108" s="7"/>
      <c r="G1108" s="7" t="s">
        <v>2734</v>
      </c>
      <c r="H1108" s="7" t="s">
        <v>2286</v>
      </c>
      <c r="J1108" s="7" t="s">
        <v>7260</v>
      </c>
    </row>
    <row r="1109" ht="22.5" customHeight="1">
      <c r="A1109" s="7" t="s">
        <v>526</v>
      </c>
      <c r="B1109" s="7" t="s">
        <v>2047</v>
      </c>
      <c r="C1109" s="7" t="s">
        <v>7264</v>
      </c>
      <c r="D1109" s="7" t="s">
        <v>2045</v>
      </c>
      <c r="F1109" s="7"/>
      <c r="G1109" s="7" t="s">
        <v>2737</v>
      </c>
      <c r="H1109" s="7" t="s">
        <v>2286</v>
      </c>
      <c r="J1109" s="7" t="s">
        <v>7268</v>
      </c>
    </row>
    <row r="1110" ht="22.5" customHeight="1">
      <c r="A1110" s="7" t="s">
        <v>136</v>
      </c>
      <c r="B1110" s="7" t="s">
        <v>2047</v>
      </c>
      <c r="C1110" s="7" t="s">
        <v>7271</v>
      </c>
      <c r="D1110" s="7" t="s">
        <v>2045</v>
      </c>
      <c r="F1110" s="7"/>
      <c r="G1110" s="7" t="s">
        <v>2739</v>
      </c>
      <c r="H1110" s="7" t="s">
        <v>2286</v>
      </c>
      <c r="J1110" s="7" t="s">
        <v>7272</v>
      </c>
    </row>
    <row r="1111" ht="22.5" customHeight="1">
      <c r="A1111" s="7" t="s">
        <v>323</v>
      </c>
      <c r="B1111" s="7" t="s">
        <v>2047</v>
      </c>
      <c r="C1111" s="7" t="s">
        <v>7276</v>
      </c>
      <c r="D1111" s="7" t="s">
        <v>2045</v>
      </c>
      <c r="F1111" s="7"/>
      <c r="G1111" s="7" t="s">
        <v>2742</v>
      </c>
      <c r="H1111" s="7" t="s">
        <v>2286</v>
      </c>
      <c r="J1111" s="7" t="s">
        <v>7280</v>
      </c>
    </row>
    <row r="1112" ht="22.5" customHeight="1">
      <c r="A1112" s="7" t="s">
        <v>153</v>
      </c>
      <c r="B1112" s="7" t="s">
        <v>2047</v>
      </c>
      <c r="C1112" s="7" t="s">
        <v>7282</v>
      </c>
      <c r="D1112" s="7" t="s">
        <v>2045</v>
      </c>
      <c r="F1112" s="7"/>
      <c r="G1112" s="7" t="s">
        <v>2746</v>
      </c>
      <c r="H1112" s="7" t="s">
        <v>2286</v>
      </c>
      <c r="J1112" s="7" t="s">
        <v>7288</v>
      </c>
    </row>
    <row r="1113" ht="22.5" customHeight="1">
      <c r="A1113" s="7" t="s">
        <v>233</v>
      </c>
      <c r="B1113" s="7" t="s">
        <v>2047</v>
      </c>
      <c r="C1113" s="7" t="s">
        <v>7291</v>
      </c>
      <c r="D1113" s="7" t="s">
        <v>2045</v>
      </c>
      <c r="F1113" s="7"/>
      <c r="G1113" s="7" t="s">
        <v>2747</v>
      </c>
      <c r="H1113" s="7" t="s">
        <v>2286</v>
      </c>
      <c r="J1113" s="7" t="s">
        <v>7292</v>
      </c>
    </row>
    <row r="1114" ht="22.5" customHeight="1">
      <c r="A1114" s="7" t="s">
        <v>345</v>
      </c>
      <c r="B1114" s="7" t="s">
        <v>2047</v>
      </c>
      <c r="C1114" s="7" t="s">
        <v>7296</v>
      </c>
      <c r="D1114" s="7" t="s">
        <v>2045</v>
      </c>
      <c r="F1114" s="7"/>
      <c r="G1114" s="7" t="s">
        <v>2677</v>
      </c>
      <c r="H1114" s="7" t="s">
        <v>2286</v>
      </c>
      <c r="J1114" s="7" t="s">
        <v>7301</v>
      </c>
    </row>
    <row r="1115" ht="22.5" customHeight="1">
      <c r="A1115" s="7" t="s">
        <v>72</v>
      </c>
      <c r="B1115" s="7" t="s">
        <v>2120</v>
      </c>
      <c r="C1115" s="7" t="s">
        <v>7302</v>
      </c>
      <c r="D1115" s="7" t="s">
        <v>2117</v>
      </c>
      <c r="F1115" s="7"/>
      <c r="G1115" s="7" t="s">
        <v>7304</v>
      </c>
      <c r="H1115" s="7" t="s">
        <v>2286</v>
      </c>
      <c r="J1115" s="7" t="s">
        <v>7307</v>
      </c>
    </row>
    <row r="1116" ht="22.5" customHeight="1">
      <c r="A1116" s="7" t="s">
        <v>328</v>
      </c>
      <c r="B1116" s="7" t="s">
        <v>2120</v>
      </c>
      <c r="C1116" s="7" t="s">
        <v>7311</v>
      </c>
      <c r="D1116" s="7" t="s">
        <v>2117</v>
      </c>
      <c r="F1116" s="7"/>
      <c r="G1116" s="7" t="s">
        <v>7313</v>
      </c>
      <c r="H1116" s="7" t="s">
        <v>2286</v>
      </c>
      <c r="J1116" s="7" t="s">
        <v>7314</v>
      </c>
    </row>
    <row r="1117" ht="22.5" customHeight="1">
      <c r="A1117" s="7" t="s">
        <v>354</v>
      </c>
      <c r="B1117" s="7" t="s">
        <v>2120</v>
      </c>
      <c r="C1117" s="7" t="s">
        <v>7315</v>
      </c>
      <c r="D1117" s="7" t="s">
        <v>2117</v>
      </c>
      <c r="F1117" s="7"/>
      <c r="G1117" s="7" t="s">
        <v>7318</v>
      </c>
      <c r="H1117" s="7" t="s">
        <v>2286</v>
      </c>
      <c r="J1117" s="7" t="s">
        <v>7323</v>
      </c>
    </row>
    <row r="1118" ht="22.5" customHeight="1">
      <c r="A1118" s="7" t="s">
        <v>701</v>
      </c>
      <c r="B1118" s="7" t="s">
        <v>2120</v>
      </c>
      <c r="C1118" s="7" t="s">
        <v>7325</v>
      </c>
      <c r="D1118" s="7" t="s">
        <v>2117</v>
      </c>
      <c r="F1118" s="7"/>
      <c r="G1118" s="7" t="s">
        <v>7327</v>
      </c>
      <c r="H1118" s="7" t="s">
        <v>2286</v>
      </c>
      <c r="J1118" s="7" t="s">
        <v>7329</v>
      </c>
    </row>
    <row r="1119" ht="22.5" customHeight="1">
      <c r="A1119" s="7" t="s">
        <v>576</v>
      </c>
      <c r="B1119" s="7" t="s">
        <v>2120</v>
      </c>
      <c r="C1119" s="7" t="s">
        <v>7331</v>
      </c>
      <c r="D1119" s="7" t="s">
        <v>2117</v>
      </c>
      <c r="F1119" s="7"/>
      <c r="G1119" s="7" t="s">
        <v>7304</v>
      </c>
      <c r="H1119" s="7" t="s">
        <v>2286</v>
      </c>
      <c r="J1119" s="7" t="s">
        <v>7307</v>
      </c>
    </row>
    <row r="1120" ht="22.5" customHeight="1">
      <c r="A1120" s="7" t="s">
        <v>1466</v>
      </c>
      <c r="B1120" s="7" t="s">
        <v>2120</v>
      </c>
      <c r="C1120" s="7" t="s">
        <v>7336</v>
      </c>
      <c r="D1120" s="7" t="s">
        <v>2117</v>
      </c>
      <c r="F1120" s="7"/>
      <c r="G1120" s="7" t="s">
        <v>7337</v>
      </c>
      <c r="H1120" s="7" t="s">
        <v>2286</v>
      </c>
      <c r="J1120" s="7" t="s">
        <v>7339</v>
      </c>
    </row>
    <row r="1121" ht="22.5" customHeight="1">
      <c r="A1121" s="7" t="s">
        <v>835</v>
      </c>
      <c r="B1121" s="7" t="s">
        <v>2120</v>
      </c>
      <c r="C1121" s="7" t="s">
        <v>7343</v>
      </c>
      <c r="D1121" s="7" t="s">
        <v>2117</v>
      </c>
      <c r="F1121" s="7"/>
      <c r="G1121" s="7" t="s">
        <v>7345</v>
      </c>
      <c r="H1121" s="7" t="s">
        <v>2286</v>
      </c>
      <c r="J1121" s="7" t="s">
        <v>7349</v>
      </c>
    </row>
    <row r="1122" ht="22.5" customHeight="1">
      <c r="A1122" s="7" t="s">
        <v>237</v>
      </c>
      <c r="B1122" s="7" t="s">
        <v>2120</v>
      </c>
      <c r="C1122" s="7" t="s">
        <v>7351</v>
      </c>
      <c r="D1122" s="7" t="s">
        <v>2117</v>
      </c>
      <c r="F1122" s="7"/>
      <c r="G1122" s="7" t="s">
        <v>7352</v>
      </c>
      <c r="H1122" s="7" t="s">
        <v>2286</v>
      </c>
      <c r="J1122" s="7" t="s">
        <v>7354</v>
      </c>
    </row>
    <row r="1123" ht="22.5" customHeight="1">
      <c r="A1123" s="7" t="s">
        <v>267</v>
      </c>
      <c r="B1123" s="7" t="s">
        <v>2120</v>
      </c>
      <c r="C1123" s="7" t="s">
        <v>7358</v>
      </c>
      <c r="D1123" s="7" t="s">
        <v>2117</v>
      </c>
      <c r="F1123" s="7"/>
      <c r="G1123" s="7" t="s">
        <v>7360</v>
      </c>
      <c r="H1123" s="7" t="s">
        <v>2286</v>
      </c>
      <c r="J1123" s="7" t="s">
        <v>7361</v>
      </c>
    </row>
    <row r="1124" ht="22.5" customHeight="1">
      <c r="A1124" s="7" t="s">
        <v>940</v>
      </c>
      <c r="B1124" s="7" t="s">
        <v>2120</v>
      </c>
      <c r="C1124" s="7" t="s">
        <v>7363</v>
      </c>
      <c r="D1124" s="7" t="s">
        <v>2117</v>
      </c>
      <c r="F1124" s="7"/>
      <c r="G1124" s="7" t="s">
        <v>7366</v>
      </c>
      <c r="H1124" s="7" t="s">
        <v>2286</v>
      </c>
      <c r="J1124" s="7" t="s">
        <v>7368</v>
      </c>
    </row>
    <row r="1125" ht="22.5" customHeight="1">
      <c r="A1125" s="7" t="s">
        <v>332</v>
      </c>
      <c r="B1125" s="7" t="s">
        <v>2120</v>
      </c>
      <c r="C1125" s="7" t="s">
        <v>7373</v>
      </c>
      <c r="D1125" s="7" t="s">
        <v>2117</v>
      </c>
      <c r="F1125" s="7"/>
      <c r="G1125" s="7" t="s">
        <v>7375</v>
      </c>
      <c r="H1125" s="7" t="s">
        <v>2286</v>
      </c>
      <c r="J1125" s="7" t="s">
        <v>7376</v>
      </c>
    </row>
    <row r="1126" ht="22.5" customHeight="1">
      <c r="A1126" s="7" t="s">
        <v>230</v>
      </c>
      <c r="B1126" s="7" t="s">
        <v>2120</v>
      </c>
      <c r="C1126" s="7" t="s">
        <v>7377</v>
      </c>
      <c r="D1126" s="7" t="s">
        <v>2117</v>
      </c>
      <c r="F1126" s="7"/>
      <c r="G1126" s="7" t="s">
        <v>7380</v>
      </c>
      <c r="H1126" s="7" t="s">
        <v>2286</v>
      </c>
      <c r="J1126" s="7" t="s">
        <v>7383</v>
      </c>
    </row>
    <row r="1127" ht="22.5" customHeight="1">
      <c r="A1127" s="7" t="s">
        <v>265</v>
      </c>
      <c r="B1127" s="7" t="s">
        <v>2120</v>
      </c>
      <c r="C1127" s="7" t="s">
        <v>7385</v>
      </c>
      <c r="D1127" s="7" t="s">
        <v>2117</v>
      </c>
      <c r="F1127" s="7"/>
      <c r="G1127" s="7" t="s">
        <v>7386</v>
      </c>
      <c r="H1127" s="7" t="s">
        <v>2286</v>
      </c>
      <c r="J1127" s="7" t="s">
        <v>7388</v>
      </c>
    </row>
    <row r="1128" ht="22.5" customHeight="1">
      <c r="A1128" s="7" t="s">
        <v>304</v>
      </c>
      <c r="B1128" s="7" t="s">
        <v>2120</v>
      </c>
      <c r="C1128" s="7" t="s">
        <v>7392</v>
      </c>
      <c r="D1128" s="7" t="s">
        <v>2117</v>
      </c>
      <c r="F1128" s="7"/>
      <c r="G1128" s="7" t="s">
        <v>7396</v>
      </c>
      <c r="H1128" s="7" t="s">
        <v>2286</v>
      </c>
      <c r="J1128" s="7" t="s">
        <v>7398</v>
      </c>
    </row>
    <row r="1129" ht="22.5" customHeight="1">
      <c r="A1129" s="7" t="s">
        <v>166</v>
      </c>
      <c r="B1129" s="7" t="s">
        <v>2120</v>
      </c>
      <c r="C1129" s="7" t="s">
        <v>7400</v>
      </c>
      <c r="D1129" s="7" t="s">
        <v>2117</v>
      </c>
      <c r="F1129" s="7"/>
      <c r="G1129" s="7" t="s">
        <v>7402</v>
      </c>
      <c r="H1129" s="7" t="s">
        <v>2286</v>
      </c>
      <c r="J1129" s="7" t="s">
        <v>7405</v>
      </c>
    </row>
    <row r="1130" ht="22.5" customHeight="1">
      <c r="A1130" s="7" t="s">
        <v>1416</v>
      </c>
      <c r="B1130" s="7" t="s">
        <v>2120</v>
      </c>
      <c r="C1130" s="7" t="s">
        <v>7408</v>
      </c>
      <c r="D1130" s="7" t="s">
        <v>2117</v>
      </c>
      <c r="F1130" s="7"/>
      <c r="G1130" s="7" t="s">
        <v>7409</v>
      </c>
      <c r="H1130" s="7" t="s">
        <v>2286</v>
      </c>
      <c r="J1130" s="7" t="s">
        <v>7410</v>
      </c>
    </row>
    <row r="1131" ht="22.5" customHeight="1">
      <c r="A1131" s="7" t="s">
        <v>1122</v>
      </c>
      <c r="B1131" s="7" t="s">
        <v>2120</v>
      </c>
      <c r="C1131" s="7" t="s">
        <v>7412</v>
      </c>
      <c r="D1131" s="7" t="s">
        <v>2117</v>
      </c>
      <c r="F1131" s="7"/>
      <c r="G1131" s="7" t="s">
        <v>7345</v>
      </c>
      <c r="H1131" s="7" t="s">
        <v>2286</v>
      </c>
      <c r="J1131" s="7" t="s">
        <v>7349</v>
      </c>
    </row>
    <row r="1132" ht="22.5" customHeight="1">
      <c r="A1132" s="7" t="s">
        <v>306</v>
      </c>
      <c r="B1132" s="7" t="s">
        <v>2120</v>
      </c>
      <c r="C1132" s="7" t="s">
        <v>7416</v>
      </c>
      <c r="D1132" s="7" t="s">
        <v>2117</v>
      </c>
      <c r="F1132" s="7"/>
      <c r="G1132" s="7" t="s">
        <v>7345</v>
      </c>
      <c r="H1132" s="7" t="s">
        <v>2286</v>
      </c>
      <c r="J1132" s="7" t="s">
        <v>7349</v>
      </c>
    </row>
    <row r="1133" ht="22.5" customHeight="1">
      <c r="A1133" s="7" t="s">
        <v>125</v>
      </c>
      <c r="B1133" s="7" t="s">
        <v>2120</v>
      </c>
      <c r="C1133" s="7" t="s">
        <v>7419</v>
      </c>
      <c r="D1133" s="7" t="s">
        <v>2117</v>
      </c>
      <c r="F1133" s="7"/>
      <c r="G1133" s="7" t="s">
        <v>7422</v>
      </c>
      <c r="H1133" s="7" t="s">
        <v>2286</v>
      </c>
      <c r="J1133" s="7" t="s">
        <v>7424</v>
      </c>
    </row>
    <row r="1134" ht="22.5" customHeight="1">
      <c r="A1134" s="7" t="s">
        <v>779</v>
      </c>
      <c r="B1134" s="7" t="s">
        <v>2120</v>
      </c>
      <c r="C1134" s="7" t="s">
        <v>7426</v>
      </c>
      <c r="D1134" s="7" t="s">
        <v>2117</v>
      </c>
      <c r="F1134" s="7"/>
      <c r="G1134" s="7" t="s">
        <v>7345</v>
      </c>
      <c r="H1134" s="7" t="s">
        <v>2286</v>
      </c>
      <c r="J1134" s="7" t="s">
        <v>7349</v>
      </c>
    </row>
    <row r="1135" ht="22.5" customHeight="1">
      <c r="A1135" s="7" t="s">
        <v>134</v>
      </c>
      <c r="B1135" s="7" t="s">
        <v>2120</v>
      </c>
      <c r="C1135" s="7" t="s">
        <v>7429</v>
      </c>
      <c r="D1135" s="7" t="s">
        <v>2117</v>
      </c>
      <c r="F1135" s="7"/>
      <c r="G1135" s="7" t="s">
        <v>7430</v>
      </c>
      <c r="H1135" s="7" t="s">
        <v>2286</v>
      </c>
      <c r="J1135" s="7" t="s">
        <v>7432</v>
      </c>
    </row>
    <row r="1136" ht="22.5" customHeight="1">
      <c r="A1136" s="7" t="s">
        <v>305</v>
      </c>
      <c r="B1136" s="7" t="s">
        <v>2120</v>
      </c>
      <c r="C1136" s="7" t="s">
        <v>7434</v>
      </c>
      <c r="D1136" s="7" t="s">
        <v>2117</v>
      </c>
      <c r="F1136" s="7"/>
      <c r="G1136" s="7" t="s">
        <v>7380</v>
      </c>
      <c r="H1136" s="7" t="s">
        <v>2286</v>
      </c>
      <c r="J1136" s="7" t="s">
        <v>7383</v>
      </c>
    </row>
    <row r="1137" ht="22.5" customHeight="1">
      <c r="A1137" s="7" t="s">
        <v>301</v>
      </c>
      <c r="B1137" s="7" t="s">
        <v>2120</v>
      </c>
      <c r="C1137" s="7" t="s">
        <v>7439</v>
      </c>
      <c r="D1137" s="7" t="s">
        <v>2117</v>
      </c>
      <c r="F1137" s="7"/>
      <c r="G1137" s="7" t="s">
        <v>7380</v>
      </c>
      <c r="H1137" s="7" t="s">
        <v>2286</v>
      </c>
      <c r="J1137" s="7" t="s">
        <v>7383</v>
      </c>
    </row>
    <row r="1138" ht="22.5" customHeight="1">
      <c r="A1138" s="7" t="s">
        <v>1397</v>
      </c>
      <c r="B1138" s="7" t="s">
        <v>2120</v>
      </c>
      <c r="C1138" s="7" t="s">
        <v>7442</v>
      </c>
      <c r="D1138" s="7" t="s">
        <v>2117</v>
      </c>
      <c r="F1138" s="7"/>
      <c r="G1138" s="7" t="s">
        <v>7313</v>
      </c>
      <c r="H1138" s="7" t="s">
        <v>2286</v>
      </c>
      <c r="J1138" s="7" t="s">
        <v>7314</v>
      </c>
    </row>
    <row r="1139" ht="22.5" customHeight="1">
      <c r="A1139" s="7" t="s">
        <v>942</v>
      </c>
      <c r="B1139" s="7" t="s">
        <v>2120</v>
      </c>
      <c r="C1139" s="7" t="s">
        <v>7446</v>
      </c>
      <c r="D1139" s="7" t="s">
        <v>2117</v>
      </c>
      <c r="F1139" s="7"/>
      <c r="G1139" s="7" t="s">
        <v>7366</v>
      </c>
      <c r="H1139" s="7" t="s">
        <v>2286</v>
      </c>
      <c r="J1139" s="7" t="s">
        <v>7368</v>
      </c>
    </row>
    <row r="1140" ht="22.5" customHeight="1">
      <c r="A1140" s="7" t="s">
        <v>122</v>
      </c>
      <c r="B1140" s="7" t="s">
        <v>2120</v>
      </c>
      <c r="C1140" s="7" t="s">
        <v>7452</v>
      </c>
      <c r="D1140" s="7" t="s">
        <v>2117</v>
      </c>
      <c r="F1140" s="7"/>
      <c r="G1140" s="7" t="s">
        <v>7422</v>
      </c>
      <c r="H1140" s="7" t="s">
        <v>2286</v>
      </c>
      <c r="J1140" s="7" t="s">
        <v>7424</v>
      </c>
    </row>
    <row r="1141" ht="22.5" customHeight="1">
      <c r="A1141" s="7" t="s">
        <v>1481</v>
      </c>
      <c r="B1141" s="7" t="s">
        <v>2120</v>
      </c>
      <c r="C1141" s="7" t="s">
        <v>7454</v>
      </c>
      <c r="D1141" s="7" t="s">
        <v>2117</v>
      </c>
      <c r="F1141" s="7"/>
      <c r="G1141" s="7" t="s">
        <v>7457</v>
      </c>
      <c r="H1141" s="7" t="s">
        <v>2286</v>
      </c>
      <c r="J1141" s="7" t="s">
        <v>7459</v>
      </c>
    </row>
    <row r="1142" ht="22.5" customHeight="1">
      <c r="A1142" s="7" t="s">
        <v>128</v>
      </c>
      <c r="B1142" s="7" t="s">
        <v>2120</v>
      </c>
      <c r="C1142" s="7" t="s">
        <v>7462</v>
      </c>
      <c r="D1142" s="7" t="s">
        <v>2117</v>
      </c>
      <c r="F1142" s="7"/>
      <c r="G1142" s="7" t="s">
        <v>7465</v>
      </c>
      <c r="H1142" s="7" t="s">
        <v>2286</v>
      </c>
      <c r="J1142" s="7" t="s">
        <v>7467</v>
      </c>
    </row>
    <row r="1143" ht="22.5" customHeight="1">
      <c r="A1143" s="7" t="s">
        <v>299</v>
      </c>
      <c r="B1143" s="7" t="s">
        <v>2120</v>
      </c>
      <c r="C1143" s="7" t="s">
        <v>7468</v>
      </c>
      <c r="D1143" s="7" t="s">
        <v>2117</v>
      </c>
      <c r="F1143" s="7"/>
      <c r="G1143" s="7" t="s">
        <v>7457</v>
      </c>
      <c r="H1143" s="7" t="s">
        <v>2286</v>
      </c>
      <c r="J1143" s="7" t="s">
        <v>7459</v>
      </c>
    </row>
    <row r="1144" ht="22.5" customHeight="1">
      <c r="A1144" s="7" t="s">
        <v>169</v>
      </c>
      <c r="B1144" s="7" t="s">
        <v>2120</v>
      </c>
      <c r="C1144" s="7" t="s">
        <v>7471</v>
      </c>
      <c r="D1144" s="7" t="s">
        <v>2117</v>
      </c>
      <c r="F1144" s="7"/>
      <c r="G1144" s="7" t="s">
        <v>7473</v>
      </c>
      <c r="H1144" s="7" t="s">
        <v>2286</v>
      </c>
      <c r="J1144" s="7" t="s">
        <v>7478</v>
      </c>
    </row>
    <row r="1145" ht="22.5" customHeight="1">
      <c r="A1145" s="7" t="s">
        <v>1239</v>
      </c>
      <c r="B1145" s="7" t="s">
        <v>2120</v>
      </c>
      <c r="C1145" s="7" t="s">
        <v>7481</v>
      </c>
      <c r="D1145" s="7" t="s">
        <v>2117</v>
      </c>
      <c r="F1145" s="7"/>
      <c r="G1145" s="7" t="s">
        <v>7482</v>
      </c>
      <c r="H1145" s="7" t="s">
        <v>2286</v>
      </c>
      <c r="J1145" s="7" t="s">
        <v>7483</v>
      </c>
    </row>
    <row r="1146" ht="22.5" customHeight="1">
      <c r="A1146" s="7" t="s">
        <v>1286</v>
      </c>
      <c r="B1146" s="7" t="s">
        <v>2120</v>
      </c>
      <c r="C1146" s="7" t="s">
        <v>7485</v>
      </c>
      <c r="D1146" s="7" t="s">
        <v>2117</v>
      </c>
      <c r="F1146" s="7"/>
      <c r="G1146" s="7" t="s">
        <v>7488</v>
      </c>
      <c r="H1146" s="7" t="s">
        <v>2286</v>
      </c>
      <c r="J1146" s="7" t="s">
        <v>7491</v>
      </c>
    </row>
    <row r="1147" ht="22.5" customHeight="1">
      <c r="A1147" s="7" t="s">
        <v>1162</v>
      </c>
      <c r="B1147" s="7" t="s">
        <v>2120</v>
      </c>
      <c r="C1147" s="7" t="s">
        <v>7495</v>
      </c>
      <c r="D1147" s="7" t="s">
        <v>2117</v>
      </c>
      <c r="F1147" s="7"/>
      <c r="G1147" s="7" t="s">
        <v>7313</v>
      </c>
      <c r="H1147" s="7" t="s">
        <v>2286</v>
      </c>
      <c r="J1147" s="7" t="s">
        <v>7314</v>
      </c>
    </row>
    <row r="1148" ht="22.5" customHeight="1">
      <c r="A1148" s="7" t="s">
        <v>241</v>
      </c>
      <c r="B1148" s="7" t="s">
        <v>2120</v>
      </c>
      <c r="C1148" s="7" t="s">
        <v>7497</v>
      </c>
      <c r="D1148" s="7" t="s">
        <v>2117</v>
      </c>
      <c r="F1148" s="7"/>
      <c r="G1148" s="7" t="s">
        <v>7498</v>
      </c>
      <c r="H1148" s="7" t="s">
        <v>2286</v>
      </c>
      <c r="J1148" s="7" t="s">
        <v>7500</v>
      </c>
    </row>
    <row r="1149" ht="22.5" customHeight="1">
      <c r="A1149" s="7" t="s">
        <v>72</v>
      </c>
      <c r="B1149" s="7" t="s">
        <v>2120</v>
      </c>
      <c r="C1149" s="7" t="s">
        <v>7504</v>
      </c>
      <c r="D1149" s="7" t="s">
        <v>2117</v>
      </c>
      <c r="F1149" s="7"/>
      <c r="G1149" s="7" t="s">
        <v>7304</v>
      </c>
      <c r="H1149" s="7" t="s">
        <v>2286</v>
      </c>
      <c r="J1149" s="7" t="s">
        <v>7307</v>
      </c>
    </row>
    <row r="1150" ht="22.5" customHeight="1">
      <c r="A1150" s="7" t="s">
        <v>123</v>
      </c>
      <c r="B1150" s="7" t="s">
        <v>2120</v>
      </c>
      <c r="C1150" s="7" t="s">
        <v>7515</v>
      </c>
      <c r="D1150" s="7" t="s">
        <v>2117</v>
      </c>
      <c r="F1150" s="7"/>
      <c r="G1150" s="7" t="s">
        <v>7422</v>
      </c>
      <c r="H1150" s="7" t="s">
        <v>2286</v>
      </c>
      <c r="J1150" s="7" t="s">
        <v>7424</v>
      </c>
    </row>
    <row r="1151" ht="22.5" customHeight="1">
      <c r="A1151" s="7" t="s">
        <v>1033</v>
      </c>
      <c r="B1151" s="7" t="s">
        <v>2120</v>
      </c>
      <c r="C1151" s="7" t="s">
        <v>7518</v>
      </c>
      <c r="D1151" s="7" t="s">
        <v>2117</v>
      </c>
      <c r="F1151" s="7"/>
      <c r="G1151" s="7" t="s">
        <v>7465</v>
      </c>
      <c r="H1151" s="7" t="s">
        <v>2286</v>
      </c>
      <c r="J1151" s="7" t="s">
        <v>7467</v>
      </c>
    </row>
    <row r="1152" ht="22.5" customHeight="1">
      <c r="A1152" s="7" t="s">
        <v>377</v>
      </c>
      <c r="B1152" s="7" t="s">
        <v>2120</v>
      </c>
      <c r="C1152" s="7" t="s">
        <v>7526</v>
      </c>
      <c r="D1152" s="7" t="s">
        <v>2117</v>
      </c>
      <c r="F1152" s="7"/>
      <c r="G1152" s="7" t="s">
        <v>7396</v>
      </c>
      <c r="H1152" s="7" t="s">
        <v>2286</v>
      </c>
      <c r="J1152" s="7" t="s">
        <v>7398</v>
      </c>
    </row>
    <row r="1153" ht="22.5" customHeight="1">
      <c r="A1153" s="7" t="s">
        <v>167</v>
      </c>
      <c r="B1153" s="7" t="s">
        <v>2120</v>
      </c>
      <c r="C1153" s="7" t="s">
        <v>7531</v>
      </c>
      <c r="D1153" s="7" t="s">
        <v>2117</v>
      </c>
      <c r="F1153" s="7"/>
      <c r="G1153" s="7" t="s">
        <v>7535</v>
      </c>
      <c r="H1153" s="7" t="s">
        <v>2286</v>
      </c>
      <c r="J1153" s="7" t="s">
        <v>7536</v>
      </c>
    </row>
    <row r="1154" ht="22.5" customHeight="1">
      <c r="A1154" s="7" t="s">
        <v>204</v>
      </c>
      <c r="B1154" s="7" t="s">
        <v>2120</v>
      </c>
      <c r="C1154" s="7" t="s">
        <v>7539</v>
      </c>
      <c r="D1154" s="7" t="s">
        <v>2117</v>
      </c>
      <c r="F1154" s="7"/>
      <c r="G1154" s="7" t="s">
        <v>7465</v>
      </c>
      <c r="H1154" s="7" t="s">
        <v>2286</v>
      </c>
      <c r="J1154" s="7" t="s">
        <v>7467</v>
      </c>
    </row>
    <row r="1155" ht="22.5" customHeight="1">
      <c r="A1155" s="7" t="s">
        <v>487</v>
      </c>
      <c r="B1155" s="7" t="s">
        <v>2120</v>
      </c>
      <c r="C1155" s="7" t="s">
        <v>7543</v>
      </c>
      <c r="D1155" s="7" t="s">
        <v>2117</v>
      </c>
      <c r="F1155" s="7"/>
      <c r="G1155" s="7" t="s">
        <v>7380</v>
      </c>
      <c r="H1155" s="7" t="s">
        <v>2286</v>
      </c>
      <c r="J1155" s="7" t="s">
        <v>7383</v>
      </c>
    </row>
    <row r="1156" ht="22.5" customHeight="1">
      <c r="A1156" s="7" t="s">
        <v>158</v>
      </c>
      <c r="B1156" s="7" t="s">
        <v>2120</v>
      </c>
      <c r="C1156" s="7" t="s">
        <v>7548</v>
      </c>
      <c r="D1156" s="7" t="s">
        <v>2117</v>
      </c>
      <c r="F1156" s="7"/>
      <c r="G1156" s="7" t="s">
        <v>7327</v>
      </c>
      <c r="H1156" s="7" t="s">
        <v>2286</v>
      </c>
      <c r="J1156" s="7" t="s">
        <v>7329</v>
      </c>
    </row>
    <row r="1157" ht="22.5" customHeight="1">
      <c r="A1157" s="7" t="s">
        <v>1164</v>
      </c>
      <c r="B1157" s="7" t="s">
        <v>2120</v>
      </c>
      <c r="C1157" s="7" t="s">
        <v>7554</v>
      </c>
      <c r="D1157" s="7" t="s">
        <v>2117</v>
      </c>
      <c r="F1157" s="7"/>
      <c r="G1157" s="7" t="s">
        <v>7375</v>
      </c>
      <c r="H1157" s="7" t="s">
        <v>2286</v>
      </c>
      <c r="J1157" s="7" t="s">
        <v>7376</v>
      </c>
    </row>
    <row r="1158" ht="22.5" customHeight="1">
      <c r="A1158" s="7" t="s">
        <v>308</v>
      </c>
      <c r="B1158" s="7" t="s">
        <v>2120</v>
      </c>
      <c r="C1158" s="7" t="s">
        <v>7557</v>
      </c>
      <c r="D1158" s="7" t="s">
        <v>2117</v>
      </c>
      <c r="F1158" s="7"/>
      <c r="G1158" s="7" t="s">
        <v>7396</v>
      </c>
      <c r="H1158" s="7" t="s">
        <v>2286</v>
      </c>
      <c r="J1158" s="7" t="s">
        <v>7398</v>
      </c>
    </row>
    <row r="1159" ht="22.5" customHeight="1">
      <c r="A1159" s="7" t="s">
        <v>170</v>
      </c>
      <c r="B1159" s="7" t="s">
        <v>2120</v>
      </c>
      <c r="C1159" s="7" t="s">
        <v>7567</v>
      </c>
      <c r="D1159" s="7" t="s">
        <v>2117</v>
      </c>
      <c r="F1159" s="7"/>
      <c r="G1159" s="7" t="s">
        <v>7360</v>
      </c>
      <c r="H1159" s="7" t="s">
        <v>2286</v>
      </c>
      <c r="J1159" s="7" t="s">
        <v>7361</v>
      </c>
    </row>
    <row r="1160" ht="22.5" customHeight="1">
      <c r="A1160" s="7" t="s">
        <v>298</v>
      </c>
      <c r="B1160" s="7" t="s">
        <v>2120</v>
      </c>
      <c r="C1160" s="7" t="s">
        <v>7573</v>
      </c>
      <c r="D1160" s="7" t="s">
        <v>2117</v>
      </c>
      <c r="F1160" s="7"/>
      <c r="G1160" s="7" t="s">
        <v>7457</v>
      </c>
      <c r="H1160" s="7" t="s">
        <v>2286</v>
      </c>
      <c r="J1160" s="7" t="s">
        <v>7459</v>
      </c>
    </row>
    <row r="1161" ht="22.5" customHeight="1">
      <c r="A1161" s="7" t="s">
        <v>615</v>
      </c>
      <c r="B1161" s="7" t="s">
        <v>2120</v>
      </c>
      <c r="C1161" s="7" t="s">
        <v>7578</v>
      </c>
      <c r="D1161" s="7" t="s">
        <v>2117</v>
      </c>
      <c r="F1161" s="7"/>
      <c r="G1161" s="7" t="s">
        <v>7583</v>
      </c>
      <c r="H1161" s="7" t="s">
        <v>2286</v>
      </c>
      <c r="J1161" s="7" t="s">
        <v>7585</v>
      </c>
    </row>
    <row r="1162" ht="22.5" customHeight="1">
      <c r="A1162" s="7" t="s">
        <v>201</v>
      </c>
      <c r="B1162" s="7" t="s">
        <v>2120</v>
      </c>
      <c r="C1162" s="7" t="s">
        <v>7578</v>
      </c>
      <c r="D1162" s="7" t="s">
        <v>2117</v>
      </c>
      <c r="F1162" s="7"/>
      <c r="G1162" s="7" t="s">
        <v>7465</v>
      </c>
      <c r="H1162" s="7" t="s">
        <v>2286</v>
      </c>
      <c r="J1162" s="7" t="s">
        <v>7467</v>
      </c>
    </row>
    <row r="1163" ht="22.5" customHeight="1">
      <c r="A1163" s="7" t="s">
        <v>1433</v>
      </c>
      <c r="B1163" s="7" t="s">
        <v>2120</v>
      </c>
      <c r="C1163" s="7" t="s">
        <v>7590</v>
      </c>
      <c r="D1163" s="7" t="s">
        <v>2117</v>
      </c>
      <c r="F1163" s="7"/>
      <c r="G1163" s="7" t="s">
        <v>7327</v>
      </c>
      <c r="H1163" s="7" t="s">
        <v>2286</v>
      </c>
      <c r="J1163" s="7" t="s">
        <v>7329</v>
      </c>
    </row>
    <row r="1164" ht="22.5" customHeight="1">
      <c r="A1164" s="7" t="s">
        <v>1202</v>
      </c>
      <c r="B1164" s="7" t="s">
        <v>2120</v>
      </c>
      <c r="C1164" s="7" t="s">
        <v>7597</v>
      </c>
      <c r="D1164" s="7" t="s">
        <v>2117</v>
      </c>
      <c r="F1164" s="7"/>
      <c r="G1164" s="7" t="s">
        <v>7598</v>
      </c>
      <c r="H1164" s="7" t="s">
        <v>2286</v>
      </c>
      <c r="J1164" s="7" t="s">
        <v>7599</v>
      </c>
    </row>
    <row r="1165" ht="22.5" customHeight="1">
      <c r="A1165" s="7" t="s">
        <v>209</v>
      </c>
      <c r="B1165" s="7" t="s">
        <v>2120</v>
      </c>
      <c r="C1165" s="7" t="s">
        <v>7601</v>
      </c>
      <c r="D1165" s="7" t="s">
        <v>2117</v>
      </c>
      <c r="F1165" s="7"/>
      <c r="G1165" s="7" t="s">
        <v>7465</v>
      </c>
      <c r="H1165" s="7" t="s">
        <v>2286</v>
      </c>
      <c r="J1165" s="7" t="s">
        <v>7467</v>
      </c>
    </row>
    <row r="1166" ht="22.5" customHeight="1">
      <c r="A1166" s="7" t="s">
        <v>205</v>
      </c>
      <c r="B1166" s="7" t="s">
        <v>2120</v>
      </c>
      <c r="C1166" s="7" t="s">
        <v>7608</v>
      </c>
      <c r="D1166" s="7" t="s">
        <v>2117</v>
      </c>
      <c r="F1166" s="7"/>
      <c r="G1166" s="7" t="s">
        <v>7375</v>
      </c>
      <c r="H1166" s="7" t="s">
        <v>2286</v>
      </c>
      <c r="J1166" s="7" t="s">
        <v>7376</v>
      </c>
    </row>
    <row r="1167" ht="22.5" customHeight="1">
      <c r="A1167" s="7" t="s">
        <v>159</v>
      </c>
      <c r="B1167" s="7" t="s">
        <v>2120</v>
      </c>
      <c r="C1167" s="7" t="s">
        <v>7611</v>
      </c>
      <c r="D1167" s="7" t="s">
        <v>2117</v>
      </c>
      <c r="F1167" s="7"/>
      <c r="G1167" s="7" t="s">
        <v>7396</v>
      </c>
      <c r="H1167" s="7" t="s">
        <v>2286</v>
      </c>
      <c r="J1167" s="7" t="s">
        <v>7398</v>
      </c>
    </row>
    <row r="1168" ht="22.5" customHeight="1">
      <c r="A1168" s="7" t="s">
        <v>1494</v>
      </c>
      <c r="B1168" s="7" t="s">
        <v>2120</v>
      </c>
      <c r="C1168" s="7" t="s">
        <v>7617</v>
      </c>
      <c r="D1168" s="7" t="s">
        <v>2117</v>
      </c>
      <c r="F1168" s="7"/>
      <c r="G1168" s="7" t="s">
        <v>7457</v>
      </c>
      <c r="H1168" s="7" t="s">
        <v>2286</v>
      </c>
      <c r="J1168" s="7" t="s">
        <v>7459</v>
      </c>
    </row>
    <row r="1169" ht="22.5" customHeight="1">
      <c r="A1169" s="7" t="s">
        <v>1353</v>
      </c>
      <c r="B1169" s="7" t="s">
        <v>2120</v>
      </c>
      <c r="C1169" s="7" t="s">
        <v>7622</v>
      </c>
      <c r="D1169" s="7" t="s">
        <v>2117</v>
      </c>
      <c r="F1169" s="7"/>
      <c r="G1169" s="7" t="s">
        <v>7624</v>
      </c>
      <c r="H1169" s="7" t="s">
        <v>2286</v>
      </c>
      <c r="J1169" s="7" t="s">
        <v>7627</v>
      </c>
    </row>
    <row r="1170" ht="22.5" customHeight="1">
      <c r="A1170" s="7" t="s">
        <v>934</v>
      </c>
      <c r="B1170" s="7" t="s">
        <v>2120</v>
      </c>
      <c r="C1170" s="7" t="s">
        <v>7632</v>
      </c>
      <c r="D1170" s="7" t="s">
        <v>2117</v>
      </c>
      <c r="F1170" s="7"/>
      <c r="G1170" s="7" t="s">
        <v>7422</v>
      </c>
      <c r="H1170" s="7" t="s">
        <v>2286</v>
      </c>
      <c r="J1170" s="7" t="s">
        <v>7424</v>
      </c>
    </row>
    <row r="1171" ht="22.5" customHeight="1">
      <c r="A1171" s="7" t="s">
        <v>526</v>
      </c>
      <c r="B1171" s="7" t="s">
        <v>2120</v>
      </c>
      <c r="C1171" s="7" t="s">
        <v>7636</v>
      </c>
      <c r="D1171" s="7" t="s">
        <v>2117</v>
      </c>
      <c r="F1171" s="7"/>
      <c r="G1171" s="7" t="s">
        <v>7465</v>
      </c>
      <c r="H1171" s="7" t="s">
        <v>2286</v>
      </c>
      <c r="J1171" s="7" t="s">
        <v>7467</v>
      </c>
    </row>
    <row r="1172" ht="22.5" customHeight="1">
      <c r="A1172" s="7" t="s">
        <v>131</v>
      </c>
      <c r="B1172" s="7" t="s">
        <v>2120</v>
      </c>
      <c r="C1172" s="7" t="s">
        <v>7642</v>
      </c>
      <c r="D1172" s="7" t="s">
        <v>2117</v>
      </c>
      <c r="F1172" s="7"/>
      <c r="G1172" s="7" t="s">
        <v>7645</v>
      </c>
      <c r="H1172" s="7" t="s">
        <v>2286</v>
      </c>
      <c r="J1172" s="7" t="s">
        <v>7650</v>
      </c>
    </row>
    <row r="1173" ht="22.5" customHeight="1">
      <c r="A1173" s="7" t="s">
        <v>136</v>
      </c>
      <c r="B1173" s="7" t="s">
        <v>2120</v>
      </c>
      <c r="C1173" s="7" t="s">
        <v>7653</v>
      </c>
      <c r="D1173" s="7" t="s">
        <v>2117</v>
      </c>
      <c r="F1173" s="7"/>
      <c r="G1173" s="7" t="s">
        <v>7327</v>
      </c>
      <c r="H1173" s="7" t="s">
        <v>2286</v>
      </c>
      <c r="J1173" s="7" t="s">
        <v>7329</v>
      </c>
    </row>
    <row r="1174" ht="22.5" customHeight="1">
      <c r="A1174" s="7" t="s">
        <v>323</v>
      </c>
      <c r="B1174" s="7" t="s">
        <v>2120</v>
      </c>
      <c r="C1174" s="7" t="s">
        <v>7654</v>
      </c>
      <c r="D1174" s="7" t="s">
        <v>2117</v>
      </c>
      <c r="F1174" s="7"/>
      <c r="G1174" s="7" t="s">
        <v>7313</v>
      </c>
      <c r="H1174" s="7" t="s">
        <v>2286</v>
      </c>
      <c r="J1174" s="7" t="s">
        <v>7314</v>
      </c>
    </row>
    <row r="1175" ht="22.5" customHeight="1">
      <c r="A1175" s="7" t="s">
        <v>124</v>
      </c>
      <c r="B1175" s="7" t="s">
        <v>2120</v>
      </c>
      <c r="C1175" s="7" t="s">
        <v>7662</v>
      </c>
      <c r="D1175" s="7" t="s">
        <v>2117</v>
      </c>
      <c r="F1175" s="7"/>
      <c r="G1175" s="7" t="s">
        <v>7422</v>
      </c>
      <c r="H1175" s="7" t="s">
        <v>2286</v>
      </c>
      <c r="J1175" s="7" t="s">
        <v>7424</v>
      </c>
    </row>
    <row r="1176" ht="22.5" customHeight="1">
      <c r="A1176" s="7" t="s">
        <v>1086</v>
      </c>
      <c r="B1176" s="7" t="s">
        <v>2120</v>
      </c>
      <c r="C1176" s="7" t="s">
        <v>7667</v>
      </c>
      <c r="D1176" s="7" t="s">
        <v>2117</v>
      </c>
      <c r="F1176" s="7"/>
      <c r="G1176" s="7" t="s">
        <v>7671</v>
      </c>
      <c r="H1176" s="7" t="s">
        <v>2286</v>
      </c>
      <c r="J1176" s="7" t="s">
        <v>7672</v>
      </c>
    </row>
    <row r="1177" ht="22.5" customHeight="1">
      <c r="A1177" s="7" t="s">
        <v>233</v>
      </c>
      <c r="B1177" s="7" t="s">
        <v>2120</v>
      </c>
      <c r="C1177" s="7" t="s">
        <v>7674</v>
      </c>
      <c r="D1177" s="7" t="s">
        <v>2117</v>
      </c>
      <c r="F1177" s="7"/>
      <c r="G1177" s="7" t="s">
        <v>7465</v>
      </c>
      <c r="H1177" s="7" t="s">
        <v>2286</v>
      </c>
      <c r="J1177" s="7" t="s">
        <v>7467</v>
      </c>
    </row>
    <row r="1178" ht="22.5" customHeight="1">
      <c r="A1178" s="7" t="s">
        <v>236</v>
      </c>
      <c r="B1178" s="7" t="s">
        <v>2120</v>
      </c>
      <c r="C1178" s="7" t="s">
        <v>7679</v>
      </c>
      <c r="D1178" s="7" t="s">
        <v>2117</v>
      </c>
      <c r="F1178" s="7"/>
      <c r="G1178" s="7" t="s">
        <v>7684</v>
      </c>
      <c r="H1178" s="7" t="s">
        <v>2286</v>
      </c>
      <c r="J1178" s="7" t="s">
        <v>7685</v>
      </c>
    </row>
    <row r="1179" ht="22.5" customHeight="1">
      <c r="A1179" s="7" t="s">
        <v>1400</v>
      </c>
      <c r="B1179" s="7" t="s">
        <v>2120</v>
      </c>
      <c r="C1179" s="7" t="s">
        <v>7686</v>
      </c>
      <c r="D1179" s="7" t="s">
        <v>2117</v>
      </c>
      <c r="F1179" s="7"/>
      <c r="G1179" s="7" t="s">
        <v>7345</v>
      </c>
      <c r="H1179" s="7" t="s">
        <v>2286</v>
      </c>
      <c r="J1179" s="7" t="s">
        <v>7349</v>
      </c>
    </row>
    <row r="1180" ht="22.5" customHeight="1">
      <c r="A1180" s="7" t="s">
        <v>235</v>
      </c>
      <c r="B1180" s="7" t="s">
        <v>2120</v>
      </c>
      <c r="C1180" s="7" t="s">
        <v>7694</v>
      </c>
      <c r="D1180" s="7" t="s">
        <v>2117</v>
      </c>
      <c r="F1180" s="7"/>
      <c r="G1180" s="7" t="s">
        <v>7313</v>
      </c>
      <c r="H1180" s="7" t="s">
        <v>2286</v>
      </c>
      <c r="J1180" s="7" t="s">
        <v>7314</v>
      </c>
    </row>
    <row r="1181" ht="22.5" customHeight="1">
      <c r="A1181" s="7" t="s">
        <v>692</v>
      </c>
      <c r="B1181" s="7" t="s">
        <v>7697</v>
      </c>
      <c r="C1181" s="7" t="s">
        <v>7699</v>
      </c>
      <c r="D1181" s="7" t="s">
        <v>2127</v>
      </c>
      <c r="F1181" s="7" t="s">
        <v>7702</v>
      </c>
      <c r="G1181" s="7"/>
      <c r="H1181" s="7" t="s">
        <v>2286</v>
      </c>
      <c r="J1181" s="7" t="s">
        <v>7705</v>
      </c>
    </row>
    <row r="1182" ht="22.5" customHeight="1">
      <c r="A1182" s="7" t="s">
        <v>328</v>
      </c>
      <c r="B1182" s="7" t="s">
        <v>7697</v>
      </c>
      <c r="C1182" s="7" t="s">
        <v>7706</v>
      </c>
      <c r="D1182" s="7" t="s">
        <v>2127</v>
      </c>
      <c r="F1182" s="7" t="s">
        <v>7710</v>
      </c>
      <c r="G1182" s="7"/>
      <c r="H1182" s="7" t="s">
        <v>2286</v>
      </c>
      <c r="J1182" s="7" t="s">
        <v>7717</v>
      </c>
    </row>
    <row r="1183" ht="22.5" customHeight="1">
      <c r="A1183" s="7" t="s">
        <v>354</v>
      </c>
      <c r="B1183" s="7" t="s">
        <v>7697</v>
      </c>
      <c r="C1183" s="7" t="s">
        <v>7718</v>
      </c>
      <c r="D1183" s="7" t="s">
        <v>2127</v>
      </c>
      <c r="F1183" s="7" t="s">
        <v>7719</v>
      </c>
      <c r="G1183" s="7"/>
      <c r="H1183" s="7" t="s">
        <v>2286</v>
      </c>
      <c r="J1183" s="7" t="s">
        <v>7727</v>
      </c>
    </row>
    <row r="1184" ht="22.5" customHeight="1">
      <c r="A1184" s="7" t="s">
        <v>701</v>
      </c>
      <c r="B1184" s="7" t="s">
        <v>7697</v>
      </c>
      <c r="C1184" s="7" t="s">
        <v>7728</v>
      </c>
      <c r="D1184" s="7" t="s">
        <v>2127</v>
      </c>
      <c r="F1184" s="7" t="s">
        <v>7732</v>
      </c>
      <c r="G1184" s="7"/>
      <c r="H1184" s="7" t="s">
        <v>2286</v>
      </c>
      <c r="J1184" s="7" t="s">
        <v>7736</v>
      </c>
    </row>
    <row r="1185" ht="22.5" customHeight="1">
      <c r="A1185" s="7" t="s">
        <v>379</v>
      </c>
      <c r="B1185" s="7" t="s">
        <v>7697</v>
      </c>
      <c r="C1185" s="7" t="s">
        <v>7739</v>
      </c>
      <c r="D1185" s="7" t="s">
        <v>2127</v>
      </c>
      <c r="F1185" s="7" t="s">
        <v>7744</v>
      </c>
      <c r="G1185" s="7"/>
      <c r="H1185" s="7" t="s">
        <v>2286</v>
      </c>
      <c r="J1185" s="7" t="s">
        <v>7747</v>
      </c>
    </row>
    <row r="1186" ht="22.5" customHeight="1">
      <c r="A1186" s="7" t="s">
        <v>569</v>
      </c>
      <c r="B1186" s="7" t="s">
        <v>7697</v>
      </c>
      <c r="C1186" s="7" t="s">
        <v>7749</v>
      </c>
      <c r="D1186" s="7" t="s">
        <v>2127</v>
      </c>
      <c r="F1186" s="7" t="s">
        <v>7750</v>
      </c>
      <c r="G1186" s="7"/>
      <c r="H1186" s="7" t="s">
        <v>2286</v>
      </c>
      <c r="J1186" s="7" t="s">
        <v>7753</v>
      </c>
    </row>
    <row r="1187" ht="22.5" customHeight="1">
      <c r="A1187" s="7" t="s">
        <v>576</v>
      </c>
      <c r="B1187" s="7" t="s">
        <v>7697</v>
      </c>
      <c r="C1187" s="7" t="s">
        <v>7757</v>
      </c>
      <c r="D1187" s="7" t="s">
        <v>2127</v>
      </c>
      <c r="F1187" s="7" t="s">
        <v>7759</v>
      </c>
      <c r="G1187" s="7"/>
      <c r="H1187" s="7" t="s">
        <v>2286</v>
      </c>
      <c r="J1187" s="7" t="s">
        <v>7761</v>
      </c>
    </row>
    <row r="1188" ht="22.5" customHeight="1">
      <c r="A1188" s="7" t="s">
        <v>2904</v>
      </c>
      <c r="B1188" s="7" t="s">
        <v>7697</v>
      </c>
      <c r="C1188" s="7" t="s">
        <v>7764</v>
      </c>
      <c r="D1188" s="7" t="s">
        <v>2127</v>
      </c>
      <c r="F1188" s="7" t="s">
        <v>7769</v>
      </c>
      <c r="G1188" s="7"/>
      <c r="H1188" s="7" t="s">
        <v>2286</v>
      </c>
      <c r="J1188" s="7" t="s">
        <v>7770</v>
      </c>
    </row>
    <row r="1189" ht="22.5" customHeight="1">
      <c r="A1189" s="7" t="s">
        <v>1466</v>
      </c>
      <c r="B1189" s="7" t="s">
        <v>7697</v>
      </c>
      <c r="C1189" s="7" t="s">
        <v>7771</v>
      </c>
      <c r="D1189" s="7" t="s">
        <v>2127</v>
      </c>
      <c r="F1189" s="7" t="s">
        <v>7775</v>
      </c>
      <c r="G1189" s="7"/>
      <c r="H1189" s="7" t="s">
        <v>2286</v>
      </c>
      <c r="J1189" s="7" t="s">
        <v>7780</v>
      </c>
    </row>
    <row r="1190" ht="22.5" customHeight="1">
      <c r="A1190" s="7" t="s">
        <v>835</v>
      </c>
      <c r="B1190" s="7" t="s">
        <v>7697</v>
      </c>
      <c r="C1190" s="7" t="s">
        <v>7781</v>
      </c>
      <c r="D1190" s="7" t="s">
        <v>2127</v>
      </c>
      <c r="F1190" s="7" t="s">
        <v>7785</v>
      </c>
      <c r="G1190" s="7"/>
      <c r="H1190" s="7" t="s">
        <v>2286</v>
      </c>
      <c r="J1190" s="7" t="s">
        <v>7791</v>
      </c>
    </row>
    <row r="1191" ht="22.5" customHeight="1">
      <c r="A1191" s="7" t="s">
        <v>237</v>
      </c>
      <c r="B1191" s="7" t="s">
        <v>7697</v>
      </c>
      <c r="C1191" s="7" t="s">
        <v>7792</v>
      </c>
      <c r="D1191" s="7" t="s">
        <v>2127</v>
      </c>
      <c r="F1191" s="7" t="s">
        <v>7794</v>
      </c>
      <c r="G1191" s="7"/>
      <c r="H1191" s="7" t="s">
        <v>2286</v>
      </c>
      <c r="J1191" s="7" t="s">
        <v>7801</v>
      </c>
    </row>
    <row r="1192" ht="22.5" customHeight="1">
      <c r="A1192" s="7" t="s">
        <v>267</v>
      </c>
      <c r="B1192" s="7" t="s">
        <v>7697</v>
      </c>
      <c r="C1192" s="7" t="s">
        <v>7803</v>
      </c>
      <c r="D1192" s="7" t="s">
        <v>2127</v>
      </c>
      <c r="F1192" s="7" t="s">
        <v>7804</v>
      </c>
      <c r="G1192" s="7"/>
      <c r="H1192" s="7" t="s">
        <v>2286</v>
      </c>
      <c r="J1192" s="7" t="s">
        <v>7811</v>
      </c>
    </row>
    <row r="1193" ht="22.5" customHeight="1">
      <c r="A1193" s="7" t="s">
        <v>327</v>
      </c>
      <c r="B1193" s="7" t="s">
        <v>7697</v>
      </c>
      <c r="C1193" s="7" t="s">
        <v>7813</v>
      </c>
      <c r="D1193" s="7" t="s">
        <v>2127</v>
      </c>
      <c r="F1193" s="7" t="s">
        <v>7814</v>
      </c>
      <c r="G1193" s="7"/>
      <c r="H1193" s="7" t="s">
        <v>2286</v>
      </c>
      <c r="J1193" s="7" t="s">
        <v>7817</v>
      </c>
    </row>
    <row r="1194" ht="22.5" customHeight="1">
      <c r="A1194" s="7" t="s">
        <v>940</v>
      </c>
      <c r="B1194" s="7" t="s">
        <v>7697</v>
      </c>
      <c r="C1194" s="7" t="s">
        <v>7823</v>
      </c>
      <c r="D1194" s="7" t="s">
        <v>2127</v>
      </c>
      <c r="F1194" s="7" t="s">
        <v>7824</v>
      </c>
      <c r="G1194" s="7"/>
      <c r="H1194" s="7" t="s">
        <v>2286</v>
      </c>
      <c r="J1194" s="7" t="s">
        <v>7828</v>
      </c>
    </row>
    <row r="1195" ht="22.5" customHeight="1">
      <c r="A1195" s="7" t="s">
        <v>332</v>
      </c>
      <c r="B1195" s="7" t="s">
        <v>7697</v>
      </c>
      <c r="C1195" s="7" t="s">
        <v>7831</v>
      </c>
      <c r="D1195" s="7" t="s">
        <v>2127</v>
      </c>
      <c r="F1195" s="7" t="s">
        <v>7836</v>
      </c>
      <c r="G1195" s="7"/>
      <c r="H1195" s="7" t="s">
        <v>2286</v>
      </c>
      <c r="J1195" s="7" t="s">
        <v>7838</v>
      </c>
    </row>
    <row r="1196" ht="22.5" customHeight="1">
      <c r="A1196" s="7" t="s">
        <v>116</v>
      </c>
      <c r="B1196" s="7" t="s">
        <v>7697</v>
      </c>
      <c r="C1196" s="7" t="s">
        <v>7843</v>
      </c>
      <c r="D1196" s="7" t="s">
        <v>2127</v>
      </c>
      <c r="F1196" s="7" t="s">
        <v>7845</v>
      </c>
      <c r="G1196" s="7"/>
      <c r="H1196" s="7" t="s">
        <v>2286</v>
      </c>
      <c r="J1196" s="7" t="s">
        <v>7847</v>
      </c>
    </row>
    <row r="1197" ht="22.5" customHeight="1">
      <c r="A1197" s="7" t="s">
        <v>228</v>
      </c>
      <c r="B1197" s="7" t="s">
        <v>7697</v>
      </c>
      <c r="C1197" s="7" t="s">
        <v>7852</v>
      </c>
      <c r="D1197" s="7" t="s">
        <v>2127</v>
      </c>
      <c r="F1197" s="7" t="s">
        <v>7856</v>
      </c>
      <c r="G1197" s="7"/>
      <c r="H1197" s="7" t="s">
        <v>2286</v>
      </c>
      <c r="J1197" s="7" t="s">
        <v>7857</v>
      </c>
    </row>
    <row r="1198" ht="22.5" customHeight="1">
      <c r="A1198" s="7" t="s">
        <v>230</v>
      </c>
      <c r="B1198" s="7" t="s">
        <v>7697</v>
      </c>
      <c r="C1198" s="7" t="s">
        <v>7860</v>
      </c>
      <c r="D1198" s="7" t="s">
        <v>2127</v>
      </c>
      <c r="F1198" s="7" t="s">
        <v>7865</v>
      </c>
      <c r="G1198" s="7"/>
      <c r="H1198" s="7" t="s">
        <v>2286</v>
      </c>
      <c r="J1198" s="7" t="s">
        <v>7869</v>
      </c>
    </row>
    <row r="1199" ht="22.5" customHeight="1">
      <c r="A1199" s="7" t="s">
        <v>532</v>
      </c>
      <c r="B1199" s="7" t="s">
        <v>7697</v>
      </c>
      <c r="C1199" s="7" t="s">
        <v>7870</v>
      </c>
      <c r="D1199" s="7" t="s">
        <v>2127</v>
      </c>
      <c r="F1199" s="7" t="s">
        <v>7872</v>
      </c>
      <c r="G1199" s="7"/>
      <c r="H1199" s="7" t="s">
        <v>2286</v>
      </c>
      <c r="J1199" s="7" t="s">
        <v>7878</v>
      </c>
    </row>
    <row r="1200" ht="22.5" customHeight="1">
      <c r="A1200" s="7" t="s">
        <v>265</v>
      </c>
      <c r="B1200" s="7" t="s">
        <v>7697</v>
      </c>
      <c r="C1200" s="7" t="s">
        <v>7880</v>
      </c>
      <c r="D1200" s="7" t="s">
        <v>2127</v>
      </c>
      <c r="F1200" s="7" t="s">
        <v>7884</v>
      </c>
      <c r="G1200" s="7"/>
      <c r="H1200" s="7" t="s">
        <v>2286</v>
      </c>
      <c r="J1200" s="7" t="s">
        <v>7889</v>
      </c>
    </row>
    <row r="1201" ht="22.5" customHeight="1">
      <c r="A1201" s="7" t="s">
        <v>304</v>
      </c>
      <c r="B1201" s="7" t="s">
        <v>7697</v>
      </c>
      <c r="C1201" s="7" t="s">
        <v>7891</v>
      </c>
      <c r="D1201" s="7" t="s">
        <v>2127</v>
      </c>
      <c r="F1201" s="7" t="s">
        <v>7897</v>
      </c>
      <c r="G1201" s="7"/>
      <c r="H1201" s="7" t="s">
        <v>2286</v>
      </c>
      <c r="J1201" s="7" t="s">
        <v>7901</v>
      </c>
    </row>
    <row r="1202" ht="22.5" customHeight="1">
      <c r="A1202" s="7" t="s">
        <v>166</v>
      </c>
      <c r="B1202" s="7" t="s">
        <v>7697</v>
      </c>
      <c r="C1202" s="7" t="s">
        <v>7904</v>
      </c>
      <c r="D1202" s="7" t="s">
        <v>2127</v>
      </c>
      <c r="F1202" s="7" t="s">
        <v>7908</v>
      </c>
      <c r="G1202" s="7"/>
      <c r="H1202" s="7" t="s">
        <v>2286</v>
      </c>
      <c r="J1202" s="7" t="s">
        <v>7914</v>
      </c>
    </row>
    <row r="1203" ht="22.5" customHeight="1">
      <c r="A1203" s="7" t="s">
        <v>262</v>
      </c>
      <c r="B1203" s="7" t="s">
        <v>7697</v>
      </c>
      <c r="C1203" s="7" t="s">
        <v>7919</v>
      </c>
      <c r="D1203" s="7" t="s">
        <v>2127</v>
      </c>
      <c r="F1203" s="7" t="s">
        <v>7920</v>
      </c>
      <c r="G1203" s="7"/>
      <c r="H1203" s="7" t="s">
        <v>2286</v>
      </c>
      <c r="J1203" s="7" t="s">
        <v>7925</v>
      </c>
    </row>
    <row r="1204" ht="22.5" customHeight="1">
      <c r="A1204" s="7" t="s">
        <v>1416</v>
      </c>
      <c r="B1204" s="7" t="s">
        <v>7697</v>
      </c>
      <c r="C1204" s="7" t="s">
        <v>7930</v>
      </c>
      <c r="D1204" s="7" t="s">
        <v>2127</v>
      </c>
      <c r="F1204" s="7" t="s">
        <v>7932</v>
      </c>
      <c r="G1204" s="7"/>
      <c r="H1204" s="7" t="s">
        <v>2286</v>
      </c>
      <c r="J1204" s="7" t="s">
        <v>7939</v>
      </c>
    </row>
    <row r="1205" ht="22.5" customHeight="1">
      <c r="A1205" s="7" t="s">
        <v>1281</v>
      </c>
      <c r="B1205" s="7" t="s">
        <v>7697</v>
      </c>
      <c r="C1205" s="7" t="s">
        <v>7941</v>
      </c>
      <c r="D1205" s="7" t="s">
        <v>2127</v>
      </c>
      <c r="F1205" s="7" t="s">
        <v>7945</v>
      </c>
      <c r="G1205" s="7"/>
      <c r="H1205" s="7" t="s">
        <v>2286</v>
      </c>
      <c r="J1205" s="7" t="s">
        <v>7950</v>
      </c>
    </row>
    <row r="1206" ht="22.5" customHeight="1">
      <c r="A1206" s="7" t="s">
        <v>1122</v>
      </c>
      <c r="B1206" s="7" t="s">
        <v>7697</v>
      </c>
      <c r="C1206" s="7" t="s">
        <v>7951</v>
      </c>
      <c r="D1206" s="7" t="s">
        <v>2127</v>
      </c>
      <c r="F1206" s="7" t="s">
        <v>7953</v>
      </c>
      <c r="G1206" s="7"/>
      <c r="H1206" s="7" t="s">
        <v>2286</v>
      </c>
      <c r="J1206" s="7" t="s">
        <v>7960</v>
      </c>
    </row>
    <row r="1207" ht="22.5" customHeight="1">
      <c r="A1207" s="7" t="s">
        <v>306</v>
      </c>
      <c r="B1207" s="7" t="s">
        <v>7697</v>
      </c>
      <c r="C1207" s="7" t="s">
        <v>7961</v>
      </c>
      <c r="D1207" s="7" t="s">
        <v>2127</v>
      </c>
      <c r="F1207" s="7" t="s">
        <v>7965</v>
      </c>
      <c r="G1207" s="7"/>
      <c r="H1207" s="7" t="s">
        <v>2286</v>
      </c>
      <c r="J1207" s="7" t="s">
        <v>7970</v>
      </c>
    </row>
    <row r="1208" ht="22.5" customHeight="1">
      <c r="A1208" s="7" t="s">
        <v>771</v>
      </c>
      <c r="B1208" s="7" t="s">
        <v>7697</v>
      </c>
      <c r="C1208" s="7" t="s">
        <v>7971</v>
      </c>
      <c r="D1208" s="7" t="s">
        <v>2127</v>
      </c>
      <c r="F1208" s="7" t="s">
        <v>7973</v>
      </c>
      <c r="G1208" s="7"/>
      <c r="H1208" s="7" t="s">
        <v>2286</v>
      </c>
      <c r="J1208" s="7" t="s">
        <v>7980</v>
      </c>
    </row>
    <row r="1209" ht="22.5" customHeight="1">
      <c r="A1209" s="7" t="s">
        <v>348</v>
      </c>
      <c r="B1209" s="7" t="s">
        <v>7697</v>
      </c>
      <c r="C1209" s="7" t="s">
        <v>7983</v>
      </c>
      <c r="D1209" s="7" t="s">
        <v>2127</v>
      </c>
      <c r="F1209" s="7" t="s">
        <v>7984</v>
      </c>
      <c r="G1209" s="7"/>
      <c r="H1209" s="7" t="s">
        <v>2286</v>
      </c>
      <c r="J1209" s="7" t="s">
        <v>7985</v>
      </c>
    </row>
    <row r="1210" ht="22.5" customHeight="1">
      <c r="A1210" s="7" t="s">
        <v>371</v>
      </c>
      <c r="B1210" s="7" t="s">
        <v>7697</v>
      </c>
      <c r="C1210" s="7" t="s">
        <v>7990</v>
      </c>
      <c r="D1210" s="7" t="s">
        <v>2127</v>
      </c>
      <c r="F1210" s="7" t="s">
        <v>7991</v>
      </c>
      <c r="G1210" s="7"/>
      <c r="H1210" s="7" t="s">
        <v>2286</v>
      </c>
      <c r="J1210" s="7" t="s">
        <v>7995</v>
      </c>
    </row>
    <row r="1211" ht="22.5" customHeight="1">
      <c r="A1211" s="7" t="s">
        <v>125</v>
      </c>
      <c r="B1211" s="7" t="s">
        <v>7697</v>
      </c>
      <c r="C1211" s="7" t="s">
        <v>7998</v>
      </c>
      <c r="D1211" s="7" t="s">
        <v>2127</v>
      </c>
      <c r="F1211" s="7" t="s">
        <v>8003</v>
      </c>
      <c r="G1211" s="7"/>
      <c r="H1211" s="7" t="s">
        <v>2286</v>
      </c>
      <c r="J1211" s="7" t="s">
        <v>8004</v>
      </c>
    </row>
    <row r="1212" ht="22.5" customHeight="1">
      <c r="A1212" s="7" t="s">
        <v>779</v>
      </c>
      <c r="B1212" s="7" t="s">
        <v>7697</v>
      </c>
      <c r="C1212" s="7" t="s">
        <v>8007</v>
      </c>
      <c r="D1212" s="7" t="s">
        <v>2127</v>
      </c>
      <c r="F1212" s="7" t="s">
        <v>8011</v>
      </c>
      <c r="G1212" s="7"/>
      <c r="H1212" s="7" t="s">
        <v>2286</v>
      </c>
      <c r="J1212" s="7" t="s">
        <v>8013</v>
      </c>
    </row>
    <row r="1213" ht="22.5" customHeight="1">
      <c r="A1213" s="7" t="s">
        <v>134</v>
      </c>
      <c r="B1213" s="7" t="s">
        <v>7697</v>
      </c>
      <c r="C1213" s="7" t="s">
        <v>8017</v>
      </c>
      <c r="D1213" s="7" t="s">
        <v>2127</v>
      </c>
      <c r="F1213" s="7" t="s">
        <v>8021</v>
      </c>
      <c r="G1213" s="7"/>
      <c r="H1213" s="7" t="s">
        <v>2286</v>
      </c>
      <c r="J1213" s="7" t="s">
        <v>8031</v>
      </c>
    </row>
    <row r="1214" ht="22.5" customHeight="1">
      <c r="A1214" s="7" t="s">
        <v>260</v>
      </c>
      <c r="B1214" s="7" t="s">
        <v>7697</v>
      </c>
      <c r="C1214" s="7" t="s">
        <v>8032</v>
      </c>
      <c r="D1214" s="7" t="s">
        <v>2127</v>
      </c>
      <c r="F1214" s="7" t="s">
        <v>8035</v>
      </c>
      <c r="G1214" s="7"/>
      <c r="H1214" s="7" t="s">
        <v>2286</v>
      </c>
      <c r="J1214" s="7" t="s">
        <v>8039</v>
      </c>
    </row>
    <row r="1215" ht="22.5" customHeight="1">
      <c r="A1215" s="7" t="s">
        <v>305</v>
      </c>
      <c r="B1215" s="7" t="s">
        <v>7697</v>
      </c>
      <c r="C1215" s="7" t="s">
        <v>8042</v>
      </c>
      <c r="D1215" s="7" t="s">
        <v>2127</v>
      </c>
      <c r="F1215" s="7" t="s">
        <v>8046</v>
      </c>
      <c r="G1215" s="7"/>
      <c r="H1215" s="7" t="s">
        <v>2286</v>
      </c>
      <c r="J1215" s="7" t="s">
        <v>8051</v>
      </c>
    </row>
    <row r="1216" ht="22.5" customHeight="1">
      <c r="A1216" s="7" t="s">
        <v>301</v>
      </c>
      <c r="B1216" s="7" t="s">
        <v>7697</v>
      </c>
      <c r="C1216" s="7" t="s">
        <v>8052</v>
      </c>
      <c r="D1216" s="7" t="s">
        <v>2127</v>
      </c>
      <c r="F1216" s="7" t="s">
        <v>8055</v>
      </c>
      <c r="G1216" s="7"/>
      <c r="H1216" s="7" t="s">
        <v>2286</v>
      </c>
      <c r="J1216" s="7" t="s">
        <v>8060</v>
      </c>
    </row>
    <row r="1217" ht="22.5" customHeight="1">
      <c r="A1217" s="7" t="s">
        <v>353</v>
      </c>
      <c r="B1217" s="7" t="s">
        <v>7697</v>
      </c>
      <c r="C1217" s="7" t="s">
        <v>8062</v>
      </c>
      <c r="D1217" s="7" t="s">
        <v>2127</v>
      </c>
      <c r="F1217" s="7" t="s">
        <v>7984</v>
      </c>
      <c r="G1217" s="7"/>
      <c r="H1217" s="7" t="s">
        <v>2286</v>
      </c>
      <c r="J1217" s="7" t="s">
        <v>7985</v>
      </c>
    </row>
    <row r="1218" ht="22.5" customHeight="1">
      <c r="A1218" s="7" t="s">
        <v>781</v>
      </c>
      <c r="B1218" s="7" t="s">
        <v>7697</v>
      </c>
      <c r="C1218" s="7" t="s">
        <v>8072</v>
      </c>
      <c r="D1218" s="7" t="s">
        <v>2127</v>
      </c>
      <c r="F1218" s="7" t="s">
        <v>8077</v>
      </c>
      <c r="G1218" s="7"/>
      <c r="H1218" s="7" t="s">
        <v>2286</v>
      </c>
      <c r="J1218" s="7" t="s">
        <v>8081</v>
      </c>
    </row>
    <row r="1219" ht="22.5" customHeight="1">
      <c r="A1219" s="7" t="s">
        <v>1397</v>
      </c>
      <c r="B1219" s="7" t="s">
        <v>7697</v>
      </c>
      <c r="C1219" s="7" t="s">
        <v>8083</v>
      </c>
      <c r="D1219" s="7" t="s">
        <v>2127</v>
      </c>
      <c r="F1219" s="7" t="s">
        <v>8085</v>
      </c>
      <c r="G1219" s="7"/>
      <c r="H1219" s="7" t="s">
        <v>2286</v>
      </c>
      <c r="J1219" s="7" t="s">
        <v>8089</v>
      </c>
    </row>
    <row r="1220" ht="22.5" customHeight="1">
      <c r="A1220" s="7" t="s">
        <v>120</v>
      </c>
      <c r="B1220" s="7" t="s">
        <v>7697</v>
      </c>
      <c r="C1220" s="7" t="s">
        <v>8092</v>
      </c>
      <c r="D1220" s="7" t="s">
        <v>2127</v>
      </c>
      <c r="F1220" s="7" t="s">
        <v>7845</v>
      </c>
      <c r="G1220" s="7"/>
      <c r="H1220" s="7" t="s">
        <v>2286</v>
      </c>
      <c r="J1220" s="7" t="s">
        <v>7847</v>
      </c>
    </row>
    <row r="1221" ht="22.5" customHeight="1">
      <c r="A1221" s="7" t="s">
        <v>163</v>
      </c>
      <c r="B1221" s="7" t="s">
        <v>7697</v>
      </c>
      <c r="C1221" s="7" t="s">
        <v>8098</v>
      </c>
      <c r="D1221" s="7" t="s">
        <v>2127</v>
      </c>
      <c r="F1221" s="7" t="s">
        <v>8101</v>
      </c>
      <c r="G1221" s="7"/>
      <c r="H1221" s="7" t="s">
        <v>2286</v>
      </c>
      <c r="J1221" s="7" t="s">
        <v>8106</v>
      </c>
    </row>
    <row r="1222" ht="22.5" customHeight="1">
      <c r="A1222" s="7" t="s">
        <v>156</v>
      </c>
      <c r="B1222" s="7" t="s">
        <v>7697</v>
      </c>
      <c r="C1222" s="7" t="s">
        <v>8108</v>
      </c>
      <c r="D1222" s="7" t="s">
        <v>2127</v>
      </c>
      <c r="F1222" s="7" t="s">
        <v>8109</v>
      </c>
      <c r="G1222" s="7"/>
      <c r="H1222" s="7" t="s">
        <v>2286</v>
      </c>
      <c r="J1222" s="7" t="s">
        <v>8114</v>
      </c>
    </row>
    <row r="1223" ht="22.5" customHeight="1">
      <c r="A1223" s="7" t="s">
        <v>942</v>
      </c>
      <c r="B1223" s="7" t="s">
        <v>7697</v>
      </c>
      <c r="C1223" s="7" t="s">
        <v>8117</v>
      </c>
      <c r="D1223" s="7" t="s">
        <v>2127</v>
      </c>
      <c r="F1223" s="7" t="s">
        <v>8122</v>
      </c>
      <c r="G1223" s="7"/>
      <c r="H1223" s="7" t="s">
        <v>2286</v>
      </c>
      <c r="J1223" s="7" t="s">
        <v>8127</v>
      </c>
    </row>
    <row r="1224" ht="22.5" customHeight="1">
      <c r="A1224" s="7" t="s">
        <v>122</v>
      </c>
      <c r="B1224" s="7" t="s">
        <v>7697</v>
      </c>
      <c r="C1224" s="7" t="s">
        <v>8129</v>
      </c>
      <c r="D1224" s="7" t="s">
        <v>2127</v>
      </c>
      <c r="F1224" s="7" t="s">
        <v>8003</v>
      </c>
      <c r="G1224" s="7"/>
      <c r="H1224" s="7" t="s">
        <v>2286</v>
      </c>
      <c r="J1224" s="7" t="s">
        <v>8004</v>
      </c>
    </row>
    <row r="1225" ht="22.5" customHeight="1">
      <c r="A1225" s="7" t="s">
        <v>1481</v>
      </c>
      <c r="B1225" s="7" t="s">
        <v>7697</v>
      </c>
      <c r="C1225" s="7" t="s">
        <v>8138</v>
      </c>
      <c r="D1225" s="7" t="s">
        <v>2127</v>
      </c>
      <c r="F1225" s="7" t="s">
        <v>8141</v>
      </c>
      <c r="G1225" s="7"/>
      <c r="H1225" s="7" t="s">
        <v>2286</v>
      </c>
      <c r="J1225" s="7" t="s">
        <v>8146</v>
      </c>
    </row>
    <row r="1226" ht="22.5" customHeight="1">
      <c r="A1226" s="7" t="s">
        <v>128</v>
      </c>
      <c r="B1226" s="7" t="s">
        <v>7697</v>
      </c>
      <c r="C1226" s="7" t="s">
        <v>8148</v>
      </c>
      <c r="D1226" s="7" t="s">
        <v>2127</v>
      </c>
      <c r="F1226" s="7" t="s">
        <v>8154</v>
      </c>
      <c r="G1226" s="7"/>
      <c r="H1226" s="7" t="s">
        <v>2286</v>
      </c>
      <c r="J1226" s="7" t="s">
        <v>8158</v>
      </c>
    </row>
    <row r="1227" ht="22.5" customHeight="1">
      <c r="A1227" s="7" t="s">
        <v>299</v>
      </c>
      <c r="B1227" s="7" t="s">
        <v>7697</v>
      </c>
      <c r="C1227" s="7" t="s">
        <v>8165</v>
      </c>
      <c r="D1227" s="7" t="s">
        <v>2127</v>
      </c>
      <c r="F1227" s="7" t="s">
        <v>8166</v>
      </c>
      <c r="G1227" s="7"/>
      <c r="H1227" s="7" t="s">
        <v>2286</v>
      </c>
      <c r="J1227" s="7" t="s">
        <v>8168</v>
      </c>
    </row>
    <row r="1228" ht="22.5" customHeight="1">
      <c r="A1228" s="7" t="s">
        <v>169</v>
      </c>
      <c r="B1228" s="7" t="s">
        <v>7697</v>
      </c>
      <c r="C1228" s="7" t="s">
        <v>8172</v>
      </c>
      <c r="D1228" s="7" t="s">
        <v>2127</v>
      </c>
      <c r="F1228" s="7" t="s">
        <v>8176</v>
      </c>
      <c r="G1228" s="7"/>
      <c r="H1228" s="7" t="s">
        <v>2286</v>
      </c>
      <c r="J1228" s="7" t="s">
        <v>8181</v>
      </c>
    </row>
    <row r="1229" ht="22.5" customHeight="1">
      <c r="A1229" s="7" t="s">
        <v>234</v>
      </c>
      <c r="B1229" s="7" t="s">
        <v>7697</v>
      </c>
      <c r="C1229" s="7" t="s">
        <v>8183</v>
      </c>
      <c r="D1229" s="7" t="s">
        <v>2127</v>
      </c>
      <c r="F1229" s="7" t="s">
        <v>8184</v>
      </c>
      <c r="G1229" s="7"/>
      <c r="H1229" s="7" t="s">
        <v>2286</v>
      </c>
      <c r="J1229" s="7" t="s">
        <v>8187</v>
      </c>
    </row>
    <row r="1230" ht="22.5" customHeight="1">
      <c r="A1230" s="7" t="s">
        <v>1239</v>
      </c>
      <c r="B1230" s="7" t="s">
        <v>7697</v>
      </c>
      <c r="C1230" s="7" t="s">
        <v>8188</v>
      </c>
      <c r="D1230" s="7" t="s">
        <v>2127</v>
      </c>
      <c r="F1230" s="7" t="s">
        <v>8191</v>
      </c>
      <c r="G1230" s="7"/>
      <c r="H1230" s="7" t="s">
        <v>2286</v>
      </c>
      <c r="J1230" s="7" t="s">
        <v>8195</v>
      </c>
    </row>
    <row r="1231" ht="22.5" customHeight="1">
      <c r="A1231" s="7" t="s">
        <v>1286</v>
      </c>
      <c r="B1231" s="7" t="s">
        <v>7697</v>
      </c>
      <c r="C1231" s="7" t="s">
        <v>8196</v>
      </c>
      <c r="D1231" s="7" t="s">
        <v>2127</v>
      </c>
      <c r="F1231" s="7" t="s">
        <v>8200</v>
      </c>
      <c r="G1231" s="7"/>
      <c r="H1231" s="7" t="s">
        <v>2286</v>
      </c>
      <c r="J1231" s="7" t="s">
        <v>8204</v>
      </c>
    </row>
    <row r="1232" ht="22.5" customHeight="1">
      <c r="A1232" s="7" t="s">
        <v>987</v>
      </c>
      <c r="B1232" s="7" t="s">
        <v>7697</v>
      </c>
      <c r="C1232" s="7" t="s">
        <v>8205</v>
      </c>
      <c r="D1232" s="7" t="s">
        <v>2127</v>
      </c>
      <c r="F1232" s="7" t="s">
        <v>8206</v>
      </c>
      <c r="G1232" s="7"/>
      <c r="H1232" s="7" t="s">
        <v>2286</v>
      </c>
      <c r="J1232" s="7" t="s">
        <v>8209</v>
      </c>
    </row>
    <row r="1233" ht="22.5" customHeight="1">
      <c r="A1233" s="7" t="s">
        <v>1162</v>
      </c>
      <c r="B1233" s="7" t="s">
        <v>7697</v>
      </c>
      <c r="C1233" s="7" t="s">
        <v>8211</v>
      </c>
      <c r="D1233" s="7" t="s">
        <v>2127</v>
      </c>
      <c r="F1233" s="7" t="s">
        <v>8213</v>
      </c>
      <c r="G1233" s="7"/>
      <c r="H1233" s="7" t="s">
        <v>2286</v>
      </c>
      <c r="J1233" s="7" t="s">
        <v>8214</v>
      </c>
    </row>
    <row r="1234" ht="22.5" customHeight="1">
      <c r="A1234" s="7" t="s">
        <v>241</v>
      </c>
      <c r="B1234" s="7" t="s">
        <v>7697</v>
      </c>
      <c r="C1234" s="7" t="s">
        <v>8218</v>
      </c>
      <c r="D1234" s="7" t="s">
        <v>2127</v>
      </c>
      <c r="F1234" s="7" t="s">
        <v>8222</v>
      </c>
      <c r="G1234" s="7"/>
      <c r="H1234" s="7" t="s">
        <v>2286</v>
      </c>
      <c r="J1234" s="7" t="s">
        <v>8225</v>
      </c>
    </row>
    <row r="1235" ht="22.5" customHeight="1">
      <c r="A1235" s="7" t="s">
        <v>258</v>
      </c>
      <c r="B1235" s="7" t="s">
        <v>7697</v>
      </c>
      <c r="C1235" s="7" t="s">
        <v>8229</v>
      </c>
      <c r="D1235" s="7" t="s">
        <v>2127</v>
      </c>
      <c r="F1235" s="7" t="s">
        <v>8231</v>
      </c>
      <c r="G1235" s="7"/>
      <c r="H1235" s="7" t="s">
        <v>2286</v>
      </c>
      <c r="J1235" s="7" t="s">
        <v>8233</v>
      </c>
    </row>
    <row r="1236" ht="22.5" customHeight="1">
      <c r="A1236" s="7" t="s">
        <v>72</v>
      </c>
      <c r="B1236" s="7" t="s">
        <v>7697</v>
      </c>
      <c r="C1236" s="7" t="s">
        <v>8237</v>
      </c>
      <c r="D1236" s="7" t="s">
        <v>2127</v>
      </c>
      <c r="F1236" s="7" t="s">
        <v>8239</v>
      </c>
      <c r="G1236" s="7"/>
      <c r="H1236" s="7" t="s">
        <v>2286</v>
      </c>
      <c r="J1236" s="7" t="s">
        <v>8243</v>
      </c>
    </row>
    <row r="1237" ht="22.5" customHeight="1">
      <c r="A1237" s="7" t="s">
        <v>123</v>
      </c>
      <c r="B1237" s="7" t="s">
        <v>7697</v>
      </c>
      <c r="C1237" s="7" t="s">
        <v>8246</v>
      </c>
      <c r="D1237" s="7" t="s">
        <v>2127</v>
      </c>
      <c r="F1237" s="7" t="s">
        <v>8247</v>
      </c>
      <c r="G1237" s="7"/>
      <c r="H1237" s="7" t="s">
        <v>2286</v>
      </c>
      <c r="J1237" s="7" t="s">
        <v>8252</v>
      </c>
    </row>
    <row r="1238" ht="22.5" customHeight="1">
      <c r="A1238" s="7" t="s">
        <v>1160</v>
      </c>
      <c r="B1238" s="7" t="s">
        <v>7697</v>
      </c>
      <c r="C1238" s="7" t="s">
        <v>8254</v>
      </c>
      <c r="D1238" s="7" t="s">
        <v>2127</v>
      </c>
      <c r="F1238" s="7" t="s">
        <v>8257</v>
      </c>
      <c r="G1238" s="7"/>
      <c r="H1238" s="7" t="s">
        <v>2286</v>
      </c>
      <c r="J1238" s="7" t="s">
        <v>8260</v>
      </c>
    </row>
    <row r="1239" ht="22.5" customHeight="1">
      <c r="A1239" s="7" t="s">
        <v>1033</v>
      </c>
      <c r="B1239" s="7" t="s">
        <v>7697</v>
      </c>
      <c r="C1239" s="7" t="s">
        <v>8262</v>
      </c>
      <c r="D1239" s="7" t="s">
        <v>2127</v>
      </c>
      <c r="F1239" s="7" t="s">
        <v>8263</v>
      </c>
      <c r="G1239" s="7"/>
      <c r="H1239" s="7" t="s">
        <v>2286</v>
      </c>
      <c r="J1239" s="7" t="s">
        <v>8266</v>
      </c>
    </row>
    <row r="1240" ht="22.5" customHeight="1">
      <c r="A1240" s="7" t="s">
        <v>296</v>
      </c>
      <c r="B1240" s="7" t="s">
        <v>7697</v>
      </c>
      <c r="C1240" s="7" t="s">
        <v>8268</v>
      </c>
      <c r="D1240" s="7" t="s">
        <v>2127</v>
      </c>
      <c r="F1240" s="7" t="s">
        <v>8270</v>
      </c>
      <c r="G1240" s="7"/>
      <c r="H1240" s="7" t="s">
        <v>2286</v>
      </c>
      <c r="J1240" s="7" t="s">
        <v>8274</v>
      </c>
    </row>
    <row r="1241" ht="22.5" customHeight="1">
      <c r="A1241" s="7" t="s">
        <v>377</v>
      </c>
      <c r="B1241" s="7" t="s">
        <v>7697</v>
      </c>
      <c r="C1241" s="7" t="s">
        <v>8275</v>
      </c>
      <c r="D1241" s="7" t="s">
        <v>2127</v>
      </c>
      <c r="F1241" s="7" t="s">
        <v>8278</v>
      </c>
      <c r="G1241" s="7"/>
      <c r="H1241" s="7" t="s">
        <v>2286</v>
      </c>
      <c r="J1241" s="7" t="s">
        <v>8281</v>
      </c>
    </row>
    <row r="1242" ht="22.5" customHeight="1">
      <c r="A1242" s="7" t="s">
        <v>167</v>
      </c>
      <c r="B1242" s="7" t="s">
        <v>7697</v>
      </c>
      <c r="C1242" s="7" t="s">
        <v>8283</v>
      </c>
      <c r="D1242" s="7" t="s">
        <v>2127</v>
      </c>
      <c r="F1242" s="7" t="s">
        <v>8285</v>
      </c>
      <c r="G1242" s="7"/>
      <c r="H1242" s="7" t="s">
        <v>2286</v>
      </c>
      <c r="J1242" s="7" t="s">
        <v>8288</v>
      </c>
    </row>
    <row r="1243" ht="22.5" customHeight="1">
      <c r="A1243" s="7" t="s">
        <v>204</v>
      </c>
      <c r="B1243" s="7" t="s">
        <v>7697</v>
      </c>
      <c r="C1243" s="7" t="s">
        <v>8290</v>
      </c>
      <c r="D1243" s="7" t="s">
        <v>2127</v>
      </c>
      <c r="F1243" s="7" t="s">
        <v>8292</v>
      </c>
      <c r="G1243" s="7"/>
      <c r="H1243" s="7" t="s">
        <v>2286</v>
      </c>
      <c r="J1243" s="7" t="s">
        <v>8295</v>
      </c>
    </row>
    <row r="1244" ht="22.5" customHeight="1">
      <c r="A1244" s="7" t="s">
        <v>487</v>
      </c>
      <c r="B1244" s="7" t="s">
        <v>7697</v>
      </c>
      <c r="C1244" s="7" t="s">
        <v>8297</v>
      </c>
      <c r="D1244" s="7" t="s">
        <v>2127</v>
      </c>
      <c r="F1244" s="7" t="s">
        <v>8299</v>
      </c>
      <c r="G1244" s="7"/>
      <c r="H1244" s="7" t="s">
        <v>2286</v>
      </c>
      <c r="J1244" s="7" t="s">
        <v>8302</v>
      </c>
    </row>
    <row r="1245" ht="22.5" customHeight="1">
      <c r="A1245" s="7" t="s">
        <v>158</v>
      </c>
      <c r="B1245" s="7" t="s">
        <v>7697</v>
      </c>
      <c r="C1245" s="7" t="s">
        <v>8304</v>
      </c>
      <c r="D1245" s="7" t="s">
        <v>2127</v>
      </c>
      <c r="F1245" s="7" t="s">
        <v>8306</v>
      </c>
      <c r="G1245" s="7"/>
      <c r="H1245" s="7" t="s">
        <v>2286</v>
      </c>
      <c r="J1245" s="7" t="s">
        <v>8308</v>
      </c>
    </row>
    <row r="1246" ht="22.5" customHeight="1">
      <c r="A1246" s="7" t="s">
        <v>1164</v>
      </c>
      <c r="B1246" s="7" t="s">
        <v>7697</v>
      </c>
      <c r="C1246" s="7" t="s">
        <v>8310</v>
      </c>
      <c r="D1246" s="7" t="s">
        <v>2127</v>
      </c>
      <c r="F1246" s="7" t="s">
        <v>8312</v>
      </c>
      <c r="G1246" s="7"/>
      <c r="H1246" s="7" t="s">
        <v>2286</v>
      </c>
      <c r="J1246" s="7" t="s">
        <v>8314</v>
      </c>
    </row>
    <row r="1247" ht="22.5" customHeight="1">
      <c r="A1247" s="7" t="s">
        <v>308</v>
      </c>
      <c r="B1247" s="7" t="s">
        <v>7697</v>
      </c>
      <c r="C1247" s="7" t="s">
        <v>8316</v>
      </c>
      <c r="D1247" s="7" t="s">
        <v>2127</v>
      </c>
      <c r="F1247" s="7" t="s">
        <v>8318</v>
      </c>
      <c r="G1247" s="7"/>
      <c r="H1247" s="7" t="s">
        <v>2286</v>
      </c>
      <c r="J1247" s="7" t="s">
        <v>8322</v>
      </c>
    </row>
    <row r="1248" ht="22.5" customHeight="1">
      <c r="A1248" s="7" t="s">
        <v>170</v>
      </c>
      <c r="B1248" s="7" t="s">
        <v>7697</v>
      </c>
      <c r="C1248" s="7" t="s">
        <v>8323</v>
      </c>
      <c r="D1248" s="7" t="s">
        <v>2127</v>
      </c>
      <c r="F1248" s="7" t="s">
        <v>8326</v>
      </c>
      <c r="G1248" s="7"/>
      <c r="H1248" s="7" t="s">
        <v>2286</v>
      </c>
      <c r="J1248" s="7" t="s">
        <v>8327</v>
      </c>
    </row>
    <row r="1249" ht="22.5" customHeight="1">
      <c r="A1249" s="7" t="s">
        <v>298</v>
      </c>
      <c r="B1249" s="7" t="s">
        <v>7697</v>
      </c>
      <c r="C1249" s="7" t="s">
        <v>8331</v>
      </c>
      <c r="D1249" s="7" t="s">
        <v>2127</v>
      </c>
      <c r="F1249" s="7" t="s">
        <v>8335</v>
      </c>
      <c r="G1249" s="7"/>
      <c r="H1249" s="7" t="s">
        <v>2286</v>
      </c>
      <c r="J1249" s="7" t="s">
        <v>8338</v>
      </c>
    </row>
    <row r="1250" ht="22.5" customHeight="1">
      <c r="A1250" s="7" t="s">
        <v>266</v>
      </c>
      <c r="B1250" s="7" t="s">
        <v>7697</v>
      </c>
      <c r="C1250" s="7" t="s">
        <v>8339</v>
      </c>
      <c r="D1250" s="7" t="s">
        <v>2127</v>
      </c>
      <c r="F1250" s="7" t="s">
        <v>8340</v>
      </c>
      <c r="G1250" s="7"/>
      <c r="H1250" s="7" t="s">
        <v>2286</v>
      </c>
      <c r="J1250" s="7" t="s">
        <v>8344</v>
      </c>
    </row>
    <row r="1251" ht="22.5" customHeight="1">
      <c r="A1251" s="7" t="s">
        <v>615</v>
      </c>
      <c r="B1251" s="7" t="s">
        <v>7697</v>
      </c>
      <c r="C1251" s="7" t="s">
        <v>8347</v>
      </c>
      <c r="D1251" s="7" t="s">
        <v>2127</v>
      </c>
      <c r="F1251" s="7" t="s">
        <v>8351</v>
      </c>
      <c r="G1251" s="7"/>
      <c r="H1251" s="7" t="s">
        <v>2286</v>
      </c>
      <c r="J1251" s="7" t="s">
        <v>8352</v>
      </c>
    </row>
    <row r="1252" ht="22.5" customHeight="1">
      <c r="A1252" s="7" t="s">
        <v>201</v>
      </c>
      <c r="B1252" s="7" t="s">
        <v>7697</v>
      </c>
      <c r="C1252" s="7" t="s">
        <v>8354</v>
      </c>
      <c r="D1252" s="7" t="s">
        <v>2127</v>
      </c>
      <c r="F1252" s="7" t="s">
        <v>8357</v>
      </c>
      <c r="G1252" s="7"/>
      <c r="H1252" s="7" t="s">
        <v>2286</v>
      </c>
      <c r="J1252" s="7" t="s">
        <v>8360</v>
      </c>
    </row>
    <row r="1253" ht="22.5" customHeight="1">
      <c r="A1253" s="7" t="s">
        <v>482</v>
      </c>
      <c r="B1253" s="7" t="s">
        <v>7697</v>
      </c>
      <c r="C1253" s="7" t="s">
        <v>8363</v>
      </c>
      <c r="D1253" s="7" t="s">
        <v>2127</v>
      </c>
      <c r="F1253" s="7" t="s">
        <v>8365</v>
      </c>
      <c r="G1253" s="7"/>
      <c r="H1253" s="7" t="s">
        <v>2286</v>
      </c>
      <c r="J1253" s="7" t="s">
        <v>8368</v>
      </c>
    </row>
    <row r="1254" ht="22.5" customHeight="1">
      <c r="A1254" s="7" t="s">
        <v>1433</v>
      </c>
      <c r="B1254" s="7" t="s">
        <v>7697</v>
      </c>
      <c r="C1254" s="7" t="s">
        <v>8370</v>
      </c>
      <c r="D1254" s="7" t="s">
        <v>2127</v>
      </c>
      <c r="F1254" s="7" t="s">
        <v>8372</v>
      </c>
      <c r="G1254" s="7"/>
      <c r="H1254" s="7" t="s">
        <v>2286</v>
      </c>
      <c r="J1254" s="7" t="s">
        <v>8375</v>
      </c>
    </row>
    <row r="1255" ht="22.5" customHeight="1">
      <c r="A1255" s="7" t="s">
        <v>1202</v>
      </c>
      <c r="B1255" s="7" t="s">
        <v>7697</v>
      </c>
      <c r="C1255" s="7" t="s">
        <v>8379</v>
      </c>
      <c r="D1255" s="7" t="s">
        <v>2127</v>
      </c>
      <c r="F1255" s="7" t="s">
        <v>8380</v>
      </c>
      <c r="G1255" s="7"/>
      <c r="H1255" s="7" t="s">
        <v>2286</v>
      </c>
      <c r="J1255" s="7" t="s">
        <v>8382</v>
      </c>
    </row>
    <row r="1256" ht="22.5" customHeight="1">
      <c r="A1256" s="7" t="s">
        <v>209</v>
      </c>
      <c r="B1256" s="7" t="s">
        <v>7697</v>
      </c>
      <c r="C1256" s="7" t="s">
        <v>8385</v>
      </c>
      <c r="D1256" s="7" t="s">
        <v>2127</v>
      </c>
      <c r="F1256" s="7" t="s">
        <v>8387</v>
      </c>
      <c r="G1256" s="7"/>
      <c r="H1256" s="7" t="s">
        <v>2286</v>
      </c>
      <c r="J1256" s="7" t="s">
        <v>8391</v>
      </c>
    </row>
    <row r="1257" ht="22.5" customHeight="1">
      <c r="A1257" s="7" t="s">
        <v>205</v>
      </c>
      <c r="B1257" s="7" t="s">
        <v>7697</v>
      </c>
      <c r="C1257" s="7" t="s">
        <v>8393</v>
      </c>
      <c r="D1257" s="7" t="s">
        <v>2127</v>
      </c>
      <c r="F1257" s="7" t="s">
        <v>8396</v>
      </c>
      <c r="G1257" s="7"/>
      <c r="H1257" s="7" t="s">
        <v>2286</v>
      </c>
      <c r="J1257" s="7" t="s">
        <v>8399</v>
      </c>
    </row>
    <row r="1258" ht="22.5" customHeight="1">
      <c r="A1258" s="7" t="s">
        <v>115</v>
      </c>
      <c r="B1258" s="7" t="s">
        <v>7697</v>
      </c>
      <c r="C1258" s="7" t="s">
        <v>8402</v>
      </c>
      <c r="D1258" s="7" t="s">
        <v>2127</v>
      </c>
      <c r="F1258" s="7" t="s">
        <v>7845</v>
      </c>
      <c r="G1258" s="7"/>
      <c r="H1258" s="7" t="s">
        <v>2286</v>
      </c>
      <c r="J1258" s="7" t="s">
        <v>7847</v>
      </c>
    </row>
    <row r="1259" ht="22.5" customHeight="1">
      <c r="A1259" s="7" t="s">
        <v>159</v>
      </c>
      <c r="B1259" s="7" t="s">
        <v>7697</v>
      </c>
      <c r="C1259" s="7" t="s">
        <v>8410</v>
      </c>
      <c r="D1259" s="7" t="s">
        <v>2127</v>
      </c>
      <c r="F1259" s="7" t="s">
        <v>8412</v>
      </c>
      <c r="G1259" s="7"/>
      <c r="H1259" s="7" t="s">
        <v>2286</v>
      </c>
      <c r="J1259" s="7" t="s">
        <v>8414</v>
      </c>
    </row>
    <row r="1260" ht="22.5" customHeight="1">
      <c r="A1260" s="7" t="s">
        <v>376</v>
      </c>
      <c r="B1260" s="7" t="s">
        <v>7697</v>
      </c>
      <c r="C1260" s="7" t="s">
        <v>8416</v>
      </c>
      <c r="D1260" s="7" t="s">
        <v>2127</v>
      </c>
      <c r="F1260" s="7" t="s">
        <v>8419</v>
      </c>
      <c r="G1260" s="7"/>
      <c r="H1260" s="7" t="s">
        <v>2286</v>
      </c>
      <c r="J1260" s="7" t="s">
        <v>8421</v>
      </c>
    </row>
    <row r="1261" ht="22.5" customHeight="1">
      <c r="A1261" s="7" t="s">
        <v>1494</v>
      </c>
      <c r="B1261" s="7" t="s">
        <v>7697</v>
      </c>
      <c r="C1261" s="7" t="s">
        <v>8424</v>
      </c>
      <c r="D1261" s="7" t="s">
        <v>2127</v>
      </c>
      <c r="F1261" s="7" t="s">
        <v>8427</v>
      </c>
      <c r="G1261" s="7"/>
      <c r="H1261" s="7" t="s">
        <v>2286</v>
      </c>
      <c r="J1261" s="7" t="s">
        <v>8429</v>
      </c>
    </row>
    <row r="1262" ht="22.5" customHeight="1">
      <c r="A1262" s="7" t="s">
        <v>1353</v>
      </c>
      <c r="B1262" s="7" t="s">
        <v>7697</v>
      </c>
      <c r="C1262" s="7" t="s">
        <v>8430</v>
      </c>
      <c r="D1262" s="7" t="s">
        <v>2127</v>
      </c>
      <c r="F1262" s="7" t="s">
        <v>8433</v>
      </c>
      <c r="G1262" s="7"/>
      <c r="H1262" s="7" t="s">
        <v>2286</v>
      </c>
      <c r="J1262" s="7" t="s">
        <v>8435</v>
      </c>
    </row>
    <row r="1263" ht="22.5" customHeight="1">
      <c r="A1263" s="7" t="s">
        <v>934</v>
      </c>
      <c r="B1263" s="7" t="s">
        <v>7697</v>
      </c>
      <c r="C1263" s="7" t="s">
        <v>8437</v>
      </c>
      <c r="D1263" s="7" t="s">
        <v>2127</v>
      </c>
      <c r="F1263" s="7" t="s">
        <v>8440</v>
      </c>
      <c r="G1263" s="7"/>
      <c r="H1263" s="7" t="s">
        <v>2286</v>
      </c>
      <c r="J1263" s="7" t="s">
        <v>8443</v>
      </c>
    </row>
    <row r="1264" ht="22.5" customHeight="1">
      <c r="A1264" s="7" t="s">
        <v>526</v>
      </c>
      <c r="B1264" s="7" t="s">
        <v>7697</v>
      </c>
      <c r="C1264" s="7" t="s">
        <v>8446</v>
      </c>
      <c r="D1264" s="7" t="s">
        <v>2127</v>
      </c>
      <c r="F1264" s="7" t="s">
        <v>8448</v>
      </c>
      <c r="G1264" s="7"/>
      <c r="H1264" s="7" t="s">
        <v>2286</v>
      </c>
      <c r="J1264" s="7" t="s">
        <v>8450</v>
      </c>
    </row>
    <row r="1265" ht="22.5" customHeight="1">
      <c r="A1265" s="7" t="s">
        <v>131</v>
      </c>
      <c r="B1265" s="7" t="s">
        <v>7697</v>
      </c>
      <c r="C1265" s="7" t="s">
        <v>8453</v>
      </c>
      <c r="D1265" s="7" t="s">
        <v>2127</v>
      </c>
      <c r="F1265" s="7" t="s">
        <v>8456</v>
      </c>
      <c r="G1265" s="7"/>
      <c r="H1265" s="7" t="s">
        <v>2286</v>
      </c>
      <c r="J1265" s="7" t="s">
        <v>8460</v>
      </c>
    </row>
    <row r="1266" ht="22.5" customHeight="1">
      <c r="A1266" s="7" t="s">
        <v>136</v>
      </c>
      <c r="B1266" s="7" t="s">
        <v>7697</v>
      </c>
      <c r="C1266" s="7" t="s">
        <v>8463</v>
      </c>
      <c r="D1266" s="7" t="s">
        <v>2127</v>
      </c>
      <c r="F1266" s="7" t="s">
        <v>8465</v>
      </c>
      <c r="G1266" s="7"/>
      <c r="H1266" s="7" t="s">
        <v>2286</v>
      </c>
      <c r="J1266" s="7" t="s">
        <v>8466</v>
      </c>
    </row>
    <row r="1267" ht="22.5" customHeight="1">
      <c r="A1267" s="7" t="s">
        <v>323</v>
      </c>
      <c r="B1267" s="7" t="s">
        <v>7697</v>
      </c>
      <c r="C1267" s="7" t="s">
        <v>8470</v>
      </c>
      <c r="D1267" s="7" t="s">
        <v>2127</v>
      </c>
      <c r="F1267" s="7" t="s">
        <v>8473</v>
      </c>
      <c r="G1267" s="7"/>
      <c r="H1267" s="7" t="s">
        <v>2286</v>
      </c>
      <c r="J1267" s="7" t="s">
        <v>8476</v>
      </c>
    </row>
    <row r="1268" ht="22.5" customHeight="1">
      <c r="A1268" s="7" t="s">
        <v>124</v>
      </c>
      <c r="B1268" s="7" t="s">
        <v>7697</v>
      </c>
      <c r="C1268" s="7" t="s">
        <v>8478</v>
      </c>
      <c r="D1268" s="7" t="s">
        <v>2127</v>
      </c>
      <c r="F1268" s="7" t="s">
        <v>8247</v>
      </c>
      <c r="G1268" s="7"/>
      <c r="H1268" s="7" t="s">
        <v>2286</v>
      </c>
      <c r="J1268" s="7" t="s">
        <v>8252</v>
      </c>
    </row>
    <row r="1269" ht="22.5" customHeight="1">
      <c r="A1269" s="7" t="s">
        <v>1086</v>
      </c>
      <c r="B1269" s="7" t="s">
        <v>7697</v>
      </c>
      <c r="C1269" s="7" t="s">
        <v>8485</v>
      </c>
      <c r="D1269" s="7" t="s">
        <v>2127</v>
      </c>
      <c r="F1269" s="7" t="s">
        <v>8493</v>
      </c>
      <c r="G1269" s="7"/>
      <c r="H1269" s="7" t="s">
        <v>2286</v>
      </c>
      <c r="J1269" s="7" t="s">
        <v>8499</v>
      </c>
    </row>
    <row r="1270" ht="22.5" customHeight="1">
      <c r="A1270" s="7" t="s">
        <v>153</v>
      </c>
      <c r="B1270" s="7" t="s">
        <v>7697</v>
      </c>
      <c r="C1270" s="7" t="s">
        <v>8501</v>
      </c>
      <c r="D1270" s="7" t="s">
        <v>2127</v>
      </c>
      <c r="F1270" s="7" t="s">
        <v>8503</v>
      </c>
      <c r="G1270" s="7"/>
      <c r="H1270" s="7" t="s">
        <v>2286</v>
      </c>
      <c r="J1270" s="7" t="s">
        <v>8506</v>
      </c>
    </row>
    <row r="1271" ht="22.5" customHeight="1">
      <c r="A1271" s="7" t="s">
        <v>233</v>
      </c>
      <c r="B1271" s="7" t="s">
        <v>7697</v>
      </c>
      <c r="C1271" s="7" t="s">
        <v>8510</v>
      </c>
      <c r="D1271" s="7" t="s">
        <v>2127</v>
      </c>
      <c r="F1271" s="7" t="s">
        <v>8512</v>
      </c>
      <c r="G1271" s="7"/>
      <c r="H1271" s="7" t="s">
        <v>2286</v>
      </c>
      <c r="J1271" s="7" t="s">
        <v>8516</v>
      </c>
    </row>
    <row r="1272" ht="22.5" customHeight="1">
      <c r="A1272" s="7" t="s">
        <v>236</v>
      </c>
      <c r="B1272" s="7" t="s">
        <v>7697</v>
      </c>
      <c r="C1272" s="7" t="s">
        <v>8518</v>
      </c>
      <c r="D1272" s="7" t="s">
        <v>2127</v>
      </c>
      <c r="F1272" s="7" t="s">
        <v>8523</v>
      </c>
      <c r="G1272" s="7"/>
      <c r="H1272" s="7" t="s">
        <v>2286</v>
      </c>
      <c r="J1272" s="7" t="s">
        <v>8525</v>
      </c>
    </row>
    <row r="1273" ht="22.5" customHeight="1">
      <c r="A1273" s="7" t="s">
        <v>1400</v>
      </c>
      <c r="B1273" s="7" t="s">
        <v>7697</v>
      </c>
      <c r="C1273" s="7" t="s">
        <v>8528</v>
      </c>
      <c r="D1273" s="7" t="s">
        <v>2127</v>
      </c>
      <c r="F1273" s="7" t="s">
        <v>8533</v>
      </c>
      <c r="G1273" s="7"/>
      <c r="H1273" s="7" t="s">
        <v>2286</v>
      </c>
      <c r="J1273" s="7" t="s">
        <v>8535</v>
      </c>
    </row>
    <row r="1274" ht="22.5" customHeight="1">
      <c r="A1274" s="7" t="s">
        <v>1438</v>
      </c>
      <c r="B1274" s="7" t="s">
        <v>7697</v>
      </c>
      <c r="C1274" s="7" t="s">
        <v>8538</v>
      </c>
      <c r="D1274" s="7" t="s">
        <v>2127</v>
      </c>
      <c r="F1274" s="7" t="s">
        <v>8539</v>
      </c>
      <c r="G1274" s="7"/>
      <c r="H1274" s="7" t="s">
        <v>2286</v>
      </c>
      <c r="J1274" s="7" t="s">
        <v>8543</v>
      </c>
    </row>
    <row r="1275" ht="22.5" customHeight="1">
      <c r="A1275" s="7" t="s">
        <v>345</v>
      </c>
      <c r="B1275" s="7" t="s">
        <v>7697</v>
      </c>
      <c r="C1275" s="7" t="s">
        <v>8545</v>
      </c>
      <c r="D1275" s="7" t="s">
        <v>2127</v>
      </c>
      <c r="F1275" s="7" t="s">
        <v>8548</v>
      </c>
      <c r="G1275" s="7"/>
      <c r="H1275" s="7" t="s">
        <v>2286</v>
      </c>
      <c r="J1275" s="7" t="s">
        <v>8552</v>
      </c>
    </row>
    <row r="1276" ht="22.5" customHeight="1">
      <c r="A1276" s="7" t="s">
        <v>1079</v>
      </c>
      <c r="B1276" s="7" t="s">
        <v>7697</v>
      </c>
      <c r="C1276" s="7" t="s">
        <v>8553</v>
      </c>
      <c r="D1276" s="7" t="s">
        <v>2127</v>
      </c>
      <c r="F1276" s="7" t="s">
        <v>8555</v>
      </c>
      <c r="G1276" s="7"/>
      <c r="H1276" s="7" t="s">
        <v>2286</v>
      </c>
      <c r="J1276" s="7" t="s">
        <v>8558</v>
      </c>
    </row>
    <row r="1277" ht="22.5" customHeight="1">
      <c r="A1277" s="7" t="s">
        <v>235</v>
      </c>
      <c r="B1277" s="7" t="s">
        <v>7697</v>
      </c>
      <c r="C1277" s="7" t="s">
        <v>8560</v>
      </c>
      <c r="D1277" s="7" t="s">
        <v>2127</v>
      </c>
      <c r="F1277" s="7" t="s">
        <v>8562</v>
      </c>
      <c r="G1277" s="7"/>
      <c r="H1277" s="7" t="s">
        <v>2286</v>
      </c>
      <c r="J1277" s="7" t="s">
        <v>8566</v>
      </c>
    </row>
    <row r="1278" ht="22.5" customHeight="1">
      <c r="A1278" s="7" t="s">
        <v>636</v>
      </c>
      <c r="B1278" s="7" t="s">
        <v>7697</v>
      </c>
      <c r="C1278" s="7" t="s">
        <v>8570</v>
      </c>
      <c r="D1278" s="7" t="s">
        <v>2127</v>
      </c>
      <c r="F1278" s="7" t="s">
        <v>8571</v>
      </c>
      <c r="G1278" s="7"/>
      <c r="H1278" s="7" t="s">
        <v>2286</v>
      </c>
      <c r="J1278" s="7" t="s">
        <v>8572</v>
      </c>
    </row>
    <row r="1279" ht="22.5" customHeight="1">
      <c r="A1279" s="7" t="s">
        <v>264</v>
      </c>
      <c r="B1279" s="7" t="s">
        <v>7697</v>
      </c>
      <c r="C1279" s="7" t="s">
        <v>8575</v>
      </c>
      <c r="D1279" s="7" t="s">
        <v>2127</v>
      </c>
      <c r="F1279" s="7" t="s">
        <v>8576</v>
      </c>
      <c r="G1279" s="7"/>
      <c r="H1279" s="7" t="s">
        <v>2286</v>
      </c>
      <c r="J1279" s="7" t="s">
        <v>8580</v>
      </c>
    </row>
    <row r="1280" ht="22.5" customHeight="1">
      <c r="A1280" s="7" t="s">
        <v>692</v>
      </c>
      <c r="B1280" s="7" t="s">
        <v>2130</v>
      </c>
      <c r="C1280" s="7" t="s">
        <v>8583</v>
      </c>
      <c r="D1280" s="7" t="s">
        <v>2127</v>
      </c>
      <c r="F1280" s="7" t="s">
        <v>8586</v>
      </c>
      <c r="G1280" s="7" t="s">
        <v>8587</v>
      </c>
      <c r="H1280" s="7" t="s">
        <v>2286</v>
      </c>
      <c r="J1280" s="7" t="s">
        <v>8588</v>
      </c>
    </row>
    <row r="1281" ht="22.5" customHeight="1">
      <c r="A1281" s="7" t="s">
        <v>328</v>
      </c>
      <c r="B1281" s="7" t="s">
        <v>2130</v>
      </c>
      <c r="C1281" s="7" t="s">
        <v>8591</v>
      </c>
      <c r="D1281" s="7" t="s">
        <v>2127</v>
      </c>
      <c r="F1281" s="7" t="s">
        <v>8594</v>
      </c>
      <c r="G1281" s="7" t="s">
        <v>8595</v>
      </c>
      <c r="H1281" s="7" t="s">
        <v>2286</v>
      </c>
      <c r="J1281" s="7" t="s">
        <v>8597</v>
      </c>
    </row>
    <row r="1282" ht="22.5" customHeight="1">
      <c r="A1282" s="7" t="s">
        <v>354</v>
      </c>
      <c r="B1282" s="7" t="s">
        <v>2130</v>
      </c>
      <c r="C1282" s="7" t="s">
        <v>8600</v>
      </c>
      <c r="D1282" s="7" t="s">
        <v>2127</v>
      </c>
      <c r="F1282" s="7" t="s">
        <v>8602</v>
      </c>
      <c r="G1282" s="7" t="s">
        <v>8604</v>
      </c>
      <c r="H1282" s="7" t="s">
        <v>2286</v>
      </c>
      <c r="J1282" s="7" t="s">
        <v>8606</v>
      </c>
    </row>
    <row r="1283" ht="22.5" customHeight="1">
      <c r="A1283" s="7" t="s">
        <v>701</v>
      </c>
      <c r="B1283" s="7" t="s">
        <v>2130</v>
      </c>
      <c r="C1283" s="7" t="s">
        <v>8608</v>
      </c>
      <c r="D1283" s="7" t="s">
        <v>2127</v>
      </c>
      <c r="F1283" s="7" t="s">
        <v>8610</v>
      </c>
      <c r="G1283" s="7" t="s">
        <v>8612</v>
      </c>
      <c r="H1283" s="7" t="s">
        <v>2286</v>
      </c>
      <c r="J1283" s="7" t="s">
        <v>8615</v>
      </c>
    </row>
    <row r="1284" ht="22.5" customHeight="1">
      <c r="A1284" s="7" t="s">
        <v>379</v>
      </c>
      <c r="B1284" s="7" t="s">
        <v>2130</v>
      </c>
      <c r="C1284" s="7" t="s">
        <v>8618</v>
      </c>
      <c r="D1284" s="7" t="s">
        <v>2127</v>
      </c>
      <c r="F1284" s="7" t="s">
        <v>8619</v>
      </c>
      <c r="G1284" s="7" t="s">
        <v>8620</v>
      </c>
      <c r="H1284" s="7" t="s">
        <v>2286</v>
      </c>
      <c r="J1284" s="7" t="s">
        <v>8624</v>
      </c>
    </row>
    <row r="1285" ht="22.5" customHeight="1">
      <c r="A1285" s="7" t="s">
        <v>569</v>
      </c>
      <c r="B1285" s="7" t="s">
        <v>2130</v>
      </c>
      <c r="C1285" s="7" t="s">
        <v>8627</v>
      </c>
      <c r="D1285" s="7" t="s">
        <v>2127</v>
      </c>
      <c r="F1285" s="7" t="s">
        <v>8629</v>
      </c>
      <c r="G1285" s="7" t="s">
        <v>8630</v>
      </c>
      <c r="H1285" s="7" t="s">
        <v>2286</v>
      </c>
      <c r="J1285" s="7" t="s">
        <v>8634</v>
      </c>
    </row>
    <row r="1286" ht="22.5" customHeight="1">
      <c r="A1286" s="7" t="s">
        <v>576</v>
      </c>
      <c r="B1286" s="7" t="s">
        <v>2130</v>
      </c>
      <c r="C1286" s="7" t="s">
        <v>8640</v>
      </c>
      <c r="D1286" s="7" t="s">
        <v>2127</v>
      </c>
      <c r="F1286" s="7" t="s">
        <v>8641</v>
      </c>
      <c r="G1286" s="7" t="s">
        <v>8642</v>
      </c>
      <c r="H1286" s="7" t="s">
        <v>2286</v>
      </c>
      <c r="J1286" s="7" t="s">
        <v>8644</v>
      </c>
    </row>
    <row r="1287" ht="22.5" customHeight="1">
      <c r="A1287" s="7" t="s">
        <v>2904</v>
      </c>
      <c r="B1287" s="7" t="s">
        <v>2130</v>
      </c>
      <c r="C1287" s="7" t="s">
        <v>8649</v>
      </c>
      <c r="D1287" s="7" t="s">
        <v>2127</v>
      </c>
      <c r="F1287" s="7" t="s">
        <v>8651</v>
      </c>
      <c r="G1287" s="7" t="s">
        <v>8652</v>
      </c>
      <c r="H1287" s="7" t="s">
        <v>2286</v>
      </c>
      <c r="J1287" s="7" t="s">
        <v>8655</v>
      </c>
    </row>
    <row r="1288" ht="22.5" customHeight="1">
      <c r="A1288" s="7" t="s">
        <v>1466</v>
      </c>
      <c r="B1288" s="7" t="s">
        <v>2130</v>
      </c>
      <c r="C1288" s="7" t="s">
        <v>8660</v>
      </c>
      <c r="D1288" s="7" t="s">
        <v>2127</v>
      </c>
      <c r="F1288" s="7" t="s">
        <v>8662</v>
      </c>
      <c r="G1288" s="7" t="s">
        <v>8663</v>
      </c>
      <c r="H1288" s="7" t="s">
        <v>2286</v>
      </c>
      <c r="J1288" s="7" t="s">
        <v>8664</v>
      </c>
    </row>
    <row r="1289" ht="22.5" customHeight="1">
      <c r="A1289" s="7" t="s">
        <v>835</v>
      </c>
      <c r="B1289" s="7" t="s">
        <v>2130</v>
      </c>
      <c r="C1289" s="7" t="s">
        <v>8666</v>
      </c>
      <c r="D1289" s="7" t="s">
        <v>2127</v>
      </c>
      <c r="F1289" s="7" t="s">
        <v>8670</v>
      </c>
      <c r="G1289" s="7" t="s">
        <v>8672</v>
      </c>
      <c r="H1289" s="7" t="s">
        <v>2286</v>
      </c>
      <c r="J1289" s="7" t="s">
        <v>8675</v>
      </c>
    </row>
    <row r="1290" ht="22.5" customHeight="1">
      <c r="A1290" s="7" t="s">
        <v>237</v>
      </c>
      <c r="B1290" s="7" t="s">
        <v>2130</v>
      </c>
      <c r="C1290" s="7" t="s">
        <v>8676</v>
      </c>
      <c r="D1290" s="7" t="s">
        <v>2127</v>
      </c>
      <c r="F1290" s="7" t="s">
        <v>8678</v>
      </c>
      <c r="G1290" s="7" t="s">
        <v>8681</v>
      </c>
      <c r="H1290" s="7" t="s">
        <v>2286</v>
      </c>
      <c r="J1290" s="7" t="s">
        <v>8684</v>
      </c>
    </row>
    <row r="1291" ht="22.5" customHeight="1">
      <c r="A1291" s="7" t="s">
        <v>267</v>
      </c>
      <c r="B1291" s="7" t="s">
        <v>2130</v>
      </c>
      <c r="C1291" s="7" t="s">
        <v>8687</v>
      </c>
      <c r="D1291" s="7" t="s">
        <v>2127</v>
      </c>
      <c r="F1291" s="7" t="s">
        <v>8688</v>
      </c>
      <c r="G1291" s="7" t="s">
        <v>8689</v>
      </c>
      <c r="H1291" s="7" t="s">
        <v>2286</v>
      </c>
      <c r="J1291" s="7" t="s">
        <v>8691</v>
      </c>
    </row>
    <row r="1292" ht="22.5" customHeight="1">
      <c r="A1292" s="7" t="s">
        <v>327</v>
      </c>
      <c r="B1292" s="7" t="s">
        <v>2130</v>
      </c>
      <c r="C1292" s="7" t="s">
        <v>8694</v>
      </c>
      <c r="D1292" s="7" t="s">
        <v>2127</v>
      </c>
      <c r="F1292" s="7" t="s">
        <v>8696</v>
      </c>
      <c r="G1292" s="7" t="s">
        <v>8698</v>
      </c>
      <c r="H1292" s="7" t="s">
        <v>2286</v>
      </c>
      <c r="J1292" s="7" t="s">
        <v>8701</v>
      </c>
    </row>
    <row r="1293" ht="22.5" customHeight="1">
      <c r="A1293" s="7" t="s">
        <v>940</v>
      </c>
      <c r="B1293" s="7" t="s">
        <v>2130</v>
      </c>
      <c r="C1293" s="7" t="s">
        <v>8704</v>
      </c>
      <c r="D1293" s="7" t="s">
        <v>2127</v>
      </c>
      <c r="F1293" s="7" t="s">
        <v>8705</v>
      </c>
      <c r="G1293" s="7" t="s">
        <v>8706</v>
      </c>
      <c r="H1293" s="7" t="s">
        <v>2286</v>
      </c>
      <c r="J1293" s="7" t="s">
        <v>8707</v>
      </c>
    </row>
    <row r="1294" ht="22.5" customHeight="1">
      <c r="A1294" s="7" t="s">
        <v>332</v>
      </c>
      <c r="B1294" s="7" t="s">
        <v>2130</v>
      </c>
      <c r="C1294" s="7" t="s">
        <v>8709</v>
      </c>
      <c r="D1294" s="7" t="s">
        <v>2127</v>
      </c>
      <c r="F1294" s="7" t="s">
        <v>8713</v>
      </c>
      <c r="G1294" s="7" t="s">
        <v>8715</v>
      </c>
      <c r="H1294" s="7" t="s">
        <v>2286</v>
      </c>
      <c r="J1294" s="7" t="s">
        <v>8717</v>
      </c>
    </row>
    <row r="1295" ht="22.5" customHeight="1">
      <c r="A1295" s="7" t="s">
        <v>116</v>
      </c>
      <c r="B1295" s="7" t="s">
        <v>2130</v>
      </c>
      <c r="C1295" s="7" t="s">
        <v>8720</v>
      </c>
      <c r="D1295" s="7" t="s">
        <v>2127</v>
      </c>
      <c r="F1295" s="7" t="s">
        <v>8723</v>
      </c>
      <c r="G1295" s="7" t="s">
        <v>8726</v>
      </c>
      <c r="H1295" s="7" t="s">
        <v>2286</v>
      </c>
      <c r="J1295" s="7" t="s">
        <v>8729</v>
      </c>
    </row>
    <row r="1296" ht="22.5" customHeight="1">
      <c r="A1296" s="7" t="s">
        <v>228</v>
      </c>
      <c r="B1296" s="7" t="s">
        <v>2130</v>
      </c>
      <c r="C1296" s="7" t="s">
        <v>8730</v>
      </c>
      <c r="D1296" s="7" t="s">
        <v>2127</v>
      </c>
      <c r="F1296" s="7" t="s">
        <v>8732</v>
      </c>
      <c r="G1296" s="7" t="s">
        <v>8734</v>
      </c>
      <c r="H1296" s="7" t="s">
        <v>2286</v>
      </c>
      <c r="J1296" s="7" t="s">
        <v>8738</v>
      </c>
    </row>
    <row r="1297" ht="22.5" customHeight="1">
      <c r="A1297" s="7" t="s">
        <v>230</v>
      </c>
      <c r="B1297" s="7" t="s">
        <v>2130</v>
      </c>
      <c r="C1297" s="7" t="s">
        <v>8740</v>
      </c>
      <c r="D1297" s="7" t="s">
        <v>2127</v>
      </c>
      <c r="F1297" s="7" t="s">
        <v>8743</v>
      </c>
      <c r="G1297" s="7" t="s">
        <v>8745</v>
      </c>
      <c r="H1297" s="7" t="s">
        <v>2286</v>
      </c>
      <c r="J1297" s="7" t="s">
        <v>8750</v>
      </c>
    </row>
    <row r="1298" ht="22.5" customHeight="1">
      <c r="A1298" s="7" t="s">
        <v>532</v>
      </c>
      <c r="B1298" s="7" t="s">
        <v>2130</v>
      </c>
      <c r="C1298" s="7" t="s">
        <v>8752</v>
      </c>
      <c r="D1298" s="7" t="s">
        <v>2127</v>
      </c>
      <c r="F1298" s="7" t="s">
        <v>8753</v>
      </c>
      <c r="G1298" s="7" t="s">
        <v>8755</v>
      </c>
      <c r="H1298" s="7" t="s">
        <v>2286</v>
      </c>
      <c r="J1298" s="7" t="s">
        <v>8757</v>
      </c>
    </row>
    <row r="1299" ht="22.5" customHeight="1">
      <c r="A1299" s="7" t="s">
        <v>265</v>
      </c>
      <c r="B1299" s="7" t="s">
        <v>2130</v>
      </c>
      <c r="C1299" s="7" t="s">
        <v>8761</v>
      </c>
      <c r="D1299" s="7" t="s">
        <v>2127</v>
      </c>
      <c r="F1299" s="7" t="s">
        <v>8763</v>
      </c>
      <c r="G1299" s="7" t="s">
        <v>8764</v>
      </c>
      <c r="H1299" s="7" t="s">
        <v>2286</v>
      </c>
      <c r="J1299" s="7" t="s">
        <v>8766</v>
      </c>
    </row>
    <row r="1300" ht="22.5" customHeight="1">
      <c r="A1300" s="7" t="s">
        <v>304</v>
      </c>
      <c r="B1300" s="7" t="s">
        <v>2130</v>
      </c>
      <c r="C1300" s="7" t="s">
        <v>8773</v>
      </c>
      <c r="D1300" s="7" t="s">
        <v>2127</v>
      </c>
      <c r="F1300" s="7" t="s">
        <v>8775</v>
      </c>
      <c r="G1300" s="7" t="s">
        <v>8776</v>
      </c>
      <c r="H1300" s="7" t="s">
        <v>2286</v>
      </c>
      <c r="J1300" s="7" t="s">
        <v>8777</v>
      </c>
    </row>
    <row r="1301" ht="22.5" customHeight="1">
      <c r="A1301" s="7" t="s">
        <v>166</v>
      </c>
      <c r="B1301" s="7" t="s">
        <v>2130</v>
      </c>
      <c r="C1301" s="7" t="s">
        <v>8783</v>
      </c>
      <c r="D1301" s="7" t="s">
        <v>2127</v>
      </c>
      <c r="F1301" s="7" t="s">
        <v>8785</v>
      </c>
      <c r="G1301" s="7" t="s">
        <v>8787</v>
      </c>
      <c r="H1301" s="7" t="s">
        <v>2286</v>
      </c>
      <c r="J1301" s="7" t="s">
        <v>8789</v>
      </c>
    </row>
    <row r="1302" ht="22.5" customHeight="1">
      <c r="A1302" s="7" t="s">
        <v>262</v>
      </c>
      <c r="B1302" s="7" t="s">
        <v>2130</v>
      </c>
      <c r="C1302" s="7" t="s">
        <v>8797</v>
      </c>
      <c r="D1302" s="7" t="s">
        <v>2127</v>
      </c>
      <c r="F1302" s="7" t="s">
        <v>8798</v>
      </c>
      <c r="G1302" s="7" t="s">
        <v>8799</v>
      </c>
      <c r="H1302" s="7" t="s">
        <v>2286</v>
      </c>
      <c r="J1302" s="7" t="s">
        <v>8800</v>
      </c>
    </row>
    <row r="1303" ht="22.5" customHeight="1">
      <c r="A1303" s="7" t="s">
        <v>1416</v>
      </c>
      <c r="B1303" s="7" t="s">
        <v>2130</v>
      </c>
      <c r="C1303" s="7" t="s">
        <v>8803</v>
      </c>
      <c r="D1303" s="7" t="s">
        <v>2127</v>
      </c>
      <c r="F1303" s="7" t="s">
        <v>8808</v>
      </c>
      <c r="G1303" s="7" t="s">
        <v>8810</v>
      </c>
      <c r="H1303" s="7" t="s">
        <v>2286</v>
      </c>
      <c r="J1303" s="7" t="s">
        <v>8811</v>
      </c>
    </row>
    <row r="1304" ht="22.5" customHeight="1">
      <c r="A1304" s="7" t="s">
        <v>1281</v>
      </c>
      <c r="B1304" s="7" t="s">
        <v>2130</v>
      </c>
      <c r="C1304" s="7" t="s">
        <v>8815</v>
      </c>
      <c r="D1304" s="7" t="s">
        <v>2127</v>
      </c>
      <c r="F1304" s="7" t="s">
        <v>8818</v>
      </c>
      <c r="G1304" s="7" t="s">
        <v>8821</v>
      </c>
      <c r="H1304" s="7" t="s">
        <v>2286</v>
      </c>
      <c r="J1304" s="7" t="s">
        <v>8822</v>
      </c>
    </row>
    <row r="1305" ht="22.5" customHeight="1">
      <c r="A1305" s="7" t="s">
        <v>1122</v>
      </c>
      <c r="B1305" s="7" t="s">
        <v>2130</v>
      </c>
      <c r="C1305" s="7" t="s">
        <v>8823</v>
      </c>
      <c r="D1305" s="7" t="s">
        <v>2127</v>
      </c>
      <c r="F1305" s="7" t="s">
        <v>8826</v>
      </c>
      <c r="G1305" s="7" t="s">
        <v>8830</v>
      </c>
      <c r="H1305" s="7" t="s">
        <v>2286</v>
      </c>
      <c r="J1305" s="7" t="s">
        <v>8833</v>
      </c>
    </row>
    <row r="1306" ht="22.5" customHeight="1">
      <c r="A1306" s="7" t="s">
        <v>306</v>
      </c>
      <c r="B1306" s="7" t="s">
        <v>2130</v>
      </c>
      <c r="C1306" s="7" t="s">
        <v>8836</v>
      </c>
      <c r="D1306" s="7" t="s">
        <v>2127</v>
      </c>
      <c r="F1306" s="7" t="s">
        <v>8839</v>
      </c>
      <c r="G1306" s="7" t="s">
        <v>8841</v>
      </c>
      <c r="H1306" s="7" t="s">
        <v>2286</v>
      </c>
      <c r="J1306" s="7" t="s">
        <v>8845</v>
      </c>
    </row>
    <row r="1307" ht="22.5" customHeight="1">
      <c r="A1307" s="7" t="s">
        <v>771</v>
      </c>
      <c r="B1307" s="7" t="s">
        <v>2130</v>
      </c>
      <c r="C1307" s="7" t="s">
        <v>8847</v>
      </c>
      <c r="D1307" s="7" t="s">
        <v>2127</v>
      </c>
      <c r="F1307" s="7" t="s">
        <v>8849</v>
      </c>
      <c r="G1307" s="7" t="s">
        <v>8850</v>
      </c>
      <c r="H1307" s="7" t="s">
        <v>2286</v>
      </c>
      <c r="J1307" s="7" t="s">
        <v>8855</v>
      </c>
    </row>
    <row r="1308" ht="22.5" customHeight="1">
      <c r="A1308" s="7" t="s">
        <v>348</v>
      </c>
      <c r="B1308" s="7" t="s">
        <v>2130</v>
      </c>
      <c r="C1308" s="7" t="s">
        <v>8857</v>
      </c>
      <c r="D1308" s="7" t="s">
        <v>2127</v>
      </c>
      <c r="F1308" s="7" t="s">
        <v>8860</v>
      </c>
      <c r="G1308" s="7" t="s">
        <v>8861</v>
      </c>
      <c r="H1308" s="7" t="s">
        <v>2286</v>
      </c>
      <c r="J1308" s="7" t="s">
        <v>8862</v>
      </c>
    </row>
    <row r="1309" ht="22.5" customHeight="1">
      <c r="A1309" s="7" t="s">
        <v>371</v>
      </c>
      <c r="B1309" s="7" t="s">
        <v>2130</v>
      </c>
      <c r="C1309" s="7" t="s">
        <v>8863</v>
      </c>
      <c r="D1309" s="7" t="s">
        <v>2127</v>
      </c>
      <c r="F1309" s="7" t="s">
        <v>8866</v>
      </c>
      <c r="G1309" s="7" t="s">
        <v>8868</v>
      </c>
      <c r="H1309" s="7" t="s">
        <v>2286</v>
      </c>
      <c r="J1309" s="7" t="s">
        <v>8872</v>
      </c>
    </row>
    <row r="1310" ht="22.5" customHeight="1">
      <c r="A1310" s="7" t="s">
        <v>125</v>
      </c>
      <c r="B1310" s="7" t="s">
        <v>2130</v>
      </c>
      <c r="C1310" s="7" t="s">
        <v>8875</v>
      </c>
      <c r="D1310" s="7" t="s">
        <v>2127</v>
      </c>
      <c r="F1310" s="7" t="s">
        <v>8877</v>
      </c>
      <c r="G1310" s="7" t="s">
        <v>8878</v>
      </c>
      <c r="H1310" s="7" t="s">
        <v>2286</v>
      </c>
      <c r="J1310" s="7" t="s">
        <v>8880</v>
      </c>
    </row>
    <row r="1311" ht="22.5" customHeight="1">
      <c r="A1311" s="7" t="s">
        <v>779</v>
      </c>
      <c r="B1311" s="7" t="s">
        <v>2130</v>
      </c>
      <c r="C1311" s="7" t="s">
        <v>8884</v>
      </c>
      <c r="D1311" s="7" t="s">
        <v>2127</v>
      </c>
      <c r="F1311" s="7" t="s">
        <v>8886</v>
      </c>
      <c r="G1311" s="7" t="s">
        <v>8888</v>
      </c>
      <c r="H1311" s="7" t="s">
        <v>2286</v>
      </c>
      <c r="J1311" s="7" t="s">
        <v>8890</v>
      </c>
    </row>
    <row r="1312" ht="22.5" customHeight="1">
      <c r="A1312" s="7" t="s">
        <v>134</v>
      </c>
      <c r="B1312" s="7" t="s">
        <v>2130</v>
      </c>
      <c r="C1312" s="7" t="s">
        <v>8892</v>
      </c>
      <c r="D1312" s="7" t="s">
        <v>2127</v>
      </c>
      <c r="F1312" s="7" t="s">
        <v>8896</v>
      </c>
      <c r="G1312" s="7" t="s">
        <v>8899</v>
      </c>
      <c r="H1312" s="7" t="s">
        <v>2286</v>
      </c>
      <c r="J1312" s="7" t="s">
        <v>8901</v>
      </c>
    </row>
    <row r="1313" ht="22.5" customHeight="1">
      <c r="A1313" s="7" t="s">
        <v>260</v>
      </c>
      <c r="B1313" s="7" t="s">
        <v>2130</v>
      </c>
      <c r="C1313" s="7" t="s">
        <v>8902</v>
      </c>
      <c r="D1313" s="7" t="s">
        <v>2127</v>
      </c>
      <c r="F1313" s="7" t="s">
        <v>8905</v>
      </c>
      <c r="G1313" s="7" t="s">
        <v>8908</v>
      </c>
      <c r="H1313" s="7" t="s">
        <v>2286</v>
      </c>
      <c r="J1313" s="7" t="s">
        <v>8910</v>
      </c>
    </row>
    <row r="1314" ht="22.5" customHeight="1">
      <c r="A1314" s="7" t="s">
        <v>305</v>
      </c>
      <c r="B1314" s="7" t="s">
        <v>2130</v>
      </c>
      <c r="C1314" s="7" t="s">
        <v>8911</v>
      </c>
      <c r="D1314" s="7" t="s">
        <v>2127</v>
      </c>
      <c r="F1314" s="7" t="s">
        <v>8916</v>
      </c>
      <c r="G1314" s="7" t="s">
        <v>8919</v>
      </c>
      <c r="H1314" s="7" t="s">
        <v>2286</v>
      </c>
      <c r="J1314" s="7" t="s">
        <v>8921</v>
      </c>
    </row>
    <row r="1315" ht="22.5" customHeight="1">
      <c r="A1315" s="7" t="s">
        <v>301</v>
      </c>
      <c r="B1315" s="7" t="s">
        <v>2130</v>
      </c>
      <c r="C1315" s="7" t="s">
        <v>8925</v>
      </c>
      <c r="D1315" s="7" t="s">
        <v>2127</v>
      </c>
      <c r="F1315" s="7" t="s">
        <v>8930</v>
      </c>
      <c r="G1315" s="7" t="s">
        <v>8932</v>
      </c>
      <c r="H1315" s="7" t="s">
        <v>2286</v>
      </c>
      <c r="J1315" s="7" t="s">
        <v>8933</v>
      </c>
    </row>
    <row r="1316" ht="22.5" customHeight="1">
      <c r="A1316" s="7" t="s">
        <v>353</v>
      </c>
      <c r="B1316" s="7" t="s">
        <v>2130</v>
      </c>
      <c r="C1316" s="7" t="s">
        <v>8934</v>
      </c>
      <c r="D1316" s="7" t="s">
        <v>2127</v>
      </c>
      <c r="F1316" s="7" t="s">
        <v>8860</v>
      </c>
      <c r="G1316" s="7" t="s">
        <v>8861</v>
      </c>
      <c r="H1316" s="7" t="s">
        <v>2286</v>
      </c>
      <c r="J1316" s="7" t="s">
        <v>8862</v>
      </c>
    </row>
    <row r="1317" ht="22.5" customHeight="1">
      <c r="A1317" s="7" t="s">
        <v>781</v>
      </c>
      <c r="B1317" s="7" t="s">
        <v>2130</v>
      </c>
      <c r="C1317" s="7" t="s">
        <v>8950</v>
      </c>
      <c r="D1317" s="7" t="s">
        <v>2127</v>
      </c>
      <c r="F1317" s="7" t="s">
        <v>8952</v>
      </c>
      <c r="G1317" s="7" t="s">
        <v>8954</v>
      </c>
      <c r="H1317" s="7" t="s">
        <v>2286</v>
      </c>
      <c r="J1317" s="7" t="s">
        <v>8961</v>
      </c>
    </row>
    <row r="1318" ht="22.5" customHeight="1">
      <c r="A1318" s="7" t="s">
        <v>1397</v>
      </c>
      <c r="B1318" s="7" t="s">
        <v>2130</v>
      </c>
      <c r="C1318" s="7" t="s">
        <v>8962</v>
      </c>
      <c r="D1318" s="7" t="s">
        <v>2127</v>
      </c>
      <c r="F1318" s="7" t="s">
        <v>8965</v>
      </c>
      <c r="G1318" s="7" t="s">
        <v>8968</v>
      </c>
      <c r="H1318" s="7" t="s">
        <v>2286</v>
      </c>
      <c r="J1318" s="7" t="s">
        <v>8971</v>
      </c>
    </row>
    <row r="1319" ht="22.5" customHeight="1">
      <c r="A1319" s="7" t="s">
        <v>120</v>
      </c>
      <c r="B1319" s="7" t="s">
        <v>2130</v>
      </c>
      <c r="C1319" s="7" t="s">
        <v>8974</v>
      </c>
      <c r="D1319" s="7" t="s">
        <v>2127</v>
      </c>
      <c r="F1319" s="7" t="s">
        <v>8723</v>
      </c>
      <c r="G1319" s="7" t="s">
        <v>8726</v>
      </c>
      <c r="H1319" s="7" t="s">
        <v>2286</v>
      </c>
      <c r="J1319" s="7" t="s">
        <v>8729</v>
      </c>
    </row>
    <row r="1320" ht="22.5" customHeight="1">
      <c r="A1320" s="7" t="s">
        <v>163</v>
      </c>
      <c r="B1320" s="7" t="s">
        <v>2130</v>
      </c>
      <c r="C1320" s="7" t="s">
        <v>8983</v>
      </c>
      <c r="D1320" s="7" t="s">
        <v>2127</v>
      </c>
      <c r="F1320" s="7" t="s">
        <v>8985</v>
      </c>
      <c r="G1320" s="7" t="s">
        <v>8986</v>
      </c>
      <c r="H1320" s="7" t="s">
        <v>2286</v>
      </c>
      <c r="J1320" s="7" t="s">
        <v>8991</v>
      </c>
    </row>
    <row r="1321" ht="22.5" customHeight="1">
      <c r="A1321" s="7" t="s">
        <v>156</v>
      </c>
      <c r="B1321" s="7" t="s">
        <v>2130</v>
      </c>
      <c r="C1321" s="7" t="s">
        <v>8995</v>
      </c>
      <c r="D1321" s="7" t="s">
        <v>2127</v>
      </c>
      <c r="F1321" s="7" t="s">
        <v>8996</v>
      </c>
      <c r="G1321" s="7" t="s">
        <v>8997</v>
      </c>
      <c r="H1321" s="7" t="s">
        <v>2286</v>
      </c>
      <c r="J1321" s="7" t="s">
        <v>8998</v>
      </c>
    </row>
    <row r="1322" ht="22.5" customHeight="1">
      <c r="A1322" s="7" t="s">
        <v>942</v>
      </c>
      <c r="B1322" s="7" t="s">
        <v>2130</v>
      </c>
      <c r="C1322" s="7" t="s">
        <v>9006</v>
      </c>
      <c r="D1322" s="7" t="s">
        <v>2127</v>
      </c>
      <c r="F1322" s="7" t="s">
        <v>9008</v>
      </c>
      <c r="G1322" s="7" t="s">
        <v>9010</v>
      </c>
      <c r="H1322" s="7" t="s">
        <v>2286</v>
      </c>
      <c r="J1322" s="7" t="s">
        <v>9011</v>
      </c>
    </row>
    <row r="1323" ht="22.5" customHeight="1">
      <c r="A1323" s="7" t="s">
        <v>122</v>
      </c>
      <c r="B1323" s="7" t="s">
        <v>2130</v>
      </c>
      <c r="C1323" s="7" t="s">
        <v>9012</v>
      </c>
      <c r="D1323" s="7" t="s">
        <v>2127</v>
      </c>
      <c r="F1323" s="7" t="s">
        <v>8877</v>
      </c>
      <c r="G1323" s="7" t="s">
        <v>8878</v>
      </c>
      <c r="H1323" s="7" t="s">
        <v>2286</v>
      </c>
      <c r="J1323" s="7" t="s">
        <v>8880</v>
      </c>
    </row>
    <row r="1324" ht="22.5" customHeight="1">
      <c r="A1324" s="7" t="s">
        <v>1481</v>
      </c>
      <c r="B1324" s="7" t="s">
        <v>2130</v>
      </c>
      <c r="C1324" s="7" t="s">
        <v>9020</v>
      </c>
      <c r="D1324" s="7" t="s">
        <v>2127</v>
      </c>
      <c r="F1324" s="7" t="s">
        <v>9021</v>
      </c>
      <c r="G1324" s="7" t="s">
        <v>9022</v>
      </c>
      <c r="H1324" s="7" t="s">
        <v>2286</v>
      </c>
      <c r="J1324" s="7" t="s">
        <v>9024</v>
      </c>
    </row>
    <row r="1325" ht="22.5" customHeight="1">
      <c r="A1325" s="7" t="s">
        <v>128</v>
      </c>
      <c r="B1325" s="7" t="s">
        <v>2130</v>
      </c>
      <c r="C1325" s="7" t="s">
        <v>9026</v>
      </c>
      <c r="D1325" s="7" t="s">
        <v>2127</v>
      </c>
      <c r="F1325" s="7" t="s">
        <v>9029</v>
      </c>
      <c r="G1325" s="7" t="s">
        <v>9031</v>
      </c>
      <c r="H1325" s="7" t="s">
        <v>2286</v>
      </c>
      <c r="J1325" s="7" t="s">
        <v>9033</v>
      </c>
    </row>
    <row r="1326" ht="22.5" customHeight="1">
      <c r="A1326" s="7" t="s">
        <v>299</v>
      </c>
      <c r="B1326" s="7" t="s">
        <v>2130</v>
      </c>
      <c r="C1326" s="7" t="s">
        <v>9035</v>
      </c>
      <c r="D1326" s="7" t="s">
        <v>2127</v>
      </c>
      <c r="F1326" s="7" t="s">
        <v>9037</v>
      </c>
      <c r="G1326" s="7" t="s">
        <v>9039</v>
      </c>
      <c r="H1326" s="7" t="s">
        <v>2286</v>
      </c>
      <c r="J1326" s="7" t="s">
        <v>9042</v>
      </c>
    </row>
    <row r="1327" ht="22.5" customHeight="1">
      <c r="A1327" s="7" t="s">
        <v>169</v>
      </c>
      <c r="B1327" s="7" t="s">
        <v>2130</v>
      </c>
      <c r="C1327" s="7" t="s">
        <v>9047</v>
      </c>
      <c r="D1327" s="7" t="s">
        <v>2127</v>
      </c>
      <c r="F1327" s="7" t="s">
        <v>9048</v>
      </c>
      <c r="G1327" s="7" t="s">
        <v>9049</v>
      </c>
      <c r="H1327" s="7" t="s">
        <v>2286</v>
      </c>
      <c r="J1327" s="7" t="s">
        <v>9050</v>
      </c>
    </row>
    <row r="1328" ht="22.5" customHeight="1">
      <c r="A1328" s="7" t="s">
        <v>234</v>
      </c>
      <c r="B1328" s="7" t="s">
        <v>2130</v>
      </c>
      <c r="C1328" s="7" t="s">
        <v>9052</v>
      </c>
      <c r="D1328" s="7" t="s">
        <v>2127</v>
      </c>
      <c r="F1328" s="7" t="s">
        <v>9054</v>
      </c>
      <c r="G1328" s="7" t="s">
        <v>9056</v>
      </c>
      <c r="H1328" s="7" t="s">
        <v>2286</v>
      </c>
      <c r="J1328" s="7" t="s">
        <v>9060</v>
      </c>
    </row>
    <row r="1329" ht="22.5" customHeight="1">
      <c r="A1329" s="7" t="s">
        <v>1239</v>
      </c>
      <c r="B1329" s="7" t="s">
        <v>2130</v>
      </c>
      <c r="C1329" s="7" t="s">
        <v>9062</v>
      </c>
      <c r="D1329" s="7" t="s">
        <v>2127</v>
      </c>
      <c r="F1329" s="7" t="s">
        <v>9063</v>
      </c>
      <c r="G1329" s="7" t="s">
        <v>9065</v>
      </c>
      <c r="H1329" s="7" t="s">
        <v>2286</v>
      </c>
      <c r="J1329" s="7" t="s">
        <v>9068</v>
      </c>
    </row>
    <row r="1330" ht="22.5" customHeight="1">
      <c r="A1330" s="7" t="s">
        <v>1286</v>
      </c>
      <c r="B1330" s="7" t="s">
        <v>2130</v>
      </c>
      <c r="C1330" s="7" t="s">
        <v>9071</v>
      </c>
      <c r="D1330" s="7" t="s">
        <v>2127</v>
      </c>
      <c r="F1330" s="7" t="s">
        <v>9074</v>
      </c>
      <c r="G1330" s="7" t="s">
        <v>9075</v>
      </c>
      <c r="H1330" s="7" t="s">
        <v>2286</v>
      </c>
      <c r="J1330" s="7" t="s">
        <v>9076</v>
      </c>
    </row>
    <row r="1331" ht="22.5" customHeight="1">
      <c r="A1331" s="7" t="s">
        <v>987</v>
      </c>
      <c r="B1331" s="7" t="s">
        <v>2130</v>
      </c>
      <c r="C1331" s="7" t="s">
        <v>9078</v>
      </c>
      <c r="D1331" s="7" t="s">
        <v>2127</v>
      </c>
      <c r="F1331" s="7" t="s">
        <v>9080</v>
      </c>
      <c r="G1331" s="7" t="s">
        <v>9082</v>
      </c>
      <c r="H1331" s="7" t="s">
        <v>2286</v>
      </c>
      <c r="J1331" s="7" t="s">
        <v>9085</v>
      </c>
    </row>
    <row r="1332" ht="22.5" customHeight="1">
      <c r="A1332" s="7" t="s">
        <v>1162</v>
      </c>
      <c r="B1332" s="7" t="s">
        <v>2130</v>
      </c>
      <c r="C1332" s="7" t="s">
        <v>9089</v>
      </c>
      <c r="D1332" s="7" t="s">
        <v>2127</v>
      </c>
      <c r="F1332" s="7" t="s">
        <v>9092</v>
      </c>
      <c r="G1332" s="7" t="s">
        <v>9093</v>
      </c>
      <c r="H1332" s="7" t="s">
        <v>2286</v>
      </c>
      <c r="J1332" s="7" t="s">
        <v>9094</v>
      </c>
    </row>
    <row r="1333" ht="22.5" customHeight="1">
      <c r="A1333" s="7" t="s">
        <v>241</v>
      </c>
      <c r="B1333" s="7" t="s">
        <v>2130</v>
      </c>
      <c r="C1333" s="7" t="s">
        <v>9096</v>
      </c>
      <c r="D1333" s="7" t="s">
        <v>2127</v>
      </c>
      <c r="F1333" s="7" t="s">
        <v>9097</v>
      </c>
      <c r="G1333" s="7" t="s">
        <v>9100</v>
      </c>
      <c r="H1333" s="7" t="s">
        <v>2286</v>
      </c>
      <c r="J1333" s="7" t="s">
        <v>9104</v>
      </c>
    </row>
    <row r="1334" ht="22.5" customHeight="1">
      <c r="A1334" s="7" t="s">
        <v>258</v>
      </c>
      <c r="B1334" s="7" t="s">
        <v>2130</v>
      </c>
      <c r="C1334" s="7" t="s">
        <v>9106</v>
      </c>
      <c r="D1334" s="7" t="s">
        <v>2127</v>
      </c>
      <c r="F1334" s="7" t="s">
        <v>9107</v>
      </c>
      <c r="G1334" s="7" t="s">
        <v>9110</v>
      </c>
      <c r="H1334" s="7" t="s">
        <v>2286</v>
      </c>
      <c r="J1334" s="7" t="s">
        <v>9113</v>
      </c>
    </row>
    <row r="1335" ht="22.5" customHeight="1">
      <c r="A1335" s="7" t="s">
        <v>72</v>
      </c>
      <c r="B1335" s="7" t="s">
        <v>2130</v>
      </c>
      <c r="C1335" s="7" t="s">
        <v>9117</v>
      </c>
      <c r="D1335" s="7" t="s">
        <v>2127</v>
      </c>
      <c r="F1335" s="7" t="s">
        <v>9118</v>
      </c>
      <c r="G1335" s="7" t="s">
        <v>9120</v>
      </c>
      <c r="H1335" s="7" t="s">
        <v>2286</v>
      </c>
      <c r="J1335" s="7" t="s">
        <v>9122</v>
      </c>
    </row>
    <row r="1336" ht="22.5" customHeight="1">
      <c r="A1336" s="7" t="s">
        <v>123</v>
      </c>
      <c r="B1336" s="7" t="s">
        <v>2130</v>
      </c>
      <c r="C1336" s="7" t="s">
        <v>9126</v>
      </c>
      <c r="D1336" s="7" t="s">
        <v>2127</v>
      </c>
      <c r="F1336" s="7" t="s">
        <v>9131</v>
      </c>
      <c r="G1336" s="7" t="s">
        <v>9132</v>
      </c>
      <c r="H1336" s="7" t="s">
        <v>2286</v>
      </c>
      <c r="J1336" s="7" t="s">
        <v>9133</v>
      </c>
    </row>
    <row r="1337" ht="22.5" customHeight="1">
      <c r="A1337" s="7" t="s">
        <v>1160</v>
      </c>
      <c r="B1337" s="7" t="s">
        <v>2130</v>
      </c>
      <c r="C1337" s="7" t="s">
        <v>9134</v>
      </c>
      <c r="D1337" s="7" t="s">
        <v>2127</v>
      </c>
      <c r="F1337" s="7" t="s">
        <v>9138</v>
      </c>
      <c r="G1337" s="7" t="s">
        <v>9140</v>
      </c>
      <c r="H1337" s="7" t="s">
        <v>2286</v>
      </c>
      <c r="J1337" s="7" t="s">
        <v>9144</v>
      </c>
    </row>
    <row r="1338" ht="22.5" customHeight="1">
      <c r="A1338" s="7" t="s">
        <v>1033</v>
      </c>
      <c r="B1338" s="7" t="s">
        <v>2130</v>
      </c>
      <c r="C1338" s="7" t="s">
        <v>9147</v>
      </c>
      <c r="D1338" s="7" t="s">
        <v>2127</v>
      </c>
      <c r="F1338" s="7" t="s">
        <v>9148</v>
      </c>
      <c r="G1338" s="7" t="s">
        <v>9149</v>
      </c>
      <c r="H1338" s="7" t="s">
        <v>2286</v>
      </c>
      <c r="J1338" s="7" t="s">
        <v>9152</v>
      </c>
    </row>
    <row r="1339" ht="22.5" customHeight="1">
      <c r="A1339" s="7" t="s">
        <v>296</v>
      </c>
      <c r="B1339" s="7" t="s">
        <v>2130</v>
      </c>
      <c r="C1339" s="7" t="s">
        <v>9157</v>
      </c>
      <c r="D1339" s="7" t="s">
        <v>2127</v>
      </c>
      <c r="F1339" s="7" t="s">
        <v>9159</v>
      </c>
      <c r="G1339" s="7" t="s">
        <v>9160</v>
      </c>
      <c r="H1339" s="7" t="s">
        <v>2286</v>
      </c>
      <c r="J1339" s="7" t="s">
        <v>9162</v>
      </c>
    </row>
    <row r="1340" ht="22.5" customHeight="1">
      <c r="A1340" s="7" t="s">
        <v>377</v>
      </c>
      <c r="B1340" s="7" t="s">
        <v>2130</v>
      </c>
      <c r="C1340" s="7" t="s">
        <v>9169</v>
      </c>
      <c r="D1340" s="7" t="s">
        <v>2127</v>
      </c>
      <c r="F1340" s="7" t="s">
        <v>9170</v>
      </c>
      <c r="G1340" s="7" t="s">
        <v>9171</v>
      </c>
      <c r="H1340" s="7" t="s">
        <v>2286</v>
      </c>
      <c r="J1340" s="7" t="s">
        <v>9172</v>
      </c>
    </row>
    <row r="1341" ht="22.5" customHeight="1">
      <c r="A1341" s="7" t="s">
        <v>167</v>
      </c>
      <c r="B1341" s="7" t="s">
        <v>2130</v>
      </c>
      <c r="C1341" s="7" t="s">
        <v>9176</v>
      </c>
      <c r="D1341" s="7" t="s">
        <v>2127</v>
      </c>
      <c r="F1341" s="7" t="s">
        <v>9179</v>
      </c>
      <c r="G1341" s="7" t="s">
        <v>9181</v>
      </c>
      <c r="H1341" s="7" t="s">
        <v>2286</v>
      </c>
      <c r="J1341" s="7" t="s">
        <v>9183</v>
      </c>
    </row>
    <row r="1342" ht="22.5" customHeight="1">
      <c r="A1342" s="7" t="s">
        <v>204</v>
      </c>
      <c r="B1342" s="7" t="s">
        <v>2130</v>
      </c>
      <c r="C1342" s="7" t="s">
        <v>9185</v>
      </c>
      <c r="D1342" s="7" t="s">
        <v>2127</v>
      </c>
      <c r="F1342" s="7" t="s">
        <v>9190</v>
      </c>
      <c r="G1342" s="7" t="s">
        <v>9192</v>
      </c>
      <c r="H1342" s="7" t="s">
        <v>2286</v>
      </c>
      <c r="J1342" s="7" t="s">
        <v>9193</v>
      </c>
    </row>
    <row r="1343" ht="22.5" customHeight="1">
      <c r="A1343" s="7" t="s">
        <v>487</v>
      </c>
      <c r="B1343" s="7" t="s">
        <v>2130</v>
      </c>
      <c r="C1343" s="7" t="s">
        <v>9194</v>
      </c>
      <c r="D1343" s="7" t="s">
        <v>2127</v>
      </c>
      <c r="F1343" s="7" t="s">
        <v>9196</v>
      </c>
      <c r="G1343" s="7" t="s">
        <v>9199</v>
      </c>
      <c r="H1343" s="7" t="s">
        <v>2286</v>
      </c>
      <c r="J1343" s="7" t="s">
        <v>9202</v>
      </c>
    </row>
    <row r="1344" ht="22.5" customHeight="1">
      <c r="A1344" s="7" t="s">
        <v>158</v>
      </c>
      <c r="B1344" s="7" t="s">
        <v>2130</v>
      </c>
      <c r="C1344" s="7" t="s">
        <v>9205</v>
      </c>
      <c r="D1344" s="7" t="s">
        <v>2127</v>
      </c>
      <c r="F1344" s="7" t="s">
        <v>9207</v>
      </c>
      <c r="G1344" s="7" t="s">
        <v>9209</v>
      </c>
      <c r="H1344" s="7" t="s">
        <v>2286</v>
      </c>
      <c r="J1344" s="7" t="s">
        <v>9210</v>
      </c>
    </row>
    <row r="1345" ht="22.5" customHeight="1">
      <c r="A1345" s="7" t="s">
        <v>1164</v>
      </c>
      <c r="B1345" s="7" t="s">
        <v>2130</v>
      </c>
      <c r="C1345" s="7" t="s">
        <v>9213</v>
      </c>
      <c r="D1345" s="7" t="s">
        <v>2127</v>
      </c>
      <c r="F1345" s="7" t="s">
        <v>9218</v>
      </c>
      <c r="G1345" s="7" t="s">
        <v>9219</v>
      </c>
      <c r="H1345" s="7" t="s">
        <v>2286</v>
      </c>
      <c r="J1345" s="7" t="s">
        <v>9221</v>
      </c>
    </row>
    <row r="1346" ht="22.5" customHeight="1">
      <c r="A1346" s="7" t="s">
        <v>308</v>
      </c>
      <c r="B1346" s="7" t="s">
        <v>2130</v>
      </c>
      <c r="C1346" s="7" t="s">
        <v>9226</v>
      </c>
      <c r="D1346" s="7" t="s">
        <v>2127</v>
      </c>
      <c r="F1346" s="7" t="s">
        <v>9230</v>
      </c>
      <c r="G1346" s="7" t="s">
        <v>9232</v>
      </c>
      <c r="H1346" s="7" t="s">
        <v>2286</v>
      </c>
      <c r="J1346" s="7" t="s">
        <v>9233</v>
      </c>
    </row>
    <row r="1347" ht="22.5" customHeight="1">
      <c r="A1347" s="7" t="s">
        <v>170</v>
      </c>
      <c r="B1347" s="7" t="s">
        <v>2130</v>
      </c>
      <c r="C1347" s="7" t="s">
        <v>9235</v>
      </c>
      <c r="D1347" s="7" t="s">
        <v>2127</v>
      </c>
      <c r="F1347" s="7" t="s">
        <v>9240</v>
      </c>
      <c r="G1347" s="7" t="s">
        <v>9243</v>
      </c>
      <c r="H1347" s="7" t="s">
        <v>2286</v>
      </c>
      <c r="J1347" s="7" t="s">
        <v>9244</v>
      </c>
    </row>
    <row r="1348" ht="22.5" customHeight="1">
      <c r="A1348" s="7" t="s">
        <v>298</v>
      </c>
      <c r="B1348" s="7" t="s">
        <v>2130</v>
      </c>
      <c r="C1348" s="7" t="s">
        <v>9248</v>
      </c>
      <c r="D1348" s="7" t="s">
        <v>2127</v>
      </c>
      <c r="F1348" s="7" t="s">
        <v>9251</v>
      </c>
      <c r="G1348" s="7" t="s">
        <v>9254</v>
      </c>
      <c r="H1348" s="7" t="s">
        <v>2286</v>
      </c>
      <c r="J1348" s="7" t="s">
        <v>9256</v>
      </c>
    </row>
    <row r="1349" ht="22.5" customHeight="1">
      <c r="A1349" s="7" t="s">
        <v>266</v>
      </c>
      <c r="B1349" s="7" t="s">
        <v>2130</v>
      </c>
      <c r="C1349" s="7" t="s">
        <v>9259</v>
      </c>
      <c r="D1349" s="7" t="s">
        <v>2127</v>
      </c>
      <c r="F1349" s="7" t="s">
        <v>9264</v>
      </c>
      <c r="G1349" s="7" t="s">
        <v>9267</v>
      </c>
      <c r="H1349" s="7" t="s">
        <v>2286</v>
      </c>
      <c r="J1349" s="7" t="s">
        <v>9268</v>
      </c>
    </row>
    <row r="1350" ht="22.5" customHeight="1">
      <c r="A1350" s="7" t="s">
        <v>615</v>
      </c>
      <c r="B1350" s="7" t="s">
        <v>2130</v>
      </c>
      <c r="C1350" s="7" t="s">
        <v>9270</v>
      </c>
      <c r="D1350" s="7" t="s">
        <v>2127</v>
      </c>
      <c r="F1350" s="7" t="s">
        <v>9274</v>
      </c>
      <c r="G1350" s="7" t="s">
        <v>9278</v>
      </c>
      <c r="H1350" s="7" t="s">
        <v>2286</v>
      </c>
      <c r="J1350" s="7" t="s">
        <v>9279</v>
      </c>
    </row>
    <row r="1351" ht="22.5" customHeight="1">
      <c r="A1351" s="7" t="s">
        <v>201</v>
      </c>
      <c r="B1351" s="7" t="s">
        <v>2130</v>
      </c>
      <c r="C1351" s="7" t="s">
        <v>9283</v>
      </c>
      <c r="D1351" s="7" t="s">
        <v>2127</v>
      </c>
      <c r="F1351" s="7" t="s">
        <v>9286</v>
      </c>
      <c r="G1351" s="7" t="s">
        <v>9288</v>
      </c>
      <c r="H1351" s="7" t="s">
        <v>2286</v>
      </c>
      <c r="J1351" s="7" t="s">
        <v>9290</v>
      </c>
    </row>
    <row r="1352" ht="22.5" customHeight="1">
      <c r="A1352" s="7" t="s">
        <v>482</v>
      </c>
      <c r="B1352" s="7" t="s">
        <v>2130</v>
      </c>
      <c r="C1352" s="7" t="s">
        <v>9291</v>
      </c>
      <c r="D1352" s="7" t="s">
        <v>2127</v>
      </c>
      <c r="F1352" s="7" t="s">
        <v>9292</v>
      </c>
      <c r="G1352" s="7" t="s">
        <v>9294</v>
      </c>
      <c r="H1352" s="7" t="s">
        <v>2286</v>
      </c>
      <c r="J1352" s="7" t="s">
        <v>9300</v>
      </c>
    </row>
    <row r="1353" ht="22.5" customHeight="1">
      <c r="A1353" s="7" t="s">
        <v>1433</v>
      </c>
      <c r="B1353" s="7" t="s">
        <v>2130</v>
      </c>
      <c r="C1353" s="7" t="s">
        <v>9302</v>
      </c>
      <c r="D1353" s="7" t="s">
        <v>2127</v>
      </c>
      <c r="F1353" s="7" t="s">
        <v>9303</v>
      </c>
      <c r="G1353" s="7" t="s">
        <v>9304</v>
      </c>
      <c r="H1353" s="7" t="s">
        <v>2286</v>
      </c>
      <c r="J1353" s="7" t="s">
        <v>9308</v>
      </c>
    </row>
    <row r="1354" ht="22.5" customHeight="1">
      <c r="A1354" s="7" t="s">
        <v>1202</v>
      </c>
      <c r="B1354" s="7" t="s">
        <v>2130</v>
      </c>
      <c r="C1354" s="7" t="s">
        <v>9313</v>
      </c>
      <c r="D1354" s="7" t="s">
        <v>2127</v>
      </c>
      <c r="F1354" s="7" t="s">
        <v>9314</v>
      </c>
      <c r="G1354" s="7" t="s">
        <v>9315</v>
      </c>
      <c r="H1354" s="7" t="s">
        <v>2286</v>
      </c>
      <c r="J1354" s="7" t="s">
        <v>9316</v>
      </c>
    </row>
    <row r="1355" ht="22.5" customHeight="1">
      <c r="A1355" s="7" t="s">
        <v>209</v>
      </c>
      <c r="B1355" s="7" t="s">
        <v>2130</v>
      </c>
      <c r="C1355" s="7" t="s">
        <v>9320</v>
      </c>
      <c r="D1355" s="7" t="s">
        <v>2127</v>
      </c>
      <c r="F1355" s="7" t="s">
        <v>9325</v>
      </c>
      <c r="G1355" s="7" t="s">
        <v>9326</v>
      </c>
      <c r="H1355" s="7" t="s">
        <v>2286</v>
      </c>
      <c r="J1355" s="7" t="s">
        <v>9328</v>
      </c>
    </row>
    <row r="1356" ht="22.5" customHeight="1">
      <c r="A1356" s="7" t="s">
        <v>205</v>
      </c>
      <c r="B1356" s="7" t="s">
        <v>2130</v>
      </c>
      <c r="C1356" s="7" t="s">
        <v>9332</v>
      </c>
      <c r="D1356" s="7" t="s">
        <v>2127</v>
      </c>
      <c r="F1356" s="7" t="s">
        <v>9335</v>
      </c>
      <c r="G1356" s="7" t="s">
        <v>9337</v>
      </c>
      <c r="H1356" s="7" t="s">
        <v>2286</v>
      </c>
      <c r="J1356" s="7" t="s">
        <v>9339</v>
      </c>
    </row>
    <row r="1357" ht="22.5" customHeight="1">
      <c r="A1357" s="7" t="s">
        <v>115</v>
      </c>
      <c r="B1357" s="7" t="s">
        <v>2130</v>
      </c>
      <c r="C1357" s="7" t="s">
        <v>9341</v>
      </c>
      <c r="D1357" s="7" t="s">
        <v>2127</v>
      </c>
      <c r="F1357" s="7" t="s">
        <v>8723</v>
      </c>
      <c r="G1357" s="7" t="s">
        <v>8726</v>
      </c>
      <c r="H1357" s="7" t="s">
        <v>2286</v>
      </c>
      <c r="J1357" s="7" t="s">
        <v>8729</v>
      </c>
    </row>
    <row r="1358" ht="22.5" customHeight="1">
      <c r="A1358" s="7" t="s">
        <v>159</v>
      </c>
      <c r="B1358" s="7" t="s">
        <v>2130</v>
      </c>
      <c r="C1358" s="7" t="s">
        <v>9347</v>
      </c>
      <c r="D1358" s="7" t="s">
        <v>2127</v>
      </c>
      <c r="F1358" s="7" t="s">
        <v>9350</v>
      </c>
      <c r="G1358" s="7" t="s">
        <v>9352</v>
      </c>
      <c r="H1358" s="7" t="s">
        <v>2286</v>
      </c>
      <c r="J1358" s="7" t="s">
        <v>9357</v>
      </c>
    </row>
    <row r="1359" ht="22.5" customHeight="1">
      <c r="A1359" s="7" t="s">
        <v>376</v>
      </c>
      <c r="B1359" s="7" t="s">
        <v>2130</v>
      </c>
      <c r="C1359" s="7" t="s">
        <v>9359</v>
      </c>
      <c r="D1359" s="7" t="s">
        <v>2127</v>
      </c>
      <c r="F1359" s="7" t="s">
        <v>9360</v>
      </c>
      <c r="G1359" s="7" t="s">
        <v>9361</v>
      </c>
      <c r="H1359" s="7" t="s">
        <v>2286</v>
      </c>
      <c r="J1359" s="7" t="s">
        <v>9364</v>
      </c>
    </row>
    <row r="1360" ht="22.5" customHeight="1">
      <c r="A1360" s="7" t="s">
        <v>1494</v>
      </c>
      <c r="B1360" s="7" t="s">
        <v>2130</v>
      </c>
      <c r="C1360" s="7" t="s">
        <v>9369</v>
      </c>
      <c r="D1360" s="7" t="s">
        <v>2127</v>
      </c>
      <c r="F1360" s="7" t="s">
        <v>9371</v>
      </c>
      <c r="G1360" s="7" t="s">
        <v>9372</v>
      </c>
      <c r="H1360" s="7" t="s">
        <v>2286</v>
      </c>
      <c r="J1360" s="7" t="s">
        <v>9374</v>
      </c>
    </row>
    <row r="1361" ht="22.5" customHeight="1">
      <c r="A1361" s="7" t="s">
        <v>1353</v>
      </c>
      <c r="B1361" s="7" t="s">
        <v>2130</v>
      </c>
      <c r="C1361" s="7" t="s">
        <v>9380</v>
      </c>
      <c r="D1361" s="7" t="s">
        <v>2127</v>
      </c>
      <c r="F1361" s="7" t="s">
        <v>9382</v>
      </c>
      <c r="G1361" s="7" t="s">
        <v>9383</v>
      </c>
      <c r="H1361" s="7" t="s">
        <v>2286</v>
      </c>
      <c r="J1361" s="7" t="s">
        <v>9385</v>
      </c>
    </row>
    <row r="1362" ht="22.5" customHeight="1">
      <c r="A1362" s="7" t="s">
        <v>934</v>
      </c>
      <c r="B1362" s="7" t="s">
        <v>2130</v>
      </c>
      <c r="C1362" s="7" t="s">
        <v>9390</v>
      </c>
      <c r="D1362" s="7" t="s">
        <v>2127</v>
      </c>
      <c r="F1362" s="7" t="s">
        <v>9392</v>
      </c>
      <c r="G1362" s="7" t="s">
        <v>9393</v>
      </c>
      <c r="H1362" s="7" t="s">
        <v>2286</v>
      </c>
      <c r="J1362" s="7" t="s">
        <v>9396</v>
      </c>
    </row>
    <row r="1363" ht="22.5" customHeight="1">
      <c r="A1363" s="7" t="s">
        <v>526</v>
      </c>
      <c r="B1363" s="7" t="s">
        <v>2130</v>
      </c>
      <c r="C1363" s="7" t="s">
        <v>9402</v>
      </c>
      <c r="D1363" s="7" t="s">
        <v>2127</v>
      </c>
      <c r="F1363" s="7" t="s">
        <v>9404</v>
      </c>
      <c r="G1363" s="7" t="s">
        <v>9405</v>
      </c>
      <c r="H1363" s="7" t="s">
        <v>2286</v>
      </c>
      <c r="J1363" s="7" t="s">
        <v>9408</v>
      </c>
    </row>
    <row r="1364" ht="22.5" customHeight="1">
      <c r="A1364" s="7" t="s">
        <v>131</v>
      </c>
      <c r="B1364" s="7" t="s">
        <v>2130</v>
      </c>
      <c r="C1364" s="7" t="s">
        <v>9413</v>
      </c>
      <c r="D1364" s="7" t="s">
        <v>2127</v>
      </c>
      <c r="F1364" s="7" t="s">
        <v>9414</v>
      </c>
      <c r="G1364" s="7" t="s">
        <v>9416</v>
      </c>
      <c r="H1364" s="7" t="s">
        <v>2286</v>
      </c>
      <c r="J1364" s="7" t="s">
        <v>9420</v>
      </c>
    </row>
    <row r="1365" ht="22.5" customHeight="1">
      <c r="A1365" s="7" t="s">
        <v>136</v>
      </c>
      <c r="B1365" s="7" t="s">
        <v>2130</v>
      </c>
      <c r="C1365" s="7" t="s">
        <v>9425</v>
      </c>
      <c r="D1365" s="7" t="s">
        <v>2127</v>
      </c>
      <c r="F1365" s="7" t="s">
        <v>9426</v>
      </c>
      <c r="G1365" s="7" t="s">
        <v>9427</v>
      </c>
      <c r="H1365" s="7" t="s">
        <v>2286</v>
      </c>
      <c r="J1365" s="7" t="s">
        <v>9431</v>
      </c>
    </row>
    <row r="1366" ht="22.5" customHeight="1">
      <c r="A1366" s="7" t="s">
        <v>323</v>
      </c>
      <c r="B1366" s="7" t="s">
        <v>2130</v>
      </c>
      <c r="C1366" s="7" t="s">
        <v>9436</v>
      </c>
      <c r="D1366" s="7" t="s">
        <v>2127</v>
      </c>
      <c r="F1366" s="7" t="s">
        <v>9437</v>
      </c>
      <c r="G1366" s="7" t="s">
        <v>9439</v>
      </c>
      <c r="H1366" s="7" t="s">
        <v>2286</v>
      </c>
      <c r="J1366" s="7" t="s">
        <v>9443</v>
      </c>
    </row>
    <row r="1367" ht="22.5" customHeight="1">
      <c r="A1367" s="7" t="s">
        <v>124</v>
      </c>
      <c r="B1367" s="7" t="s">
        <v>2130</v>
      </c>
      <c r="C1367" s="7" t="s">
        <v>9445</v>
      </c>
      <c r="D1367" s="7" t="s">
        <v>2127</v>
      </c>
      <c r="F1367" s="7" t="s">
        <v>9131</v>
      </c>
      <c r="G1367" s="7" t="s">
        <v>9132</v>
      </c>
      <c r="H1367" s="7" t="s">
        <v>2286</v>
      </c>
      <c r="J1367" s="7" t="s">
        <v>9133</v>
      </c>
    </row>
    <row r="1368" ht="22.5" customHeight="1">
      <c r="A1368" s="7" t="s">
        <v>1086</v>
      </c>
      <c r="B1368" s="7" t="s">
        <v>2130</v>
      </c>
      <c r="C1368" s="7" t="s">
        <v>9451</v>
      </c>
      <c r="D1368" s="7" t="s">
        <v>2127</v>
      </c>
      <c r="F1368" s="7" t="s">
        <v>9455</v>
      </c>
      <c r="G1368" s="7" t="s">
        <v>9459</v>
      </c>
      <c r="H1368" s="7" t="s">
        <v>2286</v>
      </c>
      <c r="J1368" s="7" t="s">
        <v>9460</v>
      </c>
    </row>
    <row r="1369" ht="22.5" customHeight="1">
      <c r="A1369" s="7" t="s">
        <v>153</v>
      </c>
      <c r="B1369" s="7" t="s">
        <v>2130</v>
      </c>
      <c r="C1369" s="7" t="s">
        <v>9462</v>
      </c>
      <c r="D1369" s="7" t="s">
        <v>2127</v>
      </c>
      <c r="F1369" s="7" t="s">
        <v>9466</v>
      </c>
      <c r="G1369" s="7" t="s">
        <v>9469</v>
      </c>
      <c r="H1369" s="7" t="s">
        <v>2286</v>
      </c>
      <c r="J1369" s="7" t="s">
        <v>9471</v>
      </c>
    </row>
    <row r="1370" ht="22.5" customHeight="1">
      <c r="A1370" s="7" t="s">
        <v>233</v>
      </c>
      <c r="B1370" s="7" t="s">
        <v>2130</v>
      </c>
      <c r="C1370" s="7" t="s">
        <v>9473</v>
      </c>
      <c r="D1370" s="7" t="s">
        <v>2127</v>
      </c>
      <c r="F1370" s="7" t="s">
        <v>9480</v>
      </c>
      <c r="G1370" s="7" t="s">
        <v>9481</v>
      </c>
      <c r="H1370" s="7" t="s">
        <v>2286</v>
      </c>
      <c r="J1370" s="7" t="s">
        <v>9482</v>
      </c>
    </row>
    <row r="1371" ht="22.5" customHeight="1">
      <c r="A1371" s="7" t="s">
        <v>236</v>
      </c>
      <c r="B1371" s="7" t="s">
        <v>2130</v>
      </c>
      <c r="C1371" s="7" t="s">
        <v>9485</v>
      </c>
      <c r="D1371" s="7" t="s">
        <v>2127</v>
      </c>
      <c r="F1371" s="7" t="s">
        <v>9491</v>
      </c>
      <c r="G1371" s="7" t="s">
        <v>9492</v>
      </c>
      <c r="H1371" s="7" t="s">
        <v>2286</v>
      </c>
      <c r="J1371" s="7" t="s">
        <v>9493</v>
      </c>
    </row>
    <row r="1372" ht="22.5" customHeight="1">
      <c r="A1372" s="7" t="s">
        <v>1400</v>
      </c>
      <c r="B1372" s="7" t="s">
        <v>2130</v>
      </c>
      <c r="C1372" s="7" t="s">
        <v>9501</v>
      </c>
      <c r="D1372" s="7" t="s">
        <v>2127</v>
      </c>
      <c r="F1372" s="7" t="s">
        <v>9502</v>
      </c>
      <c r="G1372" s="7" t="s">
        <v>9503</v>
      </c>
      <c r="H1372" s="7" t="s">
        <v>2286</v>
      </c>
      <c r="J1372" s="7" t="s">
        <v>9504</v>
      </c>
    </row>
    <row r="1373" ht="22.5" customHeight="1">
      <c r="A1373" s="7" t="s">
        <v>1438</v>
      </c>
      <c r="B1373" s="7" t="s">
        <v>2130</v>
      </c>
      <c r="C1373" s="7" t="s">
        <v>9512</v>
      </c>
      <c r="D1373" s="7" t="s">
        <v>2127</v>
      </c>
      <c r="F1373" s="7" t="s">
        <v>9514</v>
      </c>
      <c r="G1373" s="7" t="s">
        <v>9516</v>
      </c>
      <c r="H1373" s="7" t="s">
        <v>2286</v>
      </c>
      <c r="J1373" s="7" t="s">
        <v>9517</v>
      </c>
    </row>
    <row r="1374" ht="22.5" customHeight="1">
      <c r="A1374" s="7" t="s">
        <v>345</v>
      </c>
      <c r="B1374" s="7" t="s">
        <v>2130</v>
      </c>
      <c r="C1374" s="7" t="s">
        <v>9521</v>
      </c>
      <c r="D1374" s="7" t="s">
        <v>2127</v>
      </c>
      <c r="F1374" s="7" t="s">
        <v>9524</v>
      </c>
      <c r="G1374" s="7" t="s">
        <v>9525</v>
      </c>
      <c r="H1374" s="7" t="s">
        <v>2286</v>
      </c>
      <c r="J1374" s="7" t="s">
        <v>9526</v>
      </c>
    </row>
    <row r="1375" ht="22.5" customHeight="1">
      <c r="A1375" s="7" t="s">
        <v>1079</v>
      </c>
      <c r="B1375" s="7" t="s">
        <v>2130</v>
      </c>
      <c r="C1375" s="7" t="s">
        <v>9529</v>
      </c>
      <c r="D1375" s="7" t="s">
        <v>2127</v>
      </c>
      <c r="F1375" s="7" t="s">
        <v>9532</v>
      </c>
      <c r="G1375" s="7" t="s">
        <v>9535</v>
      </c>
      <c r="H1375" s="7" t="s">
        <v>2286</v>
      </c>
      <c r="J1375" s="7" t="s">
        <v>9538</v>
      </c>
    </row>
    <row r="1376" ht="22.5" customHeight="1">
      <c r="A1376" s="7" t="s">
        <v>235</v>
      </c>
      <c r="B1376" s="7" t="s">
        <v>2130</v>
      </c>
      <c r="C1376" s="7" t="s">
        <v>9540</v>
      </c>
      <c r="D1376" s="7" t="s">
        <v>2127</v>
      </c>
      <c r="F1376" s="7" t="s">
        <v>9541</v>
      </c>
      <c r="G1376" s="7" t="s">
        <v>9543</v>
      </c>
      <c r="H1376" s="7" t="s">
        <v>2286</v>
      </c>
      <c r="J1376" s="7" t="s">
        <v>9548</v>
      </c>
    </row>
    <row r="1377" ht="22.5" customHeight="1">
      <c r="A1377" s="7" t="s">
        <v>636</v>
      </c>
      <c r="B1377" s="7" t="s">
        <v>2130</v>
      </c>
      <c r="C1377" s="7" t="s">
        <v>9551</v>
      </c>
      <c r="D1377" s="7" t="s">
        <v>2127</v>
      </c>
      <c r="F1377" s="7" t="s">
        <v>9553</v>
      </c>
      <c r="G1377" s="7" t="s">
        <v>9556</v>
      </c>
      <c r="H1377" s="7" t="s">
        <v>2286</v>
      </c>
      <c r="J1377" s="7" t="s">
        <v>9561</v>
      </c>
    </row>
    <row r="1378" ht="22.5" customHeight="1">
      <c r="A1378" s="7" t="s">
        <v>264</v>
      </c>
      <c r="B1378" s="7" t="s">
        <v>2130</v>
      </c>
      <c r="C1378" s="7" t="s">
        <v>9562</v>
      </c>
      <c r="D1378" s="7" t="s">
        <v>2127</v>
      </c>
      <c r="F1378" s="7" t="s">
        <v>9564</v>
      </c>
      <c r="G1378" s="7" t="s">
        <v>9566</v>
      </c>
      <c r="H1378" s="7" t="s">
        <v>2286</v>
      </c>
      <c r="J1378" s="7" t="s">
        <v>9571</v>
      </c>
    </row>
  </sheetData>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2.63"/>
    <col customWidth="1" min="2" max="2" width="23.88"/>
    <col customWidth="1" min="3" max="4" width="22.63"/>
    <col customWidth="1" min="5" max="5" width="23.88"/>
    <col customWidth="1" min="6" max="6" width="25.13"/>
    <col customWidth="1" min="13" max="14" width="19.13"/>
  </cols>
  <sheetData>
    <row r="1" ht="22.5" customHeight="1">
      <c r="A1" s="58" t="s">
        <v>2152</v>
      </c>
      <c r="B1" s="58" t="s">
        <v>2148</v>
      </c>
      <c r="C1" s="59" t="s">
        <v>3892</v>
      </c>
      <c r="D1" s="59" t="s">
        <v>3894</v>
      </c>
      <c r="E1" s="58" t="s">
        <v>3895</v>
      </c>
      <c r="F1" s="58" t="s">
        <v>2146</v>
      </c>
      <c r="G1" s="58" t="s">
        <v>3897</v>
      </c>
      <c r="H1" s="59" t="s">
        <v>2223</v>
      </c>
      <c r="I1" s="59" t="s">
        <v>3899</v>
      </c>
      <c r="J1" s="58" t="s">
        <v>2</v>
      </c>
      <c r="K1" s="58" t="s">
        <v>3902</v>
      </c>
      <c r="L1" s="58" t="s">
        <v>3903</v>
      </c>
      <c r="M1" s="58" t="s">
        <v>3905</v>
      </c>
      <c r="N1" s="58" t="s">
        <v>3907</v>
      </c>
    </row>
    <row r="2" ht="22.5" customHeight="1">
      <c r="A2" s="7" t="s">
        <v>3909</v>
      </c>
      <c r="B2" s="7" t="s">
        <v>58</v>
      </c>
      <c r="C2" s="7"/>
      <c r="D2" s="7"/>
      <c r="E2" s="7" t="s">
        <v>58</v>
      </c>
      <c r="F2" s="7" t="s">
        <v>3912</v>
      </c>
      <c r="G2" s="296" t="s">
        <v>3914</v>
      </c>
      <c r="H2" s="18"/>
      <c r="I2" s="18"/>
      <c r="J2" s="7" t="s">
        <v>56</v>
      </c>
      <c r="K2" s="7"/>
      <c r="L2" s="7"/>
      <c r="M2" s="7" t="s">
        <v>3922</v>
      </c>
      <c r="N2" s="7" t="s">
        <v>3922</v>
      </c>
    </row>
    <row r="3" ht="22.5" customHeight="1">
      <c r="A3" s="7" t="s">
        <v>3924</v>
      </c>
      <c r="B3" s="7" t="s">
        <v>58</v>
      </c>
      <c r="C3" s="7"/>
      <c r="D3" s="7"/>
      <c r="E3" s="7" t="s">
        <v>58</v>
      </c>
      <c r="F3" s="7" t="s">
        <v>3927</v>
      </c>
      <c r="G3" s="296" t="s">
        <v>3929</v>
      </c>
      <c r="H3" s="18"/>
      <c r="I3" s="18"/>
      <c r="J3" s="7" t="s">
        <v>62</v>
      </c>
      <c r="K3" s="7"/>
      <c r="L3" s="7"/>
      <c r="M3" s="7" t="s">
        <v>3936</v>
      </c>
      <c r="N3" s="7" t="s">
        <v>3936</v>
      </c>
    </row>
    <row r="4" ht="22.5" customHeight="1">
      <c r="A4" s="7" t="s">
        <v>3938</v>
      </c>
      <c r="B4" s="7" t="s">
        <v>58</v>
      </c>
      <c r="C4" s="7"/>
      <c r="D4" s="7"/>
      <c r="E4" s="7" t="s">
        <v>58</v>
      </c>
      <c r="F4" s="7" t="s">
        <v>3942</v>
      </c>
      <c r="G4" s="296" t="s">
        <v>3943</v>
      </c>
      <c r="H4" s="18"/>
      <c r="I4" s="18"/>
      <c r="J4" s="7" t="s">
        <v>65</v>
      </c>
      <c r="K4" s="7"/>
      <c r="L4" s="7"/>
      <c r="M4" s="7" t="s">
        <v>3951</v>
      </c>
      <c r="N4" s="7" t="s">
        <v>3951</v>
      </c>
    </row>
    <row r="5" ht="22.5" customHeight="1">
      <c r="A5" s="7" t="s">
        <v>3954</v>
      </c>
      <c r="B5" s="7" t="s">
        <v>58</v>
      </c>
      <c r="C5" s="7"/>
      <c r="D5" s="7"/>
      <c r="E5" s="7" t="s">
        <v>58</v>
      </c>
      <c r="F5" s="7" t="s">
        <v>3957</v>
      </c>
      <c r="G5" s="296" t="s">
        <v>3958</v>
      </c>
      <c r="H5" s="18"/>
      <c r="I5" s="18"/>
      <c r="J5" s="7" t="s">
        <v>74</v>
      </c>
      <c r="K5" s="7"/>
      <c r="L5" s="7"/>
      <c r="M5" s="7" t="s">
        <v>3965</v>
      </c>
      <c r="N5" s="7" t="s">
        <v>3965</v>
      </c>
    </row>
    <row r="6" ht="22.5" customHeight="1">
      <c r="A6" s="7" t="s">
        <v>3966</v>
      </c>
      <c r="B6" s="7" t="s">
        <v>58</v>
      </c>
      <c r="C6" s="7"/>
      <c r="D6" s="7"/>
      <c r="E6" s="7" t="s">
        <v>58</v>
      </c>
      <c r="F6" s="7" t="s">
        <v>3969</v>
      </c>
      <c r="G6" s="296" t="s">
        <v>3971</v>
      </c>
      <c r="H6" s="18"/>
      <c r="I6" s="18"/>
      <c r="J6" s="7" t="s">
        <v>83</v>
      </c>
      <c r="K6" s="7"/>
      <c r="L6" s="7"/>
      <c r="M6" s="7" t="s">
        <v>3974</v>
      </c>
      <c r="N6" s="7" t="s">
        <v>3974</v>
      </c>
    </row>
    <row r="7" ht="22.5" customHeight="1">
      <c r="A7" s="7" t="s">
        <v>3975</v>
      </c>
      <c r="B7" s="7" t="s">
        <v>58</v>
      </c>
      <c r="C7" s="7"/>
      <c r="D7" s="7"/>
      <c r="E7" s="7" t="s">
        <v>58</v>
      </c>
      <c r="F7" s="7" t="s">
        <v>3977</v>
      </c>
      <c r="G7" s="296" t="s">
        <v>3979</v>
      </c>
      <c r="H7" s="18"/>
      <c r="I7" s="18"/>
      <c r="J7" s="7" t="s">
        <v>50</v>
      </c>
      <c r="K7" s="7"/>
      <c r="L7" s="7"/>
      <c r="M7" s="7" t="s">
        <v>3984</v>
      </c>
      <c r="N7" s="7" t="s">
        <v>3984</v>
      </c>
    </row>
    <row r="8" ht="22.5" customHeight="1">
      <c r="A8" s="7" t="s">
        <v>3986</v>
      </c>
      <c r="B8" s="7" t="s">
        <v>2200</v>
      </c>
      <c r="C8" s="7"/>
      <c r="D8" s="7"/>
      <c r="E8" s="7" t="s">
        <v>2211</v>
      </c>
      <c r="F8" s="7" t="s">
        <v>2563</v>
      </c>
      <c r="G8" s="296" t="s">
        <v>3988</v>
      </c>
      <c r="H8" s="18"/>
      <c r="I8" s="18" t="s">
        <v>3992</v>
      </c>
      <c r="J8" s="7" t="s">
        <v>112</v>
      </c>
      <c r="K8" s="7" t="s">
        <v>115</v>
      </c>
      <c r="L8" s="7"/>
      <c r="M8" s="7" t="s">
        <v>3995</v>
      </c>
      <c r="N8" s="7" t="s">
        <v>3995</v>
      </c>
    </row>
    <row r="9" ht="22.5" customHeight="1">
      <c r="A9" s="7" t="s">
        <v>3996</v>
      </c>
      <c r="B9" s="7" t="s">
        <v>2200</v>
      </c>
      <c r="C9" s="7"/>
      <c r="D9" s="7"/>
      <c r="E9" s="7" t="s">
        <v>2211</v>
      </c>
      <c r="F9" s="7" t="s">
        <v>3998</v>
      </c>
      <c r="G9" s="296" t="s">
        <v>3999</v>
      </c>
      <c r="H9" s="18"/>
      <c r="I9" s="18" t="s">
        <v>4003</v>
      </c>
      <c r="J9" s="7" t="s">
        <v>152</v>
      </c>
      <c r="K9" s="7" t="s">
        <v>153</v>
      </c>
      <c r="L9" s="7"/>
      <c r="M9" s="7" t="s">
        <v>4006</v>
      </c>
      <c r="N9" s="7" t="s">
        <v>4006</v>
      </c>
    </row>
    <row r="10" ht="22.5" customHeight="1">
      <c r="A10" s="7" t="s">
        <v>4008</v>
      </c>
      <c r="B10" s="7" t="s">
        <v>2200</v>
      </c>
      <c r="C10" s="7"/>
      <c r="D10" s="7"/>
      <c r="E10" s="7" t="s">
        <v>2211</v>
      </c>
      <c r="F10" s="7" t="s">
        <v>2383</v>
      </c>
      <c r="G10" s="296" t="s">
        <v>4011</v>
      </c>
      <c r="H10" s="18"/>
      <c r="I10" s="18" t="s">
        <v>4017</v>
      </c>
      <c r="J10" s="7" t="s">
        <v>89</v>
      </c>
      <c r="K10" s="7" t="s">
        <v>116</v>
      </c>
      <c r="L10" s="7"/>
      <c r="M10" s="7" t="s">
        <v>4020</v>
      </c>
      <c r="N10" s="7" t="s">
        <v>4020</v>
      </c>
    </row>
    <row r="11" ht="22.5" customHeight="1">
      <c r="A11" s="7" t="s">
        <v>4022</v>
      </c>
      <c r="B11" s="7" t="s">
        <v>2200</v>
      </c>
      <c r="C11" s="7"/>
      <c r="D11" s="7"/>
      <c r="E11" s="7" t="s">
        <v>2211</v>
      </c>
      <c r="F11" s="7" t="s">
        <v>2392</v>
      </c>
      <c r="G11" s="296" t="s">
        <v>4027</v>
      </c>
      <c r="H11" s="18"/>
      <c r="I11" s="18" t="s">
        <v>4017</v>
      </c>
      <c r="J11" s="7" t="s">
        <v>99</v>
      </c>
      <c r="K11" s="7" t="s">
        <v>228</v>
      </c>
      <c r="L11" s="7"/>
      <c r="M11" s="7" t="s">
        <v>4032</v>
      </c>
      <c r="N11" s="7" t="s">
        <v>4032</v>
      </c>
    </row>
    <row r="12" ht="22.5" customHeight="1">
      <c r="A12" s="7" t="s">
        <v>4034</v>
      </c>
      <c r="B12" s="7" t="s">
        <v>2200</v>
      </c>
      <c r="C12" s="7"/>
      <c r="D12" s="7"/>
      <c r="E12" s="7" t="s">
        <v>2211</v>
      </c>
      <c r="F12" s="7" t="s">
        <v>2492</v>
      </c>
      <c r="G12" s="296" t="s">
        <v>4040</v>
      </c>
      <c r="H12" s="18"/>
      <c r="I12" s="18" t="s">
        <v>4045</v>
      </c>
      <c r="J12" s="7" t="s">
        <v>178</v>
      </c>
      <c r="K12" s="7" t="s">
        <v>258</v>
      </c>
      <c r="L12" s="7"/>
      <c r="M12" s="7" t="s">
        <v>4048</v>
      </c>
      <c r="N12" s="7" t="s">
        <v>4048</v>
      </c>
    </row>
    <row r="13" ht="22.5" customHeight="1">
      <c r="A13" s="7" t="s">
        <v>4049</v>
      </c>
      <c r="B13" s="7" t="s">
        <v>2200</v>
      </c>
      <c r="C13" s="7"/>
      <c r="D13" s="7"/>
      <c r="E13" s="7" t="s">
        <v>2211</v>
      </c>
      <c r="F13" s="7" t="s">
        <v>2474</v>
      </c>
      <c r="G13" s="296" t="s">
        <v>4053</v>
      </c>
      <c r="H13" s="18"/>
      <c r="I13" s="18" t="s">
        <v>4057</v>
      </c>
      <c r="J13" s="7" t="s">
        <v>295</v>
      </c>
      <c r="K13" s="7" t="s">
        <v>234</v>
      </c>
      <c r="L13" s="7"/>
      <c r="M13" s="7" t="s">
        <v>4060</v>
      </c>
      <c r="N13" s="7" t="s">
        <v>4060</v>
      </c>
    </row>
    <row r="14" ht="22.5" customHeight="1">
      <c r="A14" s="7" t="s">
        <v>4063</v>
      </c>
      <c r="B14" s="7" t="s">
        <v>2200</v>
      </c>
      <c r="C14" s="7"/>
      <c r="D14" s="7"/>
      <c r="E14" s="7" t="s">
        <v>2211</v>
      </c>
      <c r="F14" s="7" t="s">
        <v>2598</v>
      </c>
      <c r="G14" s="296" t="s">
        <v>4066</v>
      </c>
      <c r="H14" s="18"/>
      <c r="I14" s="18" t="s">
        <v>4070</v>
      </c>
      <c r="J14" s="7" t="s">
        <v>284</v>
      </c>
      <c r="K14" s="7" t="s">
        <v>323</v>
      </c>
      <c r="L14" s="7"/>
      <c r="M14" s="7" t="s">
        <v>4072</v>
      </c>
      <c r="N14" s="7" t="s">
        <v>4072</v>
      </c>
    </row>
    <row r="15" ht="22.5" customHeight="1">
      <c r="A15" s="7" t="s">
        <v>4076</v>
      </c>
      <c r="B15" s="7" t="s">
        <v>2200</v>
      </c>
      <c r="C15" s="7"/>
      <c r="D15" s="7"/>
      <c r="E15" s="7" t="s">
        <v>2211</v>
      </c>
      <c r="F15" s="7" t="s">
        <v>2451</v>
      </c>
      <c r="G15" s="296" t="s">
        <v>4079</v>
      </c>
      <c r="H15" s="18"/>
      <c r="I15" s="18" t="s">
        <v>4085</v>
      </c>
      <c r="J15" s="7" t="s">
        <v>143</v>
      </c>
      <c r="K15" s="7" t="s">
        <v>260</v>
      </c>
      <c r="L15" s="7"/>
      <c r="M15" s="7" t="s">
        <v>4087</v>
      </c>
      <c r="N15" s="7" t="s">
        <v>4087</v>
      </c>
    </row>
    <row r="16" ht="22.5" customHeight="1">
      <c r="A16" s="7" t="s">
        <v>4089</v>
      </c>
      <c r="B16" s="7" t="s">
        <v>2200</v>
      </c>
      <c r="C16" s="7"/>
      <c r="D16" s="7"/>
      <c r="E16" s="7" t="s">
        <v>2211</v>
      </c>
      <c r="F16" s="7" t="s">
        <v>4092</v>
      </c>
      <c r="G16" s="296" t="s">
        <v>4094</v>
      </c>
      <c r="H16" s="18"/>
      <c r="I16" s="18" t="s">
        <v>4003</v>
      </c>
      <c r="J16" s="7" t="s">
        <v>370</v>
      </c>
      <c r="K16" s="7" t="s">
        <v>153</v>
      </c>
      <c r="L16" s="7"/>
      <c r="M16" s="7" t="s">
        <v>4102</v>
      </c>
      <c r="N16" s="7" t="s">
        <v>4102</v>
      </c>
    </row>
    <row r="17" ht="22.5" customHeight="1">
      <c r="A17" s="7" t="s">
        <v>4105</v>
      </c>
      <c r="B17" s="7" t="s">
        <v>2200</v>
      </c>
      <c r="C17" s="7"/>
      <c r="D17" s="7"/>
      <c r="E17" s="7" t="s">
        <v>2211</v>
      </c>
      <c r="F17" s="7" t="s">
        <v>2463</v>
      </c>
      <c r="G17" s="296" t="s">
        <v>4108</v>
      </c>
      <c r="H17" s="18"/>
      <c r="I17" s="18" t="s">
        <v>4113</v>
      </c>
      <c r="J17" s="7" t="s">
        <v>106</v>
      </c>
      <c r="K17" s="7" t="s">
        <v>120</v>
      </c>
      <c r="L17" s="7"/>
      <c r="M17" s="7" t="s">
        <v>4116</v>
      </c>
      <c r="N17" s="7" t="s">
        <v>4116</v>
      </c>
    </row>
    <row r="18" ht="22.5" customHeight="1">
      <c r="A18" s="7" t="s">
        <v>4119</v>
      </c>
      <c r="B18" s="7" t="s">
        <v>2200</v>
      </c>
      <c r="C18" s="7"/>
      <c r="D18" s="7"/>
      <c r="E18" s="7" t="s">
        <v>2211</v>
      </c>
      <c r="F18" s="7" t="s">
        <v>2469</v>
      </c>
      <c r="G18" s="296" t="s">
        <v>4123</v>
      </c>
      <c r="H18" s="18"/>
      <c r="I18" s="18" t="s">
        <v>4113</v>
      </c>
      <c r="J18" s="7" t="s">
        <v>214</v>
      </c>
      <c r="K18" s="7" t="s">
        <v>156</v>
      </c>
      <c r="L18" s="7"/>
      <c r="M18" s="7" t="s">
        <v>4127</v>
      </c>
      <c r="N18" s="7" t="s">
        <v>4127</v>
      </c>
    </row>
    <row r="19" ht="22.5" customHeight="1">
      <c r="A19" s="7" t="s">
        <v>4129</v>
      </c>
      <c r="B19" s="7" t="s">
        <v>2200</v>
      </c>
      <c r="C19" s="7"/>
      <c r="D19" s="7"/>
      <c r="E19" s="7" t="s">
        <v>2211</v>
      </c>
      <c r="F19" s="7" t="s">
        <v>2585</v>
      </c>
      <c r="G19" s="296" t="s">
        <v>4131</v>
      </c>
      <c r="H19" s="18"/>
      <c r="I19" s="18" t="s">
        <v>4136</v>
      </c>
      <c r="J19" s="7" t="s">
        <v>239</v>
      </c>
      <c r="K19" s="7" t="s">
        <v>526</v>
      </c>
      <c r="L19" s="7"/>
      <c r="M19" s="7" t="s">
        <v>4138</v>
      </c>
      <c r="N19" s="7" t="s">
        <v>4138</v>
      </c>
    </row>
    <row r="20" ht="22.5" customHeight="1">
      <c r="A20" s="7" t="s">
        <v>4141</v>
      </c>
      <c r="B20" s="7" t="s">
        <v>2200</v>
      </c>
      <c r="C20" s="7"/>
      <c r="D20" s="7"/>
      <c r="E20" s="7" t="s">
        <v>2211</v>
      </c>
      <c r="F20" s="7" t="s">
        <v>2570</v>
      </c>
      <c r="G20" s="296" t="s">
        <v>4144</v>
      </c>
      <c r="H20" s="18"/>
      <c r="I20" s="18" t="s">
        <v>3992</v>
      </c>
      <c r="J20" s="7" t="s">
        <v>177</v>
      </c>
      <c r="K20" s="7" t="s">
        <v>159</v>
      </c>
      <c r="L20" s="7"/>
      <c r="M20" s="7" t="s">
        <v>4150</v>
      </c>
      <c r="N20" s="7" t="s">
        <v>4150</v>
      </c>
    </row>
    <row r="21" ht="22.5" customHeight="1">
      <c r="A21" s="7" t="s">
        <v>4152</v>
      </c>
      <c r="B21" s="7" t="s">
        <v>2200</v>
      </c>
      <c r="C21" s="7"/>
      <c r="D21" s="7"/>
      <c r="E21" s="7" t="s">
        <v>2211</v>
      </c>
      <c r="F21" s="7" t="s">
        <v>2543</v>
      </c>
      <c r="G21" s="296" t="s">
        <v>4157</v>
      </c>
      <c r="H21" s="18"/>
      <c r="I21" s="18" t="s">
        <v>4161</v>
      </c>
      <c r="J21" s="7" t="s">
        <v>192</v>
      </c>
      <c r="K21" s="7" t="s">
        <v>615</v>
      </c>
      <c r="L21" s="7"/>
      <c r="M21" s="7" t="s">
        <v>4164</v>
      </c>
      <c r="N21" s="7" t="s">
        <v>4164</v>
      </c>
    </row>
    <row r="22" ht="22.5" customHeight="1">
      <c r="A22" s="7" t="s">
        <v>4166</v>
      </c>
      <c r="B22" s="7" t="s">
        <v>2200</v>
      </c>
      <c r="C22" s="7"/>
      <c r="D22" s="7"/>
      <c r="E22" s="7" t="s">
        <v>2211</v>
      </c>
      <c r="F22" s="7" t="s">
        <v>2406</v>
      </c>
      <c r="G22" s="296" t="s">
        <v>4169</v>
      </c>
      <c r="H22" s="18"/>
      <c r="I22" s="18" t="s">
        <v>4173</v>
      </c>
      <c r="J22" s="7" t="s">
        <v>132</v>
      </c>
      <c r="K22" s="7" t="s">
        <v>265</v>
      </c>
      <c r="L22" s="7"/>
      <c r="M22" s="7" t="s">
        <v>4177</v>
      </c>
      <c r="N22" s="7" t="s">
        <v>4177</v>
      </c>
    </row>
    <row r="23" ht="22.5" customHeight="1">
      <c r="A23" s="7" t="s">
        <v>4179</v>
      </c>
      <c r="B23" s="7" t="s">
        <v>2200</v>
      </c>
      <c r="C23" s="7"/>
      <c r="D23" s="7"/>
      <c r="E23" s="7" t="s">
        <v>2211</v>
      </c>
      <c r="F23" s="7" t="s">
        <v>4183</v>
      </c>
      <c r="G23" s="296" t="s">
        <v>4184</v>
      </c>
      <c r="H23" s="18"/>
      <c r="I23" s="18" t="s">
        <v>4003</v>
      </c>
      <c r="J23" s="7" t="s">
        <v>151</v>
      </c>
      <c r="K23" s="7" t="s">
        <v>233</v>
      </c>
      <c r="L23" s="7"/>
      <c r="M23" s="7" t="s">
        <v>4190</v>
      </c>
      <c r="N23" s="7" t="s">
        <v>4190</v>
      </c>
    </row>
    <row r="24" ht="22.5" customHeight="1">
      <c r="A24" s="7" t="s">
        <v>4191</v>
      </c>
      <c r="B24" s="7" t="s">
        <v>2200</v>
      </c>
      <c r="C24" s="7"/>
      <c r="D24" s="7"/>
      <c r="E24" s="7" t="s">
        <v>2211</v>
      </c>
      <c r="F24" s="7" t="s">
        <v>4194</v>
      </c>
      <c r="G24" s="296" t="s">
        <v>4195</v>
      </c>
      <c r="H24" s="18"/>
      <c r="I24" s="18" t="s">
        <v>4200</v>
      </c>
      <c r="J24" s="7" t="s">
        <v>121</v>
      </c>
      <c r="K24" s="7" t="s">
        <v>771</v>
      </c>
      <c r="L24" s="7"/>
      <c r="M24" s="7" t="s">
        <v>4203</v>
      </c>
      <c r="N24" s="7" t="s">
        <v>4203</v>
      </c>
    </row>
    <row r="25" ht="22.5" customHeight="1">
      <c r="A25" s="7" t="s">
        <v>4205</v>
      </c>
      <c r="B25" s="7" t="s">
        <v>2200</v>
      </c>
      <c r="C25" s="7"/>
      <c r="D25" s="7"/>
      <c r="E25" s="7" t="s">
        <v>2211</v>
      </c>
      <c r="F25" s="7" t="s">
        <v>2524</v>
      </c>
      <c r="G25" s="296" t="s">
        <v>4210</v>
      </c>
      <c r="H25" s="18"/>
      <c r="I25" s="18" t="s">
        <v>4214</v>
      </c>
      <c r="J25" s="7" t="s">
        <v>34</v>
      </c>
      <c r="K25" s="7" t="s">
        <v>158</v>
      </c>
      <c r="L25" s="7"/>
      <c r="M25" s="7" t="s">
        <v>4219</v>
      </c>
      <c r="N25" s="7" t="s">
        <v>4219</v>
      </c>
    </row>
    <row r="26" ht="22.5" customHeight="1">
      <c r="A26" s="7" t="s">
        <v>4221</v>
      </c>
      <c r="B26" s="7" t="s">
        <v>2200</v>
      </c>
      <c r="C26" s="7"/>
      <c r="D26" s="7"/>
      <c r="E26" s="7" t="s">
        <v>2211</v>
      </c>
      <c r="F26" s="7" t="s">
        <v>4224</v>
      </c>
      <c r="G26" s="296" t="s">
        <v>4225</v>
      </c>
      <c r="H26" s="18"/>
      <c r="I26" s="18" t="s">
        <v>4136</v>
      </c>
      <c r="J26" s="7" t="s">
        <v>278</v>
      </c>
      <c r="K26" s="7" t="s">
        <v>136</v>
      </c>
      <c r="L26" s="7"/>
      <c r="M26" s="7" t="s">
        <v>4234</v>
      </c>
      <c r="N26" s="7" t="s">
        <v>4234</v>
      </c>
    </row>
    <row r="27" ht="22.5" customHeight="1">
      <c r="A27" s="7" t="s">
        <v>4236</v>
      </c>
      <c r="B27" s="7" t="s">
        <v>2200</v>
      </c>
      <c r="C27" s="7"/>
      <c r="D27" s="7"/>
      <c r="E27" s="7" t="s">
        <v>2211</v>
      </c>
      <c r="F27" s="7" t="s">
        <v>2440</v>
      </c>
      <c r="G27" s="296" t="s">
        <v>4240</v>
      </c>
      <c r="H27" s="18"/>
      <c r="I27" s="18" t="s">
        <v>4243</v>
      </c>
      <c r="J27" s="7" t="s">
        <v>110</v>
      </c>
      <c r="K27" s="7" t="s">
        <v>125</v>
      </c>
      <c r="L27" s="7"/>
      <c r="M27" s="7" t="s">
        <v>4246</v>
      </c>
      <c r="N27" s="7" t="s">
        <v>4246</v>
      </c>
    </row>
    <row r="28" ht="22.5" customHeight="1">
      <c r="A28" s="7" t="s">
        <v>4248</v>
      </c>
      <c r="B28" s="7" t="s">
        <v>2200</v>
      </c>
      <c r="C28" s="7"/>
      <c r="D28" s="7"/>
      <c r="E28" s="7" t="s">
        <v>2211</v>
      </c>
      <c r="F28" s="7" t="s">
        <v>2576</v>
      </c>
      <c r="G28" s="296" t="s">
        <v>4251</v>
      </c>
      <c r="H28" s="18"/>
      <c r="I28" s="18" t="s">
        <v>4258</v>
      </c>
      <c r="J28" s="7" t="s">
        <v>56</v>
      </c>
      <c r="K28" s="7" t="s">
        <v>376</v>
      </c>
      <c r="L28" s="7"/>
      <c r="M28" s="7" t="s">
        <v>4261</v>
      </c>
      <c r="N28" s="7" t="s">
        <v>4261</v>
      </c>
    </row>
    <row r="29" ht="22.5" customHeight="1">
      <c r="A29" s="7" t="s">
        <v>4262</v>
      </c>
      <c r="B29" s="7" t="s">
        <v>2200</v>
      </c>
      <c r="C29" s="7"/>
      <c r="D29" s="7"/>
      <c r="E29" s="7" t="s">
        <v>2211</v>
      </c>
      <c r="F29" s="7" t="s">
        <v>2519</v>
      </c>
      <c r="G29" s="296" t="s">
        <v>4266</v>
      </c>
      <c r="H29" s="18"/>
      <c r="I29" s="18" t="s">
        <v>4270</v>
      </c>
      <c r="J29" s="7" t="s">
        <v>126</v>
      </c>
      <c r="K29" s="7" t="s">
        <v>204</v>
      </c>
      <c r="L29" s="7"/>
      <c r="M29" s="7" t="s">
        <v>4275</v>
      </c>
      <c r="N29" s="7" t="s">
        <v>4275</v>
      </c>
    </row>
    <row r="30" ht="22.5" customHeight="1">
      <c r="A30" s="7" t="s">
        <v>4277</v>
      </c>
      <c r="B30" s="7" t="s">
        <v>2200</v>
      </c>
      <c r="C30" s="7"/>
      <c r="D30" s="7"/>
      <c r="E30" s="7" t="s">
        <v>2211</v>
      </c>
      <c r="F30" s="7" t="s">
        <v>4280</v>
      </c>
      <c r="G30" s="296" t="s">
        <v>4282</v>
      </c>
      <c r="H30" s="18"/>
      <c r="I30" s="18" t="s">
        <v>4200</v>
      </c>
      <c r="J30" s="7" t="s">
        <v>62</v>
      </c>
      <c r="K30" s="7" t="s">
        <v>771</v>
      </c>
      <c r="L30" s="7"/>
      <c r="M30" s="7" t="s">
        <v>4288</v>
      </c>
      <c r="N30" s="7" t="s">
        <v>4288</v>
      </c>
    </row>
    <row r="31" ht="22.5" customHeight="1">
      <c r="A31" s="7" t="s">
        <v>4291</v>
      </c>
      <c r="B31" s="7" t="s">
        <v>2200</v>
      </c>
      <c r="C31" s="7"/>
      <c r="D31" s="7"/>
      <c r="E31" s="7" t="s">
        <v>2211</v>
      </c>
      <c r="F31" s="7" t="s">
        <v>2366</v>
      </c>
      <c r="G31" s="296" t="s">
        <v>4295</v>
      </c>
      <c r="H31" s="18"/>
      <c r="I31" s="18" t="s">
        <v>4302</v>
      </c>
      <c r="J31" s="7" t="s">
        <v>97</v>
      </c>
      <c r="K31" s="7" t="s">
        <v>692</v>
      </c>
      <c r="L31" s="7"/>
      <c r="M31" s="7" t="s">
        <v>4304</v>
      </c>
      <c r="N31" s="7" t="s">
        <v>4304</v>
      </c>
    </row>
    <row r="32" ht="22.5" customHeight="1">
      <c r="A32" s="7" t="s">
        <v>4306</v>
      </c>
      <c r="B32" s="7" t="s">
        <v>2200</v>
      </c>
      <c r="C32" s="7"/>
      <c r="D32" s="7"/>
      <c r="E32" s="7" t="s">
        <v>2211</v>
      </c>
      <c r="F32" s="7" t="s">
        <v>4309</v>
      </c>
      <c r="G32" s="296" t="s">
        <v>4310</v>
      </c>
      <c r="H32" s="18"/>
      <c r="I32" s="18" t="s">
        <v>4313</v>
      </c>
      <c r="J32" s="7" t="s">
        <v>66</v>
      </c>
      <c r="K32" s="7" t="s">
        <v>1160</v>
      </c>
      <c r="L32" s="7"/>
      <c r="M32" s="7" t="s">
        <v>4314</v>
      </c>
      <c r="N32" s="7" t="s">
        <v>4314</v>
      </c>
    </row>
    <row r="33" ht="22.5" customHeight="1">
      <c r="A33" s="7" t="s">
        <v>4316</v>
      </c>
      <c r="B33" s="7" t="s">
        <v>2200</v>
      </c>
      <c r="C33" s="7"/>
      <c r="D33" s="7"/>
      <c r="E33" s="7" t="s">
        <v>2211</v>
      </c>
      <c r="F33" s="7" t="s">
        <v>2412</v>
      </c>
      <c r="G33" s="296" t="s">
        <v>4318</v>
      </c>
      <c r="H33" s="18"/>
      <c r="I33" s="18" t="s">
        <v>4321</v>
      </c>
      <c r="J33" s="7" t="s">
        <v>113</v>
      </c>
      <c r="K33" s="7" t="s">
        <v>262</v>
      </c>
      <c r="L33" s="7"/>
      <c r="M33" s="7" t="s">
        <v>4323</v>
      </c>
      <c r="N33" s="7" t="s">
        <v>4323</v>
      </c>
    </row>
    <row r="34" ht="22.5" customHeight="1">
      <c r="A34" s="7" t="s">
        <v>4325</v>
      </c>
      <c r="B34" s="7" t="s">
        <v>2200</v>
      </c>
      <c r="C34" s="7"/>
      <c r="D34" s="7"/>
      <c r="E34" s="7" t="s">
        <v>2211</v>
      </c>
      <c r="F34" s="7" t="s">
        <v>2378</v>
      </c>
      <c r="G34" s="296" t="s">
        <v>4326</v>
      </c>
      <c r="H34" s="18"/>
      <c r="I34" s="18" t="s">
        <v>4302</v>
      </c>
      <c r="J34" s="7" t="s">
        <v>335</v>
      </c>
      <c r="K34" s="7" t="s">
        <v>332</v>
      </c>
      <c r="L34" s="7"/>
      <c r="M34" s="7" t="s">
        <v>4331</v>
      </c>
      <c r="N34" s="7" t="s">
        <v>4331</v>
      </c>
    </row>
    <row r="35" ht="22.5" customHeight="1">
      <c r="A35" s="7" t="s">
        <v>4332</v>
      </c>
      <c r="B35" s="7" t="s">
        <v>2200</v>
      </c>
      <c r="C35" s="7"/>
      <c r="D35" s="7"/>
      <c r="E35" s="7" t="s">
        <v>2211</v>
      </c>
      <c r="F35" s="7" t="s">
        <v>4334</v>
      </c>
      <c r="G35" s="296" t="s">
        <v>4336</v>
      </c>
      <c r="H35" s="18"/>
      <c r="I35" s="18" t="s">
        <v>4338</v>
      </c>
      <c r="J35" s="7" t="s">
        <v>45</v>
      </c>
      <c r="K35" s="7" t="s">
        <v>377</v>
      </c>
      <c r="L35" s="7"/>
      <c r="M35" s="7" t="s">
        <v>4341</v>
      </c>
      <c r="N35" s="7" t="s">
        <v>4341</v>
      </c>
    </row>
    <row r="36" ht="22.5" customHeight="1">
      <c r="A36" s="7" t="s">
        <v>4342</v>
      </c>
      <c r="B36" s="7" t="s">
        <v>2200</v>
      </c>
      <c r="C36" s="7"/>
      <c r="D36" s="7"/>
      <c r="E36" s="7" t="s">
        <v>2211</v>
      </c>
      <c r="F36" s="7" t="s">
        <v>2371</v>
      </c>
      <c r="G36" s="296" t="s">
        <v>4345</v>
      </c>
      <c r="H36" s="18"/>
      <c r="I36" s="18" t="s">
        <v>4302</v>
      </c>
      <c r="J36" s="7" t="s">
        <v>490</v>
      </c>
      <c r="K36" s="7" t="s">
        <v>940</v>
      </c>
      <c r="L36" s="7"/>
      <c r="M36" s="7" t="s">
        <v>4349</v>
      </c>
      <c r="N36" s="7" t="s">
        <v>4349</v>
      </c>
    </row>
    <row r="37" ht="22.5" customHeight="1">
      <c r="A37" s="7" t="s">
        <v>4350</v>
      </c>
      <c r="B37" s="7" t="s">
        <v>2200</v>
      </c>
      <c r="C37" s="7"/>
      <c r="D37" s="7"/>
      <c r="E37" s="7" t="s">
        <v>2211</v>
      </c>
      <c r="F37" s="7" t="s">
        <v>2424</v>
      </c>
      <c r="G37" s="296" t="s">
        <v>4352</v>
      </c>
      <c r="H37" s="18"/>
      <c r="I37" s="18" t="s">
        <v>4355</v>
      </c>
      <c r="J37" s="7" t="s">
        <v>292</v>
      </c>
      <c r="K37" s="7" t="s">
        <v>1281</v>
      </c>
      <c r="L37" s="7"/>
      <c r="M37" s="7" t="s">
        <v>4356</v>
      </c>
      <c r="N37" s="7" t="s">
        <v>4356</v>
      </c>
    </row>
    <row r="38" ht="22.5" customHeight="1">
      <c r="A38" s="7" t="s">
        <v>4357</v>
      </c>
      <c r="B38" s="7" t="s">
        <v>2200</v>
      </c>
      <c r="C38" s="7"/>
      <c r="D38" s="7"/>
      <c r="E38" s="7" t="s">
        <v>2211</v>
      </c>
      <c r="F38" s="7" t="s">
        <v>2550</v>
      </c>
      <c r="G38" s="296" t="s">
        <v>4359</v>
      </c>
      <c r="H38" s="18"/>
      <c r="I38" s="18" t="s">
        <v>4362</v>
      </c>
      <c r="J38" s="7" t="s">
        <v>599</v>
      </c>
      <c r="K38" s="7" t="s">
        <v>201</v>
      </c>
      <c r="L38" s="7"/>
      <c r="M38" s="7" t="s">
        <v>4364</v>
      </c>
      <c r="N38" s="7" t="s">
        <v>4364</v>
      </c>
    </row>
    <row r="39" ht="22.5" customHeight="1">
      <c r="A39" s="7" t="s">
        <v>4365</v>
      </c>
      <c r="B39" s="7" t="s">
        <v>2200</v>
      </c>
      <c r="C39" s="7"/>
      <c r="D39" s="7"/>
      <c r="E39" s="7" t="s">
        <v>2211</v>
      </c>
      <c r="F39" s="7" t="s">
        <v>2479</v>
      </c>
      <c r="G39" s="296" t="s">
        <v>4368</v>
      </c>
      <c r="H39" s="18"/>
      <c r="I39" s="18" t="s">
        <v>4370</v>
      </c>
      <c r="J39" s="7" t="s">
        <v>188</v>
      </c>
      <c r="K39" s="7" t="s">
        <v>987</v>
      </c>
      <c r="L39" s="7"/>
      <c r="M39" s="7" t="s">
        <v>4371</v>
      </c>
      <c r="N39" s="7" t="s">
        <v>4371</v>
      </c>
    </row>
    <row r="40" ht="22.5" customHeight="1">
      <c r="A40" s="7" t="s">
        <v>4374</v>
      </c>
      <c r="B40" s="7" t="s">
        <v>2200</v>
      </c>
      <c r="C40" s="7"/>
      <c r="D40" s="7"/>
      <c r="E40" s="7" t="s">
        <v>2211</v>
      </c>
      <c r="F40" s="7" t="s">
        <v>2457</v>
      </c>
      <c r="G40" s="296" t="s">
        <v>4375</v>
      </c>
      <c r="H40" s="18"/>
      <c r="I40" s="18" t="s">
        <v>4377</v>
      </c>
      <c r="J40" s="7" t="s">
        <v>104</v>
      </c>
      <c r="K40" s="7" t="s">
        <v>781</v>
      </c>
      <c r="L40" s="7"/>
      <c r="M40" s="7" t="s">
        <v>4379</v>
      </c>
      <c r="N40" s="7" t="s">
        <v>4379</v>
      </c>
    </row>
    <row r="41" ht="22.5" customHeight="1">
      <c r="A41" s="7" t="s">
        <v>4381</v>
      </c>
      <c r="B41" s="7" t="s">
        <v>2200</v>
      </c>
      <c r="C41" s="7"/>
      <c r="D41" s="7"/>
      <c r="E41" s="7" t="s">
        <v>2211</v>
      </c>
      <c r="F41" s="7" t="s">
        <v>2399</v>
      </c>
      <c r="G41" s="296" t="s">
        <v>4382</v>
      </c>
      <c r="H41" s="18"/>
      <c r="I41" s="18" t="s">
        <v>4173</v>
      </c>
      <c r="J41" s="7" t="s">
        <v>65</v>
      </c>
      <c r="K41" s="7" t="s">
        <v>230</v>
      </c>
      <c r="L41" s="7"/>
      <c r="M41" s="7" t="s">
        <v>4388</v>
      </c>
      <c r="N41" s="7" t="s">
        <v>4388</v>
      </c>
    </row>
    <row r="42" ht="22.5" customHeight="1">
      <c r="A42" s="7" t="s">
        <v>4390</v>
      </c>
      <c r="B42" s="7" t="s">
        <v>2200</v>
      </c>
      <c r="C42" s="7"/>
      <c r="D42" s="7"/>
      <c r="E42" s="7" t="s">
        <v>2211</v>
      </c>
      <c r="F42" s="7" t="s">
        <v>4393</v>
      </c>
      <c r="G42" s="296" t="s">
        <v>4394</v>
      </c>
      <c r="H42" s="18"/>
      <c r="I42" s="18" t="s">
        <v>4313</v>
      </c>
      <c r="J42" s="7" t="s">
        <v>74</v>
      </c>
      <c r="K42" s="7" t="s">
        <v>1160</v>
      </c>
      <c r="L42" s="7"/>
      <c r="M42" s="7" t="s">
        <v>4398</v>
      </c>
      <c r="N42" s="7" t="s">
        <v>4398</v>
      </c>
    </row>
    <row r="43" ht="22.5" customHeight="1">
      <c r="A43" s="7" t="s">
        <v>4399</v>
      </c>
      <c r="B43" s="7" t="s">
        <v>2200</v>
      </c>
      <c r="C43" s="7"/>
      <c r="D43" s="7"/>
      <c r="E43" s="7" t="s">
        <v>2211</v>
      </c>
      <c r="F43" s="7" t="s">
        <v>4402</v>
      </c>
      <c r="G43" s="296" t="s">
        <v>4403</v>
      </c>
      <c r="H43" s="18"/>
      <c r="I43" s="18" t="s">
        <v>4321</v>
      </c>
      <c r="J43" s="7" t="s">
        <v>83</v>
      </c>
      <c r="K43" s="7" t="s">
        <v>1416</v>
      </c>
      <c r="L43" s="7"/>
      <c r="M43" s="7" t="s">
        <v>4408</v>
      </c>
      <c r="N43" s="7" t="s">
        <v>4408</v>
      </c>
    </row>
    <row r="44" ht="22.5" customHeight="1">
      <c r="A44" s="7" t="s">
        <v>4410</v>
      </c>
      <c r="B44" s="7" t="s">
        <v>2200</v>
      </c>
      <c r="C44" s="7"/>
      <c r="D44" s="7"/>
      <c r="E44" s="7" t="s">
        <v>2211</v>
      </c>
      <c r="F44" s="7" t="s">
        <v>4411</v>
      </c>
      <c r="G44" s="296" t="s">
        <v>4412</v>
      </c>
      <c r="H44" s="18"/>
      <c r="I44" s="18" t="s">
        <v>4338</v>
      </c>
      <c r="J44" s="7" t="s">
        <v>50</v>
      </c>
      <c r="K44" s="7" t="s">
        <v>377</v>
      </c>
      <c r="L44" s="7"/>
      <c r="M44" s="7" t="s">
        <v>4418</v>
      </c>
      <c r="N44" s="7" t="s">
        <v>4418</v>
      </c>
    </row>
    <row r="45" ht="22.5" customHeight="1">
      <c r="A45" s="7" t="s">
        <v>4420</v>
      </c>
      <c r="B45" s="7" t="s">
        <v>2200</v>
      </c>
      <c r="C45" s="7"/>
      <c r="D45" s="7"/>
      <c r="E45" s="7" t="s">
        <v>2211</v>
      </c>
      <c r="F45" s="7" t="s">
        <v>2558</v>
      </c>
      <c r="G45" s="296" t="s">
        <v>4422</v>
      </c>
      <c r="H45" s="18"/>
      <c r="I45" s="18" t="s">
        <v>4362</v>
      </c>
      <c r="J45" s="7" t="s">
        <v>587</v>
      </c>
      <c r="K45" s="7" t="s">
        <v>482</v>
      </c>
      <c r="L45" s="7"/>
      <c r="M45" s="7" t="s">
        <v>4428</v>
      </c>
      <c r="N45" s="7" t="s">
        <v>4428</v>
      </c>
    </row>
    <row r="46" ht="22.5" customHeight="1">
      <c r="A46" s="7" t="s">
        <v>4430</v>
      </c>
      <c r="B46" s="7" t="s">
        <v>2200</v>
      </c>
      <c r="C46" s="7"/>
      <c r="D46" s="7"/>
      <c r="E46" s="7" t="s">
        <v>2211</v>
      </c>
      <c r="F46" s="7" t="s">
        <v>2535</v>
      </c>
      <c r="G46" s="296" t="s">
        <v>4432</v>
      </c>
      <c r="H46" s="18"/>
      <c r="I46" s="18" t="s">
        <v>4214</v>
      </c>
      <c r="J46" s="7" t="s">
        <v>48</v>
      </c>
      <c r="K46" s="7" t="s">
        <v>1164</v>
      </c>
      <c r="L46" s="7"/>
      <c r="M46" s="7" t="s">
        <v>4437</v>
      </c>
      <c r="N46" s="7" t="s">
        <v>4437</v>
      </c>
    </row>
    <row r="47" ht="22.5" customHeight="1">
      <c r="A47" s="7" t="s">
        <v>4440</v>
      </c>
      <c r="B47" s="7" t="s">
        <v>2200</v>
      </c>
      <c r="C47" s="7"/>
      <c r="D47" s="7"/>
      <c r="E47" s="7" t="s">
        <v>2211</v>
      </c>
      <c r="F47" s="7" t="s">
        <v>2497</v>
      </c>
      <c r="G47" s="296" t="s">
        <v>4443</v>
      </c>
      <c r="H47" s="18"/>
      <c r="I47" s="18" t="s">
        <v>4313</v>
      </c>
      <c r="J47" s="7" t="s">
        <v>160</v>
      </c>
      <c r="K47" s="7" t="s">
        <v>123</v>
      </c>
      <c r="L47" s="7"/>
      <c r="M47" s="7" t="s">
        <v>4448</v>
      </c>
      <c r="N47" s="7" t="s">
        <v>4448</v>
      </c>
    </row>
    <row r="48" ht="22.5" customHeight="1">
      <c r="A48" s="7" t="s">
        <v>4450</v>
      </c>
      <c r="B48" s="7" t="s">
        <v>2200</v>
      </c>
      <c r="C48" s="7"/>
      <c r="D48" s="7"/>
      <c r="E48" s="7" t="s">
        <v>2211</v>
      </c>
      <c r="F48" s="7" t="s">
        <v>4452</v>
      </c>
      <c r="G48" s="296" t="s">
        <v>4454</v>
      </c>
      <c r="H48" s="18"/>
      <c r="I48" s="18" t="s">
        <v>4136</v>
      </c>
      <c r="J48" s="7" t="s">
        <v>81</v>
      </c>
      <c r="K48" s="7" t="s">
        <v>136</v>
      </c>
      <c r="L48" s="7"/>
      <c r="M48" s="7" t="s">
        <v>4459</v>
      </c>
      <c r="N48" s="7" t="s">
        <v>4459</v>
      </c>
    </row>
    <row r="49" ht="22.5" customHeight="1">
      <c r="A49" s="7" t="s">
        <v>4461</v>
      </c>
      <c r="B49" s="7" t="s">
        <v>2200</v>
      </c>
      <c r="C49" s="7"/>
      <c r="D49" s="7"/>
      <c r="E49" s="7" t="s">
        <v>2211</v>
      </c>
      <c r="F49" s="7" t="s">
        <v>4463</v>
      </c>
      <c r="G49" s="296" t="s">
        <v>4464</v>
      </c>
      <c r="H49" s="18"/>
      <c r="I49" s="18" t="s">
        <v>4003</v>
      </c>
      <c r="J49" s="7" t="s">
        <v>174</v>
      </c>
      <c r="K49" s="7" t="s">
        <v>233</v>
      </c>
      <c r="L49" s="7"/>
      <c r="M49" s="7" t="s">
        <v>4469</v>
      </c>
      <c r="N49" s="7" t="s">
        <v>4469</v>
      </c>
    </row>
    <row r="50" ht="22.5" customHeight="1">
      <c r="A50" s="7" t="s">
        <v>4471</v>
      </c>
      <c r="B50" s="7" t="s">
        <v>2200</v>
      </c>
      <c r="C50" s="7"/>
      <c r="D50" s="7"/>
      <c r="E50" s="7" t="s">
        <v>2211</v>
      </c>
      <c r="F50" s="7" t="s">
        <v>4472</v>
      </c>
      <c r="G50" s="296" t="s">
        <v>4473</v>
      </c>
      <c r="H50" s="18"/>
      <c r="I50" s="18" t="s">
        <v>4321</v>
      </c>
      <c r="J50" s="7" t="s">
        <v>9</v>
      </c>
      <c r="K50" s="7" t="s">
        <v>1416</v>
      </c>
      <c r="L50" s="7"/>
      <c r="M50" s="7" t="s">
        <v>4479</v>
      </c>
      <c r="N50" s="7" t="s">
        <v>4479</v>
      </c>
    </row>
    <row r="51" ht="22.5" customHeight="1">
      <c r="A51" s="7" t="s">
        <v>4481</v>
      </c>
      <c r="B51" s="7" t="s">
        <v>2200</v>
      </c>
      <c r="C51" s="7"/>
      <c r="D51" s="7"/>
      <c r="E51" s="7" t="s">
        <v>2211</v>
      </c>
      <c r="F51" s="7" t="s">
        <v>2539</v>
      </c>
      <c r="G51" s="296" t="s">
        <v>4483</v>
      </c>
      <c r="H51" s="18"/>
      <c r="I51" s="18" t="s">
        <v>4161</v>
      </c>
      <c r="J51" s="7" t="s">
        <v>372</v>
      </c>
      <c r="K51" s="7" t="s">
        <v>170</v>
      </c>
      <c r="L51" s="7"/>
      <c r="M51" s="7" t="s">
        <v>4487</v>
      </c>
      <c r="N51" s="7" t="s">
        <v>4487</v>
      </c>
    </row>
    <row r="52" ht="22.5" customHeight="1">
      <c r="A52" s="7" t="s">
        <v>4489</v>
      </c>
      <c r="B52" s="7" t="s">
        <v>2200</v>
      </c>
      <c r="C52" s="7"/>
      <c r="D52" s="7"/>
      <c r="E52" s="7" t="s">
        <v>2211</v>
      </c>
      <c r="F52" s="7" t="s">
        <v>4491</v>
      </c>
      <c r="G52" s="296" t="s">
        <v>4492</v>
      </c>
      <c r="H52" s="18"/>
      <c r="I52" s="18" t="s">
        <v>4370</v>
      </c>
      <c r="J52" s="7" t="s">
        <v>215</v>
      </c>
      <c r="K52" s="7" t="s">
        <v>241</v>
      </c>
      <c r="L52" s="7"/>
      <c r="M52" s="7" t="s">
        <v>4496</v>
      </c>
      <c r="N52" s="7" t="s">
        <v>4496</v>
      </c>
    </row>
    <row r="53" ht="22.5" customHeight="1">
      <c r="A53" s="7" t="s">
        <v>4497</v>
      </c>
      <c r="B53" s="7" t="s">
        <v>2200</v>
      </c>
      <c r="C53" s="7"/>
      <c r="D53" s="7"/>
      <c r="E53" s="7" t="s">
        <v>2211</v>
      </c>
      <c r="F53" s="7" t="s">
        <v>2445</v>
      </c>
      <c r="G53" s="296" t="s">
        <v>4499</v>
      </c>
      <c r="H53" s="18"/>
      <c r="I53" s="18" t="s">
        <v>4085</v>
      </c>
      <c r="J53" s="7" t="s">
        <v>94</v>
      </c>
      <c r="K53" s="7" t="s">
        <v>779</v>
      </c>
      <c r="L53" s="7"/>
      <c r="M53" s="7" t="s">
        <v>4503</v>
      </c>
      <c r="N53" s="7" t="s">
        <v>4503</v>
      </c>
    </row>
    <row r="54" ht="22.5" customHeight="1">
      <c r="A54" s="7" t="s">
        <v>4505</v>
      </c>
      <c r="B54" s="7" t="s">
        <v>2200</v>
      </c>
      <c r="C54" s="7"/>
      <c r="D54" s="7"/>
      <c r="E54" s="7" t="s">
        <v>2211</v>
      </c>
      <c r="F54" s="7" t="s">
        <v>2581</v>
      </c>
      <c r="G54" s="296" t="s">
        <v>4507</v>
      </c>
      <c r="H54" s="18"/>
      <c r="I54" s="18" t="s">
        <v>4258</v>
      </c>
      <c r="J54" s="7" t="s">
        <v>183</v>
      </c>
      <c r="K54" s="7" t="s">
        <v>1353</v>
      </c>
      <c r="L54" s="7"/>
      <c r="M54" s="7" t="s">
        <v>4511</v>
      </c>
      <c r="N54" s="7" t="s">
        <v>4511</v>
      </c>
    </row>
    <row r="55" ht="22.5" customHeight="1">
      <c r="A55" s="7" t="s">
        <v>4513</v>
      </c>
      <c r="B55" s="7" t="s">
        <v>2200</v>
      </c>
      <c r="C55" s="7"/>
      <c r="D55" s="7"/>
      <c r="E55" s="7" t="s">
        <v>2211</v>
      </c>
      <c r="F55" s="7" t="s">
        <v>4515</v>
      </c>
      <c r="G55" s="296" t="s">
        <v>4516</v>
      </c>
      <c r="H55" s="18"/>
      <c r="I55" s="18" t="s">
        <v>4338</v>
      </c>
      <c r="J55" s="7" t="s">
        <v>61</v>
      </c>
      <c r="K55" s="7" t="s">
        <v>377</v>
      </c>
      <c r="L55" s="7"/>
      <c r="M55" s="7" t="s">
        <v>4520</v>
      </c>
      <c r="N55" s="7" t="s">
        <v>4520</v>
      </c>
    </row>
    <row r="56" ht="22.5" customHeight="1">
      <c r="A56" s="7" t="s">
        <v>4523</v>
      </c>
      <c r="B56" s="7" t="s">
        <v>2200</v>
      </c>
      <c r="C56" s="7"/>
      <c r="D56" s="7"/>
      <c r="E56" s="7" t="s">
        <v>2211</v>
      </c>
      <c r="F56" s="7" t="s">
        <v>4524</v>
      </c>
      <c r="G56" s="296" t="s">
        <v>4525</v>
      </c>
      <c r="H56" s="18"/>
      <c r="I56" s="18" t="s">
        <v>4370</v>
      </c>
      <c r="J56" s="7" t="s">
        <v>251</v>
      </c>
      <c r="K56" s="7" t="s">
        <v>241</v>
      </c>
      <c r="L56" s="7"/>
      <c r="M56" s="7" t="s">
        <v>4530</v>
      </c>
      <c r="N56" s="7" t="s">
        <v>4530</v>
      </c>
    </row>
    <row r="57" ht="22.5" customHeight="1">
      <c r="A57" s="7" t="s">
        <v>4532</v>
      </c>
      <c r="B57" s="7" t="s">
        <v>2230</v>
      </c>
      <c r="C57" s="7"/>
      <c r="D57" s="7"/>
      <c r="E57" s="7" t="s">
        <v>4533</v>
      </c>
      <c r="F57" s="7" t="s">
        <v>4535</v>
      </c>
      <c r="G57" s="296" t="s">
        <v>4536</v>
      </c>
      <c r="H57" s="18"/>
      <c r="I57" s="18"/>
      <c r="J57" s="7" t="s">
        <v>112</v>
      </c>
      <c r="K57" s="7" t="s">
        <v>115</v>
      </c>
      <c r="L57" s="7"/>
      <c r="M57" s="7" t="s">
        <v>4540</v>
      </c>
      <c r="N57" s="7" t="s">
        <v>4540</v>
      </c>
    </row>
    <row r="58" ht="22.5" customHeight="1">
      <c r="A58" s="7" t="s">
        <v>4542</v>
      </c>
      <c r="B58" s="7" t="s">
        <v>2230</v>
      </c>
      <c r="C58" s="7"/>
      <c r="D58" s="7"/>
      <c r="E58" s="7" t="s">
        <v>4543</v>
      </c>
      <c r="F58" s="7" t="s">
        <v>4544</v>
      </c>
      <c r="G58" s="296" t="s">
        <v>4545</v>
      </c>
      <c r="H58" s="18"/>
      <c r="I58" s="18"/>
      <c r="J58" s="7" t="s">
        <v>152</v>
      </c>
      <c r="K58" s="7" t="s">
        <v>153</v>
      </c>
      <c r="L58" s="7"/>
      <c r="M58" s="7" t="s">
        <v>4549</v>
      </c>
      <c r="N58" s="7" t="s">
        <v>4549</v>
      </c>
    </row>
    <row r="59" ht="22.5" customHeight="1">
      <c r="A59" s="7" t="s">
        <v>4550</v>
      </c>
      <c r="B59" s="7" t="s">
        <v>2230</v>
      </c>
      <c r="C59" s="7"/>
      <c r="D59" s="7"/>
      <c r="E59" s="7" t="s">
        <v>4552</v>
      </c>
      <c r="F59" s="7" t="s">
        <v>4553</v>
      </c>
      <c r="G59" s="296" t="s">
        <v>4554</v>
      </c>
      <c r="H59" s="18"/>
      <c r="I59" s="18"/>
      <c r="J59" s="7" t="s">
        <v>89</v>
      </c>
      <c r="K59" s="7" t="s">
        <v>116</v>
      </c>
      <c r="L59" s="7"/>
      <c r="M59" s="7" t="s">
        <v>4559</v>
      </c>
      <c r="N59" s="7" t="s">
        <v>4559</v>
      </c>
    </row>
    <row r="60" ht="22.5" customHeight="1">
      <c r="A60" s="7" t="s">
        <v>4560</v>
      </c>
      <c r="B60" s="7" t="s">
        <v>2230</v>
      </c>
      <c r="C60" s="7"/>
      <c r="D60" s="7"/>
      <c r="E60" s="7" t="s">
        <v>4562</v>
      </c>
      <c r="F60" s="7" t="s">
        <v>4563</v>
      </c>
      <c r="G60" s="296" t="s">
        <v>4565</v>
      </c>
      <c r="H60" s="18"/>
      <c r="I60" s="18"/>
      <c r="J60" s="7" t="s">
        <v>99</v>
      </c>
      <c r="K60" s="7" t="s">
        <v>228</v>
      </c>
      <c r="L60" s="7"/>
      <c r="M60" s="7" t="s">
        <v>4569</v>
      </c>
      <c r="N60" s="7" t="s">
        <v>4569</v>
      </c>
    </row>
    <row r="61" ht="22.5" customHeight="1">
      <c r="A61" s="7" t="s">
        <v>4570</v>
      </c>
      <c r="B61" s="7" t="s">
        <v>2230</v>
      </c>
      <c r="C61" s="7"/>
      <c r="D61" s="7"/>
      <c r="E61" s="7" t="s">
        <v>4572</v>
      </c>
      <c r="F61" s="7" t="s">
        <v>4574</v>
      </c>
      <c r="G61" s="296" t="s">
        <v>4575</v>
      </c>
      <c r="H61" s="18"/>
      <c r="I61" s="18"/>
      <c r="J61" s="7" t="s">
        <v>178</v>
      </c>
      <c r="K61" s="7" t="s">
        <v>258</v>
      </c>
      <c r="L61" s="7"/>
      <c r="M61" s="7" t="s">
        <v>4581</v>
      </c>
      <c r="N61" s="7" t="s">
        <v>4581</v>
      </c>
    </row>
    <row r="62" ht="22.5" customHeight="1">
      <c r="A62" s="7" t="s">
        <v>4585</v>
      </c>
      <c r="B62" s="7" t="s">
        <v>2230</v>
      </c>
      <c r="C62" s="7"/>
      <c r="D62" s="7"/>
      <c r="E62" s="7" t="s">
        <v>4586</v>
      </c>
      <c r="F62" s="7" t="s">
        <v>4587</v>
      </c>
      <c r="G62" s="296" t="s">
        <v>4588</v>
      </c>
      <c r="H62" s="18"/>
      <c r="I62" s="18"/>
      <c r="J62" s="7" t="s">
        <v>295</v>
      </c>
      <c r="K62" s="7" t="s">
        <v>234</v>
      </c>
      <c r="L62" s="7"/>
      <c r="M62" s="7" t="s">
        <v>4593</v>
      </c>
      <c r="N62" s="7" t="s">
        <v>4593</v>
      </c>
    </row>
    <row r="63" ht="22.5" customHeight="1">
      <c r="A63" s="7" t="s">
        <v>4594</v>
      </c>
      <c r="B63" s="7" t="s">
        <v>2230</v>
      </c>
      <c r="C63" s="7"/>
      <c r="D63" s="7"/>
      <c r="E63" s="7" t="s">
        <v>4597</v>
      </c>
      <c r="F63" s="7" t="s">
        <v>4598</v>
      </c>
      <c r="G63" s="296" t="s">
        <v>4599</v>
      </c>
      <c r="H63" s="18"/>
      <c r="I63" s="18"/>
      <c r="J63" s="7" t="s">
        <v>284</v>
      </c>
      <c r="K63" s="7" t="s">
        <v>323</v>
      </c>
      <c r="L63" s="7"/>
      <c r="M63" s="7" t="s">
        <v>4602</v>
      </c>
      <c r="N63" s="7" t="s">
        <v>4602</v>
      </c>
    </row>
    <row r="64" ht="22.5" customHeight="1">
      <c r="A64" s="7" t="s">
        <v>4603</v>
      </c>
      <c r="B64" s="7" t="s">
        <v>2230</v>
      </c>
      <c r="C64" s="7"/>
      <c r="D64" s="7"/>
      <c r="E64" s="7" t="s">
        <v>4606</v>
      </c>
      <c r="F64" s="7" t="s">
        <v>4608</v>
      </c>
      <c r="G64" s="296" t="s">
        <v>4609</v>
      </c>
      <c r="H64" s="18"/>
      <c r="I64" s="18"/>
      <c r="J64" s="7" t="s">
        <v>143</v>
      </c>
      <c r="K64" s="7" t="s">
        <v>260</v>
      </c>
      <c r="L64" s="7"/>
      <c r="M64" s="7" t="s">
        <v>4613</v>
      </c>
      <c r="N64" s="7" t="s">
        <v>4613</v>
      </c>
    </row>
    <row r="65" ht="22.5" customHeight="1">
      <c r="A65" s="7" t="s">
        <v>4614</v>
      </c>
      <c r="B65" s="7" t="s">
        <v>2230</v>
      </c>
      <c r="C65" s="7"/>
      <c r="D65" s="7"/>
      <c r="E65" s="7" t="s">
        <v>4615</v>
      </c>
      <c r="F65" s="7" t="s">
        <v>4617</v>
      </c>
      <c r="G65" s="296" t="s">
        <v>4619</v>
      </c>
      <c r="H65" s="18"/>
      <c r="I65" s="18"/>
      <c r="J65" s="7" t="s">
        <v>370</v>
      </c>
      <c r="K65" s="7" t="s">
        <v>153</v>
      </c>
      <c r="L65" s="7"/>
      <c r="M65" s="7" t="s">
        <v>4623</v>
      </c>
      <c r="N65" s="7" t="s">
        <v>4623</v>
      </c>
    </row>
    <row r="66" ht="22.5" customHeight="1">
      <c r="A66" s="7" t="s">
        <v>4625</v>
      </c>
      <c r="B66" s="7" t="s">
        <v>2230</v>
      </c>
      <c r="C66" s="7"/>
      <c r="D66" s="7"/>
      <c r="E66" s="7" t="s">
        <v>4626</v>
      </c>
      <c r="F66" s="7" t="s">
        <v>4627</v>
      </c>
      <c r="G66" s="296" t="s">
        <v>4628</v>
      </c>
      <c r="H66" s="18"/>
      <c r="I66" s="18"/>
      <c r="J66" s="7" t="s">
        <v>106</v>
      </c>
      <c r="K66" s="7" t="s">
        <v>120</v>
      </c>
      <c r="L66" s="7"/>
      <c r="M66" s="7" t="s">
        <v>4633</v>
      </c>
      <c r="N66" s="7" t="s">
        <v>4633</v>
      </c>
    </row>
    <row r="67" ht="22.5" customHeight="1">
      <c r="A67" s="7" t="s">
        <v>4636</v>
      </c>
      <c r="B67" s="7" t="s">
        <v>2230</v>
      </c>
      <c r="C67" s="7"/>
      <c r="D67" s="7"/>
      <c r="E67" s="7" t="s">
        <v>4637</v>
      </c>
      <c r="F67" s="7" t="s">
        <v>4638</v>
      </c>
      <c r="G67" s="296" t="s">
        <v>4639</v>
      </c>
      <c r="H67" s="18"/>
      <c r="I67" s="18"/>
      <c r="J67" s="7" t="s">
        <v>214</v>
      </c>
      <c r="K67" s="7" t="s">
        <v>156</v>
      </c>
      <c r="L67" s="7"/>
      <c r="M67" s="7" t="s">
        <v>4645</v>
      </c>
      <c r="N67" s="7" t="s">
        <v>4645</v>
      </c>
    </row>
    <row r="68" ht="22.5" customHeight="1">
      <c r="A68" s="7" t="s">
        <v>4647</v>
      </c>
      <c r="B68" s="7" t="s">
        <v>2230</v>
      </c>
      <c r="C68" s="7"/>
      <c r="D68" s="7"/>
      <c r="E68" s="7" t="s">
        <v>4648</v>
      </c>
      <c r="F68" s="7" t="s">
        <v>4649</v>
      </c>
      <c r="G68" s="296" t="s">
        <v>4650</v>
      </c>
      <c r="H68" s="18"/>
      <c r="I68" s="18"/>
      <c r="J68" s="7" t="s">
        <v>239</v>
      </c>
      <c r="K68" s="7" t="s">
        <v>526</v>
      </c>
      <c r="L68" s="7"/>
      <c r="M68" s="7" t="s">
        <v>4655</v>
      </c>
      <c r="N68" s="7" t="s">
        <v>4655</v>
      </c>
    </row>
    <row r="69" ht="22.5" customHeight="1">
      <c r="A69" s="7" t="s">
        <v>4658</v>
      </c>
      <c r="B69" s="7" t="s">
        <v>2230</v>
      </c>
      <c r="C69" s="7"/>
      <c r="D69" s="7"/>
      <c r="E69" s="7" t="s">
        <v>4660</v>
      </c>
      <c r="F69" s="7" t="s">
        <v>4661</v>
      </c>
      <c r="G69" s="296" t="s">
        <v>4662</v>
      </c>
      <c r="H69" s="18"/>
      <c r="I69" s="18"/>
      <c r="J69" s="7" t="s">
        <v>177</v>
      </c>
      <c r="K69" s="7" t="s">
        <v>159</v>
      </c>
      <c r="L69" s="7"/>
      <c r="M69" s="7" t="s">
        <v>4665</v>
      </c>
      <c r="N69" s="7" t="s">
        <v>4665</v>
      </c>
    </row>
    <row r="70" ht="22.5" customHeight="1">
      <c r="A70" s="7" t="s">
        <v>4666</v>
      </c>
      <c r="B70" s="7" t="s">
        <v>2230</v>
      </c>
      <c r="C70" s="7"/>
      <c r="D70" s="7"/>
      <c r="E70" s="7" t="s">
        <v>4669</v>
      </c>
      <c r="F70" s="7" t="s">
        <v>4671</v>
      </c>
      <c r="G70" s="296" t="s">
        <v>4672</v>
      </c>
      <c r="H70" s="18"/>
      <c r="I70" s="18"/>
      <c r="J70" s="7" t="s">
        <v>192</v>
      </c>
      <c r="K70" s="7" t="s">
        <v>615</v>
      </c>
      <c r="L70" s="7"/>
      <c r="M70" s="7" t="s">
        <v>4675</v>
      </c>
      <c r="N70" s="7" t="s">
        <v>4675</v>
      </c>
    </row>
    <row r="71" ht="22.5" customHeight="1">
      <c r="A71" s="7" t="s">
        <v>4677</v>
      </c>
      <c r="B71" s="7" t="s">
        <v>2230</v>
      </c>
      <c r="C71" s="7"/>
      <c r="D71" s="7"/>
      <c r="E71" s="7" t="s">
        <v>4681</v>
      </c>
      <c r="F71" s="7" t="s">
        <v>4682</v>
      </c>
      <c r="G71" s="296" t="s">
        <v>4683</v>
      </c>
      <c r="H71" s="18"/>
      <c r="I71" s="18"/>
      <c r="J71" s="7" t="s">
        <v>132</v>
      </c>
      <c r="K71" s="7" t="s">
        <v>265</v>
      </c>
      <c r="L71" s="7"/>
      <c r="M71" s="7" t="s">
        <v>4686</v>
      </c>
      <c r="N71" s="7" t="s">
        <v>4686</v>
      </c>
    </row>
    <row r="72" ht="22.5" customHeight="1">
      <c r="A72" s="7" t="s">
        <v>4689</v>
      </c>
      <c r="B72" s="7" t="s">
        <v>2230</v>
      </c>
      <c r="C72" s="7"/>
      <c r="D72" s="7"/>
      <c r="E72" s="7" t="s">
        <v>4691</v>
      </c>
      <c r="F72" s="7" t="s">
        <v>4692</v>
      </c>
      <c r="G72" s="296" t="s">
        <v>4693</v>
      </c>
      <c r="H72" s="18"/>
      <c r="I72" s="18"/>
      <c r="J72" s="7" t="s">
        <v>151</v>
      </c>
      <c r="K72" s="7" t="s">
        <v>233</v>
      </c>
      <c r="L72" s="7"/>
      <c r="M72" s="7" t="s">
        <v>4700</v>
      </c>
      <c r="N72" s="7" t="s">
        <v>4700</v>
      </c>
    </row>
    <row r="73" ht="22.5" customHeight="1">
      <c r="A73" s="7" t="s">
        <v>4701</v>
      </c>
      <c r="B73" s="7" t="s">
        <v>2230</v>
      </c>
      <c r="C73" s="7"/>
      <c r="D73" s="7"/>
      <c r="E73" s="7" t="s">
        <v>4705</v>
      </c>
      <c r="F73" s="7" t="s">
        <v>4707</v>
      </c>
      <c r="G73" s="296" t="s">
        <v>4709</v>
      </c>
      <c r="H73" s="18"/>
      <c r="I73" s="18"/>
      <c r="J73" s="7" t="s">
        <v>121</v>
      </c>
      <c r="K73" s="7" t="s">
        <v>771</v>
      </c>
      <c r="L73" s="7"/>
      <c r="M73" s="7" t="s">
        <v>4713</v>
      </c>
      <c r="N73" s="7" t="s">
        <v>4713</v>
      </c>
    </row>
    <row r="74" ht="22.5" customHeight="1">
      <c r="A74" s="7" t="s">
        <v>4716</v>
      </c>
      <c r="B74" s="7" t="s">
        <v>2230</v>
      </c>
      <c r="C74" s="7"/>
      <c r="D74" s="7"/>
      <c r="E74" s="7" t="s">
        <v>4718</v>
      </c>
      <c r="F74" s="7" t="s">
        <v>4720</v>
      </c>
      <c r="G74" s="296" t="s">
        <v>4721</v>
      </c>
      <c r="H74" s="18"/>
      <c r="I74" s="18"/>
      <c r="J74" s="7" t="s">
        <v>34</v>
      </c>
      <c r="K74" s="7" t="s">
        <v>158</v>
      </c>
      <c r="L74" s="7"/>
      <c r="M74" s="7" t="s">
        <v>4726</v>
      </c>
      <c r="N74" s="7" t="s">
        <v>4726</v>
      </c>
    </row>
    <row r="75" ht="22.5" customHeight="1">
      <c r="A75" s="7" t="s">
        <v>4729</v>
      </c>
      <c r="B75" s="7" t="s">
        <v>2230</v>
      </c>
      <c r="C75" s="7"/>
      <c r="D75" s="7"/>
      <c r="E75" s="7" t="s">
        <v>4730</v>
      </c>
      <c r="F75" s="7" t="s">
        <v>4731</v>
      </c>
      <c r="G75" s="296" t="s">
        <v>4732</v>
      </c>
      <c r="H75" s="18"/>
      <c r="I75" s="18"/>
      <c r="J75" s="7" t="s">
        <v>278</v>
      </c>
      <c r="K75" s="7" t="s">
        <v>136</v>
      </c>
      <c r="L75" s="7"/>
      <c r="M75" s="7" t="s">
        <v>4737</v>
      </c>
      <c r="N75" s="7" t="s">
        <v>4737</v>
      </c>
    </row>
    <row r="76" ht="22.5" customHeight="1">
      <c r="A76" s="7" t="s">
        <v>4738</v>
      </c>
      <c r="B76" s="7" t="s">
        <v>2230</v>
      </c>
      <c r="C76" s="7"/>
      <c r="D76" s="7"/>
      <c r="E76" s="7" t="s">
        <v>4740</v>
      </c>
      <c r="F76" s="7" t="s">
        <v>4742</v>
      </c>
      <c r="G76" s="296" t="s">
        <v>4743</v>
      </c>
      <c r="H76" s="18"/>
      <c r="I76" s="18"/>
      <c r="J76" s="7" t="s">
        <v>110</v>
      </c>
      <c r="K76" s="7" t="s">
        <v>125</v>
      </c>
      <c r="L76" s="7"/>
      <c r="M76" s="7" t="s">
        <v>4747</v>
      </c>
      <c r="N76" s="7" t="s">
        <v>4747</v>
      </c>
    </row>
    <row r="77" ht="22.5" customHeight="1">
      <c r="A77" s="7" t="s">
        <v>4748</v>
      </c>
      <c r="B77" s="7" t="s">
        <v>2230</v>
      </c>
      <c r="C77" s="7"/>
      <c r="D77" s="7"/>
      <c r="E77" s="7" t="s">
        <v>4751</v>
      </c>
      <c r="F77" s="7" t="s">
        <v>4752</v>
      </c>
      <c r="G77" s="296" t="s">
        <v>4753</v>
      </c>
      <c r="H77" s="18"/>
      <c r="I77" s="18"/>
      <c r="J77" s="7" t="s">
        <v>56</v>
      </c>
      <c r="K77" s="7" t="s">
        <v>376</v>
      </c>
      <c r="L77" s="7"/>
      <c r="M77" s="7" t="s">
        <v>4757</v>
      </c>
      <c r="N77" s="7" t="s">
        <v>4757</v>
      </c>
    </row>
    <row r="78" ht="22.5" customHeight="1">
      <c r="A78" s="7" t="s">
        <v>4759</v>
      </c>
      <c r="B78" s="7" t="s">
        <v>2230</v>
      </c>
      <c r="C78" s="7"/>
      <c r="D78" s="7"/>
      <c r="E78" s="7" t="s">
        <v>4761</v>
      </c>
      <c r="F78" s="7" t="s">
        <v>4762</v>
      </c>
      <c r="G78" s="296" t="s">
        <v>4763</v>
      </c>
      <c r="H78" s="18"/>
      <c r="I78" s="18"/>
      <c r="J78" s="7" t="s">
        <v>126</v>
      </c>
      <c r="K78" s="7" t="s">
        <v>204</v>
      </c>
      <c r="L78" s="7"/>
      <c r="M78" s="7" t="s">
        <v>4767</v>
      </c>
      <c r="N78" s="7" t="s">
        <v>4767</v>
      </c>
    </row>
    <row r="79" ht="22.5" customHeight="1">
      <c r="A79" s="7" t="s">
        <v>4769</v>
      </c>
      <c r="B79" s="7" t="s">
        <v>2230</v>
      </c>
      <c r="C79" s="7"/>
      <c r="D79" s="7"/>
      <c r="E79" s="7" t="s">
        <v>4771</v>
      </c>
      <c r="F79" s="7" t="s">
        <v>4772</v>
      </c>
      <c r="G79" s="296" t="s">
        <v>4774</v>
      </c>
      <c r="H79" s="18"/>
      <c r="I79" s="18"/>
      <c r="J79" s="7" t="s">
        <v>62</v>
      </c>
      <c r="K79" s="7" t="s">
        <v>771</v>
      </c>
      <c r="L79" s="7"/>
      <c r="M79" s="7" t="s">
        <v>4781</v>
      </c>
      <c r="N79" s="7" t="s">
        <v>4781</v>
      </c>
    </row>
    <row r="80" ht="22.5" customHeight="1">
      <c r="A80" s="7" t="s">
        <v>4783</v>
      </c>
      <c r="B80" s="7" t="s">
        <v>2230</v>
      </c>
      <c r="C80" s="7"/>
      <c r="D80" s="7"/>
      <c r="E80" s="7" t="s">
        <v>4784</v>
      </c>
      <c r="F80" s="7" t="s">
        <v>4785</v>
      </c>
      <c r="G80" s="296" t="s">
        <v>4786</v>
      </c>
      <c r="H80" s="18"/>
      <c r="I80" s="18"/>
      <c r="J80" s="7" t="s">
        <v>97</v>
      </c>
      <c r="K80" s="7" t="s">
        <v>692</v>
      </c>
      <c r="L80" s="7"/>
      <c r="M80" s="7" t="s">
        <v>4792</v>
      </c>
      <c r="N80" s="7" t="s">
        <v>4792</v>
      </c>
    </row>
    <row r="81" ht="22.5" customHeight="1">
      <c r="A81" s="7" t="s">
        <v>4794</v>
      </c>
      <c r="B81" s="7" t="s">
        <v>2230</v>
      </c>
      <c r="C81" s="7"/>
      <c r="D81" s="7"/>
      <c r="E81" s="7" t="s">
        <v>4795</v>
      </c>
      <c r="F81" s="7" t="s">
        <v>4796</v>
      </c>
      <c r="G81" s="296" t="s">
        <v>4798</v>
      </c>
      <c r="H81" s="18"/>
      <c r="I81" s="18"/>
      <c r="J81" s="7" t="s">
        <v>66</v>
      </c>
      <c r="K81" s="7" t="s">
        <v>1160</v>
      </c>
      <c r="L81" s="7"/>
      <c r="M81" s="7" t="s">
        <v>4804</v>
      </c>
      <c r="N81" s="7" t="s">
        <v>4804</v>
      </c>
    </row>
    <row r="82" ht="22.5" customHeight="1">
      <c r="A82" s="7" t="s">
        <v>4805</v>
      </c>
      <c r="B82" s="7" t="s">
        <v>2230</v>
      </c>
      <c r="C82" s="7"/>
      <c r="D82" s="7"/>
      <c r="E82" s="7" t="s">
        <v>4807</v>
      </c>
      <c r="F82" s="7" t="s">
        <v>4808</v>
      </c>
      <c r="G82" s="296" t="s">
        <v>4810</v>
      </c>
      <c r="H82" s="18"/>
      <c r="I82" s="18"/>
      <c r="J82" s="7" t="s">
        <v>113</v>
      </c>
      <c r="K82" s="7" t="s">
        <v>262</v>
      </c>
      <c r="L82" s="7"/>
      <c r="M82" s="7" t="s">
        <v>4815</v>
      </c>
      <c r="N82" s="7" t="s">
        <v>4815</v>
      </c>
    </row>
    <row r="83" ht="22.5" customHeight="1">
      <c r="A83" s="7" t="s">
        <v>4818</v>
      </c>
      <c r="B83" s="7" t="s">
        <v>2230</v>
      </c>
      <c r="C83" s="7"/>
      <c r="D83" s="7"/>
      <c r="E83" s="7" t="s">
        <v>4819</v>
      </c>
      <c r="F83" s="7" t="s">
        <v>4821</v>
      </c>
      <c r="G83" s="296" t="s">
        <v>4823</v>
      </c>
      <c r="H83" s="18"/>
      <c r="I83" s="18"/>
      <c r="J83" s="7" t="s">
        <v>335</v>
      </c>
      <c r="K83" s="7" t="s">
        <v>332</v>
      </c>
      <c r="L83" s="7"/>
      <c r="M83" s="7" t="s">
        <v>4827</v>
      </c>
      <c r="N83" s="7" t="s">
        <v>4827</v>
      </c>
    </row>
    <row r="84" ht="22.5" customHeight="1">
      <c r="A84" s="7" t="s">
        <v>4828</v>
      </c>
      <c r="B84" s="7" t="s">
        <v>2230</v>
      </c>
      <c r="C84" s="7"/>
      <c r="D84" s="7"/>
      <c r="E84" s="7" t="s">
        <v>4831</v>
      </c>
      <c r="F84" s="7" t="s">
        <v>4832</v>
      </c>
      <c r="G84" s="296" t="s">
        <v>4833</v>
      </c>
      <c r="H84" s="18"/>
      <c r="I84" s="18"/>
      <c r="J84" s="7" t="s">
        <v>45</v>
      </c>
      <c r="K84" s="7" t="s">
        <v>377</v>
      </c>
      <c r="L84" s="7"/>
      <c r="M84" s="7" t="s">
        <v>4838</v>
      </c>
      <c r="N84" s="7" t="s">
        <v>4838</v>
      </c>
    </row>
    <row r="85" ht="22.5" customHeight="1">
      <c r="A85" s="7" t="s">
        <v>4839</v>
      </c>
      <c r="B85" s="7" t="s">
        <v>2230</v>
      </c>
      <c r="C85" s="7"/>
      <c r="D85" s="7"/>
      <c r="E85" s="7" t="s">
        <v>4841</v>
      </c>
      <c r="F85" s="7" t="s">
        <v>4843</v>
      </c>
      <c r="G85" s="296" t="s">
        <v>4845</v>
      </c>
      <c r="H85" s="18"/>
      <c r="I85" s="18"/>
      <c r="J85" s="7" t="s">
        <v>490</v>
      </c>
      <c r="K85" s="7" t="s">
        <v>940</v>
      </c>
      <c r="L85" s="7"/>
      <c r="M85" s="7" t="s">
        <v>4850</v>
      </c>
      <c r="N85" s="7" t="s">
        <v>4850</v>
      </c>
    </row>
    <row r="86" ht="22.5" customHeight="1">
      <c r="A86" s="7" t="s">
        <v>4851</v>
      </c>
      <c r="B86" s="7" t="s">
        <v>2230</v>
      </c>
      <c r="C86" s="7"/>
      <c r="D86" s="7"/>
      <c r="E86" s="7" t="s">
        <v>4853</v>
      </c>
      <c r="F86" s="7" t="s">
        <v>4854</v>
      </c>
      <c r="G86" s="296" t="s">
        <v>4856</v>
      </c>
      <c r="H86" s="18"/>
      <c r="I86" s="18"/>
      <c r="J86" s="7" t="s">
        <v>292</v>
      </c>
      <c r="K86" s="7" t="s">
        <v>1281</v>
      </c>
      <c r="L86" s="7"/>
      <c r="M86" s="7" t="s">
        <v>4863</v>
      </c>
      <c r="N86" s="7" t="s">
        <v>4863</v>
      </c>
    </row>
    <row r="87" ht="22.5" customHeight="1">
      <c r="A87" s="7" t="s">
        <v>4866</v>
      </c>
      <c r="B87" s="7" t="s">
        <v>2230</v>
      </c>
      <c r="C87" s="7"/>
      <c r="D87" s="7"/>
      <c r="E87" s="7" t="s">
        <v>4867</v>
      </c>
      <c r="F87" s="7" t="s">
        <v>4868</v>
      </c>
      <c r="G87" s="296" t="s">
        <v>4869</v>
      </c>
      <c r="H87" s="18"/>
      <c r="I87" s="18"/>
      <c r="J87" s="7" t="s">
        <v>599</v>
      </c>
      <c r="K87" s="7" t="s">
        <v>201</v>
      </c>
      <c r="L87" s="7"/>
      <c r="M87" s="7" t="s">
        <v>4875</v>
      </c>
      <c r="N87" s="7" t="s">
        <v>4875</v>
      </c>
    </row>
    <row r="88" ht="22.5" customHeight="1">
      <c r="A88" s="7" t="s">
        <v>4876</v>
      </c>
      <c r="B88" s="7" t="s">
        <v>2230</v>
      </c>
      <c r="C88" s="7"/>
      <c r="D88" s="7"/>
      <c r="E88" s="7" t="s">
        <v>4877</v>
      </c>
      <c r="F88" s="7" t="s">
        <v>4878</v>
      </c>
      <c r="G88" s="296" t="s">
        <v>4880</v>
      </c>
      <c r="H88" s="18"/>
      <c r="I88" s="18"/>
      <c r="J88" s="7" t="s">
        <v>188</v>
      </c>
      <c r="K88" s="7" t="s">
        <v>987</v>
      </c>
      <c r="L88" s="7"/>
      <c r="M88" s="7" t="s">
        <v>4883</v>
      </c>
      <c r="N88" s="7" t="s">
        <v>4883</v>
      </c>
    </row>
    <row r="89" ht="22.5" customHeight="1">
      <c r="A89" s="7" t="s">
        <v>4885</v>
      </c>
      <c r="B89" s="7" t="s">
        <v>2230</v>
      </c>
      <c r="C89" s="7"/>
      <c r="D89" s="7"/>
      <c r="E89" s="7" t="s">
        <v>4888</v>
      </c>
      <c r="F89" s="7" t="s">
        <v>4890</v>
      </c>
      <c r="G89" s="296" t="s">
        <v>4891</v>
      </c>
      <c r="H89" s="18"/>
      <c r="I89" s="18"/>
      <c r="J89" s="7" t="s">
        <v>104</v>
      </c>
      <c r="K89" s="7" t="s">
        <v>781</v>
      </c>
      <c r="L89" s="7"/>
      <c r="M89" s="7" t="s">
        <v>4895</v>
      </c>
      <c r="N89" s="7" t="s">
        <v>4895</v>
      </c>
    </row>
    <row r="90" ht="22.5" customHeight="1">
      <c r="A90" s="7" t="s">
        <v>4896</v>
      </c>
      <c r="B90" s="7" t="s">
        <v>2230</v>
      </c>
      <c r="C90" s="7"/>
      <c r="D90" s="7"/>
      <c r="E90" s="7" t="s">
        <v>4897</v>
      </c>
      <c r="F90" s="7" t="s">
        <v>4898</v>
      </c>
      <c r="G90" s="296" t="s">
        <v>4900</v>
      </c>
      <c r="H90" s="18"/>
      <c r="I90" s="18"/>
      <c r="J90" s="7" t="s">
        <v>65</v>
      </c>
      <c r="K90" s="7" t="s">
        <v>230</v>
      </c>
      <c r="L90" s="7"/>
      <c r="M90" s="7" t="s">
        <v>4905</v>
      </c>
      <c r="N90" s="7" t="s">
        <v>4905</v>
      </c>
    </row>
    <row r="91" ht="22.5" customHeight="1">
      <c r="A91" s="7" t="s">
        <v>4907</v>
      </c>
      <c r="B91" s="7" t="s">
        <v>2230</v>
      </c>
      <c r="C91" s="7"/>
      <c r="D91" s="7"/>
      <c r="E91" s="7" t="s">
        <v>4910</v>
      </c>
      <c r="F91" s="7" t="s">
        <v>4911</v>
      </c>
      <c r="G91" s="296" t="s">
        <v>4912</v>
      </c>
      <c r="H91" s="18"/>
      <c r="I91" s="18"/>
      <c r="J91" s="7" t="s">
        <v>74</v>
      </c>
      <c r="K91" s="7" t="s">
        <v>1160</v>
      </c>
      <c r="L91" s="7"/>
      <c r="M91" s="7" t="s">
        <v>4915</v>
      </c>
      <c r="N91" s="7" t="s">
        <v>4915</v>
      </c>
    </row>
    <row r="92" ht="22.5" customHeight="1">
      <c r="A92" s="7" t="s">
        <v>4916</v>
      </c>
      <c r="B92" s="7" t="s">
        <v>2230</v>
      </c>
      <c r="C92" s="7"/>
      <c r="D92" s="7"/>
      <c r="E92" s="7" t="s">
        <v>4920</v>
      </c>
      <c r="F92" s="7" t="s">
        <v>4921</v>
      </c>
      <c r="G92" s="296" t="s">
        <v>4922</v>
      </c>
      <c r="H92" s="18"/>
      <c r="I92" s="18"/>
      <c r="J92" s="7" t="s">
        <v>83</v>
      </c>
      <c r="K92" s="7" t="s">
        <v>1416</v>
      </c>
      <c r="L92" s="7"/>
      <c r="M92" s="7" t="s">
        <v>4925</v>
      </c>
      <c r="N92" s="7" t="s">
        <v>4925</v>
      </c>
    </row>
    <row r="93" ht="22.5" customHeight="1">
      <c r="A93" s="7" t="s">
        <v>4927</v>
      </c>
      <c r="B93" s="7" t="s">
        <v>2230</v>
      </c>
      <c r="C93" s="7"/>
      <c r="D93" s="7"/>
      <c r="E93" s="7" t="s">
        <v>4929</v>
      </c>
      <c r="F93" s="7" t="s">
        <v>4930</v>
      </c>
      <c r="G93" s="296" t="s">
        <v>4931</v>
      </c>
      <c r="H93" s="18"/>
      <c r="I93" s="18"/>
      <c r="J93" s="7" t="s">
        <v>50</v>
      </c>
      <c r="K93" s="7" t="s">
        <v>377</v>
      </c>
      <c r="L93" s="7"/>
      <c r="M93" s="7" t="s">
        <v>4935</v>
      </c>
      <c r="N93" s="7" t="s">
        <v>4935</v>
      </c>
    </row>
    <row r="94" ht="22.5" customHeight="1">
      <c r="A94" s="7" t="s">
        <v>4937</v>
      </c>
      <c r="B94" s="7" t="s">
        <v>2230</v>
      </c>
      <c r="C94" s="7"/>
      <c r="D94" s="7"/>
      <c r="E94" s="7" t="s">
        <v>4938</v>
      </c>
      <c r="F94" s="7" t="s">
        <v>4939</v>
      </c>
      <c r="G94" s="296" t="s">
        <v>4940</v>
      </c>
      <c r="H94" s="18"/>
      <c r="I94" s="18"/>
      <c r="J94" s="7" t="s">
        <v>587</v>
      </c>
      <c r="K94" s="7" t="s">
        <v>482</v>
      </c>
      <c r="L94" s="7"/>
      <c r="M94" s="7" t="s">
        <v>4943</v>
      </c>
      <c r="N94" s="7" t="s">
        <v>4943</v>
      </c>
    </row>
    <row r="95" ht="22.5" customHeight="1">
      <c r="A95" s="7" t="s">
        <v>4944</v>
      </c>
      <c r="B95" s="7" t="s">
        <v>2230</v>
      </c>
      <c r="C95" s="7"/>
      <c r="D95" s="7"/>
      <c r="E95" s="7" t="s">
        <v>4946</v>
      </c>
      <c r="F95" s="7" t="s">
        <v>4948</v>
      </c>
      <c r="G95" s="296" t="s">
        <v>4949</v>
      </c>
      <c r="H95" s="18"/>
      <c r="I95" s="18"/>
      <c r="J95" s="7" t="s">
        <v>48</v>
      </c>
      <c r="K95" s="7" t="s">
        <v>1164</v>
      </c>
      <c r="L95" s="7"/>
      <c r="M95" s="7" t="s">
        <v>4952</v>
      </c>
      <c r="N95" s="7" t="s">
        <v>4952</v>
      </c>
    </row>
    <row r="96" ht="22.5" customHeight="1">
      <c r="A96" s="7" t="s">
        <v>4954</v>
      </c>
      <c r="B96" s="7" t="s">
        <v>2230</v>
      </c>
      <c r="C96" s="7"/>
      <c r="D96" s="7"/>
      <c r="E96" s="7" t="s">
        <v>4956</v>
      </c>
      <c r="F96" s="7" t="s">
        <v>4957</v>
      </c>
      <c r="G96" s="296" t="s">
        <v>4959</v>
      </c>
      <c r="H96" s="18"/>
      <c r="I96" s="18"/>
      <c r="J96" s="7" t="s">
        <v>160</v>
      </c>
      <c r="K96" s="7" t="s">
        <v>123</v>
      </c>
      <c r="L96" s="7"/>
      <c r="M96" s="7" t="s">
        <v>4966</v>
      </c>
      <c r="N96" s="7" t="s">
        <v>4966</v>
      </c>
    </row>
    <row r="97" ht="22.5" customHeight="1">
      <c r="A97" s="7" t="s">
        <v>4969</v>
      </c>
      <c r="B97" s="7" t="s">
        <v>2230</v>
      </c>
      <c r="C97" s="7"/>
      <c r="D97" s="7"/>
      <c r="E97" s="7" t="s">
        <v>4972</v>
      </c>
      <c r="F97" s="7" t="s">
        <v>4973</v>
      </c>
      <c r="G97" s="296" t="s">
        <v>4976</v>
      </c>
      <c r="H97" s="18"/>
      <c r="I97" s="18"/>
      <c r="J97" s="7" t="s">
        <v>81</v>
      </c>
      <c r="K97" s="7" t="s">
        <v>136</v>
      </c>
      <c r="L97" s="7"/>
      <c r="M97" s="7" t="s">
        <v>4980</v>
      </c>
      <c r="N97" s="7" t="s">
        <v>4980</v>
      </c>
    </row>
    <row r="98" ht="22.5" customHeight="1">
      <c r="A98" s="7" t="s">
        <v>4983</v>
      </c>
      <c r="B98" s="7" t="s">
        <v>2230</v>
      </c>
      <c r="C98" s="7"/>
      <c r="D98" s="7"/>
      <c r="E98" s="7" t="s">
        <v>4984</v>
      </c>
      <c r="F98" s="7" t="s">
        <v>4985</v>
      </c>
      <c r="G98" s="296" t="s">
        <v>4986</v>
      </c>
      <c r="H98" s="18"/>
      <c r="I98" s="18"/>
      <c r="J98" s="7" t="s">
        <v>174</v>
      </c>
      <c r="K98" s="7" t="s">
        <v>233</v>
      </c>
      <c r="L98" s="7"/>
      <c r="M98" s="7" t="s">
        <v>4991</v>
      </c>
      <c r="N98" s="7" t="s">
        <v>4991</v>
      </c>
    </row>
    <row r="99" ht="22.5" customHeight="1">
      <c r="A99" s="7" t="s">
        <v>4994</v>
      </c>
      <c r="B99" s="7" t="s">
        <v>2230</v>
      </c>
      <c r="C99" s="7"/>
      <c r="D99" s="7"/>
      <c r="E99" s="7" t="s">
        <v>4995</v>
      </c>
      <c r="F99" s="7" t="s">
        <v>4996</v>
      </c>
      <c r="G99" s="296" t="s">
        <v>4997</v>
      </c>
      <c r="H99" s="18"/>
      <c r="I99" s="18"/>
      <c r="J99" s="7" t="s">
        <v>9</v>
      </c>
      <c r="K99" s="7" t="s">
        <v>1416</v>
      </c>
      <c r="L99" s="7"/>
      <c r="M99" s="7" t="s">
        <v>5002</v>
      </c>
      <c r="N99" s="7" t="s">
        <v>5002</v>
      </c>
    </row>
    <row r="100" ht="22.5" customHeight="1">
      <c r="A100" s="7" t="s">
        <v>5005</v>
      </c>
      <c r="B100" s="7" t="s">
        <v>2230</v>
      </c>
      <c r="C100" s="7"/>
      <c r="D100" s="7"/>
      <c r="E100" s="7" t="s">
        <v>5009</v>
      </c>
      <c r="F100" s="7" t="s">
        <v>5010</v>
      </c>
      <c r="G100" s="296" t="s">
        <v>5011</v>
      </c>
      <c r="H100" s="18"/>
      <c r="I100" s="18"/>
      <c r="J100" s="7" t="s">
        <v>372</v>
      </c>
      <c r="K100" s="7" t="s">
        <v>170</v>
      </c>
      <c r="L100" s="7"/>
      <c r="M100" s="7" t="s">
        <v>5018</v>
      </c>
      <c r="N100" s="7" t="s">
        <v>5018</v>
      </c>
    </row>
    <row r="101" ht="22.5" customHeight="1">
      <c r="A101" s="7" t="s">
        <v>5019</v>
      </c>
      <c r="B101" s="7" t="s">
        <v>2230</v>
      </c>
      <c r="C101" s="7"/>
      <c r="D101" s="7"/>
      <c r="E101" s="7" t="s">
        <v>5020</v>
      </c>
      <c r="F101" s="7" t="s">
        <v>5021</v>
      </c>
      <c r="G101" s="296" t="s">
        <v>5023</v>
      </c>
      <c r="H101" s="18"/>
      <c r="I101" s="18"/>
      <c r="J101" s="7" t="s">
        <v>215</v>
      </c>
      <c r="K101" s="7" t="s">
        <v>241</v>
      </c>
      <c r="L101" s="7"/>
      <c r="M101" s="7" t="s">
        <v>5027</v>
      </c>
      <c r="N101" s="7" t="s">
        <v>5027</v>
      </c>
    </row>
    <row r="102" ht="22.5" customHeight="1">
      <c r="A102" s="7" t="s">
        <v>5029</v>
      </c>
      <c r="B102" s="7" t="s">
        <v>2230</v>
      </c>
      <c r="C102" s="7"/>
      <c r="D102" s="7"/>
      <c r="E102" s="7" t="s">
        <v>5032</v>
      </c>
      <c r="F102" s="7" t="s">
        <v>5033</v>
      </c>
      <c r="G102" s="296" t="s">
        <v>5034</v>
      </c>
      <c r="H102" s="18"/>
      <c r="I102" s="18"/>
      <c r="J102" s="7" t="s">
        <v>94</v>
      </c>
      <c r="K102" s="7" t="s">
        <v>779</v>
      </c>
      <c r="L102" s="7"/>
      <c r="M102" s="7" t="s">
        <v>5038</v>
      </c>
      <c r="N102" s="7" t="s">
        <v>5038</v>
      </c>
    </row>
    <row r="103" ht="22.5" customHeight="1">
      <c r="A103" s="7" t="s">
        <v>5039</v>
      </c>
      <c r="B103" s="7" t="s">
        <v>2230</v>
      </c>
      <c r="C103" s="7"/>
      <c r="D103" s="7"/>
      <c r="E103" s="7" t="s">
        <v>5042</v>
      </c>
      <c r="F103" s="7" t="s">
        <v>5043</v>
      </c>
      <c r="G103" s="296" t="s">
        <v>5044</v>
      </c>
      <c r="H103" s="18"/>
      <c r="I103" s="18"/>
      <c r="J103" s="7" t="s">
        <v>183</v>
      </c>
      <c r="K103" s="7" t="s">
        <v>1353</v>
      </c>
      <c r="L103" s="7"/>
      <c r="M103" s="7" t="s">
        <v>5049</v>
      </c>
      <c r="N103" s="7" t="s">
        <v>5049</v>
      </c>
    </row>
    <row r="104" ht="22.5" customHeight="1">
      <c r="A104" s="7" t="s">
        <v>5051</v>
      </c>
      <c r="B104" s="7" t="s">
        <v>2230</v>
      </c>
      <c r="C104" s="7"/>
      <c r="D104" s="7"/>
      <c r="E104" s="7" t="s">
        <v>5052</v>
      </c>
      <c r="F104" s="7" t="s">
        <v>5053</v>
      </c>
      <c r="G104" s="296" t="s">
        <v>5054</v>
      </c>
      <c r="H104" s="18"/>
      <c r="I104" s="18"/>
      <c r="J104" s="7" t="s">
        <v>61</v>
      </c>
      <c r="K104" s="7" t="s">
        <v>377</v>
      </c>
      <c r="L104" s="7"/>
      <c r="M104" s="7" t="s">
        <v>5058</v>
      </c>
      <c r="N104" s="7" t="s">
        <v>5058</v>
      </c>
    </row>
    <row r="105" ht="22.5" customHeight="1">
      <c r="A105" s="7" t="s">
        <v>5061</v>
      </c>
      <c r="B105" s="7" t="s">
        <v>2230</v>
      </c>
      <c r="C105" s="7"/>
      <c r="D105" s="7"/>
      <c r="E105" s="7" t="s">
        <v>5063</v>
      </c>
      <c r="F105" s="7" t="s">
        <v>5064</v>
      </c>
      <c r="G105" s="296" t="s">
        <v>5065</v>
      </c>
      <c r="H105" s="18"/>
      <c r="I105" s="18"/>
      <c r="J105" s="7" t="s">
        <v>251</v>
      </c>
      <c r="K105" s="7" t="s">
        <v>241</v>
      </c>
      <c r="L105" s="7"/>
      <c r="M105" s="7" t="s">
        <v>5069</v>
      </c>
      <c r="N105" s="7" t="s">
        <v>5069</v>
      </c>
    </row>
    <row r="106" ht="22.5" customHeight="1">
      <c r="A106" s="7" t="s">
        <v>5071</v>
      </c>
      <c r="B106" s="7" t="s">
        <v>2173</v>
      </c>
      <c r="C106" s="7" t="s">
        <v>11</v>
      </c>
      <c r="D106" s="7"/>
      <c r="E106" s="7" t="s">
        <v>2187</v>
      </c>
      <c r="F106" s="7" t="s">
        <v>2295</v>
      </c>
      <c r="G106" s="296" t="s">
        <v>5075</v>
      </c>
      <c r="H106" s="18" t="s">
        <v>5077</v>
      </c>
      <c r="I106" s="18" t="s">
        <v>5080</v>
      </c>
      <c r="J106" s="7" t="s">
        <v>9</v>
      </c>
      <c r="K106" s="7" t="s">
        <v>336</v>
      </c>
      <c r="L106" s="7"/>
      <c r="M106" s="7" t="s">
        <v>5081</v>
      </c>
      <c r="N106" s="7" t="s">
        <v>5081</v>
      </c>
    </row>
    <row r="107" ht="22.5" customHeight="1">
      <c r="A107" s="7" t="s">
        <v>5082</v>
      </c>
      <c r="B107" s="7" t="s">
        <v>2173</v>
      </c>
      <c r="C107" s="7" t="s">
        <v>36</v>
      </c>
      <c r="D107" s="7"/>
      <c r="E107" s="7" t="s">
        <v>2187</v>
      </c>
      <c r="F107" s="7" t="s">
        <v>5084</v>
      </c>
      <c r="G107" s="296" t="s">
        <v>5085</v>
      </c>
      <c r="H107" s="18" t="s">
        <v>5077</v>
      </c>
      <c r="I107" s="18" t="s">
        <v>5090</v>
      </c>
      <c r="J107" s="7" t="s">
        <v>34</v>
      </c>
      <c r="K107" s="7" t="s">
        <v>378</v>
      </c>
      <c r="L107" s="7"/>
      <c r="M107" s="7" t="s">
        <v>5092</v>
      </c>
      <c r="N107" s="7" t="s">
        <v>5092</v>
      </c>
    </row>
    <row r="108" ht="22.5" customHeight="1">
      <c r="A108" s="7" t="s">
        <v>5093</v>
      </c>
      <c r="B108" s="7" t="s">
        <v>2173</v>
      </c>
      <c r="C108" s="7" t="s">
        <v>36</v>
      </c>
      <c r="D108" s="7"/>
      <c r="E108" s="7" t="s">
        <v>2187</v>
      </c>
      <c r="F108" s="7" t="s">
        <v>5096</v>
      </c>
      <c r="G108" s="296" t="s">
        <v>5097</v>
      </c>
      <c r="H108" s="18" t="s">
        <v>5077</v>
      </c>
      <c r="I108" s="18" t="s">
        <v>3635</v>
      </c>
      <c r="J108" s="7" t="s">
        <v>45</v>
      </c>
      <c r="K108" s="7" t="s">
        <v>481</v>
      </c>
      <c r="L108" s="7"/>
      <c r="M108" s="7" t="s">
        <v>5101</v>
      </c>
      <c r="N108" s="7" t="s">
        <v>5101</v>
      </c>
    </row>
    <row r="109" ht="22.5" customHeight="1">
      <c r="A109" s="7" t="s">
        <v>5102</v>
      </c>
      <c r="B109" s="7" t="s">
        <v>2173</v>
      </c>
      <c r="C109" s="7" t="s">
        <v>36</v>
      </c>
      <c r="D109" s="7"/>
      <c r="E109" s="7" t="s">
        <v>2187</v>
      </c>
      <c r="F109" s="7" t="s">
        <v>5104</v>
      </c>
      <c r="G109" s="296" t="s">
        <v>5106</v>
      </c>
      <c r="H109" s="18" t="s">
        <v>5077</v>
      </c>
      <c r="I109" s="18" t="s">
        <v>3635</v>
      </c>
      <c r="J109" s="7" t="s">
        <v>45</v>
      </c>
      <c r="K109" s="7" t="s">
        <v>628</v>
      </c>
      <c r="L109" s="7"/>
      <c r="M109" s="7" t="s">
        <v>5110</v>
      </c>
      <c r="N109" s="7" t="s">
        <v>5110</v>
      </c>
    </row>
    <row r="110" ht="22.5" customHeight="1">
      <c r="A110" s="7" t="s">
        <v>5111</v>
      </c>
      <c r="B110" s="7" t="s">
        <v>2173</v>
      </c>
      <c r="C110" s="7" t="s">
        <v>36</v>
      </c>
      <c r="D110" s="7"/>
      <c r="E110" s="7" t="s">
        <v>2187</v>
      </c>
      <c r="F110" s="7" t="s">
        <v>2305</v>
      </c>
      <c r="G110" s="296" t="s">
        <v>5116</v>
      </c>
      <c r="H110" s="18" t="s">
        <v>5077</v>
      </c>
      <c r="I110" s="18" t="s">
        <v>5119</v>
      </c>
      <c r="J110" s="7" t="s">
        <v>48</v>
      </c>
      <c r="K110" s="7" t="s">
        <v>758</v>
      </c>
      <c r="L110" s="7"/>
      <c r="M110" s="7" t="s">
        <v>5121</v>
      </c>
      <c r="N110" s="7" t="s">
        <v>5121</v>
      </c>
    </row>
    <row r="111" ht="22.5" customHeight="1">
      <c r="A111" s="7" t="s">
        <v>5122</v>
      </c>
      <c r="B111" s="7" t="s">
        <v>2173</v>
      </c>
      <c r="C111" s="7" t="s">
        <v>36</v>
      </c>
      <c r="D111" s="7"/>
      <c r="E111" s="7" t="s">
        <v>2187</v>
      </c>
      <c r="F111" s="7" t="s">
        <v>5124</v>
      </c>
      <c r="G111" s="296" t="s">
        <v>5125</v>
      </c>
      <c r="H111" s="18" t="s">
        <v>5077</v>
      </c>
      <c r="I111" s="18" t="s">
        <v>3635</v>
      </c>
      <c r="J111" s="7" t="s">
        <v>50</v>
      </c>
      <c r="K111" s="7" t="s">
        <v>668</v>
      </c>
      <c r="L111" s="7"/>
      <c r="M111" s="7" t="s">
        <v>5128</v>
      </c>
      <c r="N111" s="7" t="s">
        <v>5128</v>
      </c>
    </row>
    <row r="112" ht="22.5" customHeight="1">
      <c r="A112" s="7" t="s">
        <v>5129</v>
      </c>
      <c r="B112" s="7" t="s">
        <v>2173</v>
      </c>
      <c r="C112" s="7" t="s">
        <v>36</v>
      </c>
      <c r="D112" s="7"/>
      <c r="E112" s="7" t="s">
        <v>2187</v>
      </c>
      <c r="F112" s="7" t="s">
        <v>5132</v>
      </c>
      <c r="G112" s="296" t="s">
        <v>5133</v>
      </c>
      <c r="H112" s="18" t="s">
        <v>5077</v>
      </c>
      <c r="I112" s="18" t="s">
        <v>3635</v>
      </c>
      <c r="J112" s="7" t="s">
        <v>50</v>
      </c>
      <c r="K112" s="7" t="s">
        <v>840</v>
      </c>
      <c r="L112" s="7"/>
      <c r="M112" s="7" t="s">
        <v>5139</v>
      </c>
      <c r="N112" s="7" t="s">
        <v>5139</v>
      </c>
    </row>
    <row r="113" ht="22.5" customHeight="1">
      <c r="A113" s="7" t="s">
        <v>5140</v>
      </c>
      <c r="B113" s="7" t="s">
        <v>2173</v>
      </c>
      <c r="C113" s="7" t="s">
        <v>11</v>
      </c>
      <c r="D113" s="7"/>
      <c r="E113" s="7" t="s">
        <v>2187</v>
      </c>
      <c r="F113" s="7" t="s">
        <v>5144</v>
      </c>
      <c r="G113" s="296" t="s">
        <v>5145</v>
      </c>
      <c r="H113" s="18" t="s">
        <v>5077</v>
      </c>
      <c r="I113" s="18" t="s">
        <v>3635</v>
      </c>
      <c r="J113" s="7" t="s">
        <v>61</v>
      </c>
      <c r="K113" s="7" t="s">
        <v>691</v>
      </c>
      <c r="L113" s="7"/>
      <c r="M113" s="7" t="s">
        <v>5148</v>
      </c>
      <c r="N113" s="7" t="s">
        <v>5148</v>
      </c>
    </row>
    <row r="114" ht="22.5" customHeight="1">
      <c r="A114" s="7" t="s">
        <v>5151</v>
      </c>
      <c r="B114" s="7" t="s">
        <v>2173</v>
      </c>
      <c r="C114" s="7" t="s">
        <v>36</v>
      </c>
      <c r="D114" s="7"/>
      <c r="E114" s="7" t="s">
        <v>2187</v>
      </c>
      <c r="F114" s="7" t="s">
        <v>5154</v>
      </c>
      <c r="G114" s="296" t="s">
        <v>5155</v>
      </c>
      <c r="H114" s="18" t="s">
        <v>5077</v>
      </c>
      <c r="I114" s="18" t="s">
        <v>3635</v>
      </c>
      <c r="J114" s="7" t="s">
        <v>50</v>
      </c>
      <c r="K114" s="7" t="s">
        <v>414</v>
      </c>
      <c r="L114" s="7"/>
      <c r="M114" s="7" t="s">
        <v>5161</v>
      </c>
      <c r="N114" s="7" t="s">
        <v>5161</v>
      </c>
    </row>
    <row r="115" ht="22.5" customHeight="1">
      <c r="A115" s="7" t="s">
        <v>5164</v>
      </c>
      <c r="B115" s="7" t="s">
        <v>2173</v>
      </c>
      <c r="C115" s="7" t="s">
        <v>36</v>
      </c>
      <c r="D115" s="7"/>
      <c r="E115" s="7" t="s">
        <v>2187</v>
      </c>
      <c r="F115" s="7" t="s">
        <v>5167</v>
      </c>
      <c r="G115" s="296" t="s">
        <v>5169</v>
      </c>
      <c r="H115" s="18" t="s">
        <v>5077</v>
      </c>
      <c r="I115" s="18" t="s">
        <v>5171</v>
      </c>
      <c r="J115" s="7" t="s">
        <v>66</v>
      </c>
      <c r="K115" s="7" t="s">
        <v>1107</v>
      </c>
      <c r="L115" s="7"/>
      <c r="M115" s="7" t="s">
        <v>5173</v>
      </c>
      <c r="N115" s="7" t="s">
        <v>5173</v>
      </c>
    </row>
    <row r="116" ht="22.5" customHeight="1">
      <c r="A116" s="7" t="s">
        <v>5176</v>
      </c>
      <c r="B116" s="7" t="s">
        <v>2173</v>
      </c>
      <c r="C116" s="7" t="s">
        <v>36</v>
      </c>
      <c r="D116" s="7"/>
      <c r="E116" s="7" t="s">
        <v>2187</v>
      </c>
      <c r="F116" s="7" t="s">
        <v>5179</v>
      </c>
      <c r="G116" s="296" t="s">
        <v>5180</v>
      </c>
      <c r="H116" s="18" t="s">
        <v>5077</v>
      </c>
      <c r="I116" s="18" t="s">
        <v>3635</v>
      </c>
      <c r="J116" s="7" t="s">
        <v>61</v>
      </c>
      <c r="K116" s="7" t="s">
        <v>525</v>
      </c>
      <c r="L116" s="7"/>
      <c r="M116" s="7" t="s">
        <v>5183</v>
      </c>
      <c r="N116" s="7" t="s">
        <v>5183</v>
      </c>
    </row>
    <row r="117" ht="22.5" customHeight="1">
      <c r="A117" s="7" t="s">
        <v>5184</v>
      </c>
      <c r="B117" s="7" t="s">
        <v>2173</v>
      </c>
      <c r="C117" s="7" t="s">
        <v>36</v>
      </c>
      <c r="D117" s="7"/>
      <c r="E117" s="7" t="s">
        <v>2187</v>
      </c>
      <c r="F117" s="7" t="s">
        <v>2311</v>
      </c>
      <c r="G117" s="296" t="s">
        <v>5187</v>
      </c>
      <c r="H117" s="18" t="s">
        <v>5077</v>
      </c>
      <c r="I117" s="18" t="s">
        <v>5190</v>
      </c>
      <c r="J117" s="7" t="s">
        <v>81</v>
      </c>
      <c r="K117" s="7" t="s">
        <v>873</v>
      </c>
      <c r="L117" s="7"/>
      <c r="M117" s="7" t="s">
        <v>5191</v>
      </c>
      <c r="N117" s="7" t="s">
        <v>5191</v>
      </c>
    </row>
    <row r="118" ht="22.5" customHeight="1">
      <c r="A118" s="7" t="s">
        <v>5192</v>
      </c>
      <c r="B118" s="7" t="s">
        <v>2173</v>
      </c>
      <c r="C118" s="7" t="s">
        <v>11</v>
      </c>
      <c r="D118" s="7"/>
      <c r="E118" s="7" t="s">
        <v>2187</v>
      </c>
      <c r="F118" s="7" t="s">
        <v>5196</v>
      </c>
      <c r="G118" s="296" t="s">
        <v>5198</v>
      </c>
      <c r="H118" s="18" t="s">
        <v>5077</v>
      </c>
      <c r="I118" s="18" t="s">
        <v>3635</v>
      </c>
      <c r="J118" s="7" t="s">
        <v>50</v>
      </c>
      <c r="K118" s="7" t="s">
        <v>560</v>
      </c>
      <c r="L118" s="7"/>
      <c r="M118" s="7" t="s">
        <v>5203</v>
      </c>
      <c r="N118" s="7" t="s">
        <v>5203</v>
      </c>
    </row>
    <row r="119" ht="22.5" customHeight="1">
      <c r="A119" s="7" t="s">
        <v>5204</v>
      </c>
      <c r="B119" s="7" t="s">
        <v>2173</v>
      </c>
      <c r="C119" s="7" t="s">
        <v>36</v>
      </c>
      <c r="D119" s="7"/>
      <c r="E119" s="7" t="s">
        <v>2187</v>
      </c>
      <c r="F119" s="7" t="s">
        <v>2321</v>
      </c>
      <c r="G119" s="296" t="s">
        <v>5207</v>
      </c>
      <c r="H119" s="18" t="s">
        <v>5077</v>
      </c>
      <c r="I119" s="18" t="s">
        <v>5209</v>
      </c>
      <c r="J119" s="7" t="s">
        <v>65</v>
      </c>
      <c r="K119" s="7" t="s">
        <v>523</v>
      </c>
      <c r="L119" s="7"/>
      <c r="M119" s="7" t="s">
        <v>5212</v>
      </c>
      <c r="N119" s="7" t="s">
        <v>5212</v>
      </c>
    </row>
    <row r="120" ht="22.5" customHeight="1">
      <c r="A120" s="7" t="s">
        <v>5213</v>
      </c>
      <c r="B120" s="7" t="s">
        <v>2173</v>
      </c>
      <c r="C120" s="7" t="s">
        <v>36</v>
      </c>
      <c r="D120" s="7"/>
      <c r="E120" s="7" t="s">
        <v>2187</v>
      </c>
      <c r="F120" s="7" t="s">
        <v>5214</v>
      </c>
      <c r="G120" s="296" t="s">
        <v>5216</v>
      </c>
      <c r="H120" s="18" t="s">
        <v>5077</v>
      </c>
      <c r="I120" s="18" t="s">
        <v>5090</v>
      </c>
      <c r="J120" s="7" t="s">
        <v>34</v>
      </c>
      <c r="K120" s="7" t="s">
        <v>2594</v>
      </c>
      <c r="L120" s="7"/>
      <c r="M120" s="7" t="s">
        <v>5220</v>
      </c>
      <c r="N120" s="7" t="s">
        <v>5220</v>
      </c>
    </row>
    <row r="121" ht="22.5" customHeight="1">
      <c r="A121" s="7" t="s">
        <v>5221</v>
      </c>
      <c r="B121" s="7" t="s">
        <v>2173</v>
      </c>
      <c r="C121" s="7" t="s">
        <v>36</v>
      </c>
      <c r="D121" s="7"/>
      <c r="E121" s="7" t="s">
        <v>2187</v>
      </c>
      <c r="F121" s="7" t="s">
        <v>2336</v>
      </c>
      <c r="G121" s="296" t="s">
        <v>5227</v>
      </c>
      <c r="H121" s="18" t="s">
        <v>5077</v>
      </c>
      <c r="I121" s="18" t="s">
        <v>5229</v>
      </c>
      <c r="J121" s="7" t="s">
        <v>104</v>
      </c>
      <c r="K121" s="7" t="s">
        <v>994</v>
      </c>
      <c r="L121" s="7"/>
      <c r="M121" s="7" t="s">
        <v>5231</v>
      </c>
      <c r="N121" s="7" t="s">
        <v>5231</v>
      </c>
    </row>
    <row r="122" ht="22.5" customHeight="1">
      <c r="A122" s="7" t="s">
        <v>5233</v>
      </c>
      <c r="B122" s="7" t="s">
        <v>2173</v>
      </c>
      <c r="C122" s="7" t="s">
        <v>36</v>
      </c>
      <c r="D122" s="7"/>
      <c r="E122" s="7" t="s">
        <v>2187</v>
      </c>
      <c r="F122" s="7" t="s">
        <v>2329</v>
      </c>
      <c r="G122" s="296" t="s">
        <v>5236</v>
      </c>
      <c r="H122" s="18" t="s">
        <v>5077</v>
      </c>
      <c r="I122" s="18" t="s">
        <v>5240</v>
      </c>
      <c r="J122" s="7" t="s">
        <v>113</v>
      </c>
      <c r="K122" s="7" t="s">
        <v>1219</v>
      </c>
      <c r="L122" s="7"/>
      <c r="M122" s="7" t="s">
        <v>5241</v>
      </c>
      <c r="N122" s="7" t="s">
        <v>5241</v>
      </c>
    </row>
    <row r="123" ht="22.5" customHeight="1">
      <c r="A123" s="7" t="s">
        <v>5243</v>
      </c>
      <c r="B123" s="7" t="s">
        <v>2173</v>
      </c>
      <c r="C123" s="7" t="s">
        <v>36</v>
      </c>
      <c r="D123" s="7"/>
      <c r="E123" s="7" t="s">
        <v>2187</v>
      </c>
      <c r="F123" s="7" t="s">
        <v>5247</v>
      </c>
      <c r="G123" s="296" t="s">
        <v>5248</v>
      </c>
      <c r="H123" s="18" t="s">
        <v>5077</v>
      </c>
      <c r="I123" s="18" t="s">
        <v>5251</v>
      </c>
      <c r="J123" s="7" t="s">
        <v>121</v>
      </c>
      <c r="K123" s="7" t="s">
        <v>2261</v>
      </c>
      <c r="L123" s="7"/>
      <c r="M123" s="7" t="s">
        <v>5252</v>
      </c>
      <c r="N123" s="7" t="s">
        <v>5252</v>
      </c>
    </row>
    <row r="124" ht="22.5" customHeight="1">
      <c r="A124" s="7" t="s">
        <v>5253</v>
      </c>
      <c r="B124" s="7" t="s">
        <v>2173</v>
      </c>
      <c r="C124" s="7" t="s">
        <v>36</v>
      </c>
      <c r="D124" s="7"/>
      <c r="E124" s="7" t="s">
        <v>2187</v>
      </c>
      <c r="F124" s="7" t="s">
        <v>2356</v>
      </c>
      <c r="G124" s="296" t="s">
        <v>5256</v>
      </c>
      <c r="H124" s="18" t="s">
        <v>5077</v>
      </c>
      <c r="I124" s="18" t="s">
        <v>5258</v>
      </c>
      <c r="J124" s="7" t="s">
        <v>56</v>
      </c>
      <c r="K124" s="7" t="s">
        <v>570</v>
      </c>
      <c r="L124" s="7"/>
      <c r="M124" s="7" t="s">
        <v>5259</v>
      </c>
      <c r="N124" s="7" t="s">
        <v>5259</v>
      </c>
    </row>
    <row r="125" ht="22.5" customHeight="1">
      <c r="A125" s="7" t="s">
        <v>5261</v>
      </c>
      <c r="B125" s="7" t="s">
        <v>2173</v>
      </c>
      <c r="C125" s="7" t="s">
        <v>36</v>
      </c>
      <c r="D125" s="7"/>
      <c r="E125" s="7" t="s">
        <v>2187</v>
      </c>
      <c r="F125" s="7" t="s">
        <v>5264</v>
      </c>
      <c r="G125" s="296" t="s">
        <v>5265</v>
      </c>
      <c r="H125" s="18" t="s">
        <v>5077</v>
      </c>
      <c r="I125" s="18" t="s">
        <v>3635</v>
      </c>
      <c r="J125" s="7" t="s">
        <v>45</v>
      </c>
      <c r="K125" s="7" t="s">
        <v>743</v>
      </c>
      <c r="L125" s="7"/>
      <c r="M125" s="7" t="s">
        <v>5269</v>
      </c>
      <c r="N125" s="7" t="s">
        <v>5269</v>
      </c>
    </row>
    <row r="126" ht="22.5" customHeight="1">
      <c r="A126" s="7" t="s">
        <v>5270</v>
      </c>
      <c r="B126" s="7" t="s">
        <v>2173</v>
      </c>
      <c r="C126" s="7" t="s">
        <v>36</v>
      </c>
      <c r="D126" s="7"/>
      <c r="E126" s="7" t="s">
        <v>2187</v>
      </c>
      <c r="F126" s="7" t="s">
        <v>5274</v>
      </c>
      <c r="G126" s="296" t="s">
        <v>5276</v>
      </c>
      <c r="H126" s="18" t="s">
        <v>5077</v>
      </c>
      <c r="I126" s="18" t="s">
        <v>5251</v>
      </c>
      <c r="J126" s="7" t="s">
        <v>62</v>
      </c>
      <c r="K126" s="7" t="s">
        <v>751</v>
      </c>
      <c r="L126" s="7"/>
      <c r="M126" s="7" t="s">
        <v>5281</v>
      </c>
      <c r="N126" s="7" t="s">
        <v>5281</v>
      </c>
    </row>
    <row r="127" ht="22.5" customHeight="1">
      <c r="A127" s="7" t="s">
        <v>5283</v>
      </c>
      <c r="B127" s="7" t="s">
        <v>2173</v>
      </c>
      <c r="C127" s="7" t="s">
        <v>36</v>
      </c>
      <c r="D127" s="7"/>
      <c r="E127" s="7" t="s">
        <v>2187</v>
      </c>
      <c r="F127" s="7" t="s">
        <v>5287</v>
      </c>
      <c r="G127" s="296" t="s">
        <v>5288</v>
      </c>
      <c r="H127" s="18" t="s">
        <v>5077</v>
      </c>
      <c r="I127" s="18" t="s">
        <v>5171</v>
      </c>
      <c r="J127" s="7" t="s">
        <v>66</v>
      </c>
      <c r="K127" s="7" t="s">
        <v>1170</v>
      </c>
      <c r="L127" s="7"/>
      <c r="M127" s="7" t="s">
        <v>5294</v>
      </c>
      <c r="N127" s="7" t="s">
        <v>5294</v>
      </c>
    </row>
    <row r="128" ht="22.5" customHeight="1">
      <c r="A128" s="7" t="s">
        <v>5297</v>
      </c>
      <c r="B128" s="7" t="s">
        <v>2173</v>
      </c>
      <c r="C128" s="7" t="s">
        <v>11</v>
      </c>
      <c r="D128" s="7"/>
      <c r="E128" s="7" t="s">
        <v>2187</v>
      </c>
      <c r="F128" s="7" t="s">
        <v>2360</v>
      </c>
      <c r="G128" s="296" t="s">
        <v>5300</v>
      </c>
      <c r="H128" s="18" t="s">
        <v>5077</v>
      </c>
      <c r="I128" s="18" t="s">
        <v>5303</v>
      </c>
      <c r="J128" s="7" t="s">
        <v>151</v>
      </c>
      <c r="K128" s="7" t="s">
        <v>2114</v>
      </c>
      <c r="L128" s="7"/>
      <c r="M128" s="7" t="s">
        <v>5305</v>
      </c>
      <c r="N128" s="7" t="s">
        <v>5305</v>
      </c>
    </row>
    <row r="129" ht="22.5" customHeight="1">
      <c r="A129" s="7" t="s">
        <v>5306</v>
      </c>
      <c r="B129" s="7" t="s">
        <v>2173</v>
      </c>
      <c r="C129" s="7" t="s">
        <v>36</v>
      </c>
      <c r="D129" s="7"/>
      <c r="E129" s="7" t="s">
        <v>2187</v>
      </c>
      <c r="F129" s="7" t="s">
        <v>5308</v>
      </c>
      <c r="G129" s="296" t="s">
        <v>5310</v>
      </c>
      <c r="H129" s="18" t="s">
        <v>5077</v>
      </c>
      <c r="I129" s="18" t="s">
        <v>3034</v>
      </c>
      <c r="J129" s="7" t="s">
        <v>94</v>
      </c>
      <c r="K129" s="7" t="s">
        <v>763</v>
      </c>
      <c r="L129" s="7"/>
      <c r="M129" s="7" t="s">
        <v>5313</v>
      </c>
      <c r="N129" s="7" t="s">
        <v>5313</v>
      </c>
    </row>
    <row r="130" ht="22.5" customHeight="1">
      <c r="A130" s="7" t="s">
        <v>5315</v>
      </c>
      <c r="B130" s="7" t="s">
        <v>2173</v>
      </c>
      <c r="C130" s="7" t="s">
        <v>36</v>
      </c>
      <c r="D130" s="7"/>
      <c r="E130" s="7" t="s">
        <v>2187</v>
      </c>
      <c r="F130" s="7" t="s">
        <v>5317</v>
      </c>
      <c r="G130" s="296" t="s">
        <v>5318</v>
      </c>
      <c r="H130" s="18" t="s">
        <v>5077</v>
      </c>
      <c r="I130" s="18" t="s">
        <v>3034</v>
      </c>
      <c r="J130" s="7" t="s">
        <v>94</v>
      </c>
      <c r="K130" s="7" t="s">
        <v>688</v>
      </c>
      <c r="L130" s="7"/>
      <c r="M130" s="7" t="s">
        <v>5331</v>
      </c>
      <c r="N130" s="7" t="s">
        <v>5331</v>
      </c>
    </row>
    <row r="131" ht="22.5" customHeight="1">
      <c r="A131" s="7" t="s">
        <v>5333</v>
      </c>
      <c r="B131" s="7" t="s">
        <v>2173</v>
      </c>
      <c r="C131" s="7" t="s">
        <v>11</v>
      </c>
      <c r="D131" s="7"/>
      <c r="E131" s="7" t="s">
        <v>2187</v>
      </c>
      <c r="F131" s="7" t="s">
        <v>5336</v>
      </c>
      <c r="G131" s="296" t="s">
        <v>5338</v>
      </c>
      <c r="H131" s="18" t="s">
        <v>5077</v>
      </c>
      <c r="I131" s="18" t="s">
        <v>5080</v>
      </c>
      <c r="J131" s="7" t="s">
        <v>83</v>
      </c>
      <c r="K131" s="7" t="s">
        <v>1335</v>
      </c>
      <c r="L131" s="7"/>
      <c r="M131" s="7" t="s">
        <v>5344</v>
      </c>
      <c r="N131" s="7" t="s">
        <v>5344</v>
      </c>
    </row>
    <row r="132" ht="22.5" customHeight="1">
      <c r="A132" s="7" t="s">
        <v>5345</v>
      </c>
      <c r="B132" s="7" t="s">
        <v>2173</v>
      </c>
      <c r="C132" s="7" t="s">
        <v>180</v>
      </c>
      <c r="D132" s="7"/>
      <c r="E132" s="7" t="s">
        <v>2187</v>
      </c>
      <c r="F132" s="7" t="s">
        <v>2759</v>
      </c>
      <c r="G132" s="296" t="s">
        <v>5348</v>
      </c>
      <c r="H132" s="18" t="s">
        <v>5077</v>
      </c>
      <c r="I132" s="18" t="s">
        <v>5352</v>
      </c>
      <c r="J132" s="7" t="s">
        <v>178</v>
      </c>
      <c r="K132" s="7" t="s">
        <v>1043</v>
      </c>
      <c r="L132" s="7"/>
      <c r="M132" s="7" t="s">
        <v>5354</v>
      </c>
      <c r="N132" s="7" t="s">
        <v>5354</v>
      </c>
    </row>
    <row r="133" ht="22.5" customHeight="1">
      <c r="A133" s="7" t="s">
        <v>5356</v>
      </c>
      <c r="B133" s="7" t="s">
        <v>2173</v>
      </c>
      <c r="C133" s="7" t="s">
        <v>180</v>
      </c>
      <c r="D133" s="7"/>
      <c r="E133" s="7" t="s">
        <v>2187</v>
      </c>
      <c r="F133" s="7" t="s">
        <v>2763</v>
      </c>
      <c r="G133" s="296" t="s">
        <v>5358</v>
      </c>
      <c r="H133" s="18" t="s">
        <v>5077</v>
      </c>
      <c r="I133" s="18" t="s">
        <v>5360</v>
      </c>
      <c r="J133" s="7" t="s">
        <v>183</v>
      </c>
      <c r="K133" s="7" t="s">
        <v>822</v>
      </c>
      <c r="L133" s="7"/>
      <c r="M133" s="7" t="s">
        <v>5362</v>
      </c>
      <c r="N133" s="7" t="s">
        <v>5362</v>
      </c>
    </row>
    <row r="134" ht="22.5" customHeight="1">
      <c r="A134" s="7" t="s">
        <v>5365</v>
      </c>
      <c r="B134" s="7" t="s">
        <v>2173</v>
      </c>
      <c r="C134" s="7" t="s">
        <v>180</v>
      </c>
      <c r="D134" s="7"/>
      <c r="E134" s="7" t="s">
        <v>2187</v>
      </c>
      <c r="F134" s="7" t="s">
        <v>2768</v>
      </c>
      <c r="G134" s="296" t="s">
        <v>5366</v>
      </c>
      <c r="H134" s="18" t="s">
        <v>5077</v>
      </c>
      <c r="I134" s="18" t="s">
        <v>5371</v>
      </c>
      <c r="J134" s="7" t="s">
        <v>132</v>
      </c>
      <c r="K134" s="7" t="s">
        <v>1940</v>
      </c>
      <c r="L134" s="7"/>
      <c r="M134" s="7" t="s">
        <v>5372</v>
      </c>
      <c r="N134" s="7" t="s">
        <v>5372</v>
      </c>
    </row>
    <row r="135" ht="22.5" customHeight="1">
      <c r="A135" s="7" t="s">
        <v>5373</v>
      </c>
      <c r="B135" s="7" t="s">
        <v>2173</v>
      </c>
      <c r="C135" s="7" t="s">
        <v>11</v>
      </c>
      <c r="D135" s="7"/>
      <c r="E135" s="7" t="s">
        <v>2187</v>
      </c>
      <c r="F135" s="7" t="s">
        <v>5376</v>
      </c>
      <c r="G135" s="296" t="s">
        <v>5377</v>
      </c>
      <c r="H135" s="18" t="s">
        <v>5077</v>
      </c>
      <c r="I135" s="18" t="s">
        <v>3635</v>
      </c>
      <c r="J135" s="7" t="s">
        <v>45</v>
      </c>
      <c r="K135" s="7" t="s">
        <v>1242</v>
      </c>
      <c r="L135" s="7"/>
      <c r="M135" s="7" t="s">
        <v>5384</v>
      </c>
      <c r="N135" s="7" t="s">
        <v>5384</v>
      </c>
    </row>
    <row r="136" ht="22.5" customHeight="1">
      <c r="A136" s="7" t="s">
        <v>5385</v>
      </c>
      <c r="B136" s="7" t="s">
        <v>2173</v>
      </c>
      <c r="C136" s="7" t="s">
        <v>11</v>
      </c>
      <c r="D136" s="7"/>
      <c r="E136" s="7" t="s">
        <v>2187</v>
      </c>
      <c r="F136" s="7" t="s">
        <v>2777</v>
      </c>
      <c r="G136" s="296" t="s">
        <v>5388</v>
      </c>
      <c r="H136" s="18" t="s">
        <v>5077</v>
      </c>
      <c r="I136" s="18" t="s">
        <v>3630</v>
      </c>
      <c r="J136" s="7" t="s">
        <v>110</v>
      </c>
      <c r="K136" s="7" t="s">
        <v>307</v>
      </c>
      <c r="L136" s="7"/>
      <c r="M136" s="7" t="s">
        <v>5392</v>
      </c>
      <c r="N136" s="7" t="s">
        <v>5392</v>
      </c>
    </row>
    <row r="137" ht="22.5" customHeight="1">
      <c r="A137" s="7" t="s">
        <v>5393</v>
      </c>
      <c r="B137" s="7" t="s">
        <v>58</v>
      </c>
      <c r="C137" s="7"/>
      <c r="D137" s="7"/>
      <c r="E137" s="7" t="s">
        <v>58</v>
      </c>
      <c r="F137" s="7" t="s">
        <v>5398</v>
      </c>
      <c r="G137" s="296" t="s">
        <v>5400</v>
      </c>
      <c r="H137" s="18"/>
      <c r="I137" s="18"/>
      <c r="J137" s="7" t="s">
        <v>97</v>
      </c>
      <c r="K137" s="7" t="s">
        <v>692</v>
      </c>
      <c r="L137" s="7"/>
      <c r="M137" s="7" t="s">
        <v>5404</v>
      </c>
      <c r="N137" s="7" t="s">
        <v>5404</v>
      </c>
    </row>
    <row r="138" ht="22.5" customHeight="1">
      <c r="A138" s="7" t="s">
        <v>5405</v>
      </c>
      <c r="B138" s="7" t="s">
        <v>58</v>
      </c>
      <c r="C138" s="7"/>
      <c r="D138" s="7"/>
      <c r="E138" s="7" t="s">
        <v>58</v>
      </c>
      <c r="F138" s="7" t="s">
        <v>5409</v>
      </c>
      <c r="G138" s="296" t="s">
        <v>5410</v>
      </c>
      <c r="H138" s="18"/>
      <c r="I138" s="18"/>
      <c r="J138" s="7" t="s">
        <v>94</v>
      </c>
      <c r="K138" s="7" t="s">
        <v>779</v>
      </c>
      <c r="L138" s="7"/>
      <c r="M138" s="7" t="s">
        <v>5415</v>
      </c>
      <c r="N138" s="7" t="s">
        <v>5415</v>
      </c>
    </row>
    <row r="139" ht="22.5" customHeight="1">
      <c r="A139" s="7" t="s">
        <v>5418</v>
      </c>
      <c r="B139" s="7" t="s">
        <v>58</v>
      </c>
      <c r="C139" s="7"/>
      <c r="D139" s="7"/>
      <c r="E139" s="7" t="s">
        <v>58</v>
      </c>
      <c r="F139" s="7" t="s">
        <v>5421</v>
      </c>
      <c r="G139" s="296" t="s">
        <v>5422</v>
      </c>
      <c r="H139" s="18"/>
      <c r="I139" s="18"/>
      <c r="J139" s="7" t="s">
        <v>110</v>
      </c>
      <c r="K139" s="7" t="s">
        <v>125</v>
      </c>
      <c r="L139" s="7"/>
      <c r="M139" s="7" t="s">
        <v>5427</v>
      </c>
      <c r="N139" s="7" t="s">
        <v>5427</v>
      </c>
    </row>
    <row r="140" ht="22.5" customHeight="1">
      <c r="A140" s="7" t="s">
        <v>5429</v>
      </c>
      <c r="B140" s="7" t="s">
        <v>58</v>
      </c>
      <c r="C140" s="7"/>
      <c r="D140" s="7"/>
      <c r="E140" s="7" t="s">
        <v>58</v>
      </c>
      <c r="F140" s="7" t="s">
        <v>5432</v>
      </c>
      <c r="G140" s="296" t="s">
        <v>5433</v>
      </c>
      <c r="H140" s="18"/>
      <c r="I140" s="18"/>
      <c r="J140" s="7" t="s">
        <v>126</v>
      </c>
      <c r="K140" s="7" t="s">
        <v>204</v>
      </c>
      <c r="L140" s="7"/>
      <c r="M140" s="7" t="s">
        <v>5439</v>
      </c>
      <c r="N140" s="7" t="s">
        <v>5439</v>
      </c>
    </row>
    <row r="141" ht="22.5" customHeight="1">
      <c r="A141" s="7" t="s">
        <v>5440</v>
      </c>
      <c r="B141" s="7" t="s">
        <v>58</v>
      </c>
      <c r="C141" s="7"/>
      <c r="D141" s="7"/>
      <c r="E141" s="7" t="s">
        <v>58</v>
      </c>
      <c r="F141" s="7" t="s">
        <v>5443</v>
      </c>
      <c r="G141" s="296" t="s">
        <v>5445</v>
      </c>
      <c r="H141" s="18"/>
      <c r="I141" s="18"/>
      <c r="J141" s="7" t="s">
        <v>160</v>
      </c>
      <c r="K141" s="7" t="s">
        <v>123</v>
      </c>
      <c r="L141" s="7"/>
      <c r="M141" s="7" t="s">
        <v>5449</v>
      </c>
      <c r="N141" s="7" t="s">
        <v>5449</v>
      </c>
    </row>
    <row r="142" ht="22.5" customHeight="1">
      <c r="A142" s="7" t="s">
        <v>5451</v>
      </c>
      <c r="B142" s="7" t="s">
        <v>58</v>
      </c>
      <c r="C142" s="7"/>
      <c r="D142" s="7"/>
      <c r="E142" s="7" t="s">
        <v>58</v>
      </c>
      <c r="F142" s="7" t="s">
        <v>5453</v>
      </c>
      <c r="G142" s="296" t="s">
        <v>5454</v>
      </c>
      <c r="H142" s="18"/>
      <c r="I142" s="18"/>
      <c r="J142" s="7" t="s">
        <v>174</v>
      </c>
      <c r="K142" s="7" t="s">
        <v>233</v>
      </c>
      <c r="L142" s="7"/>
      <c r="M142" s="7" t="s">
        <v>5458</v>
      </c>
      <c r="N142" s="7" t="s">
        <v>5458</v>
      </c>
    </row>
    <row r="143" ht="22.5" customHeight="1">
      <c r="A143" s="7" t="s">
        <v>5461</v>
      </c>
      <c r="B143" s="7" t="s">
        <v>2173</v>
      </c>
      <c r="C143" s="7" t="s">
        <v>11</v>
      </c>
      <c r="D143" s="7"/>
      <c r="E143" s="7" t="s">
        <v>2187</v>
      </c>
      <c r="F143" s="7" t="s">
        <v>2781</v>
      </c>
      <c r="G143" s="296" t="s">
        <v>5464</v>
      </c>
      <c r="H143" s="18" t="s">
        <v>5077</v>
      </c>
      <c r="I143" s="18" t="s">
        <v>2780</v>
      </c>
      <c r="J143" s="7" t="s">
        <v>106</v>
      </c>
      <c r="K143" s="7" t="s">
        <v>1467</v>
      </c>
      <c r="L143" s="7"/>
      <c r="M143" s="7" t="s">
        <v>5470</v>
      </c>
      <c r="N143" s="7" t="s">
        <v>5470</v>
      </c>
    </row>
    <row r="144" ht="22.5" customHeight="1">
      <c r="A144" s="7" t="s">
        <v>5472</v>
      </c>
      <c r="B144" s="7" t="s">
        <v>58</v>
      </c>
      <c r="C144" s="7"/>
      <c r="D144" s="7"/>
      <c r="E144" s="7" t="s">
        <v>58</v>
      </c>
      <c r="F144" s="7" t="s">
        <v>5475</v>
      </c>
      <c r="G144" s="296" t="s">
        <v>5476</v>
      </c>
      <c r="H144" s="18"/>
      <c r="I144" s="18"/>
      <c r="J144" s="7" t="s">
        <v>183</v>
      </c>
      <c r="K144" s="7" t="s">
        <v>1353</v>
      </c>
      <c r="L144" s="7"/>
      <c r="M144" s="7" t="s">
        <v>5481</v>
      </c>
      <c r="N144" s="7" t="s">
        <v>5481</v>
      </c>
    </row>
    <row r="145" ht="22.5" customHeight="1">
      <c r="A145" s="7" t="s">
        <v>5482</v>
      </c>
      <c r="B145" s="7" t="s">
        <v>5484</v>
      </c>
      <c r="C145" s="7"/>
      <c r="D145" s="7"/>
      <c r="E145" s="7" t="s">
        <v>5486</v>
      </c>
      <c r="F145" s="7" t="s">
        <v>5487</v>
      </c>
      <c r="G145" s="296" t="s">
        <v>5488</v>
      </c>
      <c r="H145" s="18"/>
      <c r="I145" s="18"/>
      <c r="J145" s="7" t="s">
        <v>215</v>
      </c>
      <c r="K145" s="7" t="s">
        <v>241</v>
      </c>
      <c r="L145" s="7"/>
      <c r="M145" s="7" t="s">
        <v>5493</v>
      </c>
      <c r="N145" s="7" t="s">
        <v>5493</v>
      </c>
    </row>
    <row r="146" ht="22.5" customHeight="1">
      <c r="A146" s="7" t="s">
        <v>5496</v>
      </c>
      <c r="B146" s="7" t="s">
        <v>58</v>
      </c>
      <c r="C146" s="7"/>
      <c r="D146" s="7" t="s">
        <v>58</v>
      </c>
      <c r="E146" s="7" t="s">
        <v>58</v>
      </c>
      <c r="F146" s="7" t="s">
        <v>5498</v>
      </c>
      <c r="G146" s="296" t="s">
        <v>5500</v>
      </c>
      <c r="H146" s="18"/>
      <c r="I146" s="18"/>
      <c r="J146" s="7" t="s">
        <v>215</v>
      </c>
      <c r="K146" s="7" t="s">
        <v>241</v>
      </c>
      <c r="L146" s="7"/>
      <c r="M146" s="7" t="s">
        <v>5506</v>
      </c>
      <c r="N146" s="7" t="s">
        <v>5506</v>
      </c>
    </row>
    <row r="147" ht="22.5" customHeight="1">
      <c r="A147" s="7" t="s">
        <v>5496</v>
      </c>
      <c r="B147" s="7" t="s">
        <v>58</v>
      </c>
      <c r="C147" s="7"/>
      <c r="D147" s="7" t="s">
        <v>58</v>
      </c>
      <c r="E147" s="7" t="s">
        <v>58</v>
      </c>
      <c r="F147" s="7" t="s">
        <v>5509</v>
      </c>
      <c r="G147" s="296" t="s">
        <v>5510</v>
      </c>
      <c r="H147" s="18"/>
      <c r="I147" s="18"/>
      <c r="J147" s="7" t="s">
        <v>215</v>
      </c>
      <c r="K147" s="7" t="s">
        <v>241</v>
      </c>
      <c r="L147" s="7"/>
      <c r="M147" s="7" t="s">
        <v>5514</v>
      </c>
      <c r="N147" s="7" t="s">
        <v>5514</v>
      </c>
    </row>
    <row r="148" ht="22.5" customHeight="1">
      <c r="A148" s="7" t="s">
        <v>5393</v>
      </c>
      <c r="B148" s="7" t="s">
        <v>58</v>
      </c>
      <c r="C148" s="7"/>
      <c r="D148" s="7" t="s">
        <v>58</v>
      </c>
      <c r="E148" s="7" t="s">
        <v>58</v>
      </c>
      <c r="F148" s="7" t="s">
        <v>5515</v>
      </c>
      <c r="G148" s="296" t="s">
        <v>5517</v>
      </c>
      <c r="H148" s="18"/>
      <c r="I148" s="18"/>
      <c r="J148" s="7" t="s">
        <v>97</v>
      </c>
      <c r="K148" s="7" t="s">
        <v>692</v>
      </c>
      <c r="L148" s="7"/>
      <c r="M148" s="7" t="s">
        <v>5523</v>
      </c>
      <c r="N148" s="7" t="s">
        <v>5523</v>
      </c>
    </row>
    <row r="149" ht="22.5" customHeight="1">
      <c r="A149" s="7" t="s">
        <v>5524</v>
      </c>
      <c r="B149" s="7" t="s">
        <v>58</v>
      </c>
      <c r="C149" s="7"/>
      <c r="D149" s="7" t="s">
        <v>58</v>
      </c>
      <c r="E149" s="7" t="s">
        <v>58</v>
      </c>
      <c r="F149" s="7" t="s">
        <v>5525</v>
      </c>
      <c r="G149" s="296" t="s">
        <v>5527</v>
      </c>
      <c r="H149" s="18"/>
      <c r="I149" s="18"/>
      <c r="J149" s="7" t="s">
        <v>66</v>
      </c>
      <c r="K149" s="7" t="s">
        <v>1160</v>
      </c>
      <c r="L149" s="7"/>
      <c r="M149" s="7" t="s">
        <v>5531</v>
      </c>
      <c r="N149" s="7" t="s">
        <v>5531</v>
      </c>
    </row>
    <row r="150" ht="22.5" customHeight="1">
      <c r="A150" s="7" t="s">
        <v>5532</v>
      </c>
      <c r="B150" s="7" t="s">
        <v>58</v>
      </c>
      <c r="C150" s="7"/>
      <c r="D150" s="7" t="s">
        <v>58</v>
      </c>
      <c r="E150" s="7" t="s">
        <v>58</v>
      </c>
      <c r="F150" s="7" t="s">
        <v>5536</v>
      </c>
      <c r="G150" s="296" t="s">
        <v>5538</v>
      </c>
      <c r="H150" s="18"/>
      <c r="I150" s="18"/>
      <c r="J150" s="7" t="s">
        <v>45</v>
      </c>
      <c r="K150" s="7" t="s">
        <v>377</v>
      </c>
      <c r="L150" s="7"/>
      <c r="M150" s="7" t="s">
        <v>5542</v>
      </c>
      <c r="N150" s="7" t="s">
        <v>5542</v>
      </c>
    </row>
    <row r="151" ht="22.5" customHeight="1">
      <c r="A151" s="7" t="s">
        <v>5544</v>
      </c>
      <c r="B151" s="7" t="s">
        <v>58</v>
      </c>
      <c r="C151" s="7"/>
      <c r="D151" s="7" t="s">
        <v>58</v>
      </c>
      <c r="E151" s="7" t="s">
        <v>58</v>
      </c>
      <c r="F151" s="7" t="s">
        <v>5545</v>
      </c>
      <c r="G151" s="296" t="s">
        <v>5546</v>
      </c>
      <c r="H151" s="18"/>
      <c r="I151" s="18"/>
      <c r="J151" s="7" t="s">
        <v>372</v>
      </c>
      <c r="K151" s="7" t="s">
        <v>170</v>
      </c>
      <c r="L151" s="7"/>
      <c r="M151" s="7" t="s">
        <v>5555</v>
      </c>
      <c r="N151" s="7" t="s">
        <v>5555</v>
      </c>
    </row>
    <row r="152" ht="22.5" customHeight="1">
      <c r="A152" s="7" t="s">
        <v>5556</v>
      </c>
      <c r="B152" s="7" t="s">
        <v>58</v>
      </c>
      <c r="C152" s="7"/>
      <c r="D152" s="7" t="s">
        <v>58</v>
      </c>
      <c r="E152" s="7" t="s">
        <v>58</v>
      </c>
      <c r="F152" s="7" t="s">
        <v>5559</v>
      </c>
      <c r="G152" s="296" t="s">
        <v>5560</v>
      </c>
      <c r="H152" s="18"/>
      <c r="I152" s="18"/>
      <c r="J152" s="7" t="s">
        <v>61</v>
      </c>
      <c r="K152" s="7" t="s">
        <v>377</v>
      </c>
      <c r="L152" s="7"/>
      <c r="M152" s="7" t="s">
        <v>5562</v>
      </c>
      <c r="N152" s="7" t="s">
        <v>5562</v>
      </c>
    </row>
    <row r="153" ht="22.5" customHeight="1">
      <c r="A153" s="7" t="s">
        <v>5564</v>
      </c>
      <c r="B153" s="7" t="s">
        <v>58</v>
      </c>
      <c r="C153" s="7"/>
      <c r="D153" s="7" t="s">
        <v>58</v>
      </c>
      <c r="E153" s="7" t="s">
        <v>58</v>
      </c>
      <c r="F153" s="7" t="s">
        <v>5567</v>
      </c>
      <c r="G153" s="296" t="s">
        <v>5568</v>
      </c>
      <c r="H153" s="18"/>
      <c r="I153" s="18"/>
      <c r="J153" s="7" t="s">
        <v>251</v>
      </c>
      <c r="K153" s="7" t="s">
        <v>241</v>
      </c>
      <c r="L153" s="7"/>
      <c r="M153" s="7" t="s">
        <v>5572</v>
      </c>
      <c r="N153" s="7" t="s">
        <v>5572</v>
      </c>
    </row>
    <row r="154" ht="22.5" customHeight="1">
      <c r="A154" s="7" t="s">
        <v>5573</v>
      </c>
      <c r="B154" s="7" t="s">
        <v>2426</v>
      </c>
      <c r="C154" s="7"/>
      <c r="D154" s="7" t="s">
        <v>2423</v>
      </c>
      <c r="E154" s="7" t="s">
        <v>2447</v>
      </c>
      <c r="F154" s="7" t="s">
        <v>5576</v>
      </c>
      <c r="G154" s="296" t="s">
        <v>5578</v>
      </c>
      <c r="H154" s="18"/>
      <c r="I154" s="18"/>
      <c r="J154" s="7" t="s">
        <v>112</v>
      </c>
      <c r="K154" s="7" t="s">
        <v>115</v>
      </c>
      <c r="L154" s="7"/>
      <c r="M154" s="7" t="s">
        <v>5583</v>
      </c>
      <c r="N154" s="7" t="s">
        <v>5583</v>
      </c>
    </row>
    <row r="155" ht="22.5" customHeight="1">
      <c r="A155" s="7" t="s">
        <v>5584</v>
      </c>
      <c r="B155" s="7" t="s">
        <v>2426</v>
      </c>
      <c r="C155" s="7"/>
      <c r="D155" s="7" t="s">
        <v>2423</v>
      </c>
      <c r="E155" s="7" t="s">
        <v>2447</v>
      </c>
      <c r="F155" s="7" t="s">
        <v>5587</v>
      </c>
      <c r="G155" s="296" t="s">
        <v>5588</v>
      </c>
      <c r="H155" s="18"/>
      <c r="I155" s="18"/>
      <c r="J155" s="7" t="s">
        <v>152</v>
      </c>
      <c r="K155" s="7" t="s">
        <v>153</v>
      </c>
      <c r="L155" s="7"/>
      <c r="M155" s="7" t="s">
        <v>5595</v>
      </c>
      <c r="N155" s="7" t="s">
        <v>5595</v>
      </c>
    </row>
    <row r="156" ht="22.5" customHeight="1">
      <c r="A156" s="7" t="s">
        <v>5598</v>
      </c>
      <c r="B156" s="7" t="s">
        <v>2426</v>
      </c>
      <c r="C156" s="7"/>
      <c r="D156" s="7" t="s">
        <v>2423</v>
      </c>
      <c r="E156" s="7" t="s">
        <v>2447</v>
      </c>
      <c r="F156" s="7" t="s">
        <v>5600</v>
      </c>
      <c r="G156" s="296" t="s">
        <v>5601</v>
      </c>
      <c r="H156" s="18"/>
      <c r="I156" s="18"/>
      <c r="J156" s="7" t="s">
        <v>89</v>
      </c>
      <c r="K156" s="7" t="s">
        <v>116</v>
      </c>
      <c r="L156" s="7"/>
      <c r="M156" s="7" t="s">
        <v>5606</v>
      </c>
      <c r="N156" s="7" t="s">
        <v>5606</v>
      </c>
    </row>
    <row r="157" ht="22.5" customHeight="1">
      <c r="A157" s="7" t="s">
        <v>5608</v>
      </c>
      <c r="B157" s="7" t="s">
        <v>2426</v>
      </c>
      <c r="C157" s="7"/>
      <c r="D157" s="7" t="s">
        <v>2423</v>
      </c>
      <c r="E157" s="7" t="s">
        <v>2447</v>
      </c>
      <c r="F157" s="7" t="s">
        <v>5610</v>
      </c>
      <c r="G157" s="296" t="s">
        <v>5611</v>
      </c>
      <c r="H157" s="18"/>
      <c r="I157" s="18"/>
      <c r="J157" s="7" t="s">
        <v>99</v>
      </c>
      <c r="K157" s="7" t="s">
        <v>228</v>
      </c>
      <c r="L157" s="7"/>
      <c r="M157" s="7" t="s">
        <v>5616</v>
      </c>
      <c r="N157" s="7" t="s">
        <v>5616</v>
      </c>
    </row>
    <row r="158" ht="22.5" customHeight="1">
      <c r="A158" s="7" t="s">
        <v>5617</v>
      </c>
      <c r="B158" s="7" t="s">
        <v>2426</v>
      </c>
      <c r="C158" s="7"/>
      <c r="D158" s="7" t="s">
        <v>2423</v>
      </c>
      <c r="E158" s="7" t="s">
        <v>2447</v>
      </c>
      <c r="F158" s="7" t="s">
        <v>2814</v>
      </c>
      <c r="G158" s="296" t="s">
        <v>5621</v>
      </c>
      <c r="H158" s="18"/>
      <c r="I158" s="18"/>
      <c r="J158" s="7" t="s">
        <v>178</v>
      </c>
      <c r="K158" s="7" t="s">
        <v>258</v>
      </c>
      <c r="L158" s="7"/>
      <c r="M158" s="7" t="s">
        <v>5626</v>
      </c>
      <c r="N158" s="7" t="s">
        <v>5626</v>
      </c>
    </row>
    <row r="159" ht="22.5" customHeight="1">
      <c r="A159" s="7" t="s">
        <v>5628</v>
      </c>
      <c r="B159" s="7" t="s">
        <v>2426</v>
      </c>
      <c r="C159" s="7"/>
      <c r="D159" s="7" t="s">
        <v>2423</v>
      </c>
      <c r="E159" s="7" t="s">
        <v>2447</v>
      </c>
      <c r="F159" s="7" t="s">
        <v>5629</v>
      </c>
      <c r="G159" s="296" t="s">
        <v>5630</v>
      </c>
      <c r="H159" s="18"/>
      <c r="I159" s="18"/>
      <c r="J159" s="7" t="s">
        <v>295</v>
      </c>
      <c r="K159" s="7" t="s">
        <v>234</v>
      </c>
      <c r="L159" s="7"/>
      <c r="M159" s="7" t="s">
        <v>5635</v>
      </c>
      <c r="N159" s="7" t="s">
        <v>5635</v>
      </c>
    </row>
    <row r="160" ht="22.5" customHeight="1">
      <c r="A160" s="7" t="s">
        <v>5636</v>
      </c>
      <c r="B160" s="7" t="s">
        <v>2426</v>
      </c>
      <c r="C160" s="7"/>
      <c r="D160" s="7" t="s">
        <v>2423</v>
      </c>
      <c r="E160" s="7" t="s">
        <v>2447</v>
      </c>
      <c r="F160" s="7" t="s">
        <v>5638</v>
      </c>
      <c r="G160" s="296" t="s">
        <v>5640</v>
      </c>
      <c r="H160" s="18"/>
      <c r="I160" s="18"/>
      <c r="J160" s="7" t="s">
        <v>284</v>
      </c>
      <c r="K160" s="7" t="s">
        <v>323</v>
      </c>
      <c r="L160" s="7"/>
      <c r="M160" s="7" t="s">
        <v>5643</v>
      </c>
      <c r="N160" s="7" t="s">
        <v>5643</v>
      </c>
    </row>
    <row r="161" ht="22.5" customHeight="1">
      <c r="A161" s="7" t="s">
        <v>5645</v>
      </c>
      <c r="B161" s="7" t="s">
        <v>2426</v>
      </c>
      <c r="C161" s="7"/>
      <c r="D161" s="7" t="s">
        <v>2423</v>
      </c>
      <c r="E161" s="7" t="s">
        <v>2447</v>
      </c>
      <c r="F161" s="7" t="s">
        <v>3371</v>
      </c>
      <c r="G161" s="296" t="s">
        <v>5647</v>
      </c>
      <c r="H161" s="18"/>
      <c r="I161" s="18"/>
      <c r="J161" s="7" t="s">
        <v>143</v>
      </c>
      <c r="K161" s="7" t="s">
        <v>345</v>
      </c>
      <c r="L161" s="7"/>
      <c r="M161" s="7" t="s">
        <v>5650</v>
      </c>
      <c r="N161" s="7" t="s">
        <v>5650</v>
      </c>
    </row>
    <row r="162" ht="22.5" customHeight="1">
      <c r="A162" s="7" t="s">
        <v>5652</v>
      </c>
      <c r="B162" s="7" t="s">
        <v>2426</v>
      </c>
      <c r="C162" s="7"/>
      <c r="D162" s="7" t="s">
        <v>2423</v>
      </c>
      <c r="E162" s="7" t="s">
        <v>2447</v>
      </c>
      <c r="F162" s="7" t="s">
        <v>5656</v>
      </c>
      <c r="G162" s="296" t="s">
        <v>5657</v>
      </c>
      <c r="H162" s="18"/>
      <c r="I162" s="18"/>
      <c r="J162" s="7" t="s">
        <v>370</v>
      </c>
      <c r="K162" s="7" t="s">
        <v>153</v>
      </c>
      <c r="L162" s="7"/>
      <c r="M162" s="7" t="s">
        <v>5660</v>
      </c>
      <c r="N162" s="7" t="s">
        <v>5660</v>
      </c>
    </row>
    <row r="163" ht="22.5" customHeight="1">
      <c r="A163" s="7" t="s">
        <v>5661</v>
      </c>
      <c r="B163" s="7" t="s">
        <v>2426</v>
      </c>
      <c r="C163" s="7"/>
      <c r="D163" s="7" t="s">
        <v>2423</v>
      </c>
      <c r="E163" s="7" t="s">
        <v>2447</v>
      </c>
      <c r="F163" s="7" t="s">
        <v>5663</v>
      </c>
      <c r="G163" s="296" t="s">
        <v>5664</v>
      </c>
      <c r="H163" s="18"/>
      <c r="I163" s="18"/>
      <c r="J163" s="7" t="s">
        <v>106</v>
      </c>
      <c r="K163" s="7" t="s">
        <v>120</v>
      </c>
      <c r="L163" s="7"/>
      <c r="M163" s="7" t="s">
        <v>5669</v>
      </c>
      <c r="N163" s="7" t="s">
        <v>5669</v>
      </c>
    </row>
    <row r="164" ht="22.5" customHeight="1">
      <c r="A164" s="7" t="s">
        <v>5670</v>
      </c>
      <c r="B164" s="7" t="s">
        <v>2426</v>
      </c>
      <c r="C164" s="7"/>
      <c r="D164" s="7" t="s">
        <v>2423</v>
      </c>
      <c r="E164" s="7" t="s">
        <v>2447</v>
      </c>
      <c r="F164" s="7" t="s">
        <v>5672</v>
      </c>
      <c r="G164" s="296" t="s">
        <v>5673</v>
      </c>
      <c r="H164" s="18"/>
      <c r="I164" s="18"/>
      <c r="J164" s="7" t="s">
        <v>214</v>
      </c>
      <c r="K164" s="7" t="s">
        <v>156</v>
      </c>
      <c r="L164" s="7"/>
      <c r="M164" s="7" t="s">
        <v>5676</v>
      </c>
      <c r="N164" s="7" t="s">
        <v>5676</v>
      </c>
    </row>
    <row r="165" ht="22.5" customHeight="1">
      <c r="A165" s="7" t="s">
        <v>5678</v>
      </c>
      <c r="B165" s="7" t="s">
        <v>2426</v>
      </c>
      <c r="C165" s="7"/>
      <c r="D165" s="7" t="s">
        <v>2423</v>
      </c>
      <c r="E165" s="7" t="s">
        <v>2447</v>
      </c>
      <c r="F165" s="7" t="s">
        <v>5682</v>
      </c>
      <c r="G165" s="296" t="s">
        <v>5683</v>
      </c>
      <c r="H165" s="18"/>
      <c r="I165" s="18"/>
      <c r="J165" s="7" t="s">
        <v>239</v>
      </c>
      <c r="K165" s="7" t="s">
        <v>526</v>
      </c>
      <c r="L165" s="7"/>
      <c r="M165" s="7" t="s">
        <v>5685</v>
      </c>
      <c r="N165" s="7" t="s">
        <v>5685</v>
      </c>
    </row>
    <row r="166" ht="22.5" customHeight="1">
      <c r="A166" s="7" t="s">
        <v>5687</v>
      </c>
      <c r="B166" s="7" t="s">
        <v>2426</v>
      </c>
      <c r="C166" s="7"/>
      <c r="D166" s="7" t="s">
        <v>2423</v>
      </c>
      <c r="E166" s="7" t="s">
        <v>2447</v>
      </c>
      <c r="F166" s="7" t="s">
        <v>5688</v>
      </c>
      <c r="G166" s="296" t="s">
        <v>5689</v>
      </c>
      <c r="H166" s="18"/>
      <c r="I166" s="18"/>
      <c r="J166" s="7" t="s">
        <v>177</v>
      </c>
      <c r="K166" s="7" t="s">
        <v>159</v>
      </c>
      <c r="L166" s="7"/>
      <c r="M166" s="7" t="s">
        <v>5693</v>
      </c>
      <c r="N166" s="7" t="s">
        <v>5693</v>
      </c>
    </row>
    <row r="167" ht="22.5" customHeight="1">
      <c r="A167" s="7" t="s">
        <v>5694</v>
      </c>
      <c r="B167" s="7" t="s">
        <v>2426</v>
      </c>
      <c r="C167" s="7"/>
      <c r="D167" s="7" t="s">
        <v>2423</v>
      </c>
      <c r="E167" s="7" t="s">
        <v>2447</v>
      </c>
      <c r="F167" s="7" t="s">
        <v>5696</v>
      </c>
      <c r="G167" s="296" t="s">
        <v>5698</v>
      </c>
      <c r="H167" s="18"/>
      <c r="I167" s="18"/>
      <c r="J167" s="7" t="s">
        <v>192</v>
      </c>
      <c r="K167" s="7" t="s">
        <v>615</v>
      </c>
      <c r="L167" s="7"/>
      <c r="M167" s="7" t="s">
        <v>5702</v>
      </c>
      <c r="N167" s="7" t="s">
        <v>5702</v>
      </c>
    </row>
    <row r="168" ht="22.5" customHeight="1">
      <c r="A168" s="7" t="s">
        <v>5704</v>
      </c>
      <c r="B168" s="7" t="s">
        <v>2426</v>
      </c>
      <c r="C168" s="7"/>
      <c r="D168" s="7" t="s">
        <v>2423</v>
      </c>
      <c r="E168" s="7" t="s">
        <v>2447</v>
      </c>
      <c r="F168" s="7" t="s">
        <v>2807</v>
      </c>
      <c r="G168" s="296" t="s">
        <v>5706</v>
      </c>
      <c r="H168" s="18"/>
      <c r="I168" s="18"/>
      <c r="J168" s="7" t="s">
        <v>132</v>
      </c>
      <c r="K168" s="7" t="s">
        <v>265</v>
      </c>
      <c r="L168" s="7"/>
      <c r="M168" s="7" t="s">
        <v>5710</v>
      </c>
      <c r="N168" s="7" t="s">
        <v>5710</v>
      </c>
    </row>
    <row r="169" ht="22.5" customHeight="1">
      <c r="A169" s="7" t="s">
        <v>5712</v>
      </c>
      <c r="B169" s="7" t="s">
        <v>2426</v>
      </c>
      <c r="C169" s="7"/>
      <c r="D169" s="7" t="s">
        <v>2423</v>
      </c>
      <c r="E169" s="7" t="s">
        <v>2447</v>
      </c>
      <c r="F169" s="7" t="s">
        <v>5714</v>
      </c>
      <c r="G169" s="296" t="s">
        <v>5715</v>
      </c>
      <c r="H169" s="18"/>
      <c r="I169" s="18"/>
      <c r="J169" s="7" t="s">
        <v>151</v>
      </c>
      <c r="K169" s="7" t="s">
        <v>233</v>
      </c>
      <c r="L169" s="7"/>
      <c r="M169" s="7" t="s">
        <v>5719</v>
      </c>
      <c r="N169" s="7" t="s">
        <v>5719</v>
      </c>
    </row>
    <row r="170" ht="22.5" customHeight="1">
      <c r="A170" s="7" t="s">
        <v>5721</v>
      </c>
      <c r="B170" s="7" t="s">
        <v>2426</v>
      </c>
      <c r="C170" s="7"/>
      <c r="D170" s="7" t="s">
        <v>2423</v>
      </c>
      <c r="E170" s="7" t="s">
        <v>2447</v>
      </c>
      <c r="F170" s="7" t="s">
        <v>5724</v>
      </c>
      <c r="G170" s="296" t="s">
        <v>5725</v>
      </c>
      <c r="H170" s="18"/>
      <c r="I170" s="18"/>
      <c r="J170" s="7" t="s">
        <v>121</v>
      </c>
      <c r="K170" s="7" t="s">
        <v>771</v>
      </c>
      <c r="L170" s="7"/>
      <c r="M170" s="7" t="s">
        <v>5732</v>
      </c>
      <c r="N170" s="7" t="s">
        <v>5732</v>
      </c>
    </row>
    <row r="171" ht="22.5" customHeight="1">
      <c r="A171" s="7" t="s">
        <v>5734</v>
      </c>
      <c r="B171" s="7" t="s">
        <v>2426</v>
      </c>
      <c r="C171" s="7"/>
      <c r="D171" s="7" t="s">
        <v>2423</v>
      </c>
      <c r="E171" s="7" t="s">
        <v>2447</v>
      </c>
      <c r="F171" s="7" t="s">
        <v>5736</v>
      </c>
      <c r="G171" s="296" t="s">
        <v>5737</v>
      </c>
      <c r="H171" s="18"/>
      <c r="I171" s="18"/>
      <c r="J171" s="7" t="s">
        <v>34</v>
      </c>
      <c r="K171" s="7" t="s">
        <v>158</v>
      </c>
      <c r="L171" s="7"/>
      <c r="M171" s="7" t="s">
        <v>5744</v>
      </c>
      <c r="N171" s="7" t="s">
        <v>5744</v>
      </c>
    </row>
    <row r="172" ht="22.5" customHeight="1">
      <c r="A172" s="7" t="s">
        <v>5747</v>
      </c>
      <c r="B172" s="7" t="s">
        <v>2426</v>
      </c>
      <c r="C172" s="7"/>
      <c r="D172" s="7" t="s">
        <v>2423</v>
      </c>
      <c r="E172" s="7" t="s">
        <v>2447</v>
      </c>
      <c r="F172" s="7" t="s">
        <v>5748</v>
      </c>
      <c r="G172" s="296" t="s">
        <v>5750</v>
      </c>
      <c r="H172" s="18"/>
      <c r="I172" s="18"/>
      <c r="J172" s="7" t="s">
        <v>278</v>
      </c>
      <c r="K172" s="7" t="s">
        <v>136</v>
      </c>
      <c r="L172" s="7"/>
      <c r="M172" s="7" t="s">
        <v>5759</v>
      </c>
      <c r="N172" s="7" t="s">
        <v>5759</v>
      </c>
    </row>
    <row r="173" ht="22.5" customHeight="1">
      <c r="A173" s="7" t="s">
        <v>5761</v>
      </c>
      <c r="B173" s="7" t="s">
        <v>2426</v>
      </c>
      <c r="C173" s="7"/>
      <c r="D173" s="7" t="s">
        <v>2423</v>
      </c>
      <c r="E173" s="7" t="s">
        <v>2447</v>
      </c>
      <c r="F173" s="7" t="s">
        <v>5763</v>
      </c>
      <c r="G173" s="296" t="s">
        <v>5766</v>
      </c>
      <c r="H173" s="18"/>
      <c r="I173" s="18"/>
      <c r="J173" s="7" t="s">
        <v>110</v>
      </c>
      <c r="K173" s="7" t="s">
        <v>125</v>
      </c>
      <c r="L173" s="7"/>
      <c r="M173" s="7" t="s">
        <v>5772</v>
      </c>
      <c r="N173" s="7" t="s">
        <v>5772</v>
      </c>
    </row>
    <row r="174" ht="22.5" customHeight="1">
      <c r="A174" s="7" t="s">
        <v>5774</v>
      </c>
      <c r="B174" s="7" t="s">
        <v>2426</v>
      </c>
      <c r="C174" s="7"/>
      <c r="D174" s="7" t="s">
        <v>2423</v>
      </c>
      <c r="E174" s="7" t="s">
        <v>2447</v>
      </c>
      <c r="F174" s="7" t="s">
        <v>5777</v>
      </c>
      <c r="G174" s="296" t="s">
        <v>5778</v>
      </c>
      <c r="H174" s="18"/>
      <c r="I174" s="18"/>
      <c r="J174" s="7" t="s">
        <v>56</v>
      </c>
      <c r="K174" s="7" t="s">
        <v>376</v>
      </c>
      <c r="L174" s="7"/>
      <c r="M174" s="7" t="s">
        <v>5781</v>
      </c>
      <c r="N174" s="7" t="s">
        <v>5781</v>
      </c>
    </row>
    <row r="175" ht="22.5" customHeight="1">
      <c r="A175" s="7" t="s">
        <v>5784</v>
      </c>
      <c r="B175" s="7" t="s">
        <v>2426</v>
      </c>
      <c r="C175" s="7"/>
      <c r="D175" s="7" t="s">
        <v>2423</v>
      </c>
      <c r="E175" s="7" t="s">
        <v>2447</v>
      </c>
      <c r="F175" s="7" t="s">
        <v>5787</v>
      </c>
      <c r="G175" s="296" t="s">
        <v>5788</v>
      </c>
      <c r="H175" s="18"/>
      <c r="I175" s="18"/>
      <c r="J175" s="7" t="s">
        <v>126</v>
      </c>
      <c r="K175" s="7" t="s">
        <v>204</v>
      </c>
      <c r="L175" s="7"/>
      <c r="M175" s="7" t="s">
        <v>5795</v>
      </c>
      <c r="N175" s="7" t="s">
        <v>5795</v>
      </c>
    </row>
    <row r="176" ht="22.5" customHeight="1">
      <c r="A176" s="7" t="s">
        <v>5797</v>
      </c>
      <c r="B176" s="7" t="s">
        <v>2426</v>
      </c>
      <c r="C176" s="7"/>
      <c r="D176" s="7" t="s">
        <v>2423</v>
      </c>
      <c r="E176" s="7" t="s">
        <v>2447</v>
      </c>
      <c r="F176" s="7" t="s">
        <v>5799</v>
      </c>
      <c r="G176" s="296" t="s">
        <v>5801</v>
      </c>
      <c r="H176" s="18"/>
      <c r="I176" s="18"/>
      <c r="J176" s="7" t="s">
        <v>62</v>
      </c>
      <c r="K176" s="7" t="s">
        <v>771</v>
      </c>
      <c r="L176" s="7"/>
      <c r="M176" s="7" t="s">
        <v>5808</v>
      </c>
      <c r="N176" s="7" t="s">
        <v>5808</v>
      </c>
    </row>
    <row r="177" ht="22.5" customHeight="1">
      <c r="A177" s="7" t="s">
        <v>5809</v>
      </c>
      <c r="B177" s="7" t="s">
        <v>2426</v>
      </c>
      <c r="C177" s="7"/>
      <c r="D177" s="7" t="s">
        <v>2423</v>
      </c>
      <c r="E177" s="7" t="s">
        <v>2447</v>
      </c>
      <c r="F177" s="7" t="s">
        <v>5811</v>
      </c>
      <c r="G177" s="296" t="s">
        <v>5814</v>
      </c>
      <c r="H177" s="18"/>
      <c r="I177" s="18"/>
      <c r="J177" s="7" t="s">
        <v>97</v>
      </c>
      <c r="K177" s="7" t="s">
        <v>692</v>
      </c>
      <c r="L177" s="7"/>
      <c r="M177" s="7" t="s">
        <v>5818</v>
      </c>
      <c r="N177" s="7" t="s">
        <v>5818</v>
      </c>
    </row>
    <row r="178" ht="22.5" customHeight="1">
      <c r="A178" s="7" t="s">
        <v>5822</v>
      </c>
      <c r="B178" s="7" t="s">
        <v>2426</v>
      </c>
      <c r="C178" s="7"/>
      <c r="D178" s="7" t="s">
        <v>2423</v>
      </c>
      <c r="E178" s="7" t="s">
        <v>2447</v>
      </c>
      <c r="F178" s="7" t="s">
        <v>2847</v>
      </c>
      <c r="G178" s="296" t="s">
        <v>5823</v>
      </c>
      <c r="H178" s="18"/>
      <c r="I178" s="18"/>
      <c r="J178" s="7" t="s">
        <v>66</v>
      </c>
      <c r="K178" s="7" t="s">
        <v>1160</v>
      </c>
      <c r="L178" s="7"/>
      <c r="M178" s="7" t="s">
        <v>5829</v>
      </c>
      <c r="N178" s="7" t="s">
        <v>5829</v>
      </c>
    </row>
    <row r="179" ht="22.5" customHeight="1">
      <c r="A179" s="7" t="s">
        <v>5831</v>
      </c>
      <c r="B179" s="7" t="s">
        <v>2426</v>
      </c>
      <c r="C179" s="7"/>
      <c r="D179" s="7" t="s">
        <v>2423</v>
      </c>
      <c r="E179" s="7" t="s">
        <v>2447</v>
      </c>
      <c r="F179" s="7" t="s">
        <v>5833</v>
      </c>
      <c r="G179" s="296" t="s">
        <v>5834</v>
      </c>
      <c r="H179" s="18"/>
      <c r="I179" s="18"/>
      <c r="J179" s="7" t="s">
        <v>113</v>
      </c>
      <c r="K179" s="7" t="s">
        <v>262</v>
      </c>
      <c r="L179" s="7"/>
      <c r="M179" s="7" t="s">
        <v>5841</v>
      </c>
      <c r="N179" s="7" t="s">
        <v>5841</v>
      </c>
    </row>
    <row r="180" ht="22.5" customHeight="1">
      <c r="A180" s="7" t="s">
        <v>5844</v>
      </c>
      <c r="B180" s="7" t="s">
        <v>2426</v>
      </c>
      <c r="C180" s="7"/>
      <c r="D180" s="7" t="s">
        <v>2423</v>
      </c>
      <c r="E180" s="7" t="s">
        <v>2447</v>
      </c>
      <c r="F180" s="7" t="s">
        <v>5845</v>
      </c>
      <c r="G180" s="296" t="s">
        <v>5846</v>
      </c>
      <c r="H180" s="18"/>
      <c r="I180" s="18"/>
      <c r="J180" s="7" t="s">
        <v>335</v>
      </c>
      <c r="K180" s="7" t="s">
        <v>332</v>
      </c>
      <c r="L180" s="7"/>
      <c r="M180" s="7" t="s">
        <v>5853</v>
      </c>
      <c r="N180" s="7" t="s">
        <v>5853</v>
      </c>
    </row>
    <row r="181" ht="22.5" customHeight="1">
      <c r="A181" s="7" t="s">
        <v>5855</v>
      </c>
      <c r="B181" s="7" t="s">
        <v>2426</v>
      </c>
      <c r="C181" s="7"/>
      <c r="D181" s="7" t="s">
        <v>2423</v>
      </c>
      <c r="E181" s="7" t="s">
        <v>2447</v>
      </c>
      <c r="F181" s="7" t="s">
        <v>5859</v>
      </c>
      <c r="G181" s="296" t="s">
        <v>5860</v>
      </c>
      <c r="H181" s="18"/>
      <c r="I181" s="18"/>
      <c r="J181" s="7" t="s">
        <v>45</v>
      </c>
      <c r="K181" s="7" t="s">
        <v>377</v>
      </c>
      <c r="L181" s="7"/>
      <c r="M181" s="7" t="s">
        <v>5864</v>
      </c>
      <c r="N181" s="7" t="s">
        <v>5864</v>
      </c>
    </row>
    <row r="182" ht="22.5" customHeight="1">
      <c r="A182" s="7" t="s">
        <v>5865</v>
      </c>
      <c r="B182" s="7" t="s">
        <v>2426</v>
      </c>
      <c r="C182" s="7"/>
      <c r="D182" s="7" t="s">
        <v>2423</v>
      </c>
      <c r="E182" s="7" t="s">
        <v>2447</v>
      </c>
      <c r="F182" s="7" t="s">
        <v>5868</v>
      </c>
      <c r="G182" s="296" t="s">
        <v>5870</v>
      </c>
      <c r="H182" s="18"/>
      <c r="I182" s="18"/>
      <c r="J182" s="7" t="s">
        <v>490</v>
      </c>
      <c r="K182" s="7" t="s">
        <v>940</v>
      </c>
      <c r="L182" s="7"/>
      <c r="M182" s="7" t="s">
        <v>5876</v>
      </c>
      <c r="N182" s="7" t="s">
        <v>5876</v>
      </c>
    </row>
    <row r="183" ht="22.5" customHeight="1">
      <c r="A183" s="7" t="s">
        <v>5878</v>
      </c>
      <c r="B183" s="7" t="s">
        <v>2426</v>
      </c>
      <c r="C183" s="7"/>
      <c r="D183" s="7" t="s">
        <v>2423</v>
      </c>
      <c r="E183" s="7" t="s">
        <v>2447</v>
      </c>
      <c r="F183" s="7" t="s">
        <v>5881</v>
      </c>
      <c r="G183" s="296" t="s">
        <v>5882</v>
      </c>
      <c r="H183" s="18"/>
      <c r="I183" s="18"/>
      <c r="J183" s="7" t="s">
        <v>292</v>
      </c>
      <c r="K183" s="7" t="s">
        <v>1281</v>
      </c>
      <c r="L183" s="7"/>
      <c r="M183" s="7" t="s">
        <v>5886</v>
      </c>
      <c r="N183" s="7" t="s">
        <v>5886</v>
      </c>
    </row>
    <row r="184" ht="22.5" customHeight="1">
      <c r="A184" s="7" t="s">
        <v>5888</v>
      </c>
      <c r="B184" s="7" t="s">
        <v>2426</v>
      </c>
      <c r="C184" s="7"/>
      <c r="D184" s="7" t="s">
        <v>2423</v>
      </c>
      <c r="E184" s="7" t="s">
        <v>2447</v>
      </c>
      <c r="F184" s="7" t="s">
        <v>5891</v>
      </c>
      <c r="G184" s="296" t="s">
        <v>5893</v>
      </c>
      <c r="H184" s="18"/>
      <c r="I184" s="18"/>
      <c r="J184" s="7" t="s">
        <v>599</v>
      </c>
      <c r="K184" s="7" t="s">
        <v>201</v>
      </c>
      <c r="L184" s="7"/>
      <c r="M184" s="7" t="s">
        <v>5897</v>
      </c>
      <c r="N184" s="7" t="s">
        <v>5897</v>
      </c>
    </row>
    <row r="185" ht="22.5" customHeight="1">
      <c r="A185" s="7" t="s">
        <v>5898</v>
      </c>
      <c r="B185" s="7" t="s">
        <v>2426</v>
      </c>
      <c r="C185" s="7"/>
      <c r="D185" s="7" t="s">
        <v>2423</v>
      </c>
      <c r="E185" s="7" t="s">
        <v>2447</v>
      </c>
      <c r="F185" s="7" t="s">
        <v>5902</v>
      </c>
      <c r="G185" s="296" t="s">
        <v>5903</v>
      </c>
      <c r="H185" s="18"/>
      <c r="I185" s="18"/>
      <c r="J185" s="7" t="s">
        <v>188</v>
      </c>
      <c r="K185" s="7" t="s">
        <v>987</v>
      </c>
      <c r="L185" s="7"/>
      <c r="M185" s="7" t="s">
        <v>5907</v>
      </c>
      <c r="N185" s="7" t="s">
        <v>5907</v>
      </c>
    </row>
    <row r="186" ht="22.5" customHeight="1">
      <c r="A186" s="7" t="s">
        <v>5909</v>
      </c>
      <c r="B186" s="7" t="s">
        <v>2426</v>
      </c>
      <c r="C186" s="7"/>
      <c r="D186" s="7" t="s">
        <v>2423</v>
      </c>
      <c r="E186" s="7" t="s">
        <v>2447</v>
      </c>
      <c r="F186" s="7" t="s">
        <v>5912</v>
      </c>
      <c r="G186" s="296" t="s">
        <v>5913</v>
      </c>
      <c r="H186" s="18"/>
      <c r="I186" s="18"/>
      <c r="J186" s="7" t="s">
        <v>104</v>
      </c>
      <c r="K186" s="7" t="s">
        <v>781</v>
      </c>
      <c r="L186" s="7"/>
      <c r="M186" s="7" t="s">
        <v>5918</v>
      </c>
      <c r="N186" s="7" t="s">
        <v>5918</v>
      </c>
    </row>
    <row r="187" ht="22.5" customHeight="1">
      <c r="A187" s="7" t="s">
        <v>5920</v>
      </c>
      <c r="B187" s="7" t="s">
        <v>2426</v>
      </c>
      <c r="C187" s="7"/>
      <c r="D187" s="7" t="s">
        <v>2423</v>
      </c>
      <c r="E187" s="7" t="s">
        <v>2447</v>
      </c>
      <c r="F187" s="7" t="s">
        <v>2877</v>
      </c>
      <c r="G187" s="296" t="s">
        <v>5923</v>
      </c>
      <c r="H187" s="18"/>
      <c r="I187" s="18"/>
      <c r="J187" s="7" t="s">
        <v>65</v>
      </c>
      <c r="K187" s="7" t="s">
        <v>230</v>
      </c>
      <c r="L187" s="7"/>
      <c r="M187" s="7" t="s">
        <v>5928</v>
      </c>
      <c r="N187" s="7" t="s">
        <v>5928</v>
      </c>
    </row>
    <row r="188" ht="22.5" customHeight="1">
      <c r="A188" s="7" t="s">
        <v>5930</v>
      </c>
      <c r="B188" s="7" t="s">
        <v>2426</v>
      </c>
      <c r="C188" s="7"/>
      <c r="D188" s="7" t="s">
        <v>2423</v>
      </c>
      <c r="E188" s="7" t="s">
        <v>2447</v>
      </c>
      <c r="F188" s="7" t="s">
        <v>5933</v>
      </c>
      <c r="G188" s="296" t="s">
        <v>5934</v>
      </c>
      <c r="H188" s="18"/>
      <c r="I188" s="18"/>
      <c r="J188" s="7" t="s">
        <v>74</v>
      </c>
      <c r="K188" s="7" t="s">
        <v>1160</v>
      </c>
      <c r="L188" s="7"/>
      <c r="M188" s="7" t="s">
        <v>5940</v>
      </c>
      <c r="N188" s="7" t="s">
        <v>5940</v>
      </c>
    </row>
    <row r="189" ht="22.5" customHeight="1">
      <c r="A189" s="7" t="s">
        <v>5944</v>
      </c>
      <c r="B189" s="7" t="s">
        <v>2426</v>
      </c>
      <c r="C189" s="7"/>
      <c r="D189" s="7" t="s">
        <v>2423</v>
      </c>
      <c r="E189" s="7" t="s">
        <v>2447</v>
      </c>
      <c r="F189" s="7" t="s">
        <v>5947</v>
      </c>
      <c r="G189" s="296" t="s">
        <v>5948</v>
      </c>
      <c r="H189" s="18"/>
      <c r="I189" s="18"/>
      <c r="J189" s="7" t="s">
        <v>83</v>
      </c>
      <c r="K189" s="7" t="s">
        <v>1416</v>
      </c>
      <c r="L189" s="7"/>
      <c r="M189" s="7" t="s">
        <v>5953</v>
      </c>
      <c r="N189" s="7" t="s">
        <v>5953</v>
      </c>
    </row>
    <row r="190" ht="22.5" customHeight="1">
      <c r="A190" s="7" t="s">
        <v>5955</v>
      </c>
      <c r="B190" s="7" t="s">
        <v>2426</v>
      </c>
      <c r="C190" s="7"/>
      <c r="D190" s="7" t="s">
        <v>2423</v>
      </c>
      <c r="E190" s="7" t="s">
        <v>2447</v>
      </c>
      <c r="F190" s="7" t="s">
        <v>5959</v>
      </c>
      <c r="G190" s="296" t="s">
        <v>5960</v>
      </c>
      <c r="H190" s="18"/>
      <c r="I190" s="18"/>
      <c r="J190" s="7" t="s">
        <v>50</v>
      </c>
      <c r="K190" s="7" t="s">
        <v>377</v>
      </c>
      <c r="L190" s="7"/>
      <c r="M190" s="7" t="s">
        <v>5965</v>
      </c>
      <c r="N190" s="7" t="s">
        <v>5965</v>
      </c>
    </row>
    <row r="191" ht="22.5" customHeight="1">
      <c r="A191" s="7" t="s">
        <v>5966</v>
      </c>
      <c r="B191" s="7" t="s">
        <v>2426</v>
      </c>
      <c r="C191" s="7"/>
      <c r="D191" s="7" t="s">
        <v>2423</v>
      </c>
      <c r="E191" s="7" t="s">
        <v>2447</v>
      </c>
      <c r="F191" s="7" t="s">
        <v>5969</v>
      </c>
      <c r="G191" s="296" t="s">
        <v>5971</v>
      </c>
      <c r="H191" s="18"/>
      <c r="I191" s="18"/>
      <c r="J191" s="7" t="s">
        <v>587</v>
      </c>
      <c r="K191" s="7" t="s">
        <v>482</v>
      </c>
      <c r="L191" s="7"/>
      <c r="M191" s="7" t="s">
        <v>5975</v>
      </c>
      <c r="N191" s="7" t="s">
        <v>5975</v>
      </c>
    </row>
    <row r="192" ht="22.5" customHeight="1">
      <c r="A192" s="7" t="s">
        <v>5977</v>
      </c>
      <c r="B192" s="7" t="s">
        <v>2426</v>
      </c>
      <c r="C192" s="7"/>
      <c r="D192" s="7" t="s">
        <v>2423</v>
      </c>
      <c r="E192" s="7" t="s">
        <v>2447</v>
      </c>
      <c r="F192" s="7" t="s">
        <v>5978</v>
      </c>
      <c r="G192" s="296" t="s">
        <v>5980</v>
      </c>
      <c r="H192" s="18"/>
      <c r="I192" s="18"/>
      <c r="J192" s="7" t="s">
        <v>48</v>
      </c>
      <c r="K192" s="7" t="s">
        <v>1164</v>
      </c>
      <c r="L192" s="7"/>
      <c r="M192" s="7" t="s">
        <v>5984</v>
      </c>
      <c r="N192" s="7" t="s">
        <v>5984</v>
      </c>
    </row>
    <row r="193" ht="22.5" customHeight="1">
      <c r="A193" s="7" t="s">
        <v>5986</v>
      </c>
      <c r="B193" s="7" t="s">
        <v>2426</v>
      </c>
      <c r="C193" s="7"/>
      <c r="D193" s="7" t="s">
        <v>2423</v>
      </c>
      <c r="E193" s="7" t="s">
        <v>2447</v>
      </c>
      <c r="F193" s="7" t="s">
        <v>5989</v>
      </c>
      <c r="G193" s="296" t="s">
        <v>5990</v>
      </c>
      <c r="H193" s="18"/>
      <c r="I193" s="18"/>
      <c r="J193" s="7" t="s">
        <v>160</v>
      </c>
      <c r="K193" s="7" t="s">
        <v>123</v>
      </c>
      <c r="L193" s="7"/>
      <c r="M193" s="7" t="s">
        <v>5997</v>
      </c>
      <c r="N193" s="7" t="s">
        <v>5997</v>
      </c>
    </row>
    <row r="194" ht="22.5" customHeight="1">
      <c r="A194" s="7" t="s">
        <v>5998</v>
      </c>
      <c r="B194" s="7" t="s">
        <v>2426</v>
      </c>
      <c r="C194" s="7"/>
      <c r="D194" s="7" t="s">
        <v>2423</v>
      </c>
      <c r="E194" s="7" t="s">
        <v>2447</v>
      </c>
      <c r="F194" s="7" t="s">
        <v>6000</v>
      </c>
      <c r="G194" s="296" t="s">
        <v>6001</v>
      </c>
      <c r="H194" s="18"/>
      <c r="I194" s="18"/>
      <c r="J194" s="7" t="s">
        <v>81</v>
      </c>
      <c r="K194" s="7" t="s">
        <v>136</v>
      </c>
      <c r="L194" s="7"/>
      <c r="M194" s="7" t="s">
        <v>6010</v>
      </c>
      <c r="N194" s="7" t="s">
        <v>6010</v>
      </c>
    </row>
    <row r="195" ht="22.5" customHeight="1">
      <c r="A195" s="7" t="s">
        <v>6011</v>
      </c>
      <c r="B195" s="7" t="s">
        <v>2426</v>
      </c>
      <c r="C195" s="7"/>
      <c r="D195" s="7" t="s">
        <v>2423</v>
      </c>
      <c r="E195" s="7" t="s">
        <v>2447</v>
      </c>
      <c r="F195" s="7" t="s">
        <v>6014</v>
      </c>
      <c r="G195" s="296" t="s">
        <v>6016</v>
      </c>
      <c r="H195" s="18"/>
      <c r="I195" s="18"/>
      <c r="J195" s="7" t="s">
        <v>174</v>
      </c>
      <c r="K195" s="7" t="s">
        <v>233</v>
      </c>
      <c r="L195" s="7"/>
      <c r="M195" s="7" t="s">
        <v>6021</v>
      </c>
      <c r="N195" s="7" t="s">
        <v>6021</v>
      </c>
    </row>
    <row r="196" ht="22.5" customHeight="1">
      <c r="A196" s="7" t="s">
        <v>6022</v>
      </c>
      <c r="B196" s="7" t="s">
        <v>2426</v>
      </c>
      <c r="C196" s="7"/>
      <c r="D196" s="7" t="s">
        <v>2423</v>
      </c>
      <c r="E196" s="7" t="s">
        <v>2447</v>
      </c>
      <c r="F196" s="7" t="s">
        <v>3422</v>
      </c>
      <c r="G196" s="296" t="s">
        <v>6025</v>
      </c>
      <c r="H196" s="18"/>
      <c r="I196" s="18"/>
      <c r="J196" s="7" t="s">
        <v>9</v>
      </c>
      <c r="K196" s="7" t="s">
        <v>1416</v>
      </c>
      <c r="L196" s="7"/>
      <c r="M196" s="7" t="s">
        <v>6030</v>
      </c>
      <c r="N196" s="7" t="s">
        <v>6030</v>
      </c>
    </row>
    <row r="197" ht="22.5" customHeight="1">
      <c r="A197" s="7" t="s">
        <v>6032</v>
      </c>
      <c r="B197" s="7" t="s">
        <v>2426</v>
      </c>
      <c r="C197" s="7"/>
      <c r="D197" s="7" t="s">
        <v>2423</v>
      </c>
      <c r="E197" s="7" t="s">
        <v>2447</v>
      </c>
      <c r="F197" s="7" t="s">
        <v>6036</v>
      </c>
      <c r="G197" s="296" t="s">
        <v>6037</v>
      </c>
      <c r="H197" s="18"/>
      <c r="I197" s="18"/>
      <c r="J197" s="7" t="s">
        <v>372</v>
      </c>
      <c r="K197" s="7" t="s">
        <v>170</v>
      </c>
      <c r="L197" s="7"/>
      <c r="M197" s="7" t="s">
        <v>6039</v>
      </c>
      <c r="N197" s="7" t="s">
        <v>6039</v>
      </c>
    </row>
    <row r="198" ht="22.5" customHeight="1">
      <c r="A198" s="7" t="s">
        <v>6040</v>
      </c>
      <c r="B198" s="7" t="s">
        <v>2426</v>
      </c>
      <c r="C198" s="7"/>
      <c r="D198" s="7" t="s">
        <v>2423</v>
      </c>
      <c r="E198" s="7" t="s">
        <v>2447</v>
      </c>
      <c r="F198" s="7" t="s">
        <v>2818</v>
      </c>
      <c r="G198" s="296" t="s">
        <v>6044</v>
      </c>
      <c r="H198" s="18"/>
      <c r="I198" s="18"/>
      <c r="J198" s="7" t="s">
        <v>215</v>
      </c>
      <c r="K198" s="7" t="s">
        <v>241</v>
      </c>
      <c r="L198" s="7"/>
      <c r="M198" s="7" t="s">
        <v>6048</v>
      </c>
      <c r="N198" s="7" t="s">
        <v>6048</v>
      </c>
    </row>
    <row r="199" ht="22.5" customHeight="1">
      <c r="A199" s="7" t="s">
        <v>6049</v>
      </c>
      <c r="B199" s="7" t="s">
        <v>2426</v>
      </c>
      <c r="C199" s="7"/>
      <c r="D199" s="7" t="s">
        <v>2423</v>
      </c>
      <c r="E199" s="7" t="s">
        <v>2447</v>
      </c>
      <c r="F199" s="7" t="s">
        <v>6050</v>
      </c>
      <c r="G199" s="296" t="s">
        <v>6052</v>
      </c>
      <c r="H199" s="18"/>
      <c r="I199" s="18"/>
      <c r="J199" s="7" t="s">
        <v>94</v>
      </c>
      <c r="K199" s="7" t="s">
        <v>779</v>
      </c>
      <c r="L199" s="7"/>
      <c r="M199" s="7" t="s">
        <v>6057</v>
      </c>
      <c r="N199" s="7" t="s">
        <v>6057</v>
      </c>
    </row>
    <row r="200" ht="22.5" customHeight="1">
      <c r="A200" s="7" t="s">
        <v>6058</v>
      </c>
      <c r="B200" s="7" t="s">
        <v>2426</v>
      </c>
      <c r="C200" s="7"/>
      <c r="D200" s="7" t="s">
        <v>2423</v>
      </c>
      <c r="E200" s="7" t="s">
        <v>2447</v>
      </c>
      <c r="F200" s="7" t="s">
        <v>6061</v>
      </c>
      <c r="G200" s="296" t="s">
        <v>6062</v>
      </c>
      <c r="H200" s="18"/>
      <c r="I200" s="18"/>
      <c r="J200" s="7" t="s">
        <v>183</v>
      </c>
      <c r="K200" s="7" t="s">
        <v>1353</v>
      </c>
      <c r="L200" s="7"/>
      <c r="M200" s="7" t="s">
        <v>6066</v>
      </c>
      <c r="N200" s="7" t="s">
        <v>6066</v>
      </c>
    </row>
    <row r="201" ht="22.5" customHeight="1">
      <c r="A201" s="7" t="s">
        <v>6068</v>
      </c>
      <c r="B201" s="7" t="s">
        <v>2426</v>
      </c>
      <c r="C201" s="7"/>
      <c r="D201" s="7" t="s">
        <v>2423</v>
      </c>
      <c r="E201" s="7" t="s">
        <v>2447</v>
      </c>
      <c r="F201" s="7" t="s">
        <v>6070</v>
      </c>
      <c r="G201" s="296" t="s">
        <v>6072</v>
      </c>
      <c r="H201" s="18"/>
      <c r="I201" s="18"/>
      <c r="J201" s="7" t="s">
        <v>61</v>
      </c>
      <c r="K201" s="7" t="s">
        <v>377</v>
      </c>
      <c r="L201" s="7"/>
      <c r="M201" s="7" t="s">
        <v>6076</v>
      </c>
      <c r="N201" s="7" t="s">
        <v>6076</v>
      </c>
    </row>
    <row r="202" ht="22.5" customHeight="1">
      <c r="A202" s="7" t="s">
        <v>6078</v>
      </c>
      <c r="B202" s="7" t="s">
        <v>2426</v>
      </c>
      <c r="C202" s="7"/>
      <c r="D202" s="7" t="s">
        <v>2423</v>
      </c>
      <c r="E202" s="7" t="s">
        <v>2447</v>
      </c>
      <c r="F202" s="7" t="s">
        <v>6081</v>
      </c>
      <c r="G202" s="296" t="s">
        <v>6083</v>
      </c>
      <c r="H202" s="18"/>
      <c r="I202" s="18"/>
      <c r="J202" s="7" t="s">
        <v>251</v>
      </c>
      <c r="K202" s="7" t="s">
        <v>241</v>
      </c>
      <c r="L202" s="7"/>
      <c r="M202" s="7" t="s">
        <v>6089</v>
      </c>
      <c r="N202" s="7" t="s">
        <v>6089</v>
      </c>
    </row>
    <row r="203" ht="22.5" customHeight="1">
      <c r="A203" s="7" t="s">
        <v>6090</v>
      </c>
      <c r="B203" s="7" t="s">
        <v>58</v>
      </c>
      <c r="C203" s="7"/>
      <c r="D203" s="7" t="s">
        <v>58</v>
      </c>
      <c r="E203" s="7" t="s">
        <v>58</v>
      </c>
      <c r="F203" s="7" t="s">
        <v>6093</v>
      </c>
      <c r="G203" s="296" t="s">
        <v>6095</v>
      </c>
      <c r="H203" s="18"/>
      <c r="I203" s="18"/>
      <c r="J203" s="7" t="s">
        <v>45</v>
      </c>
      <c r="K203" s="7" t="s">
        <v>377</v>
      </c>
      <c r="L203" s="7"/>
      <c r="M203" s="7" t="s">
        <v>6098</v>
      </c>
      <c r="N203" s="7" t="s">
        <v>6098</v>
      </c>
    </row>
    <row r="204" ht="22.5" customHeight="1">
      <c r="A204" s="7" t="s">
        <v>6100</v>
      </c>
      <c r="B204" s="7" t="s">
        <v>58</v>
      </c>
      <c r="C204" s="7"/>
      <c r="D204" s="7" t="s">
        <v>58</v>
      </c>
      <c r="E204" s="7" t="s">
        <v>58</v>
      </c>
      <c r="F204" s="7" t="s">
        <v>6102</v>
      </c>
      <c r="G204" s="296" t="s">
        <v>6103</v>
      </c>
      <c r="H204" s="18"/>
      <c r="I204" s="18"/>
      <c r="J204" s="7" t="s">
        <v>61</v>
      </c>
      <c r="K204" s="7" t="s">
        <v>377</v>
      </c>
      <c r="L204" s="7"/>
      <c r="M204" s="7" t="s">
        <v>6107</v>
      </c>
      <c r="N204" s="7" t="s">
        <v>6107</v>
      </c>
    </row>
    <row r="205" ht="22.5" customHeight="1">
      <c r="A205" s="7" t="s">
        <v>6110</v>
      </c>
      <c r="B205" s="7" t="s">
        <v>58</v>
      </c>
      <c r="C205" s="7"/>
      <c r="D205" s="7" t="s">
        <v>58</v>
      </c>
      <c r="E205" s="7" t="s">
        <v>58</v>
      </c>
      <c r="F205" s="7" t="s">
        <v>6114</v>
      </c>
      <c r="G205" s="296" t="s">
        <v>6115</v>
      </c>
      <c r="H205" s="18"/>
      <c r="I205" s="18"/>
      <c r="J205" s="7" t="s">
        <v>251</v>
      </c>
      <c r="K205" s="7" t="s">
        <v>241</v>
      </c>
      <c r="L205" s="7"/>
      <c r="M205" s="7" t="s">
        <v>6120</v>
      </c>
      <c r="N205" s="7" t="s">
        <v>6120</v>
      </c>
    </row>
    <row r="206" ht="22.5" customHeight="1">
      <c r="A206" s="7" t="s">
        <v>6121</v>
      </c>
      <c r="B206" s="7" t="s">
        <v>58</v>
      </c>
      <c r="C206" s="7"/>
      <c r="D206" s="7" t="s">
        <v>58</v>
      </c>
      <c r="E206" s="7" t="s">
        <v>58</v>
      </c>
      <c r="F206" s="7" t="s">
        <v>6124</v>
      </c>
      <c r="G206" s="296" t="s">
        <v>6125</v>
      </c>
      <c r="H206" s="18"/>
      <c r="I206" s="18"/>
      <c r="J206" s="7" t="s">
        <v>372</v>
      </c>
      <c r="K206" s="7" t="s">
        <v>170</v>
      </c>
      <c r="L206" s="7"/>
      <c r="M206" s="7" t="s">
        <v>6132</v>
      </c>
      <c r="N206" s="7" t="s">
        <v>6132</v>
      </c>
    </row>
    <row r="207" ht="22.5" customHeight="1">
      <c r="A207" s="7" t="s">
        <v>6133</v>
      </c>
      <c r="B207" s="7" t="s">
        <v>2173</v>
      </c>
      <c r="C207" s="7" t="s">
        <v>203</v>
      </c>
      <c r="D207" s="7" t="s">
        <v>2173</v>
      </c>
      <c r="E207" s="7" t="s">
        <v>2187</v>
      </c>
      <c r="F207" s="7" t="s">
        <v>6137</v>
      </c>
      <c r="G207" s="296" t="s">
        <v>6139</v>
      </c>
      <c r="H207" s="18" t="s">
        <v>5077</v>
      </c>
      <c r="I207" s="18" t="s">
        <v>5352</v>
      </c>
      <c r="J207" s="7" t="s">
        <v>178</v>
      </c>
      <c r="K207" s="7" t="s">
        <v>976</v>
      </c>
      <c r="L207" s="7"/>
      <c r="M207" s="7" t="s">
        <v>6144</v>
      </c>
      <c r="N207" s="7" t="s">
        <v>6144</v>
      </c>
    </row>
    <row r="208" ht="22.5" customHeight="1">
      <c r="A208" s="7" t="s">
        <v>6146</v>
      </c>
      <c r="B208" s="7" t="s">
        <v>2173</v>
      </c>
      <c r="C208" s="7" t="s">
        <v>203</v>
      </c>
      <c r="D208" s="7" t="s">
        <v>2173</v>
      </c>
      <c r="E208" s="7" t="s">
        <v>2187</v>
      </c>
      <c r="F208" s="7" t="s">
        <v>6151</v>
      </c>
      <c r="G208" s="296" t="s">
        <v>6152</v>
      </c>
      <c r="H208" s="18" t="s">
        <v>5077</v>
      </c>
      <c r="I208" s="18" t="s">
        <v>5371</v>
      </c>
      <c r="J208" s="7" t="s">
        <v>132</v>
      </c>
      <c r="K208" s="7" t="s">
        <v>1910</v>
      </c>
      <c r="L208" s="7"/>
      <c r="M208" s="7" t="s">
        <v>6157</v>
      </c>
      <c r="N208" s="7" t="s">
        <v>6157</v>
      </c>
    </row>
    <row r="209" ht="22.5" customHeight="1">
      <c r="A209" s="7" t="s">
        <v>6159</v>
      </c>
      <c r="B209" s="7" t="s">
        <v>2173</v>
      </c>
      <c r="C209" s="7" t="s">
        <v>203</v>
      </c>
      <c r="D209" s="7" t="s">
        <v>2173</v>
      </c>
      <c r="E209" s="7" t="s">
        <v>2187</v>
      </c>
      <c r="F209" s="7" t="s">
        <v>6163</v>
      </c>
      <c r="G209" s="296" t="s">
        <v>6164</v>
      </c>
      <c r="H209" s="18" t="s">
        <v>5077</v>
      </c>
      <c r="I209" s="18" t="s">
        <v>5171</v>
      </c>
      <c r="J209" s="7" t="s">
        <v>66</v>
      </c>
      <c r="K209" s="7" t="s">
        <v>1092</v>
      </c>
      <c r="L209" s="7"/>
      <c r="M209" s="7" t="s">
        <v>6170</v>
      </c>
      <c r="N209" s="7" t="s">
        <v>6170</v>
      </c>
    </row>
    <row r="210" ht="22.5" customHeight="1">
      <c r="A210" s="7" t="s">
        <v>6173</v>
      </c>
      <c r="B210" s="7" t="s">
        <v>2173</v>
      </c>
      <c r="C210" s="7" t="s">
        <v>203</v>
      </c>
      <c r="D210" s="7" t="s">
        <v>2173</v>
      </c>
      <c r="E210" s="7" t="s">
        <v>2187</v>
      </c>
      <c r="F210" s="7" t="s">
        <v>6177</v>
      </c>
      <c r="G210" s="296" t="s">
        <v>6178</v>
      </c>
      <c r="H210" s="18" t="s">
        <v>5077</v>
      </c>
      <c r="I210" s="18" t="s">
        <v>5209</v>
      </c>
      <c r="J210" s="7" t="s">
        <v>65</v>
      </c>
      <c r="K210" s="7" t="s">
        <v>841</v>
      </c>
      <c r="L210" s="7"/>
      <c r="M210" s="7" t="s">
        <v>6182</v>
      </c>
      <c r="N210" s="7" t="s">
        <v>6182</v>
      </c>
    </row>
    <row r="211" ht="22.5" customHeight="1">
      <c r="A211" s="7" t="s">
        <v>6184</v>
      </c>
      <c r="B211" s="7" t="s">
        <v>2173</v>
      </c>
      <c r="C211" s="7" t="s">
        <v>203</v>
      </c>
      <c r="D211" s="7" t="s">
        <v>2173</v>
      </c>
      <c r="E211" s="7" t="s">
        <v>2187</v>
      </c>
      <c r="F211" s="7" t="s">
        <v>6188</v>
      </c>
      <c r="G211" s="296" t="s">
        <v>6189</v>
      </c>
      <c r="H211" s="18" t="s">
        <v>5077</v>
      </c>
      <c r="I211" s="18" t="s">
        <v>3262</v>
      </c>
      <c r="J211" s="7" t="s">
        <v>215</v>
      </c>
      <c r="K211" s="7" t="s">
        <v>1078</v>
      </c>
      <c r="L211" s="7"/>
      <c r="M211" s="7" t="s">
        <v>6194</v>
      </c>
      <c r="N211" s="7" t="s">
        <v>6194</v>
      </c>
    </row>
    <row r="212" ht="22.5" customHeight="1">
      <c r="A212" s="7" t="s">
        <v>6195</v>
      </c>
      <c r="B212" s="7" t="s">
        <v>2173</v>
      </c>
      <c r="C212" s="7" t="s">
        <v>203</v>
      </c>
      <c r="D212" s="7" t="s">
        <v>2173</v>
      </c>
      <c r="E212" s="7" t="s">
        <v>2187</v>
      </c>
      <c r="F212" s="7" t="s">
        <v>6197</v>
      </c>
      <c r="G212" s="296" t="s">
        <v>6200</v>
      </c>
      <c r="H212" s="18" t="s">
        <v>5077</v>
      </c>
      <c r="I212" s="18" t="s">
        <v>3262</v>
      </c>
      <c r="J212" s="7" t="s">
        <v>215</v>
      </c>
      <c r="K212" s="7" t="s">
        <v>780</v>
      </c>
      <c r="L212" s="7"/>
      <c r="M212" s="7" t="s">
        <v>6206</v>
      </c>
      <c r="N212" s="7" t="s">
        <v>6206</v>
      </c>
    </row>
    <row r="213" ht="22.5" customHeight="1">
      <c r="A213" s="7" t="s">
        <v>6209</v>
      </c>
      <c r="B213" s="7" t="s">
        <v>2173</v>
      </c>
      <c r="C213" s="7" t="s">
        <v>203</v>
      </c>
      <c r="D213" s="7" t="s">
        <v>2173</v>
      </c>
      <c r="E213" s="7" t="s">
        <v>2187</v>
      </c>
      <c r="F213" s="7" t="s">
        <v>6211</v>
      </c>
      <c r="G213" s="296" t="s">
        <v>6212</v>
      </c>
      <c r="H213" s="18" t="s">
        <v>5077</v>
      </c>
      <c r="I213" s="18" t="s">
        <v>3262</v>
      </c>
      <c r="J213" s="7" t="s">
        <v>215</v>
      </c>
      <c r="K213" s="7" t="s">
        <v>677</v>
      </c>
      <c r="L213" s="7"/>
      <c r="M213" s="7" t="s">
        <v>6220</v>
      </c>
      <c r="N213" s="7" t="s">
        <v>6220</v>
      </c>
    </row>
    <row r="214" ht="22.5" customHeight="1">
      <c r="A214" s="7" t="s">
        <v>6222</v>
      </c>
      <c r="B214" s="7" t="s">
        <v>2173</v>
      </c>
      <c r="C214" s="7" t="s">
        <v>203</v>
      </c>
      <c r="D214" s="7" t="s">
        <v>2173</v>
      </c>
      <c r="E214" s="7" t="s">
        <v>2187</v>
      </c>
      <c r="F214" s="7" t="s">
        <v>6225</v>
      </c>
      <c r="G214" s="296" t="s">
        <v>6227</v>
      </c>
      <c r="H214" s="18" t="s">
        <v>5077</v>
      </c>
      <c r="I214" s="18" t="s">
        <v>3262</v>
      </c>
      <c r="J214" s="7" t="s">
        <v>215</v>
      </c>
      <c r="K214" s="7" t="s">
        <v>800</v>
      </c>
      <c r="L214" s="7"/>
      <c r="M214" s="7" t="s">
        <v>6234</v>
      </c>
      <c r="N214" s="7" t="s">
        <v>6234</v>
      </c>
    </row>
    <row r="215" ht="22.5" customHeight="1">
      <c r="A215" s="7" t="s">
        <v>6235</v>
      </c>
      <c r="B215" s="7" t="s">
        <v>2230</v>
      </c>
      <c r="C215" s="7"/>
      <c r="D215" s="7" t="s">
        <v>2249</v>
      </c>
      <c r="E215" s="7" t="s">
        <v>4572</v>
      </c>
      <c r="F215" s="7" t="s">
        <v>6239</v>
      </c>
      <c r="G215" s="296" t="s">
        <v>6240</v>
      </c>
      <c r="H215" s="18"/>
      <c r="I215" s="18"/>
      <c r="J215" s="7" t="s">
        <v>178</v>
      </c>
      <c r="K215" s="7" t="s">
        <v>258</v>
      </c>
      <c r="L215" s="7"/>
      <c r="M215" s="7" t="s">
        <v>6247</v>
      </c>
      <c r="N215" s="7" t="s">
        <v>6247</v>
      </c>
    </row>
    <row r="216" ht="22.5" customHeight="1">
      <c r="A216" s="7" t="s">
        <v>6248</v>
      </c>
      <c r="B216" s="7" t="s">
        <v>2230</v>
      </c>
      <c r="C216" s="7"/>
      <c r="D216" s="7" t="s">
        <v>2249</v>
      </c>
      <c r="E216" s="7" t="s">
        <v>4681</v>
      </c>
      <c r="F216" s="7" t="s">
        <v>6252</v>
      </c>
      <c r="G216" s="296" t="s">
        <v>6254</v>
      </c>
      <c r="H216" s="18"/>
      <c r="I216" s="18"/>
      <c r="J216" s="7" t="s">
        <v>132</v>
      </c>
      <c r="K216" s="7" t="s">
        <v>265</v>
      </c>
      <c r="L216" s="7"/>
      <c r="M216" s="7" t="s">
        <v>6262</v>
      </c>
      <c r="N216" s="7" t="s">
        <v>6262</v>
      </c>
    </row>
    <row r="217" ht="22.5" customHeight="1">
      <c r="A217" s="7" t="s">
        <v>6263</v>
      </c>
      <c r="B217" s="7" t="s">
        <v>2230</v>
      </c>
      <c r="C217" s="7"/>
      <c r="D217" s="7" t="s">
        <v>2249</v>
      </c>
      <c r="E217" s="7" t="s">
        <v>4795</v>
      </c>
      <c r="F217" s="7" t="s">
        <v>6268</v>
      </c>
      <c r="G217" s="296" t="s">
        <v>6269</v>
      </c>
      <c r="H217" s="18"/>
      <c r="I217" s="18"/>
      <c r="J217" s="7" t="s">
        <v>66</v>
      </c>
      <c r="K217" s="7" t="s">
        <v>1160</v>
      </c>
      <c r="L217" s="7"/>
      <c r="M217" s="7" t="s">
        <v>6275</v>
      </c>
      <c r="N217" s="7" t="s">
        <v>6275</v>
      </c>
    </row>
    <row r="218" ht="22.5" customHeight="1">
      <c r="A218" s="7" t="s">
        <v>6279</v>
      </c>
      <c r="B218" s="7" t="s">
        <v>2230</v>
      </c>
      <c r="C218" s="7"/>
      <c r="D218" s="7" t="s">
        <v>2249</v>
      </c>
      <c r="E218" s="7" t="s">
        <v>4897</v>
      </c>
      <c r="F218" s="7" t="s">
        <v>6282</v>
      </c>
      <c r="G218" s="296" t="s">
        <v>6284</v>
      </c>
      <c r="H218" s="18"/>
      <c r="I218" s="18"/>
      <c r="J218" s="7" t="s">
        <v>65</v>
      </c>
      <c r="K218" s="7" t="s">
        <v>230</v>
      </c>
      <c r="L218" s="7"/>
      <c r="M218" s="7" t="s">
        <v>6289</v>
      </c>
      <c r="N218" s="7" t="s">
        <v>6289</v>
      </c>
    </row>
    <row r="219" ht="22.5" customHeight="1">
      <c r="A219" s="7" t="s">
        <v>6291</v>
      </c>
      <c r="B219" s="7" t="s">
        <v>2230</v>
      </c>
      <c r="C219" s="7"/>
      <c r="D219" s="7" t="s">
        <v>2249</v>
      </c>
      <c r="E219" s="7" t="s">
        <v>5020</v>
      </c>
      <c r="F219" s="7" t="s">
        <v>6295</v>
      </c>
      <c r="G219" s="296" t="s">
        <v>6296</v>
      </c>
      <c r="H219" s="18"/>
      <c r="I219" s="18"/>
      <c r="J219" s="7" t="s">
        <v>215</v>
      </c>
      <c r="K219" s="7" t="s">
        <v>241</v>
      </c>
      <c r="L219" s="7"/>
      <c r="M219" s="7" t="s">
        <v>6304</v>
      </c>
      <c r="N219" s="7" t="s">
        <v>6304</v>
      </c>
    </row>
    <row r="220" ht="22.5" customHeight="1">
      <c r="A220" s="7" t="s">
        <v>6305</v>
      </c>
      <c r="B220" s="7" t="s">
        <v>2173</v>
      </c>
      <c r="C220" s="7" t="s">
        <v>203</v>
      </c>
      <c r="D220" s="7" t="s">
        <v>2173</v>
      </c>
      <c r="E220" s="7" t="s">
        <v>2187</v>
      </c>
      <c r="F220" s="7" t="s">
        <v>6308</v>
      </c>
      <c r="G220" s="296" t="s">
        <v>6310</v>
      </c>
      <c r="H220" s="18" t="s">
        <v>5077</v>
      </c>
      <c r="I220" s="18" t="s">
        <v>3635</v>
      </c>
      <c r="J220" s="7" t="s">
        <v>61</v>
      </c>
      <c r="K220" s="7" t="s">
        <v>896</v>
      </c>
      <c r="L220" s="7"/>
      <c r="M220" s="7" t="s">
        <v>6317</v>
      </c>
      <c r="N220" s="7" t="s">
        <v>6317</v>
      </c>
    </row>
    <row r="221" ht="22.5" customHeight="1">
      <c r="A221" s="7" t="s">
        <v>6321</v>
      </c>
      <c r="B221" s="7" t="s">
        <v>2173</v>
      </c>
      <c r="C221" s="7" t="s">
        <v>203</v>
      </c>
      <c r="D221" s="7" t="s">
        <v>2173</v>
      </c>
      <c r="E221" s="7" t="s">
        <v>2187</v>
      </c>
      <c r="F221" s="7" t="s">
        <v>6325</v>
      </c>
      <c r="G221" s="296" t="s">
        <v>6326</v>
      </c>
      <c r="H221" s="18" t="s">
        <v>5077</v>
      </c>
      <c r="I221" s="18" t="s">
        <v>6331</v>
      </c>
      <c r="J221" s="7" t="s">
        <v>143</v>
      </c>
      <c r="K221" s="7" t="s">
        <v>1505</v>
      </c>
      <c r="L221" s="7"/>
      <c r="M221" s="7" t="s">
        <v>6335</v>
      </c>
      <c r="N221" s="7" t="s">
        <v>6335</v>
      </c>
    </row>
    <row r="222" ht="22.5" customHeight="1">
      <c r="A222" s="7" t="s">
        <v>6337</v>
      </c>
      <c r="B222" s="7" t="s">
        <v>2173</v>
      </c>
      <c r="C222" s="7" t="s">
        <v>203</v>
      </c>
      <c r="D222" s="7" t="s">
        <v>2173</v>
      </c>
      <c r="E222" s="7" t="s">
        <v>2187</v>
      </c>
      <c r="F222" s="7" t="s">
        <v>6340</v>
      </c>
      <c r="G222" s="296" t="s">
        <v>6341</v>
      </c>
      <c r="H222" s="18" t="s">
        <v>5077</v>
      </c>
      <c r="I222" s="18" t="s">
        <v>5090</v>
      </c>
      <c r="J222" s="7" t="s">
        <v>34</v>
      </c>
      <c r="K222" s="7" t="s">
        <v>378</v>
      </c>
      <c r="L222" s="7"/>
      <c r="M222" s="7" t="s">
        <v>6348</v>
      </c>
      <c r="N222" s="7" t="s">
        <v>6348</v>
      </c>
    </row>
    <row r="223" ht="22.5" customHeight="1">
      <c r="A223" s="7" t="s">
        <v>6349</v>
      </c>
      <c r="B223" s="7" t="s">
        <v>2173</v>
      </c>
      <c r="C223" s="7" t="s">
        <v>203</v>
      </c>
      <c r="D223" s="7" t="s">
        <v>2173</v>
      </c>
      <c r="E223" s="7" t="s">
        <v>2187</v>
      </c>
      <c r="F223" s="7" t="s">
        <v>6352</v>
      </c>
      <c r="G223" s="296" t="s">
        <v>6353</v>
      </c>
      <c r="H223" s="18" t="s">
        <v>5077</v>
      </c>
      <c r="I223" s="18" t="s">
        <v>5090</v>
      </c>
      <c r="J223" s="7" t="s">
        <v>34</v>
      </c>
      <c r="K223" s="7" t="s">
        <v>2698</v>
      </c>
      <c r="L223" s="7"/>
      <c r="M223" s="7" t="s">
        <v>6360</v>
      </c>
      <c r="N223" s="7" t="s">
        <v>6360</v>
      </c>
    </row>
    <row r="224" ht="22.5" customHeight="1">
      <c r="A224" s="7" t="s">
        <v>6362</v>
      </c>
      <c r="B224" s="7" t="s">
        <v>2173</v>
      </c>
      <c r="C224" s="7" t="s">
        <v>203</v>
      </c>
      <c r="D224" s="7" t="s">
        <v>2173</v>
      </c>
      <c r="E224" s="7" t="s">
        <v>2187</v>
      </c>
      <c r="F224" s="7" t="s">
        <v>6366</v>
      </c>
      <c r="G224" s="296" t="s">
        <v>6367</v>
      </c>
      <c r="H224" s="18" t="s">
        <v>5077</v>
      </c>
      <c r="I224" s="18" t="s">
        <v>5090</v>
      </c>
      <c r="J224" s="7" t="s">
        <v>34</v>
      </c>
      <c r="K224" s="7" t="s">
        <v>2010</v>
      </c>
      <c r="L224" s="7"/>
      <c r="M224" s="7" t="s">
        <v>6371</v>
      </c>
      <c r="N224" s="7" t="s">
        <v>6371</v>
      </c>
    </row>
    <row r="225" ht="22.5" customHeight="1">
      <c r="A225" s="7" t="s">
        <v>6374</v>
      </c>
      <c r="B225" s="7" t="s">
        <v>2173</v>
      </c>
      <c r="C225" s="7" t="s">
        <v>203</v>
      </c>
      <c r="D225" s="7" t="s">
        <v>2173</v>
      </c>
      <c r="E225" s="7" t="s">
        <v>2187</v>
      </c>
      <c r="F225" s="7" t="s">
        <v>6378</v>
      </c>
      <c r="G225" s="296" t="s">
        <v>6380</v>
      </c>
      <c r="H225" s="18" t="s">
        <v>5077</v>
      </c>
      <c r="I225" s="18" t="s">
        <v>5090</v>
      </c>
      <c r="J225" s="7" t="s">
        <v>34</v>
      </c>
      <c r="K225" s="7" t="s">
        <v>2578</v>
      </c>
      <c r="L225" s="7"/>
      <c r="M225" s="7" t="s">
        <v>6387</v>
      </c>
      <c r="N225" s="7" t="s">
        <v>6387</v>
      </c>
    </row>
    <row r="226" ht="22.5" customHeight="1">
      <c r="A226" s="7" t="s">
        <v>6390</v>
      </c>
      <c r="B226" s="7" t="s">
        <v>2173</v>
      </c>
      <c r="C226" s="7" t="s">
        <v>203</v>
      </c>
      <c r="D226" s="7" t="s">
        <v>2173</v>
      </c>
      <c r="E226" s="7" t="s">
        <v>2187</v>
      </c>
      <c r="F226" s="7" t="s">
        <v>6393</v>
      </c>
      <c r="G226" s="296" t="s">
        <v>6394</v>
      </c>
      <c r="H226" s="18" t="s">
        <v>5077</v>
      </c>
      <c r="I226" s="18" t="s">
        <v>6331</v>
      </c>
      <c r="J226" s="7" t="s">
        <v>143</v>
      </c>
      <c r="K226" s="7" t="s">
        <v>1509</v>
      </c>
      <c r="L226" s="7"/>
      <c r="M226" s="7" t="s">
        <v>6399</v>
      </c>
      <c r="N226" s="7" t="s">
        <v>6399</v>
      </c>
    </row>
    <row r="227" ht="22.5" customHeight="1">
      <c r="A227" s="7" t="s">
        <v>6401</v>
      </c>
      <c r="B227" s="7" t="s">
        <v>2173</v>
      </c>
      <c r="C227" s="7" t="s">
        <v>203</v>
      </c>
      <c r="D227" s="7" t="s">
        <v>2173</v>
      </c>
      <c r="E227" s="7" t="s">
        <v>2187</v>
      </c>
      <c r="F227" s="7" t="s">
        <v>6403</v>
      </c>
      <c r="G227" s="296" t="s">
        <v>6404</v>
      </c>
      <c r="H227" s="18" t="s">
        <v>5077</v>
      </c>
      <c r="I227" s="18" t="s">
        <v>3635</v>
      </c>
      <c r="J227" s="7" t="s">
        <v>45</v>
      </c>
      <c r="K227" s="7" t="s">
        <v>1081</v>
      </c>
      <c r="L227" s="7"/>
      <c r="M227" s="7" t="s">
        <v>6409</v>
      </c>
      <c r="N227" s="7" t="s">
        <v>6409</v>
      </c>
    </row>
    <row r="228" ht="22.5" customHeight="1">
      <c r="A228" s="7" t="s">
        <v>6412</v>
      </c>
      <c r="B228" s="7" t="s">
        <v>2173</v>
      </c>
      <c r="C228" s="7" t="s">
        <v>203</v>
      </c>
      <c r="D228" s="7" t="s">
        <v>2173</v>
      </c>
      <c r="E228" s="7" t="s">
        <v>2187</v>
      </c>
      <c r="F228" s="7" t="s">
        <v>6414</v>
      </c>
      <c r="G228" s="296" t="s">
        <v>6415</v>
      </c>
      <c r="H228" s="18" t="s">
        <v>5077</v>
      </c>
      <c r="I228" s="18" t="s">
        <v>3635</v>
      </c>
      <c r="J228" s="7" t="s">
        <v>50</v>
      </c>
      <c r="K228" s="7" t="s">
        <v>1212</v>
      </c>
      <c r="L228" s="7"/>
      <c r="M228" s="7" t="s">
        <v>6425</v>
      </c>
      <c r="N228" s="7" t="s">
        <v>6425</v>
      </c>
    </row>
    <row r="229" ht="22.5" customHeight="1">
      <c r="A229" s="7" t="s">
        <v>6428</v>
      </c>
      <c r="B229" s="7" t="s">
        <v>2173</v>
      </c>
      <c r="C229" s="7" t="s">
        <v>203</v>
      </c>
      <c r="D229" s="7" t="s">
        <v>2173</v>
      </c>
      <c r="E229" s="7" t="s">
        <v>2187</v>
      </c>
      <c r="F229" s="7" t="s">
        <v>6430</v>
      </c>
      <c r="G229" s="296" t="s">
        <v>6431</v>
      </c>
      <c r="H229" s="18" t="s">
        <v>5077</v>
      </c>
      <c r="I229" s="18" t="s">
        <v>3635</v>
      </c>
      <c r="J229" s="7" t="s">
        <v>50</v>
      </c>
      <c r="K229" s="7" t="s">
        <v>1147</v>
      </c>
      <c r="L229" s="7"/>
      <c r="M229" s="7" t="s">
        <v>6436</v>
      </c>
      <c r="N229" s="7" t="s">
        <v>6436</v>
      </c>
    </row>
    <row r="230" ht="22.5" customHeight="1">
      <c r="A230" s="7" t="s">
        <v>6439</v>
      </c>
      <c r="B230" s="7" t="s">
        <v>2173</v>
      </c>
      <c r="C230" s="7" t="s">
        <v>203</v>
      </c>
      <c r="D230" s="7" t="s">
        <v>2173</v>
      </c>
      <c r="E230" s="7" t="s">
        <v>2187</v>
      </c>
      <c r="F230" s="7" t="s">
        <v>6443</v>
      </c>
      <c r="G230" s="296" t="s">
        <v>6445</v>
      </c>
      <c r="H230" s="18" t="s">
        <v>5077</v>
      </c>
      <c r="I230" s="18" t="s">
        <v>3635</v>
      </c>
      <c r="J230" s="7" t="s">
        <v>45</v>
      </c>
      <c r="K230" s="7" t="s">
        <v>407</v>
      </c>
      <c r="L230" s="7"/>
      <c r="M230" s="7" t="s">
        <v>6453</v>
      </c>
      <c r="N230" s="7" t="s">
        <v>6453</v>
      </c>
    </row>
    <row r="231" ht="22.5" customHeight="1">
      <c r="A231" s="7" t="s">
        <v>6454</v>
      </c>
      <c r="B231" s="7" t="s">
        <v>2173</v>
      </c>
      <c r="C231" s="7" t="s">
        <v>203</v>
      </c>
      <c r="D231" s="7" t="s">
        <v>2173</v>
      </c>
      <c r="E231" s="7" t="s">
        <v>2187</v>
      </c>
      <c r="F231" s="7" t="s">
        <v>6459</v>
      </c>
      <c r="G231" s="296" t="s">
        <v>6460</v>
      </c>
      <c r="H231" s="18" t="s">
        <v>5077</v>
      </c>
      <c r="I231" s="18" t="s">
        <v>5090</v>
      </c>
      <c r="J231" s="7" t="s">
        <v>34</v>
      </c>
      <c r="K231" s="7" t="s">
        <v>1594</v>
      </c>
      <c r="L231" s="7"/>
      <c r="M231" s="7" t="s">
        <v>6469</v>
      </c>
      <c r="N231" s="7" t="s">
        <v>6469</v>
      </c>
    </row>
    <row r="232" ht="22.5" customHeight="1">
      <c r="A232" s="7" t="s">
        <v>6472</v>
      </c>
      <c r="B232" s="7" t="s">
        <v>2173</v>
      </c>
      <c r="C232" s="7" t="s">
        <v>203</v>
      </c>
      <c r="D232" s="7" t="s">
        <v>2173</v>
      </c>
      <c r="E232" s="7" t="s">
        <v>2187</v>
      </c>
      <c r="F232" s="7" t="s">
        <v>6476</v>
      </c>
      <c r="G232" s="296" t="s">
        <v>6478</v>
      </c>
      <c r="H232" s="18" t="s">
        <v>5077</v>
      </c>
      <c r="I232" s="18" t="s">
        <v>3635</v>
      </c>
      <c r="J232" s="7" t="s">
        <v>50</v>
      </c>
      <c r="K232" s="7" t="s">
        <v>840</v>
      </c>
      <c r="L232" s="7"/>
      <c r="M232" s="7" t="s">
        <v>6482</v>
      </c>
      <c r="N232" s="7" t="s">
        <v>6482</v>
      </c>
    </row>
    <row r="233" ht="22.5" customHeight="1">
      <c r="A233" s="7" t="s">
        <v>6486</v>
      </c>
      <c r="B233" s="7" t="s">
        <v>2173</v>
      </c>
      <c r="C233" s="7" t="s">
        <v>203</v>
      </c>
      <c r="D233" s="7" t="s">
        <v>2173</v>
      </c>
      <c r="E233" s="7" t="s">
        <v>2187</v>
      </c>
      <c r="F233" s="7" t="s">
        <v>6488</v>
      </c>
      <c r="G233" s="296" t="s">
        <v>6489</v>
      </c>
      <c r="H233" s="18" t="s">
        <v>5077</v>
      </c>
      <c r="I233" s="18" t="s">
        <v>3635</v>
      </c>
      <c r="J233" s="7" t="s">
        <v>61</v>
      </c>
      <c r="K233" s="7" t="s">
        <v>1274</v>
      </c>
      <c r="L233" s="7"/>
      <c r="M233" s="7" t="s">
        <v>6497</v>
      </c>
      <c r="N233" s="7" t="s">
        <v>6497</v>
      </c>
    </row>
    <row r="234" ht="22.5" customHeight="1">
      <c r="A234" s="7" t="s">
        <v>6499</v>
      </c>
      <c r="B234" s="7" t="s">
        <v>2173</v>
      </c>
      <c r="C234" s="7" t="s">
        <v>203</v>
      </c>
      <c r="D234" s="7" t="s">
        <v>2173</v>
      </c>
      <c r="E234" s="7" t="s">
        <v>2187</v>
      </c>
      <c r="F234" s="7" t="s">
        <v>6503</v>
      </c>
      <c r="G234" s="296" t="s">
        <v>6504</v>
      </c>
      <c r="H234" s="18" t="s">
        <v>5077</v>
      </c>
      <c r="I234" s="18" t="s">
        <v>3635</v>
      </c>
      <c r="J234" s="7" t="s">
        <v>45</v>
      </c>
      <c r="K234" s="7" t="s">
        <v>955</v>
      </c>
      <c r="L234" s="7"/>
      <c r="M234" s="7" t="s">
        <v>6512</v>
      </c>
      <c r="N234" s="7" t="s">
        <v>6512</v>
      </c>
    </row>
    <row r="235" ht="22.5" customHeight="1">
      <c r="A235" s="7" t="s">
        <v>6516</v>
      </c>
      <c r="B235" s="7" t="s">
        <v>2173</v>
      </c>
      <c r="C235" s="7" t="s">
        <v>203</v>
      </c>
      <c r="D235" s="7" t="s">
        <v>2173</v>
      </c>
      <c r="E235" s="7" t="s">
        <v>2187</v>
      </c>
      <c r="F235" s="7" t="s">
        <v>6518</v>
      </c>
      <c r="G235" s="296" t="s">
        <v>6519</v>
      </c>
      <c r="H235" s="18" t="s">
        <v>5077</v>
      </c>
      <c r="I235" s="18" t="s">
        <v>3635</v>
      </c>
      <c r="J235" s="7" t="s">
        <v>61</v>
      </c>
      <c r="K235" s="7" t="s">
        <v>1089</v>
      </c>
      <c r="L235" s="7"/>
      <c r="M235" s="7" t="s">
        <v>6525</v>
      </c>
      <c r="N235" s="7" t="s">
        <v>6525</v>
      </c>
    </row>
    <row r="236" ht="22.5" customHeight="1">
      <c r="A236" s="7" t="s">
        <v>6528</v>
      </c>
      <c r="B236" s="7" t="s">
        <v>2173</v>
      </c>
      <c r="C236" s="7" t="s">
        <v>203</v>
      </c>
      <c r="D236" s="7" t="s">
        <v>2173</v>
      </c>
      <c r="E236" s="7" t="s">
        <v>2187</v>
      </c>
      <c r="F236" s="7" t="s">
        <v>6529</v>
      </c>
      <c r="G236" s="296" t="s">
        <v>6531</v>
      </c>
      <c r="H236" s="18" t="s">
        <v>5077</v>
      </c>
      <c r="I236" s="18" t="s">
        <v>3635</v>
      </c>
      <c r="J236" s="7" t="s">
        <v>45</v>
      </c>
      <c r="K236" s="7" t="s">
        <v>788</v>
      </c>
      <c r="L236" s="7"/>
      <c r="M236" s="7" t="s">
        <v>6538</v>
      </c>
      <c r="N236" s="7" t="s">
        <v>6538</v>
      </c>
    </row>
    <row r="237" ht="22.5" customHeight="1">
      <c r="A237" s="7" t="s">
        <v>6539</v>
      </c>
      <c r="B237" s="7" t="s">
        <v>2173</v>
      </c>
      <c r="C237" s="7" t="s">
        <v>203</v>
      </c>
      <c r="D237" s="7" t="s">
        <v>2173</v>
      </c>
      <c r="E237" s="7" t="s">
        <v>2187</v>
      </c>
      <c r="F237" s="7" t="s">
        <v>6540</v>
      </c>
      <c r="G237" s="296" t="s">
        <v>6542</v>
      </c>
      <c r="H237" s="18" t="s">
        <v>5077</v>
      </c>
      <c r="I237" s="18" t="s">
        <v>6331</v>
      </c>
      <c r="J237" s="7" t="s">
        <v>143</v>
      </c>
      <c r="K237" s="7" t="s">
        <v>1621</v>
      </c>
      <c r="L237" s="7"/>
      <c r="M237" s="7" t="s">
        <v>6549</v>
      </c>
      <c r="N237" s="7" t="s">
        <v>6549</v>
      </c>
    </row>
    <row r="238" ht="22.5" customHeight="1">
      <c r="A238" s="7" t="s">
        <v>6550</v>
      </c>
      <c r="B238" s="7" t="s">
        <v>2173</v>
      </c>
      <c r="C238" s="7" t="s">
        <v>203</v>
      </c>
      <c r="D238" s="7" t="s">
        <v>2173</v>
      </c>
      <c r="E238" s="7" t="s">
        <v>2187</v>
      </c>
      <c r="F238" s="7" t="s">
        <v>6554</v>
      </c>
      <c r="G238" s="296" t="s">
        <v>6556</v>
      </c>
      <c r="H238" s="18" t="s">
        <v>5077</v>
      </c>
      <c r="I238" s="18" t="s">
        <v>3635</v>
      </c>
      <c r="J238" s="7" t="s">
        <v>50</v>
      </c>
      <c r="K238" s="7" t="s">
        <v>445</v>
      </c>
      <c r="L238" s="7"/>
      <c r="M238" s="7" t="s">
        <v>6560</v>
      </c>
      <c r="N238" s="7" t="s">
        <v>6560</v>
      </c>
    </row>
    <row r="239" ht="22.5" customHeight="1">
      <c r="A239" s="7" t="s">
        <v>6562</v>
      </c>
      <c r="B239" s="7" t="s">
        <v>2173</v>
      </c>
      <c r="C239" s="7" t="s">
        <v>203</v>
      </c>
      <c r="D239" s="7" t="s">
        <v>2173</v>
      </c>
      <c r="E239" s="7" t="s">
        <v>2187</v>
      </c>
      <c r="F239" s="7" t="s">
        <v>6566</v>
      </c>
      <c r="G239" s="296" t="s">
        <v>6568</v>
      </c>
      <c r="H239" s="18" t="s">
        <v>5077</v>
      </c>
      <c r="I239" s="18" t="s">
        <v>3635</v>
      </c>
      <c r="J239" s="7" t="s">
        <v>50</v>
      </c>
      <c r="K239" s="7" t="s">
        <v>447</v>
      </c>
      <c r="L239" s="7"/>
      <c r="M239" s="7" t="s">
        <v>6574</v>
      </c>
      <c r="N239" s="7" t="s">
        <v>6574</v>
      </c>
    </row>
    <row r="240" ht="22.5" customHeight="1">
      <c r="A240" s="7" t="s">
        <v>6577</v>
      </c>
      <c r="B240" s="7" t="s">
        <v>2173</v>
      </c>
      <c r="C240" s="7" t="s">
        <v>203</v>
      </c>
      <c r="D240" s="7" t="s">
        <v>2173</v>
      </c>
      <c r="E240" s="7" t="s">
        <v>2187</v>
      </c>
      <c r="F240" s="7" t="s">
        <v>6580</v>
      </c>
      <c r="G240" s="296" t="s">
        <v>6582</v>
      </c>
      <c r="H240" s="18" t="s">
        <v>5077</v>
      </c>
      <c r="I240" s="18" t="s">
        <v>6331</v>
      </c>
      <c r="J240" s="7" t="s">
        <v>143</v>
      </c>
      <c r="K240" s="7" t="s">
        <v>999</v>
      </c>
      <c r="L240" s="7"/>
      <c r="M240" s="7" t="s">
        <v>6590</v>
      </c>
      <c r="N240" s="7" t="s">
        <v>6590</v>
      </c>
    </row>
    <row r="241" ht="22.5" customHeight="1">
      <c r="A241" s="7" t="s">
        <v>6594</v>
      </c>
      <c r="B241" s="7" t="s">
        <v>2173</v>
      </c>
      <c r="C241" s="7" t="s">
        <v>203</v>
      </c>
      <c r="D241" s="7" t="s">
        <v>2173</v>
      </c>
      <c r="E241" s="7" t="s">
        <v>2187</v>
      </c>
      <c r="F241" s="7" t="s">
        <v>6598</v>
      </c>
      <c r="G241" s="296" t="s">
        <v>6599</v>
      </c>
      <c r="H241" s="18" t="s">
        <v>5077</v>
      </c>
      <c r="I241" s="18" t="s">
        <v>3635</v>
      </c>
      <c r="J241" s="7" t="s">
        <v>45</v>
      </c>
      <c r="K241" s="7" t="s">
        <v>698</v>
      </c>
      <c r="L241" s="7"/>
      <c r="M241" s="7" t="s">
        <v>6609</v>
      </c>
      <c r="N241" s="7" t="s">
        <v>6609</v>
      </c>
    </row>
    <row r="242" ht="22.5" customHeight="1">
      <c r="A242" s="7" t="s">
        <v>6611</v>
      </c>
      <c r="B242" s="7" t="s">
        <v>2173</v>
      </c>
      <c r="C242" s="7" t="s">
        <v>203</v>
      </c>
      <c r="D242" s="7" t="s">
        <v>2173</v>
      </c>
      <c r="E242" s="7" t="s">
        <v>2187</v>
      </c>
      <c r="F242" s="7" t="s">
        <v>6613</v>
      </c>
      <c r="G242" s="296" t="s">
        <v>6616</v>
      </c>
      <c r="H242" s="18" t="s">
        <v>5077</v>
      </c>
      <c r="I242" s="18" t="s">
        <v>3635</v>
      </c>
      <c r="J242" s="7" t="s">
        <v>50</v>
      </c>
      <c r="K242" s="7" t="s">
        <v>414</v>
      </c>
      <c r="L242" s="7"/>
      <c r="M242" s="7" t="s">
        <v>6625</v>
      </c>
      <c r="N242" s="7" t="s">
        <v>6625</v>
      </c>
    </row>
    <row r="243" ht="22.5" customHeight="1">
      <c r="A243" s="7" t="s">
        <v>6627</v>
      </c>
      <c r="B243" s="7" t="s">
        <v>2173</v>
      </c>
      <c r="C243" s="7" t="s">
        <v>203</v>
      </c>
      <c r="D243" s="7" t="s">
        <v>2173</v>
      </c>
      <c r="E243" s="7" t="s">
        <v>2187</v>
      </c>
      <c r="F243" s="7" t="s">
        <v>6631</v>
      </c>
      <c r="G243" s="296" t="s">
        <v>6633</v>
      </c>
      <c r="H243" s="18" t="s">
        <v>5077</v>
      </c>
      <c r="I243" s="18" t="s">
        <v>3635</v>
      </c>
      <c r="J243" s="7" t="s">
        <v>50</v>
      </c>
      <c r="K243" s="7" t="s">
        <v>1287</v>
      </c>
      <c r="L243" s="7"/>
      <c r="M243" s="7" t="s">
        <v>6641</v>
      </c>
      <c r="N243" s="7" t="s">
        <v>6641</v>
      </c>
    </row>
    <row r="244" ht="22.5" customHeight="1">
      <c r="A244" s="7" t="s">
        <v>6645</v>
      </c>
      <c r="B244" s="7" t="s">
        <v>2173</v>
      </c>
      <c r="C244" s="7" t="s">
        <v>203</v>
      </c>
      <c r="D244" s="7" t="s">
        <v>2173</v>
      </c>
      <c r="E244" s="7" t="s">
        <v>2187</v>
      </c>
      <c r="F244" s="7" t="s">
        <v>6647</v>
      </c>
      <c r="G244" s="296" t="s">
        <v>6649</v>
      </c>
      <c r="H244" s="18" t="s">
        <v>5077</v>
      </c>
      <c r="I244" s="18" t="s">
        <v>5360</v>
      </c>
      <c r="J244" s="7" t="s">
        <v>183</v>
      </c>
      <c r="K244" s="7" t="s">
        <v>1232</v>
      </c>
      <c r="L244" s="7"/>
      <c r="M244" s="7" t="s">
        <v>6656</v>
      </c>
      <c r="N244" s="7" t="s">
        <v>6656</v>
      </c>
    </row>
    <row r="245" ht="22.5" customHeight="1">
      <c r="A245" s="7" t="s">
        <v>6658</v>
      </c>
      <c r="B245" s="7" t="s">
        <v>2173</v>
      </c>
      <c r="C245" s="7" t="s">
        <v>203</v>
      </c>
      <c r="D245" s="7" t="s">
        <v>2173</v>
      </c>
      <c r="E245" s="7" t="s">
        <v>2187</v>
      </c>
      <c r="F245" s="7" t="s">
        <v>3095</v>
      </c>
      <c r="G245" s="296" t="s">
        <v>6662</v>
      </c>
      <c r="H245" s="18" t="s">
        <v>5077</v>
      </c>
      <c r="I245" s="18" t="s">
        <v>6668</v>
      </c>
      <c r="J245" s="7" t="s">
        <v>284</v>
      </c>
      <c r="K245" s="7" t="s">
        <v>1439</v>
      </c>
      <c r="L245" s="7"/>
      <c r="M245" s="7" t="s">
        <v>6672</v>
      </c>
      <c r="N245" s="7" t="s">
        <v>6672</v>
      </c>
    </row>
    <row r="246" ht="22.5" customHeight="1">
      <c r="A246" s="7" t="s">
        <v>6673</v>
      </c>
      <c r="B246" s="7" t="s">
        <v>2173</v>
      </c>
      <c r="C246" s="7" t="s">
        <v>203</v>
      </c>
      <c r="D246" s="7" t="s">
        <v>2173</v>
      </c>
      <c r="E246" s="7" t="s">
        <v>2187</v>
      </c>
      <c r="F246" s="7" t="s">
        <v>6677</v>
      </c>
      <c r="G246" s="296" t="s">
        <v>6678</v>
      </c>
      <c r="H246" s="18" t="s">
        <v>5077</v>
      </c>
      <c r="I246" s="18" t="s">
        <v>3610</v>
      </c>
      <c r="J246" s="7" t="s">
        <v>335</v>
      </c>
      <c r="K246" s="7" t="s">
        <v>1116</v>
      </c>
      <c r="L246" s="7"/>
      <c r="M246" s="7" t="s">
        <v>6685</v>
      </c>
      <c r="N246" s="7" t="s">
        <v>6685</v>
      </c>
    </row>
    <row r="247" ht="22.5" customHeight="1">
      <c r="A247" s="7" t="s">
        <v>6687</v>
      </c>
      <c r="B247" s="7" t="s">
        <v>2173</v>
      </c>
      <c r="C247" s="7" t="s">
        <v>203</v>
      </c>
      <c r="D247" s="7" t="s">
        <v>2173</v>
      </c>
      <c r="E247" s="7" t="s">
        <v>2187</v>
      </c>
      <c r="F247" s="7" t="s">
        <v>6691</v>
      </c>
      <c r="G247" s="296" t="s">
        <v>6692</v>
      </c>
      <c r="H247" s="18" t="s">
        <v>5077</v>
      </c>
      <c r="I247" s="18" t="s">
        <v>5251</v>
      </c>
      <c r="J247" s="7" t="s">
        <v>121</v>
      </c>
      <c r="K247" s="7" t="s">
        <v>2228</v>
      </c>
      <c r="L247" s="7"/>
      <c r="M247" s="7" t="s">
        <v>6699</v>
      </c>
      <c r="N247" s="7" t="s">
        <v>6699</v>
      </c>
    </row>
    <row r="248" ht="22.5" customHeight="1">
      <c r="A248" s="7" t="s">
        <v>6702</v>
      </c>
      <c r="B248" s="7" t="s">
        <v>2173</v>
      </c>
      <c r="C248" s="7" t="s">
        <v>203</v>
      </c>
      <c r="D248" s="7" t="s">
        <v>2173</v>
      </c>
      <c r="E248" s="7" t="s">
        <v>2187</v>
      </c>
      <c r="F248" s="7" t="s">
        <v>6704</v>
      </c>
      <c r="G248" s="296" t="s">
        <v>6705</v>
      </c>
      <c r="H248" s="18" t="s">
        <v>5077</v>
      </c>
      <c r="I248" s="18" t="s">
        <v>5360</v>
      </c>
      <c r="J248" s="7" t="s">
        <v>183</v>
      </c>
      <c r="K248" s="7" t="s">
        <v>358</v>
      </c>
      <c r="L248" s="7"/>
      <c r="M248" s="7" t="s">
        <v>6713</v>
      </c>
      <c r="N248" s="7" t="s">
        <v>6713</v>
      </c>
    </row>
    <row r="249" ht="22.5" customHeight="1">
      <c r="A249" s="7" t="s">
        <v>6714</v>
      </c>
      <c r="B249" s="7" t="s">
        <v>2173</v>
      </c>
      <c r="C249" s="7" t="s">
        <v>203</v>
      </c>
      <c r="D249" s="7" t="s">
        <v>2173</v>
      </c>
      <c r="E249" s="7" t="s">
        <v>2187</v>
      </c>
      <c r="F249" s="7" t="s">
        <v>6719</v>
      </c>
      <c r="G249" s="296" t="s">
        <v>6720</v>
      </c>
      <c r="H249" s="18" t="s">
        <v>5077</v>
      </c>
      <c r="I249" s="18" t="s">
        <v>5080</v>
      </c>
      <c r="J249" s="7" t="s">
        <v>83</v>
      </c>
      <c r="K249" s="7" t="s">
        <v>1352</v>
      </c>
      <c r="L249" s="7"/>
      <c r="M249" s="7" t="s">
        <v>6723</v>
      </c>
      <c r="N249" s="7" t="s">
        <v>6723</v>
      </c>
    </row>
    <row r="250" ht="22.5" customHeight="1">
      <c r="A250" s="7" t="s">
        <v>6725</v>
      </c>
      <c r="B250" s="7" t="s">
        <v>2173</v>
      </c>
      <c r="C250" s="7" t="s">
        <v>203</v>
      </c>
      <c r="D250" s="7" t="s">
        <v>2173</v>
      </c>
      <c r="E250" s="7" t="s">
        <v>2187</v>
      </c>
      <c r="F250" s="7" t="s">
        <v>6727</v>
      </c>
      <c r="G250" s="296" t="s">
        <v>6728</v>
      </c>
      <c r="H250" s="18" t="s">
        <v>5077</v>
      </c>
      <c r="I250" s="18" t="s">
        <v>5251</v>
      </c>
      <c r="J250" s="7" t="s">
        <v>121</v>
      </c>
      <c r="K250" s="7" t="s">
        <v>2328</v>
      </c>
      <c r="L250" s="7"/>
      <c r="M250" s="7" t="s">
        <v>6734</v>
      </c>
      <c r="N250" s="7" t="s">
        <v>6734</v>
      </c>
    </row>
    <row r="251" ht="22.5" customHeight="1">
      <c r="A251" s="7" t="s">
        <v>6736</v>
      </c>
      <c r="B251" s="7" t="s">
        <v>2173</v>
      </c>
      <c r="C251" s="7" t="s">
        <v>203</v>
      </c>
      <c r="D251" s="7" t="s">
        <v>2173</v>
      </c>
      <c r="E251" s="7" t="s">
        <v>2187</v>
      </c>
      <c r="F251" s="7" t="s">
        <v>6740</v>
      </c>
      <c r="G251" s="296" t="s">
        <v>6742</v>
      </c>
      <c r="H251" s="18" t="s">
        <v>5077</v>
      </c>
      <c r="I251" s="18" t="s">
        <v>3610</v>
      </c>
      <c r="J251" s="7" t="s">
        <v>335</v>
      </c>
      <c r="K251" s="7" t="s">
        <v>1059</v>
      </c>
      <c r="L251" s="7"/>
      <c r="M251" s="7" t="s">
        <v>6747</v>
      </c>
      <c r="N251" s="7" t="s">
        <v>6747</v>
      </c>
    </row>
    <row r="252" ht="22.5" customHeight="1">
      <c r="A252" s="7" t="s">
        <v>6750</v>
      </c>
      <c r="B252" s="7" t="s">
        <v>2173</v>
      </c>
      <c r="C252" s="7" t="s">
        <v>203</v>
      </c>
      <c r="D252" s="7" t="s">
        <v>2173</v>
      </c>
      <c r="E252" s="7" t="s">
        <v>2187</v>
      </c>
      <c r="F252" s="7" t="s">
        <v>6752</v>
      </c>
      <c r="G252" s="296" t="s">
        <v>6753</v>
      </c>
      <c r="H252" s="18" t="s">
        <v>5077</v>
      </c>
      <c r="I252" s="18" t="s">
        <v>5251</v>
      </c>
      <c r="J252" s="7" t="s">
        <v>121</v>
      </c>
      <c r="K252" s="7" t="s">
        <v>2313</v>
      </c>
      <c r="L252" s="7"/>
      <c r="M252" s="7" t="s">
        <v>6759</v>
      </c>
      <c r="N252" s="7" t="s">
        <v>6759</v>
      </c>
    </row>
    <row r="253" ht="22.5" customHeight="1">
      <c r="A253" s="7" t="s">
        <v>6762</v>
      </c>
      <c r="B253" s="7" t="s">
        <v>2173</v>
      </c>
      <c r="C253" s="7" t="s">
        <v>203</v>
      </c>
      <c r="D253" s="7" t="s">
        <v>2173</v>
      </c>
      <c r="E253" s="7" t="s">
        <v>2187</v>
      </c>
      <c r="F253" s="7" t="s">
        <v>6765</v>
      </c>
      <c r="G253" s="296" t="s">
        <v>6767</v>
      </c>
      <c r="H253" s="18" t="s">
        <v>5077</v>
      </c>
      <c r="I253" s="18" t="s">
        <v>5080</v>
      </c>
      <c r="J253" s="7" t="s">
        <v>83</v>
      </c>
      <c r="K253" s="7" t="s">
        <v>1343</v>
      </c>
      <c r="L253" s="7"/>
      <c r="M253" s="7" t="s">
        <v>6772</v>
      </c>
      <c r="N253" s="7" t="s">
        <v>6772</v>
      </c>
    </row>
    <row r="254" ht="22.5" customHeight="1">
      <c r="A254" s="7" t="s">
        <v>6775</v>
      </c>
      <c r="B254" s="7" t="s">
        <v>2173</v>
      </c>
      <c r="C254" s="7" t="s">
        <v>203</v>
      </c>
      <c r="D254" s="7" t="s">
        <v>2173</v>
      </c>
      <c r="E254" s="7" t="s">
        <v>2187</v>
      </c>
      <c r="F254" s="7" t="s">
        <v>6778</v>
      </c>
      <c r="G254" s="296" t="s">
        <v>6779</v>
      </c>
      <c r="H254" s="18" t="s">
        <v>5077</v>
      </c>
      <c r="I254" s="18" t="s">
        <v>6784</v>
      </c>
      <c r="J254" s="7" t="s">
        <v>214</v>
      </c>
      <c r="K254" s="7" t="s">
        <v>5651</v>
      </c>
      <c r="L254" s="7"/>
      <c r="M254" s="7" t="s">
        <v>6786</v>
      </c>
      <c r="N254" s="7" t="s">
        <v>6786</v>
      </c>
    </row>
    <row r="255" ht="22.5" customHeight="1">
      <c r="A255" s="7" t="s">
        <v>6787</v>
      </c>
      <c r="B255" s="7" t="s">
        <v>2173</v>
      </c>
      <c r="C255" s="7" t="s">
        <v>203</v>
      </c>
      <c r="D255" s="7" t="s">
        <v>2173</v>
      </c>
      <c r="E255" s="7" t="s">
        <v>2187</v>
      </c>
      <c r="F255" s="7" t="s">
        <v>6791</v>
      </c>
      <c r="G255" s="296" t="s">
        <v>6792</v>
      </c>
      <c r="H255" s="18" t="s">
        <v>5077</v>
      </c>
      <c r="I255" s="18" t="s">
        <v>6784</v>
      </c>
      <c r="J255" s="7" t="s">
        <v>214</v>
      </c>
      <c r="K255" s="7" t="s">
        <v>1776</v>
      </c>
      <c r="L255" s="7"/>
      <c r="M255" s="7" t="s">
        <v>6798</v>
      </c>
      <c r="N255" s="7" t="s">
        <v>6798</v>
      </c>
    </row>
    <row r="256" ht="22.5" customHeight="1">
      <c r="A256" s="7" t="s">
        <v>6800</v>
      </c>
      <c r="B256" s="7" t="s">
        <v>2173</v>
      </c>
      <c r="C256" s="7" t="s">
        <v>203</v>
      </c>
      <c r="D256" s="7" t="s">
        <v>2173</v>
      </c>
      <c r="E256" s="7" t="s">
        <v>2187</v>
      </c>
      <c r="F256" s="7" t="s">
        <v>6803</v>
      </c>
      <c r="G256" s="296" t="s">
        <v>6805</v>
      </c>
      <c r="H256" s="18" t="s">
        <v>5077</v>
      </c>
      <c r="I256" s="18" t="s">
        <v>5190</v>
      </c>
      <c r="J256" s="7" t="s">
        <v>81</v>
      </c>
      <c r="K256" s="7" t="s">
        <v>818</v>
      </c>
      <c r="L256" s="7"/>
      <c r="M256" s="7" t="s">
        <v>6810</v>
      </c>
      <c r="N256" s="7" t="s">
        <v>6810</v>
      </c>
    </row>
    <row r="257" ht="22.5" customHeight="1">
      <c r="A257" s="7" t="s">
        <v>6811</v>
      </c>
      <c r="B257" s="7" t="s">
        <v>2173</v>
      </c>
      <c r="C257" s="7" t="s">
        <v>203</v>
      </c>
      <c r="D257" s="7" t="s">
        <v>2173</v>
      </c>
      <c r="E257" s="7" t="s">
        <v>2187</v>
      </c>
      <c r="F257" s="7" t="s">
        <v>3028</v>
      </c>
      <c r="G257" s="296" t="s">
        <v>6814</v>
      </c>
      <c r="H257" s="18" t="s">
        <v>5077</v>
      </c>
      <c r="I257" s="18" t="s">
        <v>6821</v>
      </c>
      <c r="J257" s="7" t="s">
        <v>292</v>
      </c>
      <c r="K257" s="7" t="s">
        <v>471</v>
      </c>
      <c r="L257" s="7"/>
      <c r="M257" s="7" t="s">
        <v>6824</v>
      </c>
      <c r="N257" s="7" t="s">
        <v>6824</v>
      </c>
    </row>
    <row r="258" ht="22.5" customHeight="1">
      <c r="A258" s="7" t="s">
        <v>6826</v>
      </c>
      <c r="B258" s="7" t="s">
        <v>2173</v>
      </c>
      <c r="C258" s="7" t="s">
        <v>203</v>
      </c>
      <c r="D258" s="7" t="s">
        <v>2173</v>
      </c>
      <c r="E258" s="7" t="s">
        <v>2187</v>
      </c>
      <c r="F258" s="7" t="s">
        <v>6829</v>
      </c>
      <c r="G258" s="296" t="s">
        <v>6830</v>
      </c>
      <c r="H258" s="18" t="s">
        <v>5077</v>
      </c>
      <c r="I258" s="18" t="s">
        <v>3099</v>
      </c>
      <c r="J258" s="7" t="s">
        <v>152</v>
      </c>
      <c r="K258" s="7" t="s">
        <v>2341</v>
      </c>
      <c r="L258" s="7"/>
      <c r="M258" s="7" t="s">
        <v>6835</v>
      </c>
      <c r="N258" s="7" t="s">
        <v>6835</v>
      </c>
    </row>
    <row r="259" ht="22.5" customHeight="1">
      <c r="A259" s="7" t="s">
        <v>6837</v>
      </c>
      <c r="B259" s="7" t="s">
        <v>2173</v>
      </c>
      <c r="C259" s="7" t="s">
        <v>203</v>
      </c>
      <c r="D259" s="7" t="s">
        <v>2173</v>
      </c>
      <c r="E259" s="7" t="s">
        <v>2187</v>
      </c>
      <c r="F259" s="7" t="s">
        <v>3061</v>
      </c>
      <c r="G259" s="296" t="s">
        <v>6841</v>
      </c>
      <c r="H259" s="18" t="s">
        <v>5077</v>
      </c>
      <c r="I259" s="18" t="s">
        <v>6847</v>
      </c>
      <c r="J259" s="7" t="s">
        <v>160</v>
      </c>
      <c r="K259" s="7" t="s">
        <v>1313</v>
      </c>
      <c r="L259" s="7"/>
      <c r="M259" s="7" t="s">
        <v>6850</v>
      </c>
      <c r="N259" s="7" t="s">
        <v>6850</v>
      </c>
    </row>
    <row r="260" ht="22.5" customHeight="1">
      <c r="A260" s="7" t="s">
        <v>6852</v>
      </c>
      <c r="B260" s="7" t="s">
        <v>2173</v>
      </c>
      <c r="C260" s="7" t="s">
        <v>203</v>
      </c>
      <c r="D260" s="7" t="s">
        <v>2173</v>
      </c>
      <c r="E260" s="7" t="s">
        <v>2187</v>
      </c>
      <c r="F260" s="7" t="s">
        <v>6855</v>
      </c>
      <c r="G260" s="296" t="s">
        <v>6856</v>
      </c>
      <c r="H260" s="18" t="s">
        <v>5077</v>
      </c>
      <c r="I260" s="18" t="s">
        <v>5229</v>
      </c>
      <c r="J260" s="7" t="s">
        <v>104</v>
      </c>
      <c r="K260" s="7" t="s">
        <v>1068</v>
      </c>
      <c r="L260" s="7"/>
      <c r="M260" s="7" t="s">
        <v>6864</v>
      </c>
      <c r="N260" s="7" t="s">
        <v>6864</v>
      </c>
    </row>
    <row r="261" ht="22.5" customHeight="1">
      <c r="A261" s="7" t="s">
        <v>6866</v>
      </c>
      <c r="B261" s="7" t="s">
        <v>2173</v>
      </c>
      <c r="C261" s="7" t="s">
        <v>203</v>
      </c>
      <c r="D261" s="7" t="s">
        <v>2173</v>
      </c>
      <c r="E261" s="7" t="s">
        <v>2187</v>
      </c>
      <c r="F261" s="7" t="s">
        <v>3081</v>
      </c>
      <c r="G261" s="296" t="s">
        <v>6871</v>
      </c>
      <c r="H261" s="18" t="s">
        <v>5077</v>
      </c>
      <c r="I261" s="18" t="s">
        <v>3080</v>
      </c>
      <c r="J261" s="7" t="s">
        <v>372</v>
      </c>
      <c r="K261" s="7" t="s">
        <v>614</v>
      </c>
      <c r="L261" s="7"/>
      <c r="M261" s="7" t="s">
        <v>6876</v>
      </c>
      <c r="N261" s="7" t="s">
        <v>6876</v>
      </c>
    </row>
    <row r="262" ht="22.5" customHeight="1">
      <c r="A262" s="7" t="s">
        <v>6878</v>
      </c>
      <c r="B262" s="7" t="s">
        <v>2173</v>
      </c>
      <c r="C262" s="7" t="s">
        <v>203</v>
      </c>
      <c r="D262" s="7" t="s">
        <v>2173</v>
      </c>
      <c r="E262" s="7" t="s">
        <v>2187</v>
      </c>
      <c r="F262" s="7" t="s">
        <v>6881</v>
      </c>
      <c r="G262" s="296" t="s">
        <v>6883</v>
      </c>
      <c r="H262" s="18" t="s">
        <v>5077</v>
      </c>
      <c r="I262" s="18" t="s">
        <v>5251</v>
      </c>
      <c r="J262" s="7" t="s">
        <v>62</v>
      </c>
      <c r="K262" s="7" t="s">
        <v>982</v>
      </c>
      <c r="L262" s="7"/>
      <c r="M262" s="7" t="s">
        <v>6888</v>
      </c>
      <c r="N262" s="7" t="s">
        <v>6888</v>
      </c>
    </row>
    <row r="263" ht="22.5" customHeight="1">
      <c r="A263" s="7" t="s">
        <v>6890</v>
      </c>
      <c r="B263" s="7" t="s">
        <v>2173</v>
      </c>
      <c r="C263" s="7" t="s">
        <v>203</v>
      </c>
      <c r="D263" s="7" t="s">
        <v>2173</v>
      </c>
      <c r="E263" s="7" t="s">
        <v>2187</v>
      </c>
      <c r="F263" s="7" t="s">
        <v>6892</v>
      </c>
      <c r="G263" s="296" t="s">
        <v>6894</v>
      </c>
      <c r="H263" s="18" t="s">
        <v>5077</v>
      </c>
      <c r="I263" s="18" t="s">
        <v>6898</v>
      </c>
      <c r="J263" s="7" t="s">
        <v>177</v>
      </c>
      <c r="K263" s="7" t="s">
        <v>1456</v>
      </c>
      <c r="L263" s="7"/>
      <c r="M263" s="7" t="s">
        <v>6901</v>
      </c>
      <c r="N263" s="7" t="s">
        <v>6901</v>
      </c>
    </row>
    <row r="264" ht="22.5" customHeight="1">
      <c r="A264" s="7" t="s">
        <v>6903</v>
      </c>
      <c r="B264" s="7" t="s">
        <v>2173</v>
      </c>
      <c r="C264" s="7" t="s">
        <v>203</v>
      </c>
      <c r="D264" s="7" t="s">
        <v>2173</v>
      </c>
      <c r="E264" s="7" t="s">
        <v>2187</v>
      </c>
      <c r="F264" s="7" t="s">
        <v>3051</v>
      </c>
      <c r="G264" s="296" t="s">
        <v>6906</v>
      </c>
      <c r="H264" s="18" t="s">
        <v>5077</v>
      </c>
      <c r="I264" s="18" t="s">
        <v>3642</v>
      </c>
      <c r="J264" s="7" t="s">
        <v>188</v>
      </c>
      <c r="K264" s="7" t="s">
        <v>588</v>
      </c>
      <c r="L264" s="7"/>
      <c r="M264" s="7" t="s">
        <v>6911</v>
      </c>
      <c r="N264" s="7" t="s">
        <v>6911</v>
      </c>
    </row>
    <row r="265" ht="22.5" customHeight="1">
      <c r="A265" s="7" t="s">
        <v>6914</v>
      </c>
      <c r="B265" s="7" t="s">
        <v>2173</v>
      </c>
      <c r="C265" s="7" t="s">
        <v>203</v>
      </c>
      <c r="D265" s="7" t="s">
        <v>2173</v>
      </c>
      <c r="E265" s="7" t="s">
        <v>2187</v>
      </c>
      <c r="F265" s="7" t="s">
        <v>6916</v>
      </c>
      <c r="G265" s="296" t="s">
        <v>6917</v>
      </c>
      <c r="H265" s="18" t="s">
        <v>5077</v>
      </c>
      <c r="I265" s="18" t="s">
        <v>5303</v>
      </c>
      <c r="J265" s="7" t="s">
        <v>174</v>
      </c>
      <c r="K265" s="7" t="s">
        <v>1003</v>
      </c>
      <c r="L265" s="7"/>
      <c r="M265" s="7" t="s">
        <v>6923</v>
      </c>
      <c r="N265" s="7" t="s">
        <v>6923</v>
      </c>
    </row>
    <row r="266" ht="22.5" customHeight="1">
      <c r="A266" s="7" t="s">
        <v>6925</v>
      </c>
      <c r="B266" s="7" t="s">
        <v>2173</v>
      </c>
      <c r="C266" s="7" t="s">
        <v>203</v>
      </c>
      <c r="D266" s="7" t="s">
        <v>2173</v>
      </c>
      <c r="E266" s="7" t="s">
        <v>2187</v>
      </c>
      <c r="F266" s="7" t="s">
        <v>6929</v>
      </c>
      <c r="G266" s="296" t="s">
        <v>6930</v>
      </c>
      <c r="H266" s="18" t="s">
        <v>5077</v>
      </c>
      <c r="I266" s="18" t="s">
        <v>5251</v>
      </c>
      <c r="J266" s="7" t="s">
        <v>62</v>
      </c>
      <c r="K266" s="7" t="s">
        <v>737</v>
      </c>
      <c r="L266" s="7"/>
      <c r="M266" s="7" t="s">
        <v>6936</v>
      </c>
      <c r="N266" s="7" t="s">
        <v>6936</v>
      </c>
    </row>
    <row r="267" ht="22.5" customHeight="1">
      <c r="A267" s="7" t="s">
        <v>6938</v>
      </c>
      <c r="B267" s="7" t="s">
        <v>2173</v>
      </c>
      <c r="C267" s="7" t="s">
        <v>203</v>
      </c>
      <c r="D267" s="7" t="s">
        <v>2173</v>
      </c>
      <c r="E267" s="7" t="s">
        <v>2187</v>
      </c>
      <c r="F267" s="7" t="s">
        <v>6940</v>
      </c>
      <c r="G267" s="296" t="s">
        <v>6942</v>
      </c>
      <c r="H267" s="18" t="s">
        <v>5077</v>
      </c>
      <c r="I267" s="18" t="s">
        <v>5251</v>
      </c>
      <c r="J267" s="7" t="s">
        <v>62</v>
      </c>
      <c r="K267" s="7" t="s">
        <v>1199</v>
      </c>
      <c r="L267" s="7"/>
      <c r="M267" s="7" t="s">
        <v>6947</v>
      </c>
      <c r="N267" s="7" t="s">
        <v>6947</v>
      </c>
    </row>
    <row r="268" ht="22.5" customHeight="1">
      <c r="A268" s="7" t="s">
        <v>6949</v>
      </c>
      <c r="B268" s="7" t="s">
        <v>2173</v>
      </c>
      <c r="C268" s="7" t="s">
        <v>203</v>
      </c>
      <c r="D268" s="7" t="s">
        <v>2173</v>
      </c>
      <c r="E268" s="7" t="s">
        <v>2187</v>
      </c>
      <c r="F268" s="7" t="s">
        <v>6951</v>
      </c>
      <c r="G268" s="296" t="s">
        <v>6952</v>
      </c>
      <c r="H268" s="18" t="s">
        <v>5077</v>
      </c>
      <c r="I268" s="18" t="s">
        <v>6898</v>
      </c>
      <c r="J268" s="7" t="s">
        <v>177</v>
      </c>
      <c r="K268" s="7" t="s">
        <v>5782</v>
      </c>
      <c r="L268" s="7"/>
      <c r="M268" s="7" t="s">
        <v>6956</v>
      </c>
      <c r="N268" s="7" t="s">
        <v>6956</v>
      </c>
    </row>
    <row r="269" ht="22.5" customHeight="1">
      <c r="A269" s="7" t="s">
        <v>6958</v>
      </c>
      <c r="B269" s="7" t="s">
        <v>2173</v>
      </c>
      <c r="C269" s="7" t="s">
        <v>203</v>
      </c>
      <c r="D269" s="7" t="s">
        <v>2173</v>
      </c>
      <c r="E269" s="7" t="s">
        <v>2187</v>
      </c>
      <c r="F269" s="7" t="s">
        <v>3008</v>
      </c>
      <c r="G269" s="296" t="s">
        <v>6960</v>
      </c>
      <c r="H269" s="18" t="s">
        <v>5077</v>
      </c>
      <c r="I269" s="18" t="s">
        <v>3007</v>
      </c>
      <c r="J269" s="7" t="s">
        <v>99</v>
      </c>
      <c r="K269" s="7" t="s">
        <v>1458</v>
      </c>
      <c r="L269" s="7"/>
      <c r="M269" s="7" t="s">
        <v>6967</v>
      </c>
      <c r="N269" s="7" t="s">
        <v>6967</v>
      </c>
    </row>
    <row r="270" ht="22.5" customHeight="1">
      <c r="A270" s="7" t="s">
        <v>6968</v>
      </c>
      <c r="B270" s="7" t="s">
        <v>2173</v>
      </c>
      <c r="C270" s="7" t="s">
        <v>203</v>
      </c>
      <c r="D270" s="7" t="s">
        <v>2173</v>
      </c>
      <c r="E270" s="7" t="s">
        <v>2187</v>
      </c>
      <c r="F270" s="7" t="s">
        <v>6972</v>
      </c>
      <c r="G270" s="296" t="s">
        <v>6973</v>
      </c>
      <c r="H270" s="18" t="s">
        <v>5077</v>
      </c>
      <c r="I270" s="18" t="s">
        <v>3099</v>
      </c>
      <c r="J270" s="7" t="s">
        <v>370</v>
      </c>
      <c r="K270" s="7" t="s">
        <v>1636</v>
      </c>
      <c r="L270" s="7"/>
      <c r="M270" s="7" t="s">
        <v>6978</v>
      </c>
      <c r="N270" s="7" t="s">
        <v>6978</v>
      </c>
    </row>
    <row r="271" ht="22.5" customHeight="1">
      <c r="A271" s="7" t="s">
        <v>6980</v>
      </c>
      <c r="B271" s="7" t="s">
        <v>2173</v>
      </c>
      <c r="C271" s="7" t="s">
        <v>203</v>
      </c>
      <c r="D271" s="7" t="s">
        <v>2173</v>
      </c>
      <c r="E271" s="7" t="s">
        <v>2187</v>
      </c>
      <c r="F271" s="7" t="s">
        <v>6983</v>
      </c>
      <c r="G271" s="296" t="s">
        <v>6984</v>
      </c>
      <c r="H271" s="18" t="s">
        <v>5077</v>
      </c>
      <c r="I271" s="18" t="s">
        <v>3034</v>
      </c>
      <c r="J271" s="7" t="s">
        <v>94</v>
      </c>
      <c r="K271" s="7" t="s">
        <v>1062</v>
      </c>
      <c r="L271" s="7"/>
      <c r="M271" s="7" t="s">
        <v>6991</v>
      </c>
      <c r="N271" s="7" t="s">
        <v>6991</v>
      </c>
    </row>
    <row r="272" ht="22.5" customHeight="1">
      <c r="A272" s="7" t="s">
        <v>6996</v>
      </c>
      <c r="B272" s="7" t="s">
        <v>2173</v>
      </c>
      <c r="C272" s="7" t="s">
        <v>203</v>
      </c>
      <c r="D272" s="7" t="s">
        <v>2173</v>
      </c>
      <c r="E272" s="7" t="s">
        <v>2187</v>
      </c>
      <c r="F272" s="7" t="s">
        <v>6998</v>
      </c>
      <c r="G272" s="296" t="s">
        <v>6999</v>
      </c>
      <c r="H272" s="18" t="s">
        <v>5077</v>
      </c>
      <c r="I272" s="18" t="s">
        <v>3034</v>
      </c>
      <c r="J272" s="7" t="s">
        <v>94</v>
      </c>
      <c r="K272" s="7" t="s">
        <v>648</v>
      </c>
      <c r="L272" s="7"/>
      <c r="M272" s="7" t="s">
        <v>7009</v>
      </c>
      <c r="N272" s="7" t="s">
        <v>7009</v>
      </c>
    </row>
    <row r="273" ht="22.5" customHeight="1">
      <c r="A273" s="7" t="s">
        <v>7011</v>
      </c>
      <c r="B273" s="7" t="s">
        <v>2173</v>
      </c>
      <c r="C273" s="7" t="s">
        <v>203</v>
      </c>
      <c r="D273" s="7" t="s">
        <v>2173</v>
      </c>
      <c r="E273" s="7" t="s">
        <v>2187</v>
      </c>
      <c r="F273" s="7" t="s">
        <v>7019</v>
      </c>
      <c r="G273" s="296" t="s">
        <v>7020</v>
      </c>
      <c r="H273" s="18" t="s">
        <v>5077</v>
      </c>
      <c r="I273" s="18" t="s">
        <v>5171</v>
      </c>
      <c r="J273" s="7" t="s">
        <v>74</v>
      </c>
      <c r="K273" s="7" t="s">
        <v>508</v>
      </c>
      <c r="L273" s="7"/>
      <c r="M273" s="7" t="s">
        <v>7032</v>
      </c>
      <c r="N273" s="7" t="s">
        <v>7032</v>
      </c>
    </row>
    <row r="274" ht="22.5" customHeight="1">
      <c r="A274" s="7" t="s">
        <v>7034</v>
      </c>
      <c r="B274" s="7" t="s">
        <v>2173</v>
      </c>
      <c r="C274" s="7" t="s">
        <v>203</v>
      </c>
      <c r="D274" s="7" t="s">
        <v>2173</v>
      </c>
      <c r="E274" s="7" t="s">
        <v>2187</v>
      </c>
      <c r="F274" s="7" t="s">
        <v>7040</v>
      </c>
      <c r="G274" s="296" t="s">
        <v>7042</v>
      </c>
      <c r="H274" s="18" t="s">
        <v>5077</v>
      </c>
      <c r="I274" s="18" t="s">
        <v>5240</v>
      </c>
      <c r="J274" s="7" t="s">
        <v>113</v>
      </c>
      <c r="K274" s="7" t="s">
        <v>1219</v>
      </c>
      <c r="L274" s="7"/>
      <c r="M274" s="7" t="s">
        <v>7054</v>
      </c>
      <c r="N274" s="7" t="s">
        <v>7054</v>
      </c>
    </row>
    <row r="275" ht="22.5" customHeight="1">
      <c r="A275" s="7" t="s">
        <v>7056</v>
      </c>
      <c r="B275" s="7" t="s">
        <v>2173</v>
      </c>
      <c r="C275" s="7" t="s">
        <v>203</v>
      </c>
      <c r="D275" s="7" t="s">
        <v>2173</v>
      </c>
      <c r="E275" s="7" t="s">
        <v>2187</v>
      </c>
      <c r="F275" s="7" t="s">
        <v>7059</v>
      </c>
      <c r="G275" s="296" t="s">
        <v>7061</v>
      </c>
      <c r="H275" s="18" t="s">
        <v>5077</v>
      </c>
      <c r="I275" s="18" t="s">
        <v>5240</v>
      </c>
      <c r="J275" s="7" t="s">
        <v>113</v>
      </c>
      <c r="K275" s="7" t="s">
        <v>706</v>
      </c>
      <c r="L275" s="7"/>
      <c r="M275" s="7" t="s">
        <v>7071</v>
      </c>
      <c r="N275" s="7" t="s">
        <v>7071</v>
      </c>
    </row>
    <row r="276" ht="22.5" customHeight="1">
      <c r="A276" s="7" t="s">
        <v>7073</v>
      </c>
      <c r="B276" s="7" t="s">
        <v>2173</v>
      </c>
      <c r="C276" s="7" t="s">
        <v>203</v>
      </c>
      <c r="D276" s="7" t="s">
        <v>2173</v>
      </c>
      <c r="E276" s="7" t="s">
        <v>2187</v>
      </c>
      <c r="F276" s="7" t="s">
        <v>7080</v>
      </c>
      <c r="G276" s="296" t="s">
        <v>7081</v>
      </c>
      <c r="H276" s="18" t="s">
        <v>5077</v>
      </c>
      <c r="I276" s="18" t="s">
        <v>5240</v>
      </c>
      <c r="J276" s="7" t="s">
        <v>113</v>
      </c>
      <c r="K276" s="7" t="s">
        <v>852</v>
      </c>
      <c r="L276" s="7"/>
      <c r="M276" s="7" t="s">
        <v>7092</v>
      </c>
      <c r="N276" s="7" t="s">
        <v>7092</v>
      </c>
    </row>
    <row r="277" ht="22.5" customHeight="1">
      <c r="A277" s="7" t="s">
        <v>7096</v>
      </c>
      <c r="B277" s="7" t="s">
        <v>2173</v>
      </c>
      <c r="C277" s="7" t="s">
        <v>203</v>
      </c>
      <c r="D277" s="7" t="s">
        <v>2173</v>
      </c>
      <c r="E277" s="7" t="s">
        <v>2187</v>
      </c>
      <c r="F277" s="7" t="s">
        <v>7101</v>
      </c>
      <c r="G277" s="296" t="s">
        <v>7103</v>
      </c>
      <c r="H277" s="18" t="s">
        <v>5077</v>
      </c>
      <c r="I277" s="18" t="s">
        <v>5240</v>
      </c>
      <c r="J277" s="7" t="s">
        <v>113</v>
      </c>
      <c r="K277" s="7" t="s">
        <v>1094</v>
      </c>
      <c r="L277" s="7"/>
      <c r="M277" s="7" t="s">
        <v>7113</v>
      </c>
      <c r="N277" s="7" t="s">
        <v>7113</v>
      </c>
    </row>
    <row r="278" ht="22.5" customHeight="1">
      <c r="A278" s="7" t="s">
        <v>7114</v>
      </c>
      <c r="B278" s="7" t="s">
        <v>2173</v>
      </c>
      <c r="C278" s="7" t="s">
        <v>203</v>
      </c>
      <c r="D278" s="7" t="s">
        <v>2173</v>
      </c>
      <c r="E278" s="7" t="s">
        <v>2187</v>
      </c>
      <c r="F278" s="7" t="s">
        <v>7119</v>
      </c>
      <c r="G278" s="296" t="s">
        <v>7122</v>
      </c>
      <c r="H278" s="18" t="s">
        <v>5077</v>
      </c>
      <c r="I278" s="18" t="s">
        <v>5171</v>
      </c>
      <c r="J278" s="7" t="s">
        <v>74</v>
      </c>
      <c r="K278" s="7" t="s">
        <v>1307</v>
      </c>
      <c r="L278" s="7"/>
      <c r="M278" s="7" t="s">
        <v>7134</v>
      </c>
      <c r="N278" s="7" t="s">
        <v>7134</v>
      </c>
    </row>
    <row r="279" ht="22.5" customHeight="1">
      <c r="A279" s="7" t="s">
        <v>7136</v>
      </c>
      <c r="B279" s="7" t="s">
        <v>2173</v>
      </c>
      <c r="C279" s="7" t="s">
        <v>203</v>
      </c>
      <c r="D279" s="7" t="s">
        <v>2173</v>
      </c>
      <c r="E279" s="7" t="s">
        <v>2187</v>
      </c>
      <c r="F279" s="7" t="s">
        <v>3047</v>
      </c>
      <c r="G279" s="296" t="s">
        <v>7144</v>
      </c>
      <c r="H279" s="18" t="s">
        <v>5077</v>
      </c>
      <c r="I279" s="18" t="s">
        <v>3045</v>
      </c>
      <c r="J279" s="7" t="s">
        <v>295</v>
      </c>
      <c r="K279" s="7" t="s">
        <v>6018</v>
      </c>
      <c r="L279" s="7"/>
      <c r="M279" s="7" t="s">
        <v>7153</v>
      </c>
      <c r="N279" s="7" t="s">
        <v>7153</v>
      </c>
    </row>
    <row r="280" ht="22.5" customHeight="1">
      <c r="A280" s="7" t="s">
        <v>7155</v>
      </c>
      <c r="B280" s="7" t="s">
        <v>2173</v>
      </c>
      <c r="C280" s="7" t="s">
        <v>203</v>
      </c>
      <c r="D280" s="7" t="s">
        <v>2173</v>
      </c>
      <c r="E280" s="7" t="s">
        <v>2187</v>
      </c>
      <c r="F280" s="7" t="s">
        <v>7157</v>
      </c>
      <c r="G280" s="296" t="s">
        <v>7159</v>
      </c>
      <c r="H280" s="18" t="s">
        <v>5077</v>
      </c>
      <c r="I280" s="18" t="s">
        <v>5119</v>
      </c>
      <c r="J280" s="7" t="s">
        <v>48</v>
      </c>
      <c r="K280" s="7" t="s">
        <v>429</v>
      </c>
      <c r="L280" s="7"/>
      <c r="M280" s="7" t="s">
        <v>7167</v>
      </c>
      <c r="N280" s="7" t="s">
        <v>7167</v>
      </c>
    </row>
    <row r="281" ht="22.5" customHeight="1">
      <c r="A281" s="7" t="s">
        <v>7170</v>
      </c>
      <c r="B281" s="7" t="s">
        <v>2173</v>
      </c>
      <c r="C281" s="7" t="s">
        <v>203</v>
      </c>
      <c r="D281" s="7" t="s">
        <v>2173</v>
      </c>
      <c r="E281" s="7" t="s">
        <v>2187</v>
      </c>
      <c r="F281" s="7" t="s">
        <v>7177</v>
      </c>
      <c r="G281" s="296" t="s">
        <v>7178</v>
      </c>
      <c r="H281" s="18" t="s">
        <v>5077</v>
      </c>
      <c r="I281" s="18" t="s">
        <v>5119</v>
      </c>
      <c r="J281" s="7" t="s">
        <v>48</v>
      </c>
      <c r="K281" s="7" t="s">
        <v>762</v>
      </c>
      <c r="L281" s="7"/>
      <c r="M281" s="7" t="s">
        <v>7187</v>
      </c>
      <c r="N281" s="7" t="s">
        <v>7187</v>
      </c>
    </row>
    <row r="282" ht="22.5" customHeight="1">
      <c r="A282" s="7" t="s">
        <v>7189</v>
      </c>
      <c r="B282" s="7" t="s">
        <v>2173</v>
      </c>
      <c r="C282" s="7" t="s">
        <v>203</v>
      </c>
      <c r="D282" s="7" t="s">
        <v>2173</v>
      </c>
      <c r="E282" s="7" t="s">
        <v>2187</v>
      </c>
      <c r="F282" s="7" t="s">
        <v>7191</v>
      </c>
      <c r="G282" s="296" t="s">
        <v>7194</v>
      </c>
      <c r="H282" s="18" t="s">
        <v>5077</v>
      </c>
      <c r="I282" s="18" t="s">
        <v>5119</v>
      </c>
      <c r="J282" s="7" t="s">
        <v>48</v>
      </c>
      <c r="K282" s="7" t="s">
        <v>867</v>
      </c>
      <c r="L282" s="7"/>
      <c r="M282" s="7" t="s">
        <v>7201</v>
      </c>
      <c r="N282" s="7" t="s">
        <v>7201</v>
      </c>
    </row>
    <row r="283" ht="22.5" customHeight="1">
      <c r="A283" s="7" t="s">
        <v>7204</v>
      </c>
      <c r="B283" s="7" t="s">
        <v>2173</v>
      </c>
      <c r="C283" s="7" t="s">
        <v>203</v>
      </c>
      <c r="D283" s="7" t="s">
        <v>2173</v>
      </c>
      <c r="E283" s="7" t="s">
        <v>2187</v>
      </c>
      <c r="F283" s="7" t="s">
        <v>7210</v>
      </c>
      <c r="G283" s="296" t="s">
        <v>7211</v>
      </c>
      <c r="H283" s="18" t="s">
        <v>5077</v>
      </c>
      <c r="I283" s="18" t="s">
        <v>5119</v>
      </c>
      <c r="J283" s="7" t="s">
        <v>48</v>
      </c>
      <c r="K283" s="7" t="s">
        <v>499</v>
      </c>
      <c r="L283" s="7"/>
      <c r="M283" s="7" t="s">
        <v>7221</v>
      </c>
      <c r="N283" s="7" t="s">
        <v>7221</v>
      </c>
    </row>
    <row r="284" ht="22.5" customHeight="1">
      <c r="A284" s="7" t="s">
        <v>7223</v>
      </c>
      <c r="B284" s="7" t="s">
        <v>2230</v>
      </c>
      <c r="C284" s="7"/>
      <c r="D284" s="7" t="s">
        <v>2249</v>
      </c>
      <c r="E284" s="7" t="s">
        <v>4533</v>
      </c>
      <c r="F284" s="7" t="s">
        <v>7226</v>
      </c>
      <c r="G284" s="296" t="s">
        <v>7229</v>
      </c>
      <c r="H284" s="18"/>
      <c r="I284" s="18"/>
      <c r="J284" s="7" t="s">
        <v>112</v>
      </c>
      <c r="K284" s="7" t="s">
        <v>115</v>
      </c>
      <c r="L284" s="7"/>
      <c r="M284" s="7" t="s">
        <v>7241</v>
      </c>
      <c r="N284" s="7" t="s">
        <v>7241</v>
      </c>
    </row>
    <row r="285" ht="22.5" customHeight="1">
      <c r="A285" s="7" t="s">
        <v>7245</v>
      </c>
      <c r="B285" s="7" t="s">
        <v>2230</v>
      </c>
      <c r="C285" s="7"/>
      <c r="D285" s="7" t="s">
        <v>2249</v>
      </c>
      <c r="E285" s="7" t="s">
        <v>4543</v>
      </c>
      <c r="F285" s="7" t="s">
        <v>7248</v>
      </c>
      <c r="G285" s="296" t="s">
        <v>7250</v>
      </c>
      <c r="H285" s="18"/>
      <c r="I285" s="18"/>
      <c r="J285" s="7" t="s">
        <v>152</v>
      </c>
      <c r="K285" s="7" t="s">
        <v>153</v>
      </c>
      <c r="L285" s="7"/>
      <c r="M285" s="7" t="s">
        <v>7259</v>
      </c>
      <c r="N285" s="7" t="s">
        <v>7259</v>
      </c>
    </row>
    <row r="286" ht="22.5" customHeight="1">
      <c r="A286" s="7" t="s">
        <v>7262</v>
      </c>
      <c r="B286" s="7" t="s">
        <v>2230</v>
      </c>
      <c r="C286" s="7"/>
      <c r="D286" s="7" t="s">
        <v>2249</v>
      </c>
      <c r="E286" s="7" t="s">
        <v>4552</v>
      </c>
      <c r="F286" s="7" t="s">
        <v>7269</v>
      </c>
      <c r="G286" s="296" t="s">
        <v>7270</v>
      </c>
      <c r="H286" s="18"/>
      <c r="I286" s="18"/>
      <c r="J286" s="7" t="s">
        <v>89</v>
      </c>
      <c r="K286" s="7" t="s">
        <v>116</v>
      </c>
      <c r="L286" s="7"/>
      <c r="M286" s="7" t="s">
        <v>7279</v>
      </c>
      <c r="N286" s="7" t="s">
        <v>7279</v>
      </c>
    </row>
    <row r="287" ht="22.5" customHeight="1">
      <c r="A287" s="7" t="s">
        <v>7281</v>
      </c>
      <c r="B287" s="7" t="s">
        <v>2230</v>
      </c>
      <c r="C287" s="7"/>
      <c r="D287" s="7" t="s">
        <v>2249</v>
      </c>
      <c r="E287" s="7" t="s">
        <v>4562</v>
      </c>
      <c r="F287" s="7" t="s">
        <v>7285</v>
      </c>
      <c r="G287" s="296" t="s">
        <v>7287</v>
      </c>
      <c r="H287" s="18"/>
      <c r="I287" s="18"/>
      <c r="J287" s="7" t="s">
        <v>99</v>
      </c>
      <c r="K287" s="7" t="s">
        <v>228</v>
      </c>
      <c r="L287" s="7"/>
      <c r="M287" s="7" t="s">
        <v>7294</v>
      </c>
      <c r="N287" s="7" t="s">
        <v>7294</v>
      </c>
    </row>
    <row r="288" ht="22.5" customHeight="1">
      <c r="A288" s="7" t="s">
        <v>7298</v>
      </c>
      <c r="B288" s="7" t="s">
        <v>2230</v>
      </c>
      <c r="C288" s="7"/>
      <c r="D288" s="7" t="s">
        <v>2249</v>
      </c>
      <c r="E288" s="7" t="s">
        <v>4586</v>
      </c>
      <c r="F288" s="7" t="s">
        <v>7303</v>
      </c>
      <c r="G288" s="296" t="s">
        <v>7305</v>
      </c>
      <c r="H288" s="18"/>
      <c r="I288" s="18"/>
      <c r="J288" s="7" t="s">
        <v>295</v>
      </c>
      <c r="K288" s="7" t="s">
        <v>234</v>
      </c>
      <c r="L288" s="7"/>
      <c r="M288" s="7" t="s">
        <v>7317</v>
      </c>
      <c r="N288" s="7" t="s">
        <v>7317</v>
      </c>
    </row>
    <row r="289" ht="22.5" customHeight="1">
      <c r="A289" s="7" t="s">
        <v>7321</v>
      </c>
      <c r="B289" s="7" t="s">
        <v>2230</v>
      </c>
      <c r="C289" s="7"/>
      <c r="D289" s="7" t="s">
        <v>2249</v>
      </c>
      <c r="E289" s="7" t="s">
        <v>4597</v>
      </c>
      <c r="F289" s="7" t="s">
        <v>7326</v>
      </c>
      <c r="G289" s="296" t="s">
        <v>7328</v>
      </c>
      <c r="H289" s="18"/>
      <c r="I289" s="18"/>
      <c r="J289" s="7" t="s">
        <v>284</v>
      </c>
      <c r="K289" s="7" t="s">
        <v>323</v>
      </c>
      <c r="L289" s="7"/>
      <c r="M289" s="7" t="s">
        <v>7338</v>
      </c>
      <c r="N289" s="7" t="s">
        <v>7338</v>
      </c>
    </row>
    <row r="290" ht="22.5" customHeight="1">
      <c r="A290" s="7" t="s">
        <v>7341</v>
      </c>
      <c r="B290" s="7" t="s">
        <v>2230</v>
      </c>
      <c r="C290" s="7"/>
      <c r="D290" s="7" t="s">
        <v>2249</v>
      </c>
      <c r="E290" s="7" t="s">
        <v>4606</v>
      </c>
      <c r="F290" s="7" t="s">
        <v>7347</v>
      </c>
      <c r="G290" s="296" t="s">
        <v>7350</v>
      </c>
      <c r="H290" s="18"/>
      <c r="I290" s="18"/>
      <c r="J290" s="7" t="s">
        <v>143</v>
      </c>
      <c r="K290" s="7" t="s">
        <v>345</v>
      </c>
      <c r="L290" s="7"/>
      <c r="M290" s="7" t="s">
        <v>7362</v>
      </c>
      <c r="N290" s="7" t="s">
        <v>7362</v>
      </c>
    </row>
    <row r="291" ht="22.5" customHeight="1">
      <c r="A291" s="7" t="s">
        <v>7364</v>
      </c>
      <c r="B291" s="7" t="s">
        <v>2230</v>
      </c>
      <c r="C291" s="7"/>
      <c r="D291" s="7" t="s">
        <v>2249</v>
      </c>
      <c r="E291" s="7" t="s">
        <v>4615</v>
      </c>
      <c r="F291" s="7" t="s">
        <v>7371</v>
      </c>
      <c r="G291" s="296" t="s">
        <v>7374</v>
      </c>
      <c r="H291" s="18"/>
      <c r="I291" s="18"/>
      <c r="J291" s="7" t="s">
        <v>370</v>
      </c>
      <c r="K291" s="7" t="s">
        <v>153</v>
      </c>
      <c r="L291" s="7"/>
      <c r="M291" s="7" t="s">
        <v>7387</v>
      </c>
      <c r="N291" s="7" t="s">
        <v>7387</v>
      </c>
    </row>
    <row r="292" ht="22.5" customHeight="1">
      <c r="A292" s="7" t="s">
        <v>7390</v>
      </c>
      <c r="B292" s="7" t="s">
        <v>2230</v>
      </c>
      <c r="C292" s="7"/>
      <c r="D292" s="7" t="s">
        <v>2249</v>
      </c>
      <c r="E292" s="7" t="s">
        <v>4626</v>
      </c>
      <c r="F292" s="7" t="s">
        <v>7397</v>
      </c>
      <c r="G292" s="296" t="s">
        <v>7399</v>
      </c>
      <c r="H292" s="18"/>
      <c r="I292" s="18"/>
      <c r="J292" s="7" t="s">
        <v>106</v>
      </c>
      <c r="K292" s="7" t="s">
        <v>120</v>
      </c>
      <c r="L292" s="7"/>
      <c r="M292" s="7" t="s">
        <v>7411</v>
      </c>
      <c r="N292" s="7" t="s">
        <v>7411</v>
      </c>
    </row>
    <row r="293" ht="22.5" customHeight="1">
      <c r="A293" s="7" t="s">
        <v>7413</v>
      </c>
      <c r="B293" s="7" t="s">
        <v>2230</v>
      </c>
      <c r="C293" s="7"/>
      <c r="D293" s="7" t="s">
        <v>2249</v>
      </c>
      <c r="E293" s="7" t="s">
        <v>4637</v>
      </c>
      <c r="F293" s="7" t="s">
        <v>7414</v>
      </c>
      <c r="G293" s="296" t="s">
        <v>7415</v>
      </c>
      <c r="H293" s="18"/>
      <c r="I293" s="18"/>
      <c r="J293" s="7" t="s">
        <v>214</v>
      </c>
      <c r="K293" s="7" t="s">
        <v>156</v>
      </c>
      <c r="L293" s="7"/>
      <c r="M293" s="7" t="s">
        <v>7427</v>
      </c>
      <c r="N293" s="7" t="s">
        <v>7427</v>
      </c>
    </row>
    <row r="294" ht="22.5" customHeight="1">
      <c r="A294" s="7" t="s">
        <v>7428</v>
      </c>
      <c r="B294" s="7" t="s">
        <v>2230</v>
      </c>
      <c r="C294" s="7"/>
      <c r="D294" s="7" t="s">
        <v>2249</v>
      </c>
      <c r="E294" s="7" t="s">
        <v>4648</v>
      </c>
      <c r="F294" s="7" t="s">
        <v>7431</v>
      </c>
      <c r="G294" s="296" t="s">
        <v>7433</v>
      </c>
      <c r="H294" s="18"/>
      <c r="I294" s="18"/>
      <c r="J294" s="7" t="s">
        <v>239</v>
      </c>
      <c r="K294" s="7" t="s">
        <v>526</v>
      </c>
      <c r="L294" s="7"/>
      <c r="M294" s="7" t="s">
        <v>7441</v>
      </c>
      <c r="N294" s="7" t="s">
        <v>7441</v>
      </c>
    </row>
    <row r="295" ht="22.5" customHeight="1">
      <c r="A295" s="7" t="s">
        <v>7443</v>
      </c>
      <c r="B295" s="7" t="s">
        <v>2230</v>
      </c>
      <c r="C295" s="7"/>
      <c r="D295" s="7" t="s">
        <v>2249</v>
      </c>
      <c r="E295" s="7" t="s">
        <v>4660</v>
      </c>
      <c r="F295" s="7" t="s">
        <v>7444</v>
      </c>
      <c r="G295" s="296" t="s">
        <v>7447</v>
      </c>
      <c r="H295" s="18"/>
      <c r="I295" s="18"/>
      <c r="J295" s="7" t="s">
        <v>177</v>
      </c>
      <c r="K295" s="7" t="s">
        <v>159</v>
      </c>
      <c r="L295" s="7"/>
      <c r="M295" s="7" t="s">
        <v>7455</v>
      </c>
      <c r="N295" s="7" t="s">
        <v>7455</v>
      </c>
    </row>
    <row r="296" ht="22.5" customHeight="1">
      <c r="A296" s="7" t="s">
        <v>7458</v>
      </c>
      <c r="B296" s="7" t="s">
        <v>2230</v>
      </c>
      <c r="C296" s="7"/>
      <c r="D296" s="7" t="s">
        <v>2249</v>
      </c>
      <c r="E296" s="7" t="s">
        <v>4669</v>
      </c>
      <c r="F296" s="7" t="s">
        <v>7460</v>
      </c>
      <c r="G296" s="296" t="s">
        <v>7463</v>
      </c>
      <c r="H296" s="18"/>
      <c r="I296" s="18"/>
      <c r="J296" s="7" t="s">
        <v>192</v>
      </c>
      <c r="K296" s="7" t="s">
        <v>615</v>
      </c>
      <c r="L296" s="7"/>
      <c r="M296" s="7" t="s">
        <v>7469</v>
      </c>
      <c r="N296" s="7" t="s">
        <v>7469</v>
      </c>
    </row>
    <row r="297" ht="22.5" customHeight="1">
      <c r="A297" s="7" t="s">
        <v>7470</v>
      </c>
      <c r="B297" s="7" t="s">
        <v>2230</v>
      </c>
      <c r="C297" s="7"/>
      <c r="D297" s="7" t="s">
        <v>2249</v>
      </c>
      <c r="E297" s="7" t="s">
        <v>4691</v>
      </c>
      <c r="F297" s="7" t="s">
        <v>7475</v>
      </c>
      <c r="G297" s="296" t="s">
        <v>7477</v>
      </c>
      <c r="H297" s="18"/>
      <c r="I297" s="18"/>
      <c r="J297" s="7" t="s">
        <v>151</v>
      </c>
      <c r="K297" s="7" t="s">
        <v>233</v>
      </c>
      <c r="L297" s="7"/>
      <c r="M297" s="7" t="s">
        <v>7484</v>
      </c>
      <c r="N297" s="7" t="s">
        <v>7484</v>
      </c>
    </row>
    <row r="298" ht="22.5" customHeight="1">
      <c r="A298" s="7" t="s">
        <v>7487</v>
      </c>
      <c r="B298" s="7" t="s">
        <v>2230</v>
      </c>
      <c r="C298" s="7"/>
      <c r="D298" s="7" t="s">
        <v>2249</v>
      </c>
      <c r="E298" s="7" t="s">
        <v>4705</v>
      </c>
      <c r="F298" s="7" t="s">
        <v>7493</v>
      </c>
      <c r="G298" s="296" t="s">
        <v>7496</v>
      </c>
      <c r="H298" s="18"/>
      <c r="I298" s="18"/>
      <c r="J298" s="7" t="s">
        <v>121</v>
      </c>
      <c r="K298" s="7" t="s">
        <v>771</v>
      </c>
      <c r="L298" s="7"/>
      <c r="M298" s="7" t="s">
        <v>7506</v>
      </c>
      <c r="N298" s="7" t="s">
        <v>7506</v>
      </c>
    </row>
    <row r="299" ht="22.5" customHeight="1">
      <c r="A299" s="7" t="s">
        <v>7507</v>
      </c>
      <c r="B299" s="7" t="s">
        <v>2230</v>
      </c>
      <c r="C299" s="7"/>
      <c r="D299" s="7" t="s">
        <v>2249</v>
      </c>
      <c r="E299" s="7" t="s">
        <v>4718</v>
      </c>
      <c r="F299" s="7" t="s">
        <v>7509</v>
      </c>
      <c r="G299" s="296" t="s">
        <v>7511</v>
      </c>
      <c r="H299" s="18"/>
      <c r="I299" s="18"/>
      <c r="J299" s="7" t="s">
        <v>34</v>
      </c>
      <c r="K299" s="7" t="s">
        <v>158</v>
      </c>
      <c r="L299" s="7"/>
      <c r="M299" s="7" t="s">
        <v>7516</v>
      </c>
      <c r="N299" s="7" t="s">
        <v>7516</v>
      </c>
    </row>
    <row r="300" ht="22.5" customHeight="1">
      <c r="A300" s="7" t="s">
        <v>7517</v>
      </c>
      <c r="B300" s="7" t="s">
        <v>2230</v>
      </c>
      <c r="C300" s="7"/>
      <c r="D300" s="7" t="s">
        <v>2249</v>
      </c>
      <c r="E300" s="7" t="s">
        <v>4730</v>
      </c>
      <c r="F300" s="7" t="s">
        <v>7524</v>
      </c>
      <c r="G300" s="296" t="s">
        <v>7525</v>
      </c>
      <c r="H300" s="18"/>
      <c r="I300" s="18"/>
      <c r="J300" s="7" t="s">
        <v>278</v>
      </c>
      <c r="K300" s="7" t="s">
        <v>136</v>
      </c>
      <c r="L300" s="7"/>
      <c r="M300" s="7" t="s">
        <v>7529</v>
      </c>
      <c r="N300" s="7" t="s">
        <v>7529</v>
      </c>
    </row>
    <row r="301" ht="22.5" customHeight="1">
      <c r="A301" s="7" t="s">
        <v>7532</v>
      </c>
      <c r="B301" s="7" t="s">
        <v>2230</v>
      </c>
      <c r="C301" s="7"/>
      <c r="D301" s="7" t="s">
        <v>2249</v>
      </c>
      <c r="E301" s="7" t="s">
        <v>4740</v>
      </c>
      <c r="F301" s="7" t="s">
        <v>7537</v>
      </c>
      <c r="G301" s="296" t="s">
        <v>7538</v>
      </c>
      <c r="H301" s="18"/>
      <c r="I301" s="18"/>
      <c r="J301" s="7" t="s">
        <v>110</v>
      </c>
      <c r="K301" s="7" t="s">
        <v>125</v>
      </c>
      <c r="L301" s="7"/>
      <c r="M301" s="7" t="s">
        <v>7546</v>
      </c>
      <c r="N301" s="7" t="s">
        <v>7546</v>
      </c>
    </row>
    <row r="302" ht="22.5" customHeight="1">
      <c r="A302" s="7" t="s">
        <v>7547</v>
      </c>
      <c r="B302" s="7" t="s">
        <v>2230</v>
      </c>
      <c r="C302" s="7"/>
      <c r="D302" s="7" t="s">
        <v>2249</v>
      </c>
      <c r="E302" s="7" t="s">
        <v>4751</v>
      </c>
      <c r="F302" s="7" t="s">
        <v>7550</v>
      </c>
      <c r="G302" s="296" t="s">
        <v>7551</v>
      </c>
      <c r="H302" s="18"/>
      <c r="I302" s="18"/>
      <c r="J302" s="7" t="s">
        <v>56</v>
      </c>
      <c r="K302" s="7" t="s">
        <v>376</v>
      </c>
      <c r="L302" s="7"/>
      <c r="M302" s="7" t="s">
        <v>7558</v>
      </c>
      <c r="N302" s="7" t="s">
        <v>7558</v>
      </c>
    </row>
    <row r="303" ht="22.5" customHeight="1">
      <c r="A303" s="7" t="s">
        <v>7560</v>
      </c>
      <c r="B303" s="7" t="s">
        <v>2230</v>
      </c>
      <c r="C303" s="7"/>
      <c r="D303" s="7" t="s">
        <v>2249</v>
      </c>
      <c r="E303" s="7" t="s">
        <v>4761</v>
      </c>
      <c r="F303" s="7" t="s">
        <v>7566</v>
      </c>
      <c r="G303" s="296" t="s">
        <v>7568</v>
      </c>
      <c r="H303" s="18"/>
      <c r="I303" s="18"/>
      <c r="J303" s="7" t="s">
        <v>126</v>
      </c>
      <c r="K303" s="7" t="s">
        <v>204</v>
      </c>
      <c r="L303" s="7"/>
      <c r="M303" s="7" t="s">
        <v>7575</v>
      </c>
      <c r="N303" s="7" t="s">
        <v>7575</v>
      </c>
    </row>
    <row r="304" ht="22.5" customHeight="1">
      <c r="A304" s="7" t="s">
        <v>7579</v>
      </c>
      <c r="B304" s="7" t="s">
        <v>2230</v>
      </c>
      <c r="C304" s="7"/>
      <c r="D304" s="7" t="s">
        <v>2249</v>
      </c>
      <c r="E304" s="7" t="s">
        <v>4771</v>
      </c>
      <c r="F304" s="7" t="s">
        <v>7584</v>
      </c>
      <c r="G304" s="296" t="s">
        <v>7586</v>
      </c>
      <c r="H304" s="18"/>
      <c r="I304" s="18"/>
      <c r="J304" s="7" t="s">
        <v>62</v>
      </c>
      <c r="K304" s="7" t="s">
        <v>771</v>
      </c>
      <c r="L304" s="7"/>
      <c r="M304" s="7" t="s">
        <v>7589</v>
      </c>
      <c r="N304" s="7" t="s">
        <v>7589</v>
      </c>
    </row>
    <row r="305" ht="22.5" customHeight="1">
      <c r="A305" s="7" t="s">
        <v>7591</v>
      </c>
      <c r="B305" s="7" t="s">
        <v>2230</v>
      </c>
      <c r="C305" s="7"/>
      <c r="D305" s="7" t="s">
        <v>2249</v>
      </c>
      <c r="E305" s="7" t="s">
        <v>4784</v>
      </c>
      <c r="F305" s="7" t="s">
        <v>7595</v>
      </c>
      <c r="G305" s="296" t="s">
        <v>7596</v>
      </c>
      <c r="H305" s="18"/>
      <c r="I305" s="18"/>
      <c r="J305" s="7" t="s">
        <v>97</v>
      </c>
      <c r="K305" s="7" t="s">
        <v>692</v>
      </c>
      <c r="L305" s="7"/>
      <c r="M305" s="7" t="s">
        <v>7603</v>
      </c>
      <c r="N305" s="7" t="s">
        <v>7603</v>
      </c>
    </row>
    <row r="306" ht="22.5" customHeight="1">
      <c r="A306" s="7" t="s">
        <v>7606</v>
      </c>
      <c r="B306" s="7" t="s">
        <v>2230</v>
      </c>
      <c r="C306" s="7"/>
      <c r="D306" s="7" t="s">
        <v>2249</v>
      </c>
      <c r="E306" s="7" t="s">
        <v>4807</v>
      </c>
      <c r="F306" s="7" t="s">
        <v>7609</v>
      </c>
      <c r="G306" s="296" t="s">
        <v>7610</v>
      </c>
      <c r="H306" s="18"/>
      <c r="I306" s="18"/>
      <c r="J306" s="7" t="s">
        <v>113</v>
      </c>
      <c r="K306" s="7" t="s">
        <v>262</v>
      </c>
      <c r="L306" s="7"/>
      <c r="M306" s="7" t="s">
        <v>7615</v>
      </c>
      <c r="N306" s="7" t="s">
        <v>7615</v>
      </c>
    </row>
    <row r="307" ht="22.5" customHeight="1">
      <c r="A307" s="7" t="s">
        <v>7618</v>
      </c>
      <c r="B307" s="7" t="s">
        <v>2230</v>
      </c>
      <c r="C307" s="7"/>
      <c r="D307" s="7" t="s">
        <v>2249</v>
      </c>
      <c r="E307" s="7" t="s">
        <v>4819</v>
      </c>
      <c r="F307" s="7" t="s">
        <v>7620</v>
      </c>
      <c r="G307" s="296" t="s">
        <v>7621</v>
      </c>
      <c r="H307" s="18"/>
      <c r="I307" s="18"/>
      <c r="J307" s="7" t="s">
        <v>335</v>
      </c>
      <c r="K307" s="7" t="s">
        <v>332</v>
      </c>
      <c r="L307" s="7"/>
      <c r="M307" s="7" t="s">
        <v>7630</v>
      </c>
      <c r="N307" s="7" t="s">
        <v>7630</v>
      </c>
    </row>
    <row r="308" ht="22.5" customHeight="1">
      <c r="A308" s="7" t="s">
        <v>7631</v>
      </c>
      <c r="B308" s="7" t="s">
        <v>2230</v>
      </c>
      <c r="C308" s="7"/>
      <c r="D308" s="7" t="s">
        <v>2249</v>
      </c>
      <c r="E308" s="7" t="s">
        <v>4831</v>
      </c>
      <c r="F308" s="7" t="s">
        <v>7633</v>
      </c>
      <c r="G308" s="296" t="s">
        <v>7634</v>
      </c>
      <c r="H308" s="18"/>
      <c r="I308" s="18"/>
      <c r="J308" s="7" t="s">
        <v>45</v>
      </c>
      <c r="K308" s="7" t="s">
        <v>377</v>
      </c>
      <c r="L308" s="7"/>
      <c r="M308" s="7" t="s">
        <v>7641</v>
      </c>
      <c r="N308" s="7" t="s">
        <v>7641</v>
      </c>
    </row>
    <row r="309" ht="22.5" customHeight="1">
      <c r="A309" s="7" t="s">
        <v>7643</v>
      </c>
      <c r="B309" s="7" t="s">
        <v>2230</v>
      </c>
      <c r="C309" s="7"/>
      <c r="D309" s="7" t="s">
        <v>2249</v>
      </c>
      <c r="E309" s="7" t="s">
        <v>4841</v>
      </c>
      <c r="F309" s="7" t="s">
        <v>7648</v>
      </c>
      <c r="G309" s="296" t="s">
        <v>7651</v>
      </c>
      <c r="H309" s="18"/>
      <c r="I309" s="18"/>
      <c r="J309" s="7" t="s">
        <v>490</v>
      </c>
      <c r="K309" s="7" t="s">
        <v>940</v>
      </c>
      <c r="L309" s="7"/>
      <c r="M309" s="7" t="s">
        <v>7655</v>
      </c>
      <c r="N309" s="7" t="s">
        <v>7655</v>
      </c>
    </row>
    <row r="310" ht="22.5" customHeight="1">
      <c r="A310" s="7" t="s">
        <v>7658</v>
      </c>
      <c r="B310" s="7" t="s">
        <v>2230</v>
      </c>
      <c r="C310" s="7"/>
      <c r="D310" s="7" t="s">
        <v>2249</v>
      </c>
      <c r="E310" s="7" t="s">
        <v>4853</v>
      </c>
      <c r="F310" s="7" t="s">
        <v>7663</v>
      </c>
      <c r="G310" s="296" t="s">
        <v>7664</v>
      </c>
      <c r="H310" s="18"/>
      <c r="I310" s="18"/>
      <c r="J310" s="7" t="s">
        <v>292</v>
      </c>
      <c r="K310" s="7" t="s">
        <v>1281</v>
      </c>
      <c r="L310" s="7"/>
      <c r="M310" s="7" t="s">
        <v>7673</v>
      </c>
      <c r="N310" s="7" t="s">
        <v>7673</v>
      </c>
    </row>
    <row r="311" ht="22.5" customHeight="1">
      <c r="A311" s="7" t="s">
        <v>7675</v>
      </c>
      <c r="B311" s="7" t="s">
        <v>2230</v>
      </c>
      <c r="C311" s="7"/>
      <c r="D311" s="7" t="s">
        <v>2249</v>
      </c>
      <c r="E311" s="7" t="s">
        <v>4867</v>
      </c>
      <c r="F311" s="7" t="s">
        <v>7681</v>
      </c>
      <c r="G311" s="296" t="s">
        <v>7683</v>
      </c>
      <c r="H311" s="18"/>
      <c r="I311" s="18"/>
      <c r="J311" s="7" t="s">
        <v>599</v>
      </c>
      <c r="K311" s="7" t="s">
        <v>201</v>
      </c>
      <c r="L311" s="7"/>
      <c r="M311" s="7" t="s">
        <v>7691</v>
      </c>
      <c r="N311" s="7" t="s">
        <v>7691</v>
      </c>
    </row>
    <row r="312" ht="22.5" customHeight="1">
      <c r="A312" s="7" t="s">
        <v>7693</v>
      </c>
      <c r="B312" s="7" t="s">
        <v>2230</v>
      </c>
      <c r="C312" s="7"/>
      <c r="D312" s="7" t="s">
        <v>2249</v>
      </c>
      <c r="E312" s="7" t="s">
        <v>4877</v>
      </c>
      <c r="F312" s="7" t="s">
        <v>7695</v>
      </c>
      <c r="G312" s="296" t="s">
        <v>7696</v>
      </c>
      <c r="H312" s="18"/>
      <c r="I312" s="18"/>
      <c r="J312" s="7" t="s">
        <v>188</v>
      </c>
      <c r="K312" s="7" t="s">
        <v>987</v>
      </c>
      <c r="L312" s="7"/>
      <c r="M312" s="7" t="s">
        <v>7707</v>
      </c>
      <c r="N312" s="7" t="s">
        <v>7707</v>
      </c>
    </row>
    <row r="313" ht="22.5" customHeight="1">
      <c r="A313" s="7" t="s">
        <v>7709</v>
      </c>
      <c r="B313" s="7" t="s">
        <v>2230</v>
      </c>
      <c r="C313" s="7"/>
      <c r="D313" s="7" t="s">
        <v>2249</v>
      </c>
      <c r="E313" s="7" t="s">
        <v>4888</v>
      </c>
      <c r="F313" s="7" t="s">
        <v>7714</v>
      </c>
      <c r="G313" s="296" t="s">
        <v>7715</v>
      </c>
      <c r="H313" s="18"/>
      <c r="I313" s="18"/>
      <c r="J313" s="7" t="s">
        <v>104</v>
      </c>
      <c r="K313" s="7" t="s">
        <v>781</v>
      </c>
      <c r="L313" s="7"/>
      <c r="M313" s="7" t="s">
        <v>7721</v>
      </c>
      <c r="N313" s="7" t="s">
        <v>7721</v>
      </c>
    </row>
    <row r="314" ht="22.5" customHeight="1">
      <c r="A314" s="7" t="s">
        <v>7724</v>
      </c>
      <c r="B314" s="7" t="s">
        <v>2230</v>
      </c>
      <c r="C314" s="7"/>
      <c r="D314" s="7" t="s">
        <v>2249</v>
      </c>
      <c r="E314" s="7" t="s">
        <v>4910</v>
      </c>
      <c r="F314" s="7" t="s">
        <v>7729</v>
      </c>
      <c r="G314" s="296" t="s">
        <v>7730</v>
      </c>
      <c r="H314" s="18"/>
      <c r="I314" s="18"/>
      <c r="J314" s="7" t="s">
        <v>74</v>
      </c>
      <c r="K314" s="7" t="s">
        <v>1160</v>
      </c>
      <c r="L314" s="7"/>
      <c r="M314" s="7" t="s">
        <v>7737</v>
      </c>
      <c r="N314" s="7" t="s">
        <v>7737</v>
      </c>
    </row>
    <row r="315" ht="22.5" customHeight="1">
      <c r="A315" s="7" t="s">
        <v>7740</v>
      </c>
      <c r="B315" s="7" t="s">
        <v>2230</v>
      </c>
      <c r="C315" s="7"/>
      <c r="D315" s="7" t="s">
        <v>2249</v>
      </c>
      <c r="E315" s="7" t="s">
        <v>4920</v>
      </c>
      <c r="F315" s="7" t="s">
        <v>7746</v>
      </c>
      <c r="G315" s="296" t="s">
        <v>7748</v>
      </c>
      <c r="H315" s="18"/>
      <c r="I315" s="18"/>
      <c r="J315" s="7" t="s">
        <v>83</v>
      </c>
      <c r="K315" s="7" t="s">
        <v>1416</v>
      </c>
      <c r="L315" s="7"/>
      <c r="M315" s="7" t="s">
        <v>7758</v>
      </c>
      <c r="N315" s="7" t="s">
        <v>7758</v>
      </c>
    </row>
    <row r="316" ht="22.5" customHeight="1">
      <c r="A316" s="7" t="s">
        <v>7760</v>
      </c>
      <c r="B316" s="7" t="s">
        <v>2230</v>
      </c>
      <c r="C316" s="7"/>
      <c r="D316" s="7" t="s">
        <v>2249</v>
      </c>
      <c r="E316" s="7" t="s">
        <v>4929</v>
      </c>
      <c r="F316" s="7" t="s">
        <v>7766</v>
      </c>
      <c r="G316" s="296" t="s">
        <v>7768</v>
      </c>
      <c r="H316" s="18"/>
      <c r="I316" s="18"/>
      <c r="J316" s="7" t="s">
        <v>50</v>
      </c>
      <c r="K316" s="7" t="s">
        <v>377</v>
      </c>
      <c r="L316" s="7"/>
      <c r="M316" s="7" t="s">
        <v>7778</v>
      </c>
      <c r="N316" s="7" t="s">
        <v>7778</v>
      </c>
    </row>
    <row r="317" ht="22.5" customHeight="1">
      <c r="A317" s="7" t="s">
        <v>7779</v>
      </c>
      <c r="B317" s="7" t="s">
        <v>2230</v>
      </c>
      <c r="C317" s="7"/>
      <c r="D317" s="7" t="s">
        <v>2249</v>
      </c>
      <c r="E317" s="7" t="s">
        <v>4938</v>
      </c>
      <c r="F317" s="7" t="s">
        <v>7782</v>
      </c>
      <c r="G317" s="296" t="s">
        <v>7784</v>
      </c>
      <c r="H317" s="18"/>
      <c r="I317" s="18"/>
      <c r="J317" s="7" t="s">
        <v>587</v>
      </c>
      <c r="K317" s="7" t="s">
        <v>482</v>
      </c>
      <c r="L317" s="7"/>
      <c r="M317" s="7" t="s">
        <v>7793</v>
      </c>
      <c r="N317" s="7" t="s">
        <v>7793</v>
      </c>
    </row>
    <row r="318" ht="22.5" customHeight="1">
      <c r="A318" s="7" t="s">
        <v>7795</v>
      </c>
      <c r="B318" s="7" t="s">
        <v>2230</v>
      </c>
      <c r="C318" s="7"/>
      <c r="D318" s="7" t="s">
        <v>2249</v>
      </c>
      <c r="E318" s="7" t="s">
        <v>4946</v>
      </c>
      <c r="F318" s="7" t="s">
        <v>7800</v>
      </c>
      <c r="G318" s="296" t="s">
        <v>7802</v>
      </c>
      <c r="H318" s="18"/>
      <c r="I318" s="18"/>
      <c r="J318" s="7" t="s">
        <v>48</v>
      </c>
      <c r="K318" s="7" t="s">
        <v>1164</v>
      </c>
      <c r="L318" s="7"/>
      <c r="M318" s="7" t="s">
        <v>7808</v>
      </c>
      <c r="N318" s="7" t="s">
        <v>7808</v>
      </c>
    </row>
    <row r="319" ht="22.5" customHeight="1">
      <c r="A319" s="7" t="s">
        <v>7812</v>
      </c>
      <c r="B319" s="7" t="s">
        <v>2230</v>
      </c>
      <c r="C319" s="7"/>
      <c r="D319" s="7" t="s">
        <v>2249</v>
      </c>
      <c r="E319" s="7" t="s">
        <v>4956</v>
      </c>
      <c r="F319" s="7" t="s">
        <v>7816</v>
      </c>
      <c r="G319" s="296" t="s">
        <v>7818</v>
      </c>
      <c r="H319" s="18"/>
      <c r="I319" s="18"/>
      <c r="J319" s="7" t="s">
        <v>160</v>
      </c>
      <c r="K319" s="7" t="s">
        <v>123</v>
      </c>
      <c r="L319" s="7"/>
      <c r="M319" s="7" t="s">
        <v>7826</v>
      </c>
      <c r="N319" s="7" t="s">
        <v>7826</v>
      </c>
    </row>
    <row r="320" ht="22.5" customHeight="1">
      <c r="A320" s="7" t="s">
        <v>7827</v>
      </c>
      <c r="B320" s="7" t="s">
        <v>2230</v>
      </c>
      <c r="C320" s="7"/>
      <c r="D320" s="7" t="s">
        <v>2249</v>
      </c>
      <c r="E320" s="7" t="s">
        <v>4972</v>
      </c>
      <c r="F320" s="7" t="s">
        <v>7834</v>
      </c>
      <c r="G320" s="296" t="s">
        <v>7835</v>
      </c>
      <c r="H320" s="18"/>
      <c r="I320" s="18"/>
      <c r="J320" s="7" t="s">
        <v>81</v>
      </c>
      <c r="K320" s="7" t="s">
        <v>136</v>
      </c>
      <c r="L320" s="7"/>
      <c r="M320" s="7" t="s">
        <v>7844</v>
      </c>
      <c r="N320" s="7" t="s">
        <v>7844</v>
      </c>
    </row>
    <row r="321" ht="22.5" customHeight="1">
      <c r="A321" s="7" t="s">
        <v>7846</v>
      </c>
      <c r="B321" s="7" t="s">
        <v>2230</v>
      </c>
      <c r="C321" s="7"/>
      <c r="D321" s="7" t="s">
        <v>2249</v>
      </c>
      <c r="E321" s="7" t="s">
        <v>4984</v>
      </c>
      <c r="F321" s="7" t="s">
        <v>7849</v>
      </c>
      <c r="G321" s="296" t="s">
        <v>7851</v>
      </c>
      <c r="H321" s="18"/>
      <c r="I321" s="18"/>
      <c r="J321" s="7" t="s">
        <v>174</v>
      </c>
      <c r="K321" s="7" t="s">
        <v>233</v>
      </c>
      <c r="L321" s="7"/>
      <c r="M321" s="7" t="s">
        <v>7859</v>
      </c>
      <c r="N321" s="7" t="s">
        <v>7859</v>
      </c>
    </row>
    <row r="322" ht="22.5" customHeight="1">
      <c r="A322" s="7" t="s">
        <v>7861</v>
      </c>
      <c r="B322" s="7" t="s">
        <v>2230</v>
      </c>
      <c r="C322" s="7"/>
      <c r="D322" s="7" t="s">
        <v>2249</v>
      </c>
      <c r="E322" s="7" t="s">
        <v>4995</v>
      </c>
      <c r="F322" s="7" t="s">
        <v>7867</v>
      </c>
      <c r="G322" s="296" t="s">
        <v>7868</v>
      </c>
      <c r="H322" s="18"/>
      <c r="I322" s="18"/>
      <c r="J322" s="7" t="s">
        <v>9</v>
      </c>
      <c r="K322" s="7" t="s">
        <v>1416</v>
      </c>
      <c r="L322" s="7"/>
      <c r="M322" s="7" t="s">
        <v>7874</v>
      </c>
      <c r="N322" s="7" t="s">
        <v>7874</v>
      </c>
    </row>
    <row r="323" ht="22.5" customHeight="1">
      <c r="A323" s="7" t="s">
        <v>7879</v>
      </c>
      <c r="B323" s="7" t="s">
        <v>2230</v>
      </c>
      <c r="C323" s="7"/>
      <c r="D323" s="7" t="s">
        <v>2249</v>
      </c>
      <c r="E323" s="7" t="s">
        <v>5009</v>
      </c>
      <c r="F323" s="7" t="s">
        <v>7881</v>
      </c>
      <c r="G323" s="296" t="s">
        <v>7882</v>
      </c>
      <c r="H323" s="18"/>
      <c r="I323" s="18"/>
      <c r="J323" s="7" t="s">
        <v>372</v>
      </c>
      <c r="K323" s="7" t="s">
        <v>170</v>
      </c>
      <c r="L323" s="7"/>
      <c r="M323" s="7" t="s">
        <v>7890</v>
      </c>
      <c r="N323" s="7" t="s">
        <v>7890</v>
      </c>
    </row>
    <row r="324" ht="22.5" customHeight="1">
      <c r="A324" s="7" t="s">
        <v>7893</v>
      </c>
      <c r="B324" s="7" t="s">
        <v>2230</v>
      </c>
      <c r="C324" s="7"/>
      <c r="D324" s="7" t="s">
        <v>2249</v>
      </c>
      <c r="E324" s="7" t="s">
        <v>5032</v>
      </c>
      <c r="F324" s="7" t="s">
        <v>7899</v>
      </c>
      <c r="G324" s="296" t="s">
        <v>7900</v>
      </c>
      <c r="H324" s="18"/>
      <c r="I324" s="18"/>
      <c r="J324" s="7" t="s">
        <v>94</v>
      </c>
      <c r="K324" s="7" t="s">
        <v>779</v>
      </c>
      <c r="L324" s="7"/>
      <c r="M324" s="7" t="s">
        <v>7909</v>
      </c>
      <c r="N324" s="7" t="s">
        <v>7909</v>
      </c>
    </row>
    <row r="325" ht="22.5" customHeight="1">
      <c r="A325" s="7" t="s">
        <v>7911</v>
      </c>
      <c r="B325" s="7" t="s">
        <v>2230</v>
      </c>
      <c r="C325" s="7"/>
      <c r="D325" s="7" t="s">
        <v>2249</v>
      </c>
      <c r="E325" s="7" t="s">
        <v>5042</v>
      </c>
      <c r="F325" s="7" t="s">
        <v>7917</v>
      </c>
      <c r="G325" s="296" t="s">
        <v>7918</v>
      </c>
      <c r="H325" s="18"/>
      <c r="I325" s="18"/>
      <c r="J325" s="7" t="s">
        <v>183</v>
      </c>
      <c r="K325" s="7" t="s">
        <v>1353</v>
      </c>
      <c r="L325" s="7"/>
      <c r="M325" s="7" t="s">
        <v>7921</v>
      </c>
      <c r="N325" s="7" t="s">
        <v>7921</v>
      </c>
    </row>
    <row r="326" ht="22.5" customHeight="1">
      <c r="A326" s="7" t="s">
        <v>7923</v>
      </c>
      <c r="B326" s="7" t="s">
        <v>2230</v>
      </c>
      <c r="C326" s="7"/>
      <c r="D326" s="7" t="s">
        <v>2249</v>
      </c>
      <c r="E326" s="7" t="s">
        <v>5052</v>
      </c>
      <c r="F326" s="7" t="s">
        <v>7929</v>
      </c>
      <c r="G326" s="296" t="s">
        <v>7931</v>
      </c>
      <c r="H326" s="18"/>
      <c r="I326" s="18"/>
      <c r="J326" s="7" t="s">
        <v>61</v>
      </c>
      <c r="K326" s="7" t="s">
        <v>377</v>
      </c>
      <c r="L326" s="7"/>
      <c r="M326" s="7" t="s">
        <v>7938</v>
      </c>
      <c r="N326" s="7" t="s">
        <v>7938</v>
      </c>
    </row>
    <row r="327" ht="22.5" customHeight="1">
      <c r="A327" s="7" t="s">
        <v>7940</v>
      </c>
      <c r="B327" s="7" t="s">
        <v>2230</v>
      </c>
      <c r="C327" s="7"/>
      <c r="D327" s="7" t="s">
        <v>2249</v>
      </c>
      <c r="E327" s="7" t="s">
        <v>5063</v>
      </c>
      <c r="F327" s="7" t="s">
        <v>7942</v>
      </c>
      <c r="G327" s="296" t="s">
        <v>7943</v>
      </c>
      <c r="H327" s="18"/>
      <c r="I327" s="18"/>
      <c r="J327" s="7" t="s">
        <v>251</v>
      </c>
      <c r="K327" s="7" t="s">
        <v>241</v>
      </c>
      <c r="L327" s="7"/>
      <c r="M327" s="7" t="s">
        <v>7956</v>
      </c>
      <c r="N327" s="7" t="s">
        <v>7956</v>
      </c>
    </row>
    <row r="328" ht="22.5" customHeight="1">
      <c r="A328" s="7" t="s">
        <v>7959</v>
      </c>
      <c r="B328" s="7" t="s">
        <v>2173</v>
      </c>
      <c r="C328" s="7" t="s">
        <v>11</v>
      </c>
      <c r="D328" s="7" t="s">
        <v>2173</v>
      </c>
      <c r="E328" s="7" t="s">
        <v>2187</v>
      </c>
      <c r="F328" s="7" t="s">
        <v>7962</v>
      </c>
      <c r="G328" s="296" t="s">
        <v>7963</v>
      </c>
      <c r="H328" s="18" t="s">
        <v>5077</v>
      </c>
      <c r="I328" s="18" t="s">
        <v>3262</v>
      </c>
      <c r="J328" s="7" t="s">
        <v>215</v>
      </c>
      <c r="K328" s="7" t="s">
        <v>677</v>
      </c>
      <c r="L328" s="7"/>
      <c r="M328" s="7" t="s">
        <v>7972</v>
      </c>
      <c r="N328" s="7" t="s">
        <v>7972</v>
      </c>
    </row>
    <row r="329" ht="22.5" customHeight="1">
      <c r="A329" s="7" t="s">
        <v>7975</v>
      </c>
      <c r="B329" s="7" t="s">
        <v>2173</v>
      </c>
      <c r="C329" s="7" t="s">
        <v>203</v>
      </c>
      <c r="D329" s="7" t="s">
        <v>2173</v>
      </c>
      <c r="E329" s="7" t="s">
        <v>2187</v>
      </c>
      <c r="F329" s="7" t="s">
        <v>7981</v>
      </c>
      <c r="G329" s="296" t="s">
        <v>7982</v>
      </c>
      <c r="H329" s="18" t="s">
        <v>5077</v>
      </c>
      <c r="I329" s="18" t="s">
        <v>5360</v>
      </c>
      <c r="J329" s="7" t="s">
        <v>183</v>
      </c>
      <c r="K329" s="7" t="s">
        <v>1297</v>
      </c>
      <c r="L329" s="7"/>
      <c r="M329" s="7" t="s">
        <v>7992</v>
      </c>
      <c r="N329" s="7" t="s">
        <v>7992</v>
      </c>
    </row>
    <row r="330" ht="22.5" customHeight="1">
      <c r="A330" s="7" t="s">
        <v>7993</v>
      </c>
      <c r="B330" s="7" t="s">
        <v>2173</v>
      </c>
      <c r="C330" s="7" t="s">
        <v>203</v>
      </c>
      <c r="D330" s="7" t="s">
        <v>2173</v>
      </c>
      <c r="E330" s="7" t="s">
        <v>2187</v>
      </c>
      <c r="F330" s="7" t="s">
        <v>8000</v>
      </c>
      <c r="G330" s="296" t="s">
        <v>8002</v>
      </c>
      <c r="H330" s="18" t="s">
        <v>5077</v>
      </c>
      <c r="I330" s="18" t="s">
        <v>5080</v>
      </c>
      <c r="J330" s="7" t="s">
        <v>83</v>
      </c>
      <c r="K330" s="7" t="s">
        <v>1254</v>
      </c>
      <c r="L330" s="7"/>
      <c r="M330" s="7" t="s">
        <v>8010</v>
      </c>
      <c r="N330" s="7" t="s">
        <v>8010</v>
      </c>
    </row>
    <row r="331" ht="22.5" customHeight="1">
      <c r="A331" s="7" t="s">
        <v>8012</v>
      </c>
      <c r="B331" s="7" t="s">
        <v>2173</v>
      </c>
      <c r="C331" s="7" t="s">
        <v>203</v>
      </c>
      <c r="D331" s="7" t="s">
        <v>2173</v>
      </c>
      <c r="E331" s="7" t="s">
        <v>2187</v>
      </c>
      <c r="F331" s="7" t="s">
        <v>8014</v>
      </c>
      <c r="G331" s="296" t="s">
        <v>8016</v>
      </c>
      <c r="H331" s="18" t="s">
        <v>5077</v>
      </c>
      <c r="I331" s="18" t="s">
        <v>5258</v>
      </c>
      <c r="J331" s="7" t="s">
        <v>56</v>
      </c>
      <c r="K331" s="7" t="s">
        <v>906</v>
      </c>
      <c r="L331" s="7"/>
      <c r="M331" s="7" t="s">
        <v>8022</v>
      </c>
      <c r="N331" s="7" t="s">
        <v>8022</v>
      </c>
    </row>
    <row r="332" ht="22.5" customHeight="1">
      <c r="A332" s="7" t="s">
        <v>8024</v>
      </c>
      <c r="B332" s="7" t="s">
        <v>2173</v>
      </c>
      <c r="C332" s="7" t="s">
        <v>203</v>
      </c>
      <c r="D332" s="7" t="s">
        <v>2173</v>
      </c>
      <c r="E332" s="7" t="s">
        <v>2187</v>
      </c>
      <c r="F332" s="7" t="s">
        <v>8029</v>
      </c>
      <c r="G332" s="296" t="s">
        <v>8030</v>
      </c>
      <c r="H332" s="18" t="s">
        <v>5077</v>
      </c>
      <c r="I332" s="18" t="s">
        <v>3635</v>
      </c>
      <c r="J332" s="7" t="s">
        <v>45</v>
      </c>
      <c r="K332" s="7" t="s">
        <v>1067</v>
      </c>
      <c r="L332" s="7"/>
      <c r="M332" s="7" t="s">
        <v>8040</v>
      </c>
      <c r="N332" s="7" t="s">
        <v>8040</v>
      </c>
    </row>
    <row r="333" ht="22.5" customHeight="1">
      <c r="A333" s="7" t="s">
        <v>8041</v>
      </c>
      <c r="B333" s="7" t="s">
        <v>2173</v>
      </c>
      <c r="C333" s="7" t="s">
        <v>180</v>
      </c>
      <c r="D333" s="7" t="s">
        <v>2173</v>
      </c>
      <c r="E333" s="7" t="s">
        <v>2187</v>
      </c>
      <c r="F333" s="7" t="s">
        <v>8048</v>
      </c>
      <c r="G333" s="296" t="s">
        <v>8050</v>
      </c>
      <c r="H333" s="18" t="s">
        <v>5077</v>
      </c>
      <c r="I333" s="18" t="s">
        <v>3610</v>
      </c>
      <c r="J333" s="7" t="s">
        <v>335</v>
      </c>
      <c r="K333" s="7" t="s">
        <v>1173</v>
      </c>
      <c r="L333" s="7"/>
      <c r="M333" s="7" t="s">
        <v>8057</v>
      </c>
      <c r="N333" s="7" t="s">
        <v>8057</v>
      </c>
    </row>
    <row r="334" ht="22.5" customHeight="1">
      <c r="A334" s="7" t="s">
        <v>8059</v>
      </c>
      <c r="B334" s="7" t="s">
        <v>2173</v>
      </c>
      <c r="C334" s="7" t="s">
        <v>11</v>
      </c>
      <c r="D334" s="7" t="s">
        <v>2173</v>
      </c>
      <c r="E334" s="7" t="s">
        <v>2187</v>
      </c>
      <c r="F334" s="7" t="s">
        <v>3615</v>
      </c>
      <c r="G334" s="296" t="s">
        <v>8061</v>
      </c>
      <c r="H334" s="18" t="s">
        <v>5077</v>
      </c>
      <c r="I334" s="18" t="s">
        <v>8069</v>
      </c>
      <c r="J334" s="7" t="s">
        <v>587</v>
      </c>
      <c r="K334" s="7" t="s">
        <v>874</v>
      </c>
      <c r="L334" s="7"/>
      <c r="M334" s="7" t="s">
        <v>8070</v>
      </c>
      <c r="N334" s="7" t="s">
        <v>8070</v>
      </c>
    </row>
    <row r="335" ht="22.5" customHeight="1">
      <c r="A335" s="7" t="s">
        <v>8071</v>
      </c>
      <c r="B335" s="7" t="s">
        <v>2173</v>
      </c>
      <c r="C335" s="7" t="s">
        <v>11</v>
      </c>
      <c r="D335" s="7" t="s">
        <v>2173</v>
      </c>
      <c r="E335" s="7" t="s">
        <v>2187</v>
      </c>
      <c r="F335" s="7" t="s">
        <v>8075</v>
      </c>
      <c r="G335" s="296" t="s">
        <v>8079</v>
      </c>
      <c r="H335" s="18" t="s">
        <v>5077</v>
      </c>
      <c r="I335" s="18" t="s">
        <v>5171</v>
      </c>
      <c r="J335" s="7" t="s">
        <v>74</v>
      </c>
      <c r="K335" s="7" t="s">
        <v>900</v>
      </c>
      <c r="L335" s="7"/>
      <c r="M335" s="7" t="s">
        <v>8084</v>
      </c>
      <c r="N335" s="7" t="s">
        <v>8084</v>
      </c>
    </row>
    <row r="336" ht="22.5" customHeight="1">
      <c r="A336" s="7" t="s">
        <v>8088</v>
      </c>
      <c r="B336" s="7" t="s">
        <v>2173</v>
      </c>
      <c r="C336" s="7" t="s">
        <v>11</v>
      </c>
      <c r="D336" s="7" t="s">
        <v>2173</v>
      </c>
      <c r="E336" s="7" t="s">
        <v>2187</v>
      </c>
      <c r="F336" s="7" t="s">
        <v>8090</v>
      </c>
      <c r="G336" s="296" t="s">
        <v>8091</v>
      </c>
      <c r="H336" s="18" t="s">
        <v>5077</v>
      </c>
      <c r="I336" s="18" t="s">
        <v>5171</v>
      </c>
      <c r="J336" s="7" t="s">
        <v>74</v>
      </c>
      <c r="K336" s="7" t="s">
        <v>1013</v>
      </c>
      <c r="L336" s="7"/>
      <c r="M336" s="7" t="s">
        <v>8097</v>
      </c>
      <c r="N336" s="7" t="s">
        <v>8097</v>
      </c>
    </row>
    <row r="337" ht="22.5" customHeight="1">
      <c r="A337" s="7" t="s">
        <v>8099</v>
      </c>
      <c r="B337" s="7" t="s">
        <v>58</v>
      </c>
      <c r="C337" s="7"/>
      <c r="D337" s="7" t="s">
        <v>58</v>
      </c>
      <c r="E337" s="7" t="s">
        <v>58</v>
      </c>
      <c r="F337" s="7" t="s">
        <v>8100</v>
      </c>
      <c r="G337" s="296" t="s">
        <v>8102</v>
      </c>
      <c r="H337" s="18"/>
      <c r="I337" s="18"/>
      <c r="J337" s="7" t="s">
        <v>490</v>
      </c>
      <c r="K337" s="7" t="s">
        <v>940</v>
      </c>
      <c r="L337" s="7"/>
      <c r="M337" s="7" t="s">
        <v>8110</v>
      </c>
      <c r="N337" s="7" t="s">
        <v>8110</v>
      </c>
    </row>
    <row r="338" ht="22.5" customHeight="1">
      <c r="A338" s="7" t="s">
        <v>8112</v>
      </c>
      <c r="B338" s="7" t="s">
        <v>58</v>
      </c>
      <c r="C338" s="7"/>
      <c r="D338" s="7" t="s">
        <v>58</v>
      </c>
      <c r="E338" s="7" t="s">
        <v>58</v>
      </c>
      <c r="F338" s="7" t="s">
        <v>8115</v>
      </c>
      <c r="G338" s="296" t="s">
        <v>8116</v>
      </c>
      <c r="H338" s="18"/>
      <c r="I338" s="18"/>
      <c r="J338" s="7" t="s">
        <v>599</v>
      </c>
      <c r="K338" s="7" t="s">
        <v>201</v>
      </c>
      <c r="L338" s="7"/>
      <c r="M338" s="7" t="s">
        <v>8123</v>
      </c>
      <c r="N338" s="7" t="s">
        <v>8123</v>
      </c>
    </row>
    <row r="339" ht="22.5" customHeight="1">
      <c r="A339" s="7" t="s">
        <v>8124</v>
      </c>
      <c r="B339" s="7" t="s">
        <v>2173</v>
      </c>
      <c r="C339" s="7" t="s">
        <v>203</v>
      </c>
      <c r="D339" s="7" t="s">
        <v>2173</v>
      </c>
      <c r="E339" s="7" t="s">
        <v>2187</v>
      </c>
      <c r="F339" s="7" t="s">
        <v>8125</v>
      </c>
      <c r="G339" s="296" t="s">
        <v>8126</v>
      </c>
      <c r="H339" s="18" t="s">
        <v>5077</v>
      </c>
      <c r="I339" s="18" t="s">
        <v>3635</v>
      </c>
      <c r="J339" s="7" t="s">
        <v>50</v>
      </c>
      <c r="K339" s="7" t="s">
        <v>450</v>
      </c>
      <c r="L339" s="7"/>
      <c r="M339" s="7" t="s">
        <v>8131</v>
      </c>
      <c r="N339" s="7" t="s">
        <v>8131</v>
      </c>
    </row>
    <row r="340" ht="22.5" customHeight="1">
      <c r="A340" s="7" t="s">
        <v>8133</v>
      </c>
      <c r="B340" s="7" t="s">
        <v>2173</v>
      </c>
      <c r="C340" s="7" t="s">
        <v>11</v>
      </c>
      <c r="D340" s="7" t="s">
        <v>2173</v>
      </c>
      <c r="E340" s="7" t="s">
        <v>2187</v>
      </c>
      <c r="F340" s="7" t="s">
        <v>8136</v>
      </c>
      <c r="G340" s="296" t="s">
        <v>8137</v>
      </c>
      <c r="H340" s="18" t="s">
        <v>5077</v>
      </c>
      <c r="I340" s="18" t="s">
        <v>5229</v>
      </c>
      <c r="J340" s="7" t="s">
        <v>104</v>
      </c>
      <c r="K340" s="7" t="s">
        <v>1231</v>
      </c>
      <c r="L340" s="7"/>
      <c r="M340" s="7" t="s">
        <v>8144</v>
      </c>
      <c r="N340" s="7" t="s">
        <v>8144</v>
      </c>
    </row>
    <row r="341" ht="22.5" customHeight="1">
      <c r="A341" s="7" t="s">
        <v>8145</v>
      </c>
      <c r="B341" s="7" t="s">
        <v>2173</v>
      </c>
      <c r="C341" s="7" t="s">
        <v>203</v>
      </c>
      <c r="D341" s="7" t="s">
        <v>2173</v>
      </c>
      <c r="E341" s="7" t="s">
        <v>2187</v>
      </c>
      <c r="F341" s="7" t="s">
        <v>8147</v>
      </c>
      <c r="G341" s="296" t="s">
        <v>8149</v>
      </c>
      <c r="H341" s="7" t="s">
        <v>5077</v>
      </c>
      <c r="I341" s="7" t="s">
        <v>3635</v>
      </c>
      <c r="J341" s="7" t="s">
        <v>45</v>
      </c>
      <c r="K341" s="7" t="s">
        <v>772</v>
      </c>
      <c r="M341" s="7" t="s">
        <v>8155</v>
      </c>
      <c r="N341" s="7" t="s">
        <v>8155</v>
      </c>
    </row>
    <row r="342" ht="22.5" customHeight="1">
      <c r="A342" s="7" t="s">
        <v>8156</v>
      </c>
      <c r="B342" s="7" t="s">
        <v>2173</v>
      </c>
      <c r="C342" s="7" t="s">
        <v>203</v>
      </c>
      <c r="D342" s="7" t="s">
        <v>2173</v>
      </c>
      <c r="E342" s="7" t="s">
        <v>2187</v>
      </c>
      <c r="F342" s="7" t="s">
        <v>8161</v>
      </c>
      <c r="G342" s="296" t="s">
        <v>8163</v>
      </c>
      <c r="H342" s="7" t="s">
        <v>5077</v>
      </c>
      <c r="I342" s="7" t="s">
        <v>3630</v>
      </c>
      <c r="J342" s="7" t="s">
        <v>110</v>
      </c>
      <c r="K342" s="7" t="s">
        <v>491</v>
      </c>
      <c r="M342" s="7" t="s">
        <v>8170</v>
      </c>
      <c r="N342" s="7" t="s">
        <v>8170</v>
      </c>
    </row>
    <row r="343" ht="22.5" customHeight="1">
      <c r="A343" s="7" t="s">
        <v>8173</v>
      </c>
      <c r="B343" s="7" t="s">
        <v>2173</v>
      </c>
      <c r="C343" s="7" t="s">
        <v>203</v>
      </c>
      <c r="D343" s="7" t="s">
        <v>2173</v>
      </c>
      <c r="E343" s="7" t="s">
        <v>2187</v>
      </c>
      <c r="F343" s="7" t="s">
        <v>8174</v>
      </c>
      <c r="G343" s="296" t="s">
        <v>8175</v>
      </c>
      <c r="H343" s="7" t="s">
        <v>5077</v>
      </c>
      <c r="I343" s="7" t="s">
        <v>6847</v>
      </c>
      <c r="J343" s="7" t="s">
        <v>160</v>
      </c>
      <c r="K343" s="7" t="s">
        <v>393</v>
      </c>
      <c r="M343" s="7" t="s">
        <v>8180</v>
      </c>
      <c r="N343" s="7" t="s">
        <v>8180</v>
      </c>
    </row>
    <row r="344" ht="22.5" customHeight="1">
      <c r="A344" s="7" t="s">
        <v>8182</v>
      </c>
      <c r="B344" s="7" t="s">
        <v>2173</v>
      </c>
      <c r="C344" s="7" t="s">
        <v>203</v>
      </c>
      <c r="D344" s="7" t="s">
        <v>2173</v>
      </c>
      <c r="E344" s="7" t="s">
        <v>2187</v>
      </c>
      <c r="F344" s="7" t="s">
        <v>8185</v>
      </c>
      <c r="G344" s="296" t="s">
        <v>8186</v>
      </c>
      <c r="H344" s="7" t="s">
        <v>5077</v>
      </c>
      <c r="I344" s="7" t="s">
        <v>3642</v>
      </c>
      <c r="J344" s="7" t="s">
        <v>188</v>
      </c>
      <c r="K344" s="7" t="s">
        <v>863</v>
      </c>
      <c r="M344" s="7" t="s">
        <v>8192</v>
      </c>
      <c r="N344" s="7" t="s">
        <v>8192</v>
      </c>
    </row>
    <row r="345" ht="22.5" customHeight="1">
      <c r="A345" s="7" t="s">
        <v>8194</v>
      </c>
      <c r="B345" s="7" t="s">
        <v>2173</v>
      </c>
      <c r="C345" s="7" t="s">
        <v>36</v>
      </c>
      <c r="D345" s="7" t="s">
        <v>2173</v>
      </c>
      <c r="E345" s="7" t="s">
        <v>2187</v>
      </c>
      <c r="F345" s="7" t="s">
        <v>8197</v>
      </c>
      <c r="G345" s="296" t="s">
        <v>8198</v>
      </c>
      <c r="H345" s="7" t="s">
        <v>5077</v>
      </c>
      <c r="I345" s="7" t="s">
        <v>8216</v>
      </c>
      <c r="J345" s="7" t="s">
        <v>99</v>
      </c>
      <c r="K345" s="7" t="s">
        <v>4667</v>
      </c>
      <c r="M345" s="7" t="s">
        <v>8221</v>
      </c>
      <c r="N345" s="7" t="s">
        <v>8221</v>
      </c>
    </row>
    <row r="346" ht="22.5" customHeight="1">
      <c r="A346" s="7" t="s">
        <v>8223</v>
      </c>
      <c r="B346" s="7" t="s">
        <v>58</v>
      </c>
      <c r="C346" s="7"/>
      <c r="D346" s="7" t="s">
        <v>58</v>
      </c>
      <c r="E346" s="7" t="s">
        <v>58</v>
      </c>
      <c r="F346" s="7" t="s">
        <v>8227</v>
      </c>
      <c r="G346" s="296" t="s">
        <v>8230</v>
      </c>
      <c r="I346" s="7"/>
      <c r="J346" s="7" t="s">
        <v>335</v>
      </c>
      <c r="K346" s="7" t="s">
        <v>332</v>
      </c>
      <c r="M346" s="7" t="s">
        <v>8235</v>
      </c>
      <c r="N346" s="7" t="s">
        <v>8235</v>
      </c>
    </row>
    <row r="347" ht="22.5" customHeight="1">
      <c r="A347" s="7" t="s">
        <v>8238</v>
      </c>
      <c r="B347" s="7" t="s">
        <v>58</v>
      </c>
      <c r="C347" s="7"/>
      <c r="D347" s="7" t="s">
        <v>58</v>
      </c>
      <c r="E347" s="7" t="s">
        <v>58</v>
      </c>
      <c r="F347" s="7" t="s">
        <v>8240</v>
      </c>
      <c r="G347" s="296" t="s">
        <v>8242</v>
      </c>
      <c r="I347" s="7"/>
      <c r="J347" s="7" t="s">
        <v>110</v>
      </c>
      <c r="K347" s="7" t="s">
        <v>125</v>
      </c>
      <c r="M347" s="7" t="s">
        <v>8248</v>
      </c>
      <c r="N347" s="7" t="s">
        <v>8248</v>
      </c>
    </row>
    <row r="348" ht="22.5" customHeight="1">
      <c r="A348" s="7" t="s">
        <v>8251</v>
      </c>
      <c r="B348" s="7" t="s">
        <v>58</v>
      </c>
      <c r="C348" s="7"/>
      <c r="D348" s="7" t="s">
        <v>58</v>
      </c>
      <c r="E348" s="7" t="s">
        <v>58</v>
      </c>
      <c r="F348" s="7" t="s">
        <v>8255</v>
      </c>
      <c r="G348" s="296" t="s">
        <v>8256</v>
      </c>
      <c r="I348" s="7"/>
      <c r="J348" s="7" t="s">
        <v>56</v>
      </c>
      <c r="K348" s="7" t="s">
        <v>376</v>
      </c>
      <c r="M348" s="7" t="s">
        <v>8264</v>
      </c>
      <c r="N348" s="7" t="s">
        <v>8264</v>
      </c>
    </row>
    <row r="349" ht="22.5" customHeight="1">
      <c r="A349" s="7" t="s">
        <v>8265</v>
      </c>
      <c r="B349" s="7" t="s">
        <v>58</v>
      </c>
      <c r="C349" s="7"/>
      <c r="D349" s="7" t="s">
        <v>58</v>
      </c>
      <c r="E349" s="7" t="s">
        <v>58</v>
      </c>
      <c r="F349" s="7" t="s">
        <v>8272</v>
      </c>
      <c r="G349" s="296" t="s">
        <v>8273</v>
      </c>
      <c r="I349" s="7"/>
      <c r="J349" s="7" t="s">
        <v>126</v>
      </c>
      <c r="K349" s="7" t="s">
        <v>204</v>
      </c>
      <c r="M349" s="7" t="s">
        <v>8282</v>
      </c>
      <c r="N349" s="7" t="s">
        <v>8282</v>
      </c>
    </row>
    <row r="350" ht="22.5" customHeight="1">
      <c r="A350" s="7" t="s">
        <v>8284</v>
      </c>
      <c r="B350" s="7" t="s">
        <v>58</v>
      </c>
      <c r="C350" s="7"/>
      <c r="D350" s="7" t="s">
        <v>58</v>
      </c>
      <c r="E350" s="7" t="s">
        <v>58</v>
      </c>
      <c r="F350" s="7" t="s">
        <v>8286</v>
      </c>
      <c r="G350" s="296" t="s">
        <v>8287</v>
      </c>
      <c r="I350" s="7"/>
      <c r="J350" s="7" t="s">
        <v>62</v>
      </c>
      <c r="K350" s="7" t="s">
        <v>771</v>
      </c>
      <c r="M350" s="7" t="s">
        <v>8294</v>
      </c>
      <c r="N350" s="7" t="s">
        <v>8294</v>
      </c>
    </row>
    <row r="351" ht="22.5" customHeight="1">
      <c r="A351" s="7" t="s">
        <v>8296</v>
      </c>
      <c r="B351" s="7" t="s">
        <v>58</v>
      </c>
      <c r="C351" s="7"/>
      <c r="D351" s="7" t="s">
        <v>58</v>
      </c>
      <c r="E351" s="7" t="s">
        <v>58</v>
      </c>
      <c r="F351" s="7" t="s">
        <v>8298</v>
      </c>
      <c r="G351" s="296" t="s">
        <v>8300</v>
      </c>
      <c r="I351" s="7"/>
      <c r="J351" s="7" t="s">
        <v>113</v>
      </c>
      <c r="K351" s="7" t="s">
        <v>262</v>
      </c>
      <c r="M351" s="7" t="s">
        <v>8307</v>
      </c>
      <c r="N351" s="7" t="s">
        <v>8307</v>
      </c>
    </row>
    <row r="352" ht="22.5" customHeight="1">
      <c r="A352" s="7" t="s">
        <v>8309</v>
      </c>
      <c r="B352" s="7" t="s">
        <v>58</v>
      </c>
      <c r="C352" s="7"/>
      <c r="D352" s="7" t="s">
        <v>58</v>
      </c>
      <c r="E352" s="7" t="s">
        <v>58</v>
      </c>
      <c r="F352" s="7" t="s">
        <v>8311</v>
      </c>
      <c r="G352" s="296" t="s">
        <v>8313</v>
      </c>
      <c r="I352" s="7"/>
      <c r="J352" s="7" t="s">
        <v>292</v>
      </c>
      <c r="K352" s="7" t="s">
        <v>1281</v>
      </c>
      <c r="M352" s="7" t="s">
        <v>8319</v>
      </c>
      <c r="N352" s="7" t="s">
        <v>8319</v>
      </c>
    </row>
    <row r="353" ht="22.5" customHeight="1">
      <c r="A353" s="7" t="s">
        <v>8321</v>
      </c>
      <c r="B353" s="7" t="s">
        <v>58</v>
      </c>
      <c r="C353" s="7"/>
      <c r="D353" s="7" t="s">
        <v>58</v>
      </c>
      <c r="E353" s="7" t="s">
        <v>58</v>
      </c>
      <c r="F353" s="7" t="s">
        <v>8324</v>
      </c>
      <c r="G353" s="296" t="s">
        <v>8325</v>
      </c>
      <c r="I353" s="7"/>
      <c r="J353" s="7" t="s">
        <v>188</v>
      </c>
      <c r="K353" s="7" t="s">
        <v>987</v>
      </c>
      <c r="M353" s="7" t="s">
        <v>8330</v>
      </c>
      <c r="N353" s="7" t="s">
        <v>8330</v>
      </c>
    </row>
    <row r="354" ht="22.5" customHeight="1">
      <c r="A354" s="7" t="s">
        <v>8333</v>
      </c>
      <c r="B354" s="7" t="s">
        <v>58</v>
      </c>
      <c r="C354" s="7"/>
      <c r="D354" s="7" t="s">
        <v>58</v>
      </c>
      <c r="E354" s="7" t="s">
        <v>58</v>
      </c>
      <c r="F354" s="7" t="s">
        <v>8336</v>
      </c>
      <c r="G354" s="296" t="s">
        <v>8337</v>
      </c>
      <c r="I354" s="7"/>
      <c r="J354" s="7" t="s">
        <v>104</v>
      </c>
      <c r="K354" s="7" t="s">
        <v>781</v>
      </c>
      <c r="M354" s="7" t="s">
        <v>8341</v>
      </c>
      <c r="N354" s="7" t="s">
        <v>8341</v>
      </c>
    </row>
    <row r="355" ht="22.5" customHeight="1">
      <c r="A355" s="7" t="s">
        <v>8343</v>
      </c>
      <c r="B355" s="7" t="s">
        <v>58</v>
      </c>
      <c r="C355" s="7"/>
      <c r="D355" s="7" t="s">
        <v>58</v>
      </c>
      <c r="E355" s="7" t="s">
        <v>58</v>
      </c>
      <c r="F355" s="7" t="s">
        <v>8348</v>
      </c>
      <c r="G355" s="296" t="s">
        <v>8350</v>
      </c>
      <c r="I355" s="7"/>
      <c r="J355" s="7" t="s">
        <v>65</v>
      </c>
      <c r="K355" s="7" t="s">
        <v>230</v>
      </c>
      <c r="M355" s="7" t="s">
        <v>8356</v>
      </c>
      <c r="N355" s="7" t="s">
        <v>8356</v>
      </c>
    </row>
    <row r="356" ht="22.5" customHeight="1">
      <c r="A356" s="7" t="s">
        <v>8359</v>
      </c>
      <c r="B356" s="7" t="s">
        <v>58</v>
      </c>
      <c r="C356" s="7"/>
      <c r="D356" s="7" t="s">
        <v>58</v>
      </c>
      <c r="E356" s="7" t="s">
        <v>58</v>
      </c>
      <c r="F356" s="7" t="s">
        <v>8361</v>
      </c>
      <c r="G356" s="296" t="s">
        <v>8362</v>
      </c>
      <c r="I356" s="7"/>
      <c r="J356" s="7" t="s">
        <v>74</v>
      </c>
      <c r="K356" s="7" t="s">
        <v>1160</v>
      </c>
      <c r="M356" s="7" t="s">
        <v>8369</v>
      </c>
      <c r="N356" s="7" t="s">
        <v>8369</v>
      </c>
    </row>
    <row r="357" ht="22.5" customHeight="1">
      <c r="A357" s="7" t="s">
        <v>8371</v>
      </c>
      <c r="B357" s="7" t="s">
        <v>58</v>
      </c>
      <c r="C357" s="7"/>
      <c r="D357" s="7" t="s">
        <v>58</v>
      </c>
      <c r="E357" s="7" t="s">
        <v>58</v>
      </c>
      <c r="F357" s="7" t="s">
        <v>8376</v>
      </c>
      <c r="G357" s="296" t="s">
        <v>8378</v>
      </c>
      <c r="I357" s="7"/>
      <c r="J357" s="7" t="s">
        <v>83</v>
      </c>
      <c r="K357" s="7" t="s">
        <v>1416</v>
      </c>
      <c r="M357" s="7" t="s">
        <v>8386</v>
      </c>
      <c r="N357" s="7" t="s">
        <v>8386</v>
      </c>
    </row>
    <row r="358" ht="22.5" customHeight="1">
      <c r="A358" s="7" t="s">
        <v>8389</v>
      </c>
      <c r="B358" s="7" t="s">
        <v>58</v>
      </c>
      <c r="C358" s="7"/>
      <c r="D358" s="7" t="s">
        <v>58</v>
      </c>
      <c r="E358" s="7" t="s">
        <v>58</v>
      </c>
      <c r="F358" s="7" t="s">
        <v>8394</v>
      </c>
      <c r="G358" s="296" t="s">
        <v>8395</v>
      </c>
      <c r="I358" s="7"/>
      <c r="J358" s="7" t="s">
        <v>50</v>
      </c>
      <c r="K358" s="7" t="s">
        <v>377</v>
      </c>
      <c r="M358" s="7" t="s">
        <v>8403</v>
      </c>
      <c r="N358" s="7" t="s">
        <v>8403</v>
      </c>
    </row>
    <row r="359" ht="22.5" customHeight="1">
      <c r="A359" s="7" t="s">
        <v>8404</v>
      </c>
      <c r="B359" s="7" t="s">
        <v>58</v>
      </c>
      <c r="C359" s="7"/>
      <c r="D359" s="7" t="s">
        <v>58</v>
      </c>
      <c r="E359" s="7" t="s">
        <v>58</v>
      </c>
      <c r="F359" s="7" t="s">
        <v>8408</v>
      </c>
      <c r="G359" s="296" t="s">
        <v>8411</v>
      </c>
      <c r="I359" s="7"/>
      <c r="J359" s="7" t="s">
        <v>587</v>
      </c>
      <c r="K359" s="7" t="s">
        <v>482</v>
      </c>
      <c r="M359" s="7" t="s">
        <v>8418</v>
      </c>
      <c r="N359" s="7" t="s">
        <v>8418</v>
      </c>
    </row>
    <row r="360" ht="22.5" customHeight="1">
      <c r="A360" s="7" t="s">
        <v>8420</v>
      </c>
      <c r="B360" s="7" t="s">
        <v>58</v>
      </c>
      <c r="C360" s="7"/>
      <c r="D360" s="7" t="s">
        <v>58</v>
      </c>
      <c r="E360" s="7" t="s">
        <v>58</v>
      </c>
      <c r="F360" s="7" t="s">
        <v>8426</v>
      </c>
      <c r="G360" s="296" t="s">
        <v>8428</v>
      </c>
      <c r="I360" s="7"/>
      <c r="J360" s="7" t="s">
        <v>48</v>
      </c>
      <c r="K360" s="7" t="s">
        <v>1164</v>
      </c>
      <c r="M360" s="7" t="s">
        <v>8434</v>
      </c>
      <c r="N360" s="7" t="s">
        <v>8434</v>
      </c>
    </row>
    <row r="361" ht="22.5" customHeight="1">
      <c r="A361" s="7" t="s">
        <v>8436</v>
      </c>
      <c r="B361" s="7" t="s">
        <v>58</v>
      </c>
      <c r="C361" s="7"/>
      <c r="D361" s="7" t="s">
        <v>58</v>
      </c>
      <c r="E361" s="7" t="s">
        <v>58</v>
      </c>
      <c r="F361" s="7" t="s">
        <v>8441</v>
      </c>
      <c r="G361" s="296" t="s">
        <v>8442</v>
      </c>
      <c r="I361" s="7"/>
      <c r="J361" s="7" t="s">
        <v>160</v>
      </c>
      <c r="K361" s="7" t="s">
        <v>123</v>
      </c>
      <c r="M361" s="7" t="s">
        <v>8449</v>
      </c>
      <c r="N361" s="7" t="s">
        <v>8449</v>
      </c>
    </row>
    <row r="362" ht="22.5" customHeight="1">
      <c r="A362" s="7" t="s">
        <v>8451</v>
      </c>
      <c r="B362" s="7" t="s">
        <v>58</v>
      </c>
      <c r="C362" s="7"/>
      <c r="D362" s="7" t="s">
        <v>58</v>
      </c>
      <c r="E362" s="7" t="s">
        <v>58</v>
      </c>
      <c r="F362" s="7" t="s">
        <v>8457</v>
      </c>
      <c r="G362" s="296" t="s">
        <v>8458</v>
      </c>
      <c r="I362" s="7"/>
      <c r="J362" s="7" t="s">
        <v>81</v>
      </c>
      <c r="K362" s="7" t="s">
        <v>136</v>
      </c>
      <c r="M362" s="7" t="s">
        <v>8467</v>
      </c>
      <c r="N362" s="7" t="s">
        <v>8467</v>
      </c>
    </row>
    <row r="363" ht="22.5" customHeight="1">
      <c r="A363" s="7" t="s">
        <v>8471</v>
      </c>
      <c r="B363" s="7" t="s">
        <v>58</v>
      </c>
      <c r="C363" s="7"/>
      <c r="D363" s="7" t="s">
        <v>58</v>
      </c>
      <c r="E363" s="7" t="s">
        <v>58</v>
      </c>
      <c r="F363" s="7" t="s">
        <v>8474</v>
      </c>
      <c r="G363" s="296" t="s">
        <v>8475</v>
      </c>
      <c r="I363" s="7"/>
      <c r="J363" s="7" t="s">
        <v>174</v>
      </c>
      <c r="K363" s="7" t="s">
        <v>233</v>
      </c>
      <c r="M363" s="7" t="s">
        <v>8482</v>
      </c>
      <c r="N363" s="7" t="s">
        <v>8482</v>
      </c>
    </row>
    <row r="364" ht="22.5" customHeight="1">
      <c r="A364" s="7" t="s">
        <v>8483</v>
      </c>
      <c r="B364" s="7" t="s">
        <v>58</v>
      </c>
      <c r="C364" s="7"/>
      <c r="D364" s="7" t="s">
        <v>58</v>
      </c>
      <c r="E364" s="7" t="s">
        <v>58</v>
      </c>
      <c r="F364" s="7" t="s">
        <v>8486</v>
      </c>
      <c r="G364" s="296" t="s">
        <v>8487</v>
      </c>
      <c r="I364" s="7"/>
      <c r="J364" s="7" t="s">
        <v>9</v>
      </c>
      <c r="K364" s="7" t="s">
        <v>1416</v>
      </c>
      <c r="M364" s="7" t="s">
        <v>8490</v>
      </c>
      <c r="N364" s="7" t="s">
        <v>8490</v>
      </c>
    </row>
    <row r="365" ht="22.5" customHeight="1">
      <c r="A365" s="7" t="s">
        <v>8492</v>
      </c>
      <c r="B365" s="7" t="s">
        <v>58</v>
      </c>
      <c r="C365" s="7"/>
      <c r="D365" s="7" t="s">
        <v>58</v>
      </c>
      <c r="E365" s="7" t="s">
        <v>58</v>
      </c>
      <c r="F365" s="7" t="s">
        <v>8495</v>
      </c>
      <c r="G365" s="296" t="s">
        <v>8496</v>
      </c>
      <c r="I365" s="7"/>
      <c r="J365" s="7" t="s">
        <v>94</v>
      </c>
      <c r="K365" s="7" t="s">
        <v>779</v>
      </c>
      <c r="M365" s="7" t="s">
        <v>8502</v>
      </c>
      <c r="N365" s="7" t="s">
        <v>8502</v>
      </c>
    </row>
    <row r="366" ht="22.5" customHeight="1">
      <c r="A366" s="7" t="s">
        <v>8504</v>
      </c>
      <c r="B366" s="7" t="s">
        <v>58</v>
      </c>
      <c r="C366" s="7"/>
      <c r="D366" s="7" t="s">
        <v>58</v>
      </c>
      <c r="E366" s="7" t="s">
        <v>58</v>
      </c>
      <c r="F366" s="7" t="s">
        <v>8508</v>
      </c>
      <c r="G366" s="296" t="s">
        <v>8509</v>
      </c>
      <c r="I366" s="7"/>
      <c r="J366" s="7" t="s">
        <v>183</v>
      </c>
      <c r="K366" s="7" t="s">
        <v>1353</v>
      </c>
      <c r="M366" s="7" t="s">
        <v>8515</v>
      </c>
      <c r="N366" s="7" t="s">
        <v>8515</v>
      </c>
    </row>
    <row r="367" ht="22.5" customHeight="1">
      <c r="A367" s="7" t="s">
        <v>8517</v>
      </c>
      <c r="B367" s="7" t="s">
        <v>2173</v>
      </c>
      <c r="C367" s="7" t="s">
        <v>11</v>
      </c>
      <c r="D367" s="7" t="s">
        <v>2173</v>
      </c>
      <c r="E367" s="7" t="s">
        <v>2187</v>
      </c>
      <c r="F367" s="7" t="s">
        <v>8520</v>
      </c>
      <c r="G367" s="296" t="s">
        <v>8522</v>
      </c>
      <c r="H367" s="7" t="s">
        <v>5077</v>
      </c>
      <c r="I367" s="7" t="s">
        <v>8526</v>
      </c>
      <c r="J367" s="7" t="s">
        <v>83</v>
      </c>
      <c r="K367" s="7" t="s">
        <v>1346</v>
      </c>
      <c r="M367" s="7" t="s">
        <v>8530</v>
      </c>
      <c r="N367" s="7" t="s">
        <v>8530</v>
      </c>
    </row>
    <row r="368" ht="22.5" customHeight="1">
      <c r="A368" s="7" t="s">
        <v>8532</v>
      </c>
      <c r="B368" s="7" t="s">
        <v>2426</v>
      </c>
      <c r="C368" s="7"/>
      <c r="D368" s="7" t="s">
        <v>2468</v>
      </c>
      <c r="E368" s="7" t="s">
        <v>2483</v>
      </c>
      <c r="F368" s="7" t="s">
        <v>8536</v>
      </c>
      <c r="G368" s="296" t="s">
        <v>8537</v>
      </c>
      <c r="I368" s="7"/>
      <c r="J368" s="7" t="s">
        <v>112</v>
      </c>
      <c r="K368" s="7" t="s">
        <v>115</v>
      </c>
      <c r="M368" s="7" t="s">
        <v>8544</v>
      </c>
      <c r="N368" s="7" t="s">
        <v>8544</v>
      </c>
    </row>
    <row r="369" ht="22.5" customHeight="1">
      <c r="A369" s="7" t="s">
        <v>8546</v>
      </c>
      <c r="B369" s="7" t="s">
        <v>2426</v>
      </c>
      <c r="C369" s="7"/>
      <c r="D369" s="7" t="s">
        <v>2468</v>
      </c>
      <c r="E369" s="7" t="s">
        <v>2483</v>
      </c>
      <c r="F369" s="7" t="s">
        <v>8551</v>
      </c>
      <c r="G369" s="296" t="s">
        <v>8554</v>
      </c>
      <c r="I369" s="7"/>
      <c r="J369" s="7" t="s">
        <v>152</v>
      </c>
      <c r="K369" s="7" t="s">
        <v>153</v>
      </c>
      <c r="M369" s="7" t="s">
        <v>8561</v>
      </c>
      <c r="N369" s="7" t="s">
        <v>8561</v>
      </c>
    </row>
    <row r="370" ht="22.5" customHeight="1">
      <c r="A370" s="7" t="s">
        <v>8563</v>
      </c>
      <c r="B370" s="7" t="s">
        <v>2426</v>
      </c>
      <c r="C370" s="7"/>
      <c r="D370" s="7" t="s">
        <v>2468</v>
      </c>
      <c r="E370" s="7" t="s">
        <v>2483</v>
      </c>
      <c r="F370" s="7" t="s">
        <v>8567</v>
      </c>
      <c r="G370" s="296" t="s">
        <v>8569</v>
      </c>
      <c r="I370" s="7"/>
      <c r="J370" s="7" t="s">
        <v>89</v>
      </c>
      <c r="K370" s="7" t="s">
        <v>116</v>
      </c>
      <c r="M370" s="7" t="s">
        <v>8577</v>
      </c>
      <c r="N370" s="7" t="s">
        <v>8577</v>
      </c>
    </row>
    <row r="371" ht="22.5" customHeight="1">
      <c r="A371" s="7" t="s">
        <v>8578</v>
      </c>
      <c r="B371" s="7" t="s">
        <v>2426</v>
      </c>
      <c r="C371" s="7"/>
      <c r="D371" s="7" t="s">
        <v>2468</v>
      </c>
      <c r="E371" s="7" t="s">
        <v>2483</v>
      </c>
      <c r="F371" s="7" t="s">
        <v>8584</v>
      </c>
      <c r="G371" s="296" t="s">
        <v>8585</v>
      </c>
      <c r="I371" s="7"/>
      <c r="J371" s="7" t="s">
        <v>99</v>
      </c>
      <c r="K371" s="7" t="s">
        <v>228</v>
      </c>
      <c r="M371" s="7" t="s">
        <v>8593</v>
      </c>
      <c r="N371" s="7" t="s">
        <v>8593</v>
      </c>
    </row>
    <row r="372" ht="22.5" customHeight="1">
      <c r="A372" s="7" t="s">
        <v>8596</v>
      </c>
      <c r="B372" s="7" t="s">
        <v>2426</v>
      </c>
      <c r="C372" s="7"/>
      <c r="D372" s="7" t="s">
        <v>2468</v>
      </c>
      <c r="E372" s="7" t="s">
        <v>2483</v>
      </c>
      <c r="F372" s="7" t="s">
        <v>8598</v>
      </c>
      <c r="G372" s="296" t="s">
        <v>8599</v>
      </c>
      <c r="I372" s="7"/>
      <c r="J372" s="7" t="s">
        <v>178</v>
      </c>
      <c r="K372" s="7" t="s">
        <v>258</v>
      </c>
      <c r="M372" s="7" t="s">
        <v>8607</v>
      </c>
      <c r="N372" s="7" t="s">
        <v>8607</v>
      </c>
    </row>
    <row r="373" ht="22.5" customHeight="1">
      <c r="A373" s="7" t="s">
        <v>8611</v>
      </c>
      <c r="B373" s="7" t="s">
        <v>2426</v>
      </c>
      <c r="C373" s="7"/>
      <c r="D373" s="7" t="s">
        <v>2468</v>
      </c>
      <c r="E373" s="7" t="s">
        <v>2483</v>
      </c>
      <c r="F373" s="7" t="s">
        <v>8616</v>
      </c>
      <c r="G373" s="296" t="s">
        <v>8617</v>
      </c>
      <c r="I373" s="7"/>
      <c r="J373" s="7" t="s">
        <v>295</v>
      </c>
      <c r="K373" s="7" t="s">
        <v>234</v>
      </c>
      <c r="M373" s="7" t="s">
        <v>8628</v>
      </c>
      <c r="N373" s="7" t="s">
        <v>8628</v>
      </c>
    </row>
    <row r="374" ht="22.5" customHeight="1">
      <c r="A374" s="7" t="s">
        <v>8632</v>
      </c>
      <c r="B374" s="7" t="s">
        <v>2426</v>
      </c>
      <c r="C374" s="7"/>
      <c r="D374" s="7" t="s">
        <v>2468</v>
      </c>
      <c r="E374" s="7" t="s">
        <v>2483</v>
      </c>
      <c r="F374" s="7" t="s">
        <v>8638</v>
      </c>
      <c r="G374" s="296" t="s">
        <v>8639</v>
      </c>
      <c r="I374" s="7"/>
      <c r="J374" s="7" t="s">
        <v>284</v>
      </c>
      <c r="K374" s="7" t="s">
        <v>323</v>
      </c>
      <c r="M374" s="7" t="s">
        <v>8650</v>
      </c>
      <c r="N374" s="7" t="s">
        <v>8650</v>
      </c>
    </row>
    <row r="375" ht="22.5" customHeight="1">
      <c r="A375" s="7" t="s">
        <v>8653</v>
      </c>
      <c r="B375" s="7" t="s">
        <v>2426</v>
      </c>
      <c r="C375" s="7"/>
      <c r="D375" s="7" t="s">
        <v>2468</v>
      </c>
      <c r="E375" s="7" t="s">
        <v>2483</v>
      </c>
      <c r="F375" s="7" t="s">
        <v>3925</v>
      </c>
      <c r="G375" s="296" t="s">
        <v>8659</v>
      </c>
      <c r="I375" s="7"/>
      <c r="J375" s="7" t="s">
        <v>143</v>
      </c>
      <c r="K375" s="7" t="s">
        <v>345</v>
      </c>
      <c r="M375" s="7" t="s">
        <v>8668</v>
      </c>
      <c r="N375" s="7" t="s">
        <v>8668</v>
      </c>
    </row>
    <row r="376" ht="22.5" customHeight="1">
      <c r="A376" s="7" t="s">
        <v>8673</v>
      </c>
      <c r="B376" s="7" t="s">
        <v>2426</v>
      </c>
      <c r="C376" s="7"/>
      <c r="D376" s="7" t="s">
        <v>2468</v>
      </c>
      <c r="E376" s="7" t="s">
        <v>2483</v>
      </c>
      <c r="F376" s="7" t="s">
        <v>8677</v>
      </c>
      <c r="G376" s="296" t="s">
        <v>8679</v>
      </c>
      <c r="I376" s="7"/>
      <c r="J376" s="7" t="s">
        <v>370</v>
      </c>
      <c r="K376" s="7" t="s">
        <v>153</v>
      </c>
      <c r="M376" s="7" t="s">
        <v>8690</v>
      </c>
      <c r="N376" s="7" t="s">
        <v>8690</v>
      </c>
    </row>
    <row r="377" ht="22.5" customHeight="1">
      <c r="A377" s="7" t="s">
        <v>8692</v>
      </c>
      <c r="B377" s="7" t="s">
        <v>2426</v>
      </c>
      <c r="C377" s="7"/>
      <c r="D377" s="7" t="s">
        <v>2468</v>
      </c>
      <c r="E377" s="7" t="s">
        <v>2483</v>
      </c>
      <c r="F377" s="7" t="s">
        <v>8700</v>
      </c>
      <c r="G377" s="296" t="s">
        <v>8703</v>
      </c>
      <c r="I377" s="7"/>
      <c r="J377" s="7" t="s">
        <v>106</v>
      </c>
      <c r="K377" s="7" t="s">
        <v>120</v>
      </c>
      <c r="M377" s="7" t="s">
        <v>8716</v>
      </c>
      <c r="N377" s="7" t="s">
        <v>8716</v>
      </c>
    </row>
    <row r="378" ht="22.5" customHeight="1">
      <c r="A378" s="7" t="s">
        <v>8718</v>
      </c>
      <c r="B378" s="7" t="s">
        <v>2426</v>
      </c>
      <c r="C378" s="7"/>
      <c r="D378" s="7" t="s">
        <v>2468</v>
      </c>
      <c r="E378" s="7" t="s">
        <v>2483</v>
      </c>
      <c r="F378" s="7" t="s">
        <v>8725</v>
      </c>
      <c r="G378" s="296" t="s">
        <v>8728</v>
      </c>
      <c r="I378" s="7"/>
      <c r="J378" s="7" t="s">
        <v>214</v>
      </c>
      <c r="K378" s="7" t="s">
        <v>156</v>
      </c>
      <c r="M378" s="7" t="s">
        <v>8739</v>
      </c>
      <c r="N378" s="7" t="s">
        <v>8739</v>
      </c>
    </row>
    <row r="379" ht="22.5" customHeight="1">
      <c r="A379" s="7" t="s">
        <v>8741</v>
      </c>
      <c r="B379" s="7" t="s">
        <v>2426</v>
      </c>
      <c r="C379" s="7"/>
      <c r="D379" s="7" t="s">
        <v>2468</v>
      </c>
      <c r="E379" s="7" t="s">
        <v>2483</v>
      </c>
      <c r="F379" s="7" t="s">
        <v>3877</v>
      </c>
      <c r="G379" s="296" t="s">
        <v>8751</v>
      </c>
      <c r="I379" s="7"/>
      <c r="J379" s="7" t="s">
        <v>239</v>
      </c>
      <c r="K379" s="7" t="s">
        <v>526</v>
      </c>
      <c r="M379" s="7" t="s">
        <v>8762</v>
      </c>
      <c r="N379" s="7" t="s">
        <v>8762</v>
      </c>
    </row>
    <row r="380" ht="22.5" customHeight="1">
      <c r="A380" s="7" t="s">
        <v>8765</v>
      </c>
      <c r="B380" s="7" t="s">
        <v>2426</v>
      </c>
      <c r="C380" s="7"/>
      <c r="D380" s="7" t="s">
        <v>2468</v>
      </c>
      <c r="E380" s="7" t="s">
        <v>2483</v>
      </c>
      <c r="F380" s="7" t="s">
        <v>8770</v>
      </c>
      <c r="G380" s="296" t="s">
        <v>8774</v>
      </c>
      <c r="I380" s="7"/>
      <c r="J380" s="7" t="s">
        <v>177</v>
      </c>
      <c r="K380" s="7" t="s">
        <v>159</v>
      </c>
      <c r="M380" s="7" t="s">
        <v>8784</v>
      </c>
      <c r="N380" s="7" t="s">
        <v>8784</v>
      </c>
    </row>
    <row r="381" ht="22.5" customHeight="1">
      <c r="A381" s="7" t="s">
        <v>8786</v>
      </c>
      <c r="B381" s="7" t="s">
        <v>2426</v>
      </c>
      <c r="C381" s="7"/>
      <c r="D381" s="7" t="s">
        <v>2468</v>
      </c>
      <c r="E381" s="7" t="s">
        <v>2483</v>
      </c>
      <c r="F381" s="7" t="s">
        <v>8791</v>
      </c>
      <c r="G381" s="296" t="s">
        <v>8794</v>
      </c>
      <c r="I381" s="7"/>
      <c r="J381" s="7" t="s">
        <v>192</v>
      </c>
      <c r="K381" s="7" t="s">
        <v>615</v>
      </c>
      <c r="M381" s="7" t="s">
        <v>8802</v>
      </c>
      <c r="N381" s="7" t="s">
        <v>8802</v>
      </c>
    </row>
    <row r="382" ht="22.5" customHeight="1">
      <c r="A382" s="7" t="s">
        <v>8807</v>
      </c>
      <c r="B382" s="7" t="s">
        <v>2426</v>
      </c>
      <c r="C382" s="7"/>
      <c r="D382" s="7" t="s">
        <v>2468</v>
      </c>
      <c r="E382" s="7" t="s">
        <v>2483</v>
      </c>
      <c r="F382" s="7" t="s">
        <v>8812</v>
      </c>
      <c r="G382" s="296" t="s">
        <v>8813</v>
      </c>
      <c r="I382" s="7"/>
      <c r="J382" s="7" t="s">
        <v>132</v>
      </c>
      <c r="K382" s="7" t="s">
        <v>265</v>
      </c>
      <c r="M382" s="7" t="s">
        <v>8825</v>
      </c>
      <c r="N382" s="7" t="s">
        <v>8825</v>
      </c>
    </row>
    <row r="383" ht="22.5" customHeight="1">
      <c r="A383" s="7" t="s">
        <v>8828</v>
      </c>
      <c r="B383" s="7" t="s">
        <v>2426</v>
      </c>
      <c r="C383" s="7"/>
      <c r="D383" s="7" t="s">
        <v>2468</v>
      </c>
      <c r="E383" s="7" t="s">
        <v>2483</v>
      </c>
      <c r="F383" s="7" t="s">
        <v>8834</v>
      </c>
      <c r="G383" s="296" t="s">
        <v>8835</v>
      </c>
      <c r="I383" s="7"/>
      <c r="J383" s="7" t="s">
        <v>151</v>
      </c>
      <c r="K383" s="7" t="s">
        <v>233</v>
      </c>
      <c r="M383" s="7" t="s">
        <v>8846</v>
      </c>
      <c r="N383" s="7" t="s">
        <v>8846</v>
      </c>
    </row>
    <row r="384" ht="22.5" customHeight="1">
      <c r="A384" s="7" t="s">
        <v>8848</v>
      </c>
      <c r="B384" s="7" t="s">
        <v>2426</v>
      </c>
      <c r="C384" s="7"/>
      <c r="D384" s="7" t="s">
        <v>2468</v>
      </c>
      <c r="E384" s="7" t="s">
        <v>2483</v>
      </c>
      <c r="F384" s="7" t="s">
        <v>8853</v>
      </c>
      <c r="G384" s="296" t="s">
        <v>8856</v>
      </c>
      <c r="I384" s="7"/>
      <c r="J384" s="7" t="s">
        <v>121</v>
      </c>
      <c r="K384" s="7" t="s">
        <v>771</v>
      </c>
      <c r="M384" s="7" t="s">
        <v>8864</v>
      </c>
      <c r="N384" s="7" t="s">
        <v>8864</v>
      </c>
    </row>
    <row r="385" ht="22.5" customHeight="1">
      <c r="A385" s="7" t="s">
        <v>8867</v>
      </c>
      <c r="B385" s="7" t="s">
        <v>2426</v>
      </c>
      <c r="C385" s="7"/>
      <c r="D385" s="7" t="s">
        <v>2468</v>
      </c>
      <c r="E385" s="7" t="s">
        <v>2483</v>
      </c>
      <c r="F385" s="7" t="s">
        <v>8874</v>
      </c>
      <c r="G385" s="296" t="s">
        <v>8876</v>
      </c>
      <c r="I385" s="7"/>
      <c r="J385" s="7" t="s">
        <v>34</v>
      </c>
      <c r="K385" s="7" t="s">
        <v>158</v>
      </c>
      <c r="M385" s="7" t="s">
        <v>8887</v>
      </c>
      <c r="N385" s="7" t="s">
        <v>8887</v>
      </c>
    </row>
    <row r="386" ht="22.5" customHeight="1">
      <c r="A386" s="7" t="s">
        <v>8889</v>
      </c>
      <c r="B386" s="7" t="s">
        <v>2426</v>
      </c>
      <c r="C386" s="7"/>
      <c r="D386" s="7" t="s">
        <v>2468</v>
      </c>
      <c r="E386" s="7" t="s">
        <v>2483</v>
      </c>
      <c r="F386" s="7" t="s">
        <v>8893</v>
      </c>
      <c r="G386" s="296" t="s">
        <v>8895</v>
      </c>
      <c r="I386" s="7"/>
      <c r="J386" s="7" t="s">
        <v>278</v>
      </c>
      <c r="K386" s="7" t="s">
        <v>136</v>
      </c>
      <c r="M386" s="7" t="s">
        <v>8912</v>
      </c>
      <c r="N386" s="7" t="s">
        <v>8912</v>
      </c>
    </row>
    <row r="387" ht="22.5" customHeight="1">
      <c r="A387" s="7" t="s">
        <v>8917</v>
      </c>
      <c r="B387" s="7" t="s">
        <v>2426</v>
      </c>
      <c r="C387" s="7"/>
      <c r="D387" s="7" t="s">
        <v>2468</v>
      </c>
      <c r="E387" s="7" t="s">
        <v>2483</v>
      </c>
      <c r="F387" s="7" t="s">
        <v>8922</v>
      </c>
      <c r="G387" s="296" t="s">
        <v>8923</v>
      </c>
      <c r="I387" s="7"/>
      <c r="J387" s="7" t="s">
        <v>110</v>
      </c>
      <c r="K387" s="7" t="s">
        <v>125</v>
      </c>
      <c r="M387" s="7" t="s">
        <v>8936</v>
      </c>
      <c r="N387" s="7" t="s">
        <v>8936</v>
      </c>
    </row>
    <row r="388" ht="22.5" customHeight="1">
      <c r="A388" s="7" t="s">
        <v>8937</v>
      </c>
      <c r="B388" s="7" t="s">
        <v>2426</v>
      </c>
      <c r="C388" s="7"/>
      <c r="D388" s="7" t="s">
        <v>2468</v>
      </c>
      <c r="E388" s="7" t="s">
        <v>2483</v>
      </c>
      <c r="F388" s="7" t="s">
        <v>8942</v>
      </c>
      <c r="G388" s="296" t="s">
        <v>8943</v>
      </c>
      <c r="I388" s="7"/>
      <c r="J388" s="7" t="s">
        <v>56</v>
      </c>
      <c r="K388" s="7" t="s">
        <v>376</v>
      </c>
      <c r="M388" s="7" t="s">
        <v>8949</v>
      </c>
      <c r="N388" s="7" t="s">
        <v>8949</v>
      </c>
    </row>
    <row r="389" ht="22.5" customHeight="1">
      <c r="A389" s="7" t="s">
        <v>8951</v>
      </c>
      <c r="B389" s="7" t="s">
        <v>2426</v>
      </c>
      <c r="C389" s="7"/>
      <c r="D389" s="7" t="s">
        <v>2468</v>
      </c>
      <c r="E389" s="7" t="s">
        <v>2483</v>
      </c>
      <c r="F389" s="7" t="s">
        <v>8958</v>
      </c>
      <c r="G389" s="296" t="s">
        <v>8960</v>
      </c>
      <c r="I389" s="7"/>
      <c r="J389" s="7" t="s">
        <v>126</v>
      </c>
      <c r="K389" s="7" t="s">
        <v>204</v>
      </c>
      <c r="M389" s="7" t="s">
        <v>8969</v>
      </c>
      <c r="N389" s="7" t="s">
        <v>8969</v>
      </c>
    </row>
    <row r="390" ht="22.5" customHeight="1">
      <c r="A390" s="7" t="s">
        <v>8972</v>
      </c>
      <c r="B390" s="7" t="s">
        <v>2426</v>
      </c>
      <c r="C390" s="7"/>
      <c r="D390" s="7" t="s">
        <v>2468</v>
      </c>
      <c r="E390" s="7" t="s">
        <v>2483</v>
      </c>
      <c r="F390" s="7" t="s">
        <v>8973</v>
      </c>
      <c r="G390" s="296" t="s">
        <v>8975</v>
      </c>
      <c r="I390" s="7"/>
      <c r="J390" s="7" t="s">
        <v>62</v>
      </c>
      <c r="K390" s="7" t="s">
        <v>771</v>
      </c>
      <c r="M390" s="7" t="s">
        <v>8982</v>
      </c>
      <c r="N390" s="7" t="s">
        <v>8982</v>
      </c>
    </row>
    <row r="391" ht="22.5" customHeight="1">
      <c r="A391" s="7" t="s">
        <v>8984</v>
      </c>
      <c r="B391" s="7" t="s">
        <v>2426</v>
      </c>
      <c r="C391" s="7"/>
      <c r="D391" s="7" t="s">
        <v>2468</v>
      </c>
      <c r="E391" s="7" t="s">
        <v>2483</v>
      </c>
      <c r="F391" s="7" t="s">
        <v>8988</v>
      </c>
      <c r="G391" s="296" t="s">
        <v>8989</v>
      </c>
      <c r="I391" s="7"/>
      <c r="J391" s="7" t="s">
        <v>97</v>
      </c>
      <c r="K391" s="7" t="s">
        <v>692</v>
      </c>
      <c r="M391" s="7" t="s">
        <v>9000</v>
      </c>
      <c r="N391" s="7" t="s">
        <v>9000</v>
      </c>
    </row>
    <row r="392" ht="22.5" customHeight="1">
      <c r="A392" s="7" t="s">
        <v>9004</v>
      </c>
      <c r="B392" s="7" t="s">
        <v>2426</v>
      </c>
      <c r="C392" s="7"/>
      <c r="D392" s="7" t="s">
        <v>2468</v>
      </c>
      <c r="E392" s="7" t="s">
        <v>2483</v>
      </c>
      <c r="F392" s="7" t="s">
        <v>9007</v>
      </c>
      <c r="G392" s="296" t="s">
        <v>9009</v>
      </c>
      <c r="I392" s="7"/>
      <c r="J392" s="7" t="s">
        <v>66</v>
      </c>
      <c r="K392" s="7" t="s">
        <v>1160</v>
      </c>
      <c r="M392" s="7" t="s">
        <v>9018</v>
      </c>
      <c r="N392" s="7" t="s">
        <v>9018</v>
      </c>
    </row>
    <row r="393" ht="22.5" customHeight="1">
      <c r="A393" s="7" t="s">
        <v>9019</v>
      </c>
      <c r="B393" s="7" t="s">
        <v>2426</v>
      </c>
      <c r="C393" s="7"/>
      <c r="D393" s="7" t="s">
        <v>2468</v>
      </c>
      <c r="E393" s="7" t="s">
        <v>2483</v>
      </c>
      <c r="F393" s="7" t="s">
        <v>4392</v>
      </c>
      <c r="G393" s="296" t="s">
        <v>9023</v>
      </c>
      <c r="I393" s="7"/>
      <c r="J393" s="7" t="s">
        <v>113</v>
      </c>
      <c r="K393" s="7" t="s">
        <v>262</v>
      </c>
      <c r="M393" s="7" t="s">
        <v>9034</v>
      </c>
      <c r="N393" s="7" t="s">
        <v>9034</v>
      </c>
    </row>
    <row r="394" ht="22.5" customHeight="1">
      <c r="A394" s="7" t="s">
        <v>9036</v>
      </c>
      <c r="B394" s="7" t="s">
        <v>2426</v>
      </c>
      <c r="C394" s="7"/>
      <c r="D394" s="7" t="s">
        <v>2468</v>
      </c>
      <c r="E394" s="7" t="s">
        <v>2483</v>
      </c>
      <c r="F394" s="7" t="s">
        <v>9040</v>
      </c>
      <c r="G394" s="296" t="s">
        <v>9044</v>
      </c>
      <c r="I394" s="7"/>
      <c r="J394" s="7" t="s">
        <v>335</v>
      </c>
      <c r="K394" s="7" t="s">
        <v>332</v>
      </c>
      <c r="M394" s="7" t="s">
        <v>9057</v>
      </c>
      <c r="N394" s="7" t="s">
        <v>9057</v>
      </c>
    </row>
    <row r="395" ht="22.5" customHeight="1">
      <c r="A395" s="7" t="s">
        <v>9061</v>
      </c>
      <c r="B395" s="7" t="s">
        <v>2426</v>
      </c>
      <c r="C395" s="7"/>
      <c r="D395" s="7" t="s">
        <v>2468</v>
      </c>
      <c r="E395" s="7" t="s">
        <v>2483</v>
      </c>
      <c r="F395" s="7" t="s">
        <v>9064</v>
      </c>
      <c r="G395" s="296" t="s">
        <v>9067</v>
      </c>
      <c r="I395" s="7"/>
      <c r="J395" s="7" t="s">
        <v>45</v>
      </c>
      <c r="K395" s="7" t="s">
        <v>377</v>
      </c>
      <c r="M395" s="7" t="s">
        <v>9077</v>
      </c>
      <c r="N395" s="7" t="s">
        <v>9077</v>
      </c>
    </row>
    <row r="396" ht="22.5" customHeight="1">
      <c r="A396" s="7" t="s">
        <v>9081</v>
      </c>
      <c r="B396" s="7" t="s">
        <v>2426</v>
      </c>
      <c r="C396" s="7"/>
      <c r="D396" s="7" t="s">
        <v>2468</v>
      </c>
      <c r="E396" s="7" t="s">
        <v>2483</v>
      </c>
      <c r="F396" s="7" t="s">
        <v>9088</v>
      </c>
      <c r="G396" s="296" t="s">
        <v>9090</v>
      </c>
      <c r="I396" s="7"/>
      <c r="J396" s="7" t="s">
        <v>490</v>
      </c>
      <c r="K396" s="7" t="s">
        <v>940</v>
      </c>
      <c r="M396" s="7" t="s">
        <v>9103</v>
      </c>
      <c r="N396" s="7" t="s">
        <v>9103</v>
      </c>
    </row>
    <row r="397" ht="22.5" customHeight="1">
      <c r="A397" s="7" t="s">
        <v>9105</v>
      </c>
      <c r="B397" s="7" t="s">
        <v>2426</v>
      </c>
      <c r="C397" s="7"/>
      <c r="D397" s="7" t="s">
        <v>2468</v>
      </c>
      <c r="E397" s="7" t="s">
        <v>2483</v>
      </c>
      <c r="F397" s="7" t="s">
        <v>9108</v>
      </c>
      <c r="G397" s="296" t="s">
        <v>9109</v>
      </c>
      <c r="I397" s="7"/>
      <c r="J397" s="7" t="s">
        <v>292</v>
      </c>
      <c r="K397" s="7" t="s">
        <v>1281</v>
      </c>
      <c r="M397" s="7" t="s">
        <v>9119</v>
      </c>
      <c r="N397" s="7" t="s">
        <v>9119</v>
      </c>
    </row>
    <row r="398" ht="22.5" customHeight="1">
      <c r="A398" s="7" t="s">
        <v>9121</v>
      </c>
      <c r="B398" s="7" t="s">
        <v>2426</v>
      </c>
      <c r="C398" s="7"/>
      <c r="D398" s="7" t="s">
        <v>2468</v>
      </c>
      <c r="E398" s="7" t="s">
        <v>2483</v>
      </c>
      <c r="F398" s="7" t="s">
        <v>9127</v>
      </c>
      <c r="G398" s="296" t="s">
        <v>9130</v>
      </c>
      <c r="I398" s="7"/>
      <c r="J398" s="7" t="s">
        <v>599</v>
      </c>
      <c r="K398" s="7" t="s">
        <v>201</v>
      </c>
      <c r="M398" s="7" t="s">
        <v>9137</v>
      </c>
      <c r="N398" s="7" t="s">
        <v>9137</v>
      </c>
    </row>
    <row r="399" ht="22.5" customHeight="1">
      <c r="A399" s="7" t="s">
        <v>9141</v>
      </c>
      <c r="B399" s="7" t="s">
        <v>2426</v>
      </c>
      <c r="C399" s="7"/>
      <c r="D399" s="7" t="s">
        <v>2468</v>
      </c>
      <c r="E399" s="7" t="s">
        <v>2483</v>
      </c>
      <c r="F399" s="7" t="s">
        <v>9145</v>
      </c>
      <c r="G399" s="296" t="s">
        <v>9146</v>
      </c>
      <c r="I399" s="7"/>
      <c r="J399" s="7" t="s">
        <v>188</v>
      </c>
      <c r="K399" s="7" t="s">
        <v>987</v>
      </c>
      <c r="M399" s="7" t="s">
        <v>9156</v>
      </c>
      <c r="N399" s="7" t="s">
        <v>9156</v>
      </c>
    </row>
    <row r="400" ht="22.5" customHeight="1">
      <c r="A400" s="7" t="s">
        <v>9158</v>
      </c>
      <c r="B400" s="7" t="s">
        <v>2426</v>
      </c>
      <c r="C400" s="7"/>
      <c r="D400" s="7" t="s">
        <v>2468</v>
      </c>
      <c r="E400" s="7" t="s">
        <v>2483</v>
      </c>
      <c r="F400" s="7" t="s">
        <v>9163</v>
      </c>
      <c r="G400" s="296" t="s">
        <v>9167</v>
      </c>
      <c r="I400" s="7"/>
      <c r="J400" s="7" t="s">
        <v>104</v>
      </c>
      <c r="K400" s="7" t="s">
        <v>781</v>
      </c>
      <c r="M400" s="7" t="s">
        <v>9180</v>
      </c>
      <c r="N400" s="7" t="s">
        <v>9180</v>
      </c>
    </row>
    <row r="401" ht="22.5" customHeight="1">
      <c r="A401" s="7" t="s">
        <v>9182</v>
      </c>
      <c r="B401" s="7" t="s">
        <v>2426</v>
      </c>
      <c r="C401" s="7"/>
      <c r="D401" s="7" t="s">
        <v>2468</v>
      </c>
      <c r="E401" s="7" t="s">
        <v>2483</v>
      </c>
      <c r="F401" s="7" t="s">
        <v>4268</v>
      </c>
      <c r="G401" s="296" t="s">
        <v>9189</v>
      </c>
      <c r="I401" s="7"/>
      <c r="J401" s="7" t="s">
        <v>65</v>
      </c>
      <c r="K401" s="7" t="s">
        <v>230</v>
      </c>
      <c r="M401" s="7" t="s">
        <v>9198</v>
      </c>
      <c r="N401" s="7" t="s">
        <v>9198</v>
      </c>
    </row>
    <row r="402" ht="22.5" customHeight="1">
      <c r="A402" s="7" t="s">
        <v>9201</v>
      </c>
      <c r="B402" s="7" t="s">
        <v>2426</v>
      </c>
      <c r="C402" s="7"/>
      <c r="D402" s="7" t="s">
        <v>2468</v>
      </c>
      <c r="E402" s="7" t="s">
        <v>2483</v>
      </c>
      <c r="F402" s="7" t="s">
        <v>9206</v>
      </c>
      <c r="G402" s="296" t="s">
        <v>9208</v>
      </c>
      <c r="I402" s="7"/>
      <c r="J402" s="7" t="s">
        <v>74</v>
      </c>
      <c r="K402" s="7" t="s">
        <v>1160</v>
      </c>
      <c r="M402" s="7" t="s">
        <v>9217</v>
      </c>
      <c r="N402" s="7" t="s">
        <v>9217</v>
      </c>
    </row>
    <row r="403" ht="22.5" customHeight="1">
      <c r="A403" s="7" t="s">
        <v>9220</v>
      </c>
      <c r="B403" s="7" t="s">
        <v>2426</v>
      </c>
      <c r="C403" s="7"/>
      <c r="D403" s="7" t="s">
        <v>2468</v>
      </c>
      <c r="E403" s="7" t="s">
        <v>2483</v>
      </c>
      <c r="F403" s="7" t="s">
        <v>9222</v>
      </c>
      <c r="G403" s="296" t="s">
        <v>9224</v>
      </c>
      <c r="I403" s="7"/>
      <c r="J403" s="7" t="s">
        <v>83</v>
      </c>
      <c r="K403" s="7" t="s">
        <v>1416</v>
      </c>
      <c r="M403" s="7" t="s">
        <v>9236</v>
      </c>
      <c r="N403" s="7" t="s">
        <v>9236</v>
      </c>
    </row>
    <row r="404" ht="22.5" customHeight="1">
      <c r="A404" s="7" t="s">
        <v>9242</v>
      </c>
      <c r="B404" s="7" t="s">
        <v>2426</v>
      </c>
      <c r="C404" s="7"/>
      <c r="D404" s="7" t="s">
        <v>2468</v>
      </c>
      <c r="E404" s="7" t="s">
        <v>2483</v>
      </c>
      <c r="F404" s="7" t="s">
        <v>9245</v>
      </c>
      <c r="G404" s="296" t="s">
        <v>9246</v>
      </c>
      <c r="I404" s="7"/>
      <c r="J404" s="7" t="s">
        <v>50</v>
      </c>
      <c r="K404" s="7" t="s">
        <v>377</v>
      </c>
      <c r="M404" s="7" t="s">
        <v>9255</v>
      </c>
      <c r="N404" s="7" t="s">
        <v>9255</v>
      </c>
    </row>
    <row r="405" ht="22.5" customHeight="1">
      <c r="A405" s="7" t="s">
        <v>9257</v>
      </c>
      <c r="B405" s="7" t="s">
        <v>2426</v>
      </c>
      <c r="C405" s="7"/>
      <c r="D405" s="7" t="s">
        <v>2468</v>
      </c>
      <c r="E405" s="7" t="s">
        <v>2483</v>
      </c>
      <c r="F405" s="7" t="s">
        <v>9261</v>
      </c>
      <c r="G405" s="296" t="s">
        <v>9263</v>
      </c>
      <c r="I405" s="7"/>
      <c r="J405" s="7" t="s">
        <v>587</v>
      </c>
      <c r="K405" s="7" t="s">
        <v>482</v>
      </c>
      <c r="M405" s="7" t="s">
        <v>9271</v>
      </c>
      <c r="N405" s="7" t="s">
        <v>9271</v>
      </c>
    </row>
    <row r="406" ht="22.5" customHeight="1">
      <c r="A406" s="7" t="s">
        <v>9276</v>
      </c>
      <c r="B406" s="7" t="s">
        <v>2426</v>
      </c>
      <c r="C406" s="7"/>
      <c r="D406" s="7" t="s">
        <v>2468</v>
      </c>
      <c r="E406" s="7" t="s">
        <v>2483</v>
      </c>
      <c r="F406" s="7" t="s">
        <v>9280</v>
      </c>
      <c r="G406" s="296" t="s">
        <v>9281</v>
      </c>
      <c r="I406" s="7"/>
      <c r="J406" s="7" t="s">
        <v>48</v>
      </c>
      <c r="K406" s="7" t="s">
        <v>1164</v>
      </c>
      <c r="M406" s="7" t="s">
        <v>9297</v>
      </c>
      <c r="N406" s="7" t="s">
        <v>9297</v>
      </c>
    </row>
    <row r="407" ht="22.5" customHeight="1">
      <c r="A407" s="7" t="s">
        <v>9301</v>
      </c>
      <c r="B407" s="7" t="s">
        <v>2426</v>
      </c>
      <c r="C407" s="7"/>
      <c r="D407" s="7" t="s">
        <v>2468</v>
      </c>
      <c r="E407" s="7" t="s">
        <v>2483</v>
      </c>
      <c r="F407" s="7" t="s">
        <v>9305</v>
      </c>
      <c r="G407" s="296" t="s">
        <v>9307</v>
      </c>
      <c r="I407" s="7"/>
      <c r="J407" s="7" t="s">
        <v>160</v>
      </c>
      <c r="K407" s="7" t="s">
        <v>123</v>
      </c>
      <c r="M407" s="7" t="s">
        <v>9323</v>
      </c>
      <c r="N407" s="7" t="s">
        <v>9323</v>
      </c>
    </row>
    <row r="408" ht="22.5" customHeight="1">
      <c r="A408" s="7" t="s">
        <v>9327</v>
      </c>
      <c r="B408" s="7" t="s">
        <v>2426</v>
      </c>
      <c r="C408" s="7"/>
      <c r="D408" s="7" t="s">
        <v>2468</v>
      </c>
      <c r="E408" s="7" t="s">
        <v>2483</v>
      </c>
      <c r="F408" s="7" t="s">
        <v>9336</v>
      </c>
      <c r="G408" s="296" t="s">
        <v>9338</v>
      </c>
      <c r="I408" s="7"/>
      <c r="J408" s="7" t="s">
        <v>81</v>
      </c>
      <c r="K408" s="7" t="s">
        <v>136</v>
      </c>
      <c r="M408" s="7" t="s">
        <v>9346</v>
      </c>
      <c r="N408" s="7" t="s">
        <v>9346</v>
      </c>
    </row>
    <row r="409" ht="22.5" customHeight="1">
      <c r="A409" s="7" t="s">
        <v>9348</v>
      </c>
      <c r="B409" s="7" t="s">
        <v>2426</v>
      </c>
      <c r="C409" s="7"/>
      <c r="D409" s="7" t="s">
        <v>2468</v>
      </c>
      <c r="E409" s="7" t="s">
        <v>2483</v>
      </c>
      <c r="F409" s="7" t="s">
        <v>9356</v>
      </c>
      <c r="G409" s="296" t="s">
        <v>9358</v>
      </c>
      <c r="I409" s="7"/>
      <c r="J409" s="7" t="s">
        <v>174</v>
      </c>
      <c r="K409" s="7" t="s">
        <v>233</v>
      </c>
      <c r="M409" s="7" t="s">
        <v>9368</v>
      </c>
      <c r="N409" s="7" t="s">
        <v>9368</v>
      </c>
    </row>
    <row r="410" ht="22.5" customHeight="1">
      <c r="A410" s="7" t="s">
        <v>9370</v>
      </c>
      <c r="B410" s="7" t="s">
        <v>2426</v>
      </c>
      <c r="C410" s="7"/>
      <c r="D410" s="7" t="s">
        <v>2468</v>
      </c>
      <c r="E410" s="7" t="s">
        <v>2483</v>
      </c>
      <c r="F410" s="7" t="s">
        <v>9378</v>
      </c>
      <c r="G410" s="296" t="s">
        <v>9381</v>
      </c>
      <c r="I410" s="7"/>
      <c r="J410" s="7" t="s">
        <v>9</v>
      </c>
      <c r="K410" s="7" t="s">
        <v>1416</v>
      </c>
      <c r="M410" s="7" t="s">
        <v>9391</v>
      </c>
      <c r="N410" s="7" t="s">
        <v>9391</v>
      </c>
    </row>
    <row r="411" ht="22.5" customHeight="1">
      <c r="A411" s="7" t="s">
        <v>9394</v>
      </c>
      <c r="B411" s="7" t="s">
        <v>2426</v>
      </c>
      <c r="C411" s="7"/>
      <c r="D411" s="7" t="s">
        <v>2468</v>
      </c>
      <c r="E411" s="7" t="s">
        <v>2483</v>
      </c>
      <c r="F411" s="7" t="s">
        <v>9401</v>
      </c>
      <c r="G411" s="296" t="s">
        <v>9403</v>
      </c>
      <c r="I411" s="7"/>
      <c r="J411" s="7" t="s">
        <v>372</v>
      </c>
      <c r="K411" s="7" t="s">
        <v>170</v>
      </c>
      <c r="M411" s="7" t="s">
        <v>9415</v>
      </c>
      <c r="N411" s="7" t="s">
        <v>9415</v>
      </c>
    </row>
    <row r="412" ht="22.5" customHeight="1">
      <c r="A412" s="7" t="s">
        <v>9417</v>
      </c>
      <c r="B412" s="7" t="s">
        <v>2426</v>
      </c>
      <c r="C412" s="7"/>
      <c r="D412" s="7" t="s">
        <v>2468</v>
      </c>
      <c r="E412" s="7" t="s">
        <v>2483</v>
      </c>
      <c r="F412" s="7" t="s">
        <v>4384</v>
      </c>
      <c r="G412" s="296" t="s">
        <v>9424</v>
      </c>
      <c r="I412" s="7"/>
      <c r="J412" s="7" t="s">
        <v>215</v>
      </c>
      <c r="K412" s="7" t="s">
        <v>241</v>
      </c>
      <c r="M412" s="7" t="s">
        <v>9432</v>
      </c>
      <c r="N412" s="7" t="s">
        <v>9432</v>
      </c>
    </row>
    <row r="413" ht="22.5" customHeight="1">
      <c r="A413" s="7" t="s">
        <v>9435</v>
      </c>
      <c r="B413" s="7" t="s">
        <v>2426</v>
      </c>
      <c r="C413" s="7"/>
      <c r="D413" s="7" t="s">
        <v>2468</v>
      </c>
      <c r="E413" s="7" t="s">
        <v>2483</v>
      </c>
      <c r="F413" s="7" t="s">
        <v>9440</v>
      </c>
      <c r="G413" s="296" t="s">
        <v>9442</v>
      </c>
      <c r="I413" s="7"/>
      <c r="J413" s="7" t="s">
        <v>94</v>
      </c>
      <c r="K413" s="7" t="s">
        <v>779</v>
      </c>
      <c r="M413" s="7" t="s">
        <v>9448</v>
      </c>
      <c r="N413" s="7" t="s">
        <v>9448</v>
      </c>
    </row>
    <row r="414" ht="22.5" customHeight="1">
      <c r="A414" s="7" t="s">
        <v>9449</v>
      </c>
      <c r="B414" s="7" t="s">
        <v>2426</v>
      </c>
      <c r="C414" s="7"/>
      <c r="D414" s="7" t="s">
        <v>2468</v>
      </c>
      <c r="E414" s="7" t="s">
        <v>2483</v>
      </c>
      <c r="F414" s="7" t="s">
        <v>9453</v>
      </c>
      <c r="G414" s="296" t="s">
        <v>9457</v>
      </c>
      <c r="I414" s="7"/>
      <c r="J414" s="7" t="s">
        <v>183</v>
      </c>
      <c r="K414" s="7" t="s">
        <v>1353</v>
      </c>
      <c r="M414" s="7" t="s">
        <v>9468</v>
      </c>
      <c r="N414" s="7" t="s">
        <v>9468</v>
      </c>
    </row>
    <row r="415" ht="22.5" customHeight="1">
      <c r="A415" s="7" t="s">
        <v>9470</v>
      </c>
      <c r="B415" s="7" t="s">
        <v>2426</v>
      </c>
      <c r="C415" s="7"/>
      <c r="D415" s="7" t="s">
        <v>2468</v>
      </c>
      <c r="E415" s="7" t="s">
        <v>2483</v>
      </c>
      <c r="F415" s="7" t="s">
        <v>9476</v>
      </c>
      <c r="G415" s="296" t="s">
        <v>9478</v>
      </c>
      <c r="I415" s="7"/>
      <c r="J415" s="7" t="s">
        <v>61</v>
      </c>
      <c r="K415" s="7" t="s">
        <v>377</v>
      </c>
      <c r="M415" s="7" t="s">
        <v>9486</v>
      </c>
      <c r="N415" s="7" t="s">
        <v>9486</v>
      </c>
    </row>
    <row r="416" ht="22.5" customHeight="1">
      <c r="A416" s="7" t="s">
        <v>9490</v>
      </c>
      <c r="B416" s="7" t="s">
        <v>2426</v>
      </c>
      <c r="C416" s="7"/>
      <c r="D416" s="7" t="s">
        <v>2468</v>
      </c>
      <c r="E416" s="7" t="s">
        <v>2483</v>
      </c>
      <c r="F416" s="7" t="s">
        <v>9495</v>
      </c>
      <c r="G416" s="296" t="s">
        <v>9497</v>
      </c>
      <c r="I416" s="7"/>
      <c r="J416" s="7" t="s">
        <v>251</v>
      </c>
      <c r="K416" s="7" t="s">
        <v>241</v>
      </c>
      <c r="M416" s="7" t="s">
        <v>9506</v>
      </c>
      <c r="N416" s="7" t="s">
        <v>9506</v>
      </c>
    </row>
    <row r="417" ht="22.5" customHeight="1">
      <c r="A417" s="7" t="s">
        <v>9511</v>
      </c>
      <c r="B417" s="7" t="s">
        <v>2230</v>
      </c>
      <c r="C417" s="7"/>
      <c r="D417" s="7" t="s">
        <v>2256</v>
      </c>
      <c r="E417" s="7" t="s">
        <v>5020</v>
      </c>
      <c r="F417" s="7" t="s">
        <v>9513</v>
      </c>
      <c r="G417" s="296" t="s">
        <v>9515</v>
      </c>
      <c r="I417" s="7"/>
      <c r="J417" s="7" t="s">
        <v>215</v>
      </c>
      <c r="K417" s="7" t="s">
        <v>241</v>
      </c>
      <c r="M417" s="7" t="s">
        <v>9527</v>
      </c>
      <c r="N417" s="7" t="s">
        <v>9527</v>
      </c>
    </row>
    <row r="418" ht="22.5" customHeight="1">
      <c r="A418" s="7" t="s">
        <v>9530</v>
      </c>
      <c r="B418" s="7" t="s">
        <v>2230</v>
      </c>
      <c r="C418" s="7"/>
      <c r="D418" s="7" t="s">
        <v>2256</v>
      </c>
      <c r="E418" s="7" t="s">
        <v>4533</v>
      </c>
      <c r="F418" s="7" t="s">
        <v>9537</v>
      </c>
      <c r="G418" s="296" t="s">
        <v>9539</v>
      </c>
      <c r="I418" s="7"/>
      <c r="J418" s="7" t="s">
        <v>112</v>
      </c>
      <c r="K418" s="7" t="s">
        <v>115</v>
      </c>
      <c r="M418" s="7" t="s">
        <v>9546</v>
      </c>
      <c r="N418" s="7" t="s">
        <v>9546</v>
      </c>
    </row>
    <row r="419" ht="22.5" customHeight="1">
      <c r="A419" s="7" t="s">
        <v>9550</v>
      </c>
      <c r="B419" s="7" t="s">
        <v>2230</v>
      </c>
      <c r="C419" s="7"/>
      <c r="D419" s="7" t="s">
        <v>2256</v>
      </c>
      <c r="E419" s="7" t="s">
        <v>4543</v>
      </c>
      <c r="F419" s="7" t="s">
        <v>9552</v>
      </c>
      <c r="G419" s="296" t="s">
        <v>9554</v>
      </c>
      <c r="I419" s="7"/>
      <c r="J419" s="7" t="s">
        <v>152</v>
      </c>
      <c r="K419" s="7" t="s">
        <v>153</v>
      </c>
      <c r="M419" s="7" t="s">
        <v>9567</v>
      </c>
      <c r="N419" s="7" t="s">
        <v>9567</v>
      </c>
    </row>
    <row r="420" ht="22.5" customHeight="1">
      <c r="A420" s="7" t="s">
        <v>9572</v>
      </c>
      <c r="B420" s="7" t="s">
        <v>2230</v>
      </c>
      <c r="C420" s="7"/>
      <c r="D420" s="7" t="s">
        <v>2256</v>
      </c>
      <c r="E420" s="7" t="s">
        <v>4552</v>
      </c>
      <c r="F420" s="7" t="s">
        <v>9575</v>
      </c>
      <c r="G420" s="296" t="s">
        <v>9578</v>
      </c>
      <c r="I420" s="7"/>
      <c r="J420" s="7" t="s">
        <v>89</v>
      </c>
      <c r="K420" s="7" t="s">
        <v>116</v>
      </c>
      <c r="M420" s="7" t="s">
        <v>9585</v>
      </c>
      <c r="N420" s="7" t="s">
        <v>9585</v>
      </c>
    </row>
    <row r="421" ht="22.5" customHeight="1">
      <c r="A421" s="7" t="s">
        <v>9586</v>
      </c>
      <c r="B421" s="7" t="s">
        <v>2230</v>
      </c>
      <c r="C421" s="7"/>
      <c r="D421" s="7" t="s">
        <v>2256</v>
      </c>
      <c r="E421" s="7" t="s">
        <v>4562</v>
      </c>
      <c r="F421" s="7" t="s">
        <v>9587</v>
      </c>
      <c r="G421" s="296" t="s">
        <v>9589</v>
      </c>
      <c r="I421" s="7"/>
      <c r="J421" s="7" t="s">
        <v>99</v>
      </c>
      <c r="K421" s="7" t="s">
        <v>228</v>
      </c>
      <c r="M421" s="7" t="s">
        <v>9596</v>
      </c>
      <c r="N421" s="7" t="s">
        <v>9596</v>
      </c>
    </row>
    <row r="422" ht="22.5" customHeight="1">
      <c r="A422" s="7" t="s">
        <v>9597</v>
      </c>
      <c r="B422" s="7" t="s">
        <v>2230</v>
      </c>
      <c r="C422" s="7"/>
      <c r="D422" s="7" t="s">
        <v>2256</v>
      </c>
      <c r="E422" s="7" t="s">
        <v>4572</v>
      </c>
      <c r="F422" s="7" t="s">
        <v>9606</v>
      </c>
      <c r="G422" s="296" t="s">
        <v>9608</v>
      </c>
      <c r="I422" s="7"/>
      <c r="J422" s="7" t="s">
        <v>178</v>
      </c>
      <c r="K422" s="7" t="s">
        <v>258</v>
      </c>
      <c r="M422" s="7" t="s">
        <v>9618</v>
      </c>
      <c r="N422" s="7" t="s">
        <v>9618</v>
      </c>
    </row>
    <row r="423" ht="22.5" customHeight="1">
      <c r="A423" s="7" t="s">
        <v>9619</v>
      </c>
      <c r="B423" s="7" t="s">
        <v>2230</v>
      </c>
      <c r="C423" s="7"/>
      <c r="D423" s="7" t="s">
        <v>2256</v>
      </c>
      <c r="E423" s="7" t="s">
        <v>4586</v>
      </c>
      <c r="F423" s="7" t="s">
        <v>9626</v>
      </c>
      <c r="G423" s="296" t="s">
        <v>9629</v>
      </c>
      <c r="I423" s="7"/>
      <c r="J423" s="7" t="s">
        <v>295</v>
      </c>
      <c r="K423" s="7" t="s">
        <v>234</v>
      </c>
      <c r="M423" s="7" t="s">
        <v>9639</v>
      </c>
      <c r="N423" s="7" t="s">
        <v>9639</v>
      </c>
    </row>
    <row r="424" ht="22.5" customHeight="1">
      <c r="A424" s="7" t="s">
        <v>9643</v>
      </c>
      <c r="B424" s="7" t="s">
        <v>2230</v>
      </c>
      <c r="C424" s="7"/>
      <c r="D424" s="7" t="s">
        <v>2256</v>
      </c>
      <c r="E424" s="7" t="s">
        <v>4597</v>
      </c>
      <c r="F424" s="7" t="s">
        <v>9646</v>
      </c>
      <c r="G424" s="296" t="s">
        <v>9648</v>
      </c>
      <c r="I424" s="7"/>
      <c r="J424" s="7" t="s">
        <v>284</v>
      </c>
      <c r="K424" s="7" t="s">
        <v>323</v>
      </c>
      <c r="M424" s="7" t="s">
        <v>9659</v>
      </c>
      <c r="N424" s="7" t="s">
        <v>9659</v>
      </c>
    </row>
    <row r="425" ht="22.5" customHeight="1">
      <c r="A425" s="7" t="s">
        <v>9665</v>
      </c>
      <c r="B425" s="7" t="s">
        <v>2230</v>
      </c>
      <c r="C425" s="7"/>
      <c r="D425" s="7" t="s">
        <v>2256</v>
      </c>
      <c r="E425" s="7" t="s">
        <v>4606</v>
      </c>
      <c r="F425" s="7" t="s">
        <v>9668</v>
      </c>
      <c r="G425" s="296" t="s">
        <v>9670</v>
      </c>
      <c r="I425" s="7"/>
      <c r="J425" s="7" t="s">
        <v>143</v>
      </c>
      <c r="K425" s="7" t="s">
        <v>345</v>
      </c>
      <c r="M425" s="7" t="s">
        <v>9679</v>
      </c>
      <c r="N425" s="7" t="s">
        <v>9679</v>
      </c>
    </row>
    <row r="426" ht="22.5" customHeight="1">
      <c r="A426" s="7" t="s">
        <v>9683</v>
      </c>
      <c r="B426" s="7" t="s">
        <v>2230</v>
      </c>
      <c r="C426" s="7"/>
      <c r="D426" s="7" t="s">
        <v>2256</v>
      </c>
      <c r="E426" s="7" t="s">
        <v>4615</v>
      </c>
      <c r="F426" s="7" t="s">
        <v>9688</v>
      </c>
      <c r="G426" s="296" t="s">
        <v>9690</v>
      </c>
      <c r="I426" s="7"/>
      <c r="J426" s="7" t="s">
        <v>370</v>
      </c>
      <c r="K426" s="7" t="s">
        <v>153</v>
      </c>
      <c r="M426" s="7" t="s">
        <v>9696</v>
      </c>
      <c r="N426" s="7" t="s">
        <v>9696</v>
      </c>
    </row>
    <row r="427" ht="22.5" customHeight="1">
      <c r="A427" s="7" t="s">
        <v>9697</v>
      </c>
      <c r="B427" s="7" t="s">
        <v>2230</v>
      </c>
      <c r="C427" s="7"/>
      <c r="D427" s="7" t="s">
        <v>2256</v>
      </c>
      <c r="E427" s="7" t="s">
        <v>4626</v>
      </c>
      <c r="F427" s="7" t="s">
        <v>9698</v>
      </c>
      <c r="G427" s="296" t="s">
        <v>9699</v>
      </c>
      <c r="I427" s="7"/>
      <c r="J427" s="7" t="s">
        <v>106</v>
      </c>
      <c r="K427" s="7" t="s">
        <v>120</v>
      </c>
      <c r="M427" s="7" t="s">
        <v>9705</v>
      </c>
      <c r="N427" s="7" t="s">
        <v>9705</v>
      </c>
    </row>
    <row r="428" ht="22.5" customHeight="1">
      <c r="A428" s="7" t="s">
        <v>9706</v>
      </c>
      <c r="B428" s="7" t="s">
        <v>2230</v>
      </c>
      <c r="C428" s="7"/>
      <c r="D428" s="7" t="s">
        <v>2256</v>
      </c>
      <c r="E428" s="7" t="s">
        <v>4637</v>
      </c>
      <c r="F428" s="7" t="s">
        <v>9707</v>
      </c>
      <c r="G428" s="296" t="s">
        <v>9709</v>
      </c>
      <c r="I428" s="7"/>
      <c r="J428" s="7" t="s">
        <v>214</v>
      </c>
      <c r="K428" s="7" t="s">
        <v>156</v>
      </c>
      <c r="M428" s="7" t="s">
        <v>9714</v>
      </c>
      <c r="N428" s="7" t="s">
        <v>9714</v>
      </c>
    </row>
    <row r="429" ht="22.5" customHeight="1">
      <c r="A429" s="7" t="s">
        <v>9715</v>
      </c>
      <c r="B429" s="7" t="s">
        <v>2230</v>
      </c>
      <c r="C429" s="7"/>
      <c r="D429" s="7" t="s">
        <v>2256</v>
      </c>
      <c r="E429" s="7" t="s">
        <v>4648</v>
      </c>
      <c r="F429" s="7" t="s">
        <v>9724</v>
      </c>
      <c r="G429" s="296" t="s">
        <v>9726</v>
      </c>
      <c r="I429" s="7"/>
      <c r="J429" s="7" t="s">
        <v>239</v>
      </c>
      <c r="K429" s="7" t="s">
        <v>526</v>
      </c>
      <c r="M429" s="7" t="s">
        <v>9734</v>
      </c>
      <c r="N429" s="7" t="s">
        <v>9734</v>
      </c>
    </row>
    <row r="430" ht="22.5" customHeight="1">
      <c r="A430" s="7" t="s">
        <v>9736</v>
      </c>
      <c r="B430" s="7" t="s">
        <v>2230</v>
      </c>
      <c r="C430" s="7"/>
      <c r="D430" s="7" t="s">
        <v>2256</v>
      </c>
      <c r="E430" s="7" t="s">
        <v>4660</v>
      </c>
      <c r="F430" s="7" t="s">
        <v>9739</v>
      </c>
      <c r="G430" s="296" t="s">
        <v>9742</v>
      </c>
      <c r="I430" s="7"/>
      <c r="J430" s="7" t="s">
        <v>177</v>
      </c>
      <c r="K430" s="7" t="s">
        <v>159</v>
      </c>
      <c r="M430" s="7" t="s">
        <v>9748</v>
      </c>
      <c r="N430" s="7" t="s">
        <v>9748</v>
      </c>
    </row>
    <row r="431" ht="22.5" customHeight="1">
      <c r="A431" s="7" t="s">
        <v>9751</v>
      </c>
      <c r="B431" s="7" t="s">
        <v>2230</v>
      </c>
      <c r="C431" s="7"/>
      <c r="D431" s="7" t="s">
        <v>2256</v>
      </c>
      <c r="E431" s="7" t="s">
        <v>4669</v>
      </c>
      <c r="F431" s="7" t="s">
        <v>9756</v>
      </c>
      <c r="G431" s="296" t="s">
        <v>9757</v>
      </c>
      <c r="I431" s="7"/>
      <c r="J431" s="7" t="s">
        <v>192</v>
      </c>
      <c r="K431" s="7" t="s">
        <v>615</v>
      </c>
      <c r="M431" s="7" t="s">
        <v>9762</v>
      </c>
      <c r="N431" s="7" t="s">
        <v>9762</v>
      </c>
    </row>
    <row r="432" ht="22.5" customHeight="1">
      <c r="A432" s="7" t="s">
        <v>9764</v>
      </c>
      <c r="B432" s="7" t="s">
        <v>2230</v>
      </c>
      <c r="C432" s="7"/>
      <c r="D432" s="7" t="s">
        <v>2256</v>
      </c>
      <c r="E432" s="7" t="s">
        <v>4681</v>
      </c>
      <c r="F432" s="7" t="s">
        <v>9766</v>
      </c>
      <c r="G432" s="296" t="s">
        <v>9767</v>
      </c>
      <c r="I432" s="7"/>
      <c r="J432" s="7" t="s">
        <v>132</v>
      </c>
      <c r="K432" s="7" t="s">
        <v>265</v>
      </c>
      <c r="M432" s="7" t="s">
        <v>9772</v>
      </c>
      <c r="N432" s="7" t="s">
        <v>9772</v>
      </c>
    </row>
    <row r="433" ht="22.5" customHeight="1">
      <c r="A433" s="7" t="s">
        <v>9773</v>
      </c>
      <c r="B433" s="7" t="s">
        <v>2230</v>
      </c>
      <c r="C433" s="7"/>
      <c r="D433" s="7" t="s">
        <v>2256</v>
      </c>
      <c r="E433" s="7" t="s">
        <v>4691</v>
      </c>
      <c r="F433" s="7" t="s">
        <v>9775</v>
      </c>
      <c r="G433" s="296" t="s">
        <v>9778</v>
      </c>
      <c r="I433" s="7"/>
      <c r="J433" s="7" t="s">
        <v>151</v>
      </c>
      <c r="K433" s="7" t="s">
        <v>233</v>
      </c>
      <c r="M433" s="7" t="s">
        <v>9788</v>
      </c>
      <c r="N433" s="7" t="s">
        <v>9788</v>
      </c>
    </row>
    <row r="434" ht="22.5" customHeight="1">
      <c r="A434" s="7" t="s">
        <v>9790</v>
      </c>
      <c r="B434" s="7" t="s">
        <v>2230</v>
      </c>
      <c r="C434" s="7"/>
      <c r="D434" s="7" t="s">
        <v>2256</v>
      </c>
      <c r="E434" s="7" t="s">
        <v>4705</v>
      </c>
      <c r="F434" s="7" t="s">
        <v>9798</v>
      </c>
      <c r="G434" s="296" t="s">
        <v>9799</v>
      </c>
      <c r="I434" s="7"/>
      <c r="J434" s="7" t="s">
        <v>121</v>
      </c>
      <c r="K434" s="7" t="s">
        <v>771</v>
      </c>
      <c r="M434" s="7" t="s">
        <v>9806</v>
      </c>
      <c r="N434" s="7" t="s">
        <v>9806</v>
      </c>
    </row>
    <row r="435" ht="22.5" customHeight="1">
      <c r="A435" s="7" t="s">
        <v>9807</v>
      </c>
      <c r="B435" s="7" t="s">
        <v>2230</v>
      </c>
      <c r="C435" s="7"/>
      <c r="D435" s="7" t="s">
        <v>2256</v>
      </c>
      <c r="E435" s="7" t="s">
        <v>4718</v>
      </c>
      <c r="F435" s="7" t="s">
        <v>9809</v>
      </c>
      <c r="G435" s="296" t="s">
        <v>9810</v>
      </c>
      <c r="I435" s="7"/>
      <c r="J435" s="7" t="s">
        <v>34</v>
      </c>
      <c r="K435" s="7" t="s">
        <v>158</v>
      </c>
      <c r="M435" s="7" t="s">
        <v>9811</v>
      </c>
      <c r="N435" s="7" t="s">
        <v>9811</v>
      </c>
    </row>
    <row r="436" ht="22.5" customHeight="1">
      <c r="A436" s="7" t="s">
        <v>9814</v>
      </c>
      <c r="B436" s="7" t="s">
        <v>2230</v>
      </c>
      <c r="C436" s="7"/>
      <c r="D436" s="7" t="s">
        <v>2256</v>
      </c>
      <c r="E436" s="7" t="s">
        <v>4730</v>
      </c>
      <c r="F436" s="7" t="s">
        <v>9818</v>
      </c>
      <c r="G436" s="296" t="s">
        <v>9819</v>
      </c>
      <c r="I436" s="7"/>
      <c r="J436" s="7" t="s">
        <v>278</v>
      </c>
      <c r="K436" s="7" t="s">
        <v>136</v>
      </c>
      <c r="M436" s="7" t="s">
        <v>9820</v>
      </c>
      <c r="N436" s="7" t="s">
        <v>9820</v>
      </c>
    </row>
    <row r="437" ht="22.5" customHeight="1">
      <c r="A437" s="7" t="s">
        <v>9821</v>
      </c>
      <c r="B437" s="7" t="s">
        <v>2230</v>
      </c>
      <c r="C437" s="7"/>
      <c r="D437" s="7" t="s">
        <v>2256</v>
      </c>
      <c r="E437" s="7" t="s">
        <v>4740</v>
      </c>
      <c r="F437" s="7" t="s">
        <v>9823</v>
      </c>
      <c r="G437" s="296" t="s">
        <v>9824</v>
      </c>
      <c r="I437" s="7"/>
      <c r="J437" s="7" t="s">
        <v>110</v>
      </c>
      <c r="K437" s="7" t="s">
        <v>125</v>
      </c>
      <c r="M437" s="7" t="s">
        <v>9831</v>
      </c>
      <c r="N437" s="7" t="s">
        <v>9831</v>
      </c>
    </row>
    <row r="438" ht="22.5" customHeight="1">
      <c r="A438" s="7" t="s">
        <v>9832</v>
      </c>
      <c r="B438" s="7" t="s">
        <v>2230</v>
      </c>
      <c r="C438" s="7"/>
      <c r="D438" s="7" t="s">
        <v>2256</v>
      </c>
      <c r="E438" s="7" t="s">
        <v>4751</v>
      </c>
      <c r="F438" s="7" t="s">
        <v>9836</v>
      </c>
      <c r="G438" s="296" t="s">
        <v>9837</v>
      </c>
      <c r="I438" s="7"/>
      <c r="J438" s="7" t="s">
        <v>56</v>
      </c>
      <c r="K438" s="7" t="s">
        <v>376</v>
      </c>
      <c r="M438" s="7" t="s">
        <v>9842</v>
      </c>
      <c r="N438" s="7" t="s">
        <v>9842</v>
      </c>
    </row>
    <row r="439" ht="22.5" customHeight="1">
      <c r="A439" s="7" t="s">
        <v>9844</v>
      </c>
      <c r="B439" s="7" t="s">
        <v>2230</v>
      </c>
      <c r="C439" s="7"/>
      <c r="D439" s="7" t="s">
        <v>2256</v>
      </c>
      <c r="E439" s="7" t="s">
        <v>4761</v>
      </c>
      <c r="F439" s="7" t="s">
        <v>9850</v>
      </c>
      <c r="G439" s="296" t="s">
        <v>9852</v>
      </c>
      <c r="I439" s="7"/>
      <c r="J439" s="7" t="s">
        <v>126</v>
      </c>
      <c r="K439" s="7" t="s">
        <v>204</v>
      </c>
      <c r="M439" s="7" t="s">
        <v>9858</v>
      </c>
      <c r="N439" s="7" t="s">
        <v>9858</v>
      </c>
    </row>
    <row r="440" ht="22.5" customHeight="1">
      <c r="A440" s="7" t="s">
        <v>9860</v>
      </c>
      <c r="B440" s="7" t="s">
        <v>2230</v>
      </c>
      <c r="C440" s="7"/>
      <c r="D440" s="7" t="s">
        <v>2256</v>
      </c>
      <c r="E440" s="7" t="s">
        <v>4771</v>
      </c>
      <c r="F440" s="7" t="s">
        <v>9868</v>
      </c>
      <c r="G440" s="296" t="s">
        <v>9869</v>
      </c>
      <c r="I440" s="7"/>
      <c r="J440" s="7" t="s">
        <v>62</v>
      </c>
      <c r="K440" s="7" t="s">
        <v>771</v>
      </c>
      <c r="M440" s="7" t="s">
        <v>9873</v>
      </c>
      <c r="N440" s="7" t="s">
        <v>9873</v>
      </c>
    </row>
    <row r="441" ht="22.5" customHeight="1">
      <c r="A441" s="7" t="s">
        <v>9877</v>
      </c>
      <c r="B441" s="7" t="s">
        <v>2230</v>
      </c>
      <c r="C441" s="7"/>
      <c r="D441" s="7" t="s">
        <v>2256</v>
      </c>
      <c r="E441" s="7" t="s">
        <v>4784</v>
      </c>
      <c r="F441" s="7" t="s">
        <v>9881</v>
      </c>
      <c r="G441" s="296" t="s">
        <v>9882</v>
      </c>
      <c r="I441" s="7"/>
      <c r="J441" s="7" t="s">
        <v>97</v>
      </c>
      <c r="K441" s="7" t="s">
        <v>692</v>
      </c>
      <c r="M441" s="7" t="s">
        <v>9888</v>
      </c>
      <c r="N441" s="7" t="s">
        <v>9888</v>
      </c>
    </row>
    <row r="442" ht="22.5" customHeight="1">
      <c r="A442" s="7" t="s">
        <v>9890</v>
      </c>
      <c r="B442" s="7" t="s">
        <v>2230</v>
      </c>
      <c r="C442" s="7"/>
      <c r="D442" s="7" t="s">
        <v>2256</v>
      </c>
      <c r="E442" s="7" t="s">
        <v>4795</v>
      </c>
      <c r="F442" s="7" t="s">
        <v>9892</v>
      </c>
      <c r="G442" s="296" t="s">
        <v>9893</v>
      </c>
      <c r="I442" s="7"/>
      <c r="J442" s="7" t="s">
        <v>66</v>
      </c>
      <c r="K442" s="7" t="s">
        <v>1160</v>
      </c>
      <c r="M442" s="7" t="s">
        <v>9894</v>
      </c>
      <c r="N442" s="7" t="s">
        <v>9894</v>
      </c>
    </row>
    <row r="443" ht="22.5" customHeight="1">
      <c r="A443" s="7" t="s">
        <v>9896</v>
      </c>
      <c r="B443" s="7" t="s">
        <v>2230</v>
      </c>
      <c r="C443" s="7"/>
      <c r="D443" s="7" t="s">
        <v>2256</v>
      </c>
      <c r="E443" s="7" t="s">
        <v>4807</v>
      </c>
      <c r="F443" s="7" t="s">
        <v>9901</v>
      </c>
      <c r="G443" s="296" t="s">
        <v>9902</v>
      </c>
      <c r="I443" s="7"/>
      <c r="J443" s="7" t="s">
        <v>113</v>
      </c>
      <c r="K443" s="7" t="s">
        <v>262</v>
      </c>
      <c r="M443" s="7" t="s">
        <v>9904</v>
      </c>
      <c r="N443" s="7" t="s">
        <v>9904</v>
      </c>
    </row>
    <row r="444" ht="22.5" customHeight="1">
      <c r="A444" s="7" t="s">
        <v>9907</v>
      </c>
      <c r="B444" s="7" t="s">
        <v>2230</v>
      </c>
      <c r="C444" s="7"/>
      <c r="D444" s="7" t="s">
        <v>2256</v>
      </c>
      <c r="E444" s="7" t="s">
        <v>4819</v>
      </c>
      <c r="F444" s="7" t="s">
        <v>9909</v>
      </c>
      <c r="G444" s="296" t="s">
        <v>9911</v>
      </c>
      <c r="I444" s="7"/>
      <c r="J444" s="7" t="s">
        <v>335</v>
      </c>
      <c r="K444" s="7" t="s">
        <v>332</v>
      </c>
      <c r="M444" s="7" t="s">
        <v>9919</v>
      </c>
      <c r="N444" s="7" t="s">
        <v>9919</v>
      </c>
    </row>
    <row r="445" ht="22.5" customHeight="1">
      <c r="A445" s="7" t="s">
        <v>9922</v>
      </c>
      <c r="B445" s="7" t="s">
        <v>2230</v>
      </c>
      <c r="C445" s="7"/>
      <c r="D445" s="7" t="s">
        <v>2256</v>
      </c>
      <c r="E445" s="7" t="s">
        <v>4831</v>
      </c>
      <c r="F445" s="7" t="s">
        <v>9924</v>
      </c>
      <c r="G445" s="296" t="s">
        <v>9926</v>
      </c>
      <c r="I445" s="7"/>
      <c r="J445" s="7" t="s">
        <v>45</v>
      </c>
      <c r="K445" s="7" t="s">
        <v>377</v>
      </c>
      <c r="M445" s="7" t="s">
        <v>9931</v>
      </c>
      <c r="N445" s="7" t="s">
        <v>9931</v>
      </c>
    </row>
    <row r="446" ht="22.5" customHeight="1">
      <c r="A446" s="7" t="s">
        <v>9932</v>
      </c>
      <c r="B446" s="7" t="s">
        <v>2230</v>
      </c>
      <c r="C446" s="7"/>
      <c r="D446" s="7" t="s">
        <v>2256</v>
      </c>
      <c r="E446" s="7" t="s">
        <v>4841</v>
      </c>
      <c r="F446" s="7" t="s">
        <v>9938</v>
      </c>
      <c r="G446" s="296" t="s">
        <v>9939</v>
      </c>
      <c r="I446" s="7"/>
      <c r="J446" s="7" t="s">
        <v>490</v>
      </c>
      <c r="K446" s="7" t="s">
        <v>940</v>
      </c>
      <c r="M446" s="7" t="s">
        <v>9942</v>
      </c>
      <c r="N446" s="7" t="s">
        <v>9942</v>
      </c>
    </row>
    <row r="447" ht="22.5" customHeight="1">
      <c r="A447" s="7" t="s">
        <v>9946</v>
      </c>
      <c r="B447" s="7" t="s">
        <v>2230</v>
      </c>
      <c r="C447" s="7"/>
      <c r="D447" s="7" t="s">
        <v>2256</v>
      </c>
      <c r="E447" s="7" t="s">
        <v>4853</v>
      </c>
      <c r="F447" s="7" t="s">
        <v>9947</v>
      </c>
      <c r="G447" s="296" t="s">
        <v>9948</v>
      </c>
      <c r="I447" s="7"/>
      <c r="J447" s="7" t="s">
        <v>292</v>
      </c>
      <c r="K447" s="7" t="s">
        <v>1281</v>
      </c>
      <c r="M447" s="7" t="s">
        <v>9956</v>
      </c>
      <c r="N447" s="7" t="s">
        <v>9956</v>
      </c>
    </row>
    <row r="448" ht="22.5" customHeight="1">
      <c r="A448" s="7" t="s">
        <v>9958</v>
      </c>
      <c r="B448" s="7" t="s">
        <v>2230</v>
      </c>
      <c r="C448" s="7"/>
      <c r="D448" s="7" t="s">
        <v>2256</v>
      </c>
      <c r="E448" s="7" t="s">
        <v>4867</v>
      </c>
      <c r="F448" s="7" t="s">
        <v>9961</v>
      </c>
      <c r="G448" s="296" t="s">
        <v>9963</v>
      </c>
      <c r="I448" s="7"/>
      <c r="J448" s="7" t="s">
        <v>599</v>
      </c>
      <c r="K448" s="7" t="s">
        <v>201</v>
      </c>
      <c r="M448" s="7" t="s">
        <v>9973</v>
      </c>
      <c r="N448" s="7" t="s">
        <v>9973</v>
      </c>
    </row>
    <row r="449" ht="22.5" customHeight="1">
      <c r="A449" s="7" t="s">
        <v>9976</v>
      </c>
      <c r="B449" s="7" t="s">
        <v>2230</v>
      </c>
      <c r="C449" s="7"/>
      <c r="D449" s="7" t="s">
        <v>2256</v>
      </c>
      <c r="E449" s="7" t="s">
        <v>4877</v>
      </c>
      <c r="F449" s="7" t="s">
        <v>9983</v>
      </c>
      <c r="G449" s="296" t="s">
        <v>9986</v>
      </c>
      <c r="I449" s="7"/>
      <c r="J449" s="7" t="s">
        <v>188</v>
      </c>
      <c r="K449" s="7" t="s">
        <v>987</v>
      </c>
      <c r="M449" s="7" t="s">
        <v>9993</v>
      </c>
      <c r="N449" s="7" t="s">
        <v>9993</v>
      </c>
    </row>
    <row r="450" ht="22.5" customHeight="1">
      <c r="A450" s="7" t="s">
        <v>9995</v>
      </c>
      <c r="B450" s="7" t="s">
        <v>2230</v>
      </c>
      <c r="C450" s="7"/>
      <c r="D450" s="7" t="s">
        <v>2256</v>
      </c>
      <c r="E450" s="7" t="s">
        <v>4888</v>
      </c>
      <c r="F450" s="7" t="s">
        <v>9996</v>
      </c>
      <c r="G450" s="296" t="s">
        <v>9997</v>
      </c>
      <c r="I450" s="7"/>
      <c r="J450" s="7" t="s">
        <v>104</v>
      </c>
      <c r="K450" s="7" t="s">
        <v>781</v>
      </c>
      <c r="M450" s="7" t="s">
        <v>10003</v>
      </c>
      <c r="N450" s="7" t="s">
        <v>10003</v>
      </c>
    </row>
    <row r="451" ht="22.5" customHeight="1">
      <c r="A451" s="7" t="s">
        <v>10009</v>
      </c>
      <c r="B451" s="7" t="s">
        <v>2230</v>
      </c>
      <c r="C451" s="7"/>
      <c r="D451" s="7" t="s">
        <v>2256</v>
      </c>
      <c r="E451" s="7" t="s">
        <v>4897</v>
      </c>
      <c r="F451" s="7" t="s">
        <v>10013</v>
      </c>
      <c r="G451" s="296" t="s">
        <v>10015</v>
      </c>
      <c r="I451" s="7"/>
      <c r="J451" s="7" t="s">
        <v>65</v>
      </c>
      <c r="K451" s="7" t="s">
        <v>230</v>
      </c>
      <c r="M451" s="7" t="s">
        <v>10022</v>
      </c>
      <c r="N451" s="7" t="s">
        <v>10022</v>
      </c>
    </row>
    <row r="452" ht="22.5" customHeight="1">
      <c r="A452" s="7" t="s">
        <v>10029</v>
      </c>
      <c r="B452" s="7" t="s">
        <v>2230</v>
      </c>
      <c r="C452" s="7"/>
      <c r="D452" s="7" t="s">
        <v>2256</v>
      </c>
      <c r="E452" s="7" t="s">
        <v>4910</v>
      </c>
      <c r="F452" s="7" t="s">
        <v>10033</v>
      </c>
      <c r="G452" s="296" t="s">
        <v>10034</v>
      </c>
      <c r="I452" s="7"/>
      <c r="J452" s="7" t="s">
        <v>74</v>
      </c>
      <c r="K452" s="7" t="s">
        <v>1160</v>
      </c>
      <c r="M452" s="7" t="s">
        <v>10043</v>
      </c>
      <c r="N452" s="7" t="s">
        <v>10043</v>
      </c>
    </row>
    <row r="453" ht="22.5" customHeight="1">
      <c r="A453" s="7" t="s">
        <v>10045</v>
      </c>
      <c r="B453" s="7" t="s">
        <v>2230</v>
      </c>
      <c r="C453" s="7"/>
      <c r="D453" s="7" t="s">
        <v>2256</v>
      </c>
      <c r="E453" s="7" t="s">
        <v>4920</v>
      </c>
      <c r="F453" s="7" t="s">
        <v>10047</v>
      </c>
      <c r="G453" s="296" t="s">
        <v>10048</v>
      </c>
      <c r="I453" s="7"/>
      <c r="J453" s="7" t="s">
        <v>83</v>
      </c>
      <c r="K453" s="7" t="s">
        <v>1416</v>
      </c>
      <c r="M453" s="7" t="s">
        <v>10057</v>
      </c>
      <c r="N453" s="7" t="s">
        <v>10057</v>
      </c>
    </row>
    <row r="454" ht="22.5" customHeight="1">
      <c r="A454" s="7" t="s">
        <v>10059</v>
      </c>
      <c r="B454" s="7" t="s">
        <v>2230</v>
      </c>
      <c r="C454" s="7"/>
      <c r="D454" s="7" t="s">
        <v>2256</v>
      </c>
      <c r="E454" s="7" t="s">
        <v>4929</v>
      </c>
      <c r="F454" s="7" t="s">
        <v>10062</v>
      </c>
      <c r="G454" s="296" t="s">
        <v>10063</v>
      </c>
      <c r="I454" s="7"/>
      <c r="J454" s="7" t="s">
        <v>50</v>
      </c>
      <c r="K454" s="7" t="s">
        <v>377</v>
      </c>
      <c r="M454" s="7" t="s">
        <v>10068</v>
      </c>
      <c r="N454" s="7" t="s">
        <v>10068</v>
      </c>
    </row>
    <row r="455" ht="22.5" customHeight="1">
      <c r="A455" s="7" t="s">
        <v>10070</v>
      </c>
      <c r="B455" s="7" t="s">
        <v>2230</v>
      </c>
      <c r="C455" s="7"/>
      <c r="D455" s="7" t="s">
        <v>2256</v>
      </c>
      <c r="E455" s="7" t="s">
        <v>4938</v>
      </c>
      <c r="F455" s="7" t="s">
        <v>10074</v>
      </c>
      <c r="G455" s="296" t="s">
        <v>10075</v>
      </c>
      <c r="I455" s="7"/>
      <c r="J455" s="7" t="s">
        <v>587</v>
      </c>
      <c r="K455" s="7" t="s">
        <v>482</v>
      </c>
      <c r="M455" s="7" t="s">
        <v>10080</v>
      </c>
      <c r="N455" s="7" t="s">
        <v>10080</v>
      </c>
    </row>
    <row r="456" ht="22.5" customHeight="1">
      <c r="A456" s="7" t="s">
        <v>10082</v>
      </c>
      <c r="B456" s="7" t="s">
        <v>2230</v>
      </c>
      <c r="C456" s="7"/>
      <c r="D456" s="7" t="s">
        <v>2256</v>
      </c>
      <c r="E456" s="7" t="s">
        <v>4946</v>
      </c>
      <c r="F456" s="7" t="s">
        <v>10086</v>
      </c>
      <c r="G456" s="296" t="s">
        <v>10088</v>
      </c>
      <c r="I456" s="7"/>
      <c r="J456" s="7" t="s">
        <v>48</v>
      </c>
      <c r="K456" s="7" t="s">
        <v>1164</v>
      </c>
      <c r="M456" s="7" t="s">
        <v>10091</v>
      </c>
      <c r="N456" s="7" t="s">
        <v>10091</v>
      </c>
    </row>
    <row r="457" ht="22.5" customHeight="1">
      <c r="A457" s="7" t="s">
        <v>10092</v>
      </c>
      <c r="B457" s="7" t="s">
        <v>2230</v>
      </c>
      <c r="C457" s="7"/>
      <c r="D457" s="7" t="s">
        <v>2256</v>
      </c>
      <c r="E457" s="7" t="s">
        <v>4956</v>
      </c>
      <c r="F457" s="7" t="s">
        <v>10093</v>
      </c>
      <c r="G457" s="296" t="s">
        <v>10094</v>
      </c>
      <c r="I457" s="7"/>
      <c r="J457" s="7" t="s">
        <v>160</v>
      </c>
      <c r="K457" s="7" t="s">
        <v>123</v>
      </c>
      <c r="M457" s="7" t="s">
        <v>10095</v>
      </c>
      <c r="N457" s="7" t="s">
        <v>10095</v>
      </c>
    </row>
    <row r="458" ht="22.5" customHeight="1">
      <c r="A458" s="7" t="s">
        <v>10096</v>
      </c>
      <c r="B458" s="7" t="s">
        <v>2230</v>
      </c>
      <c r="C458" s="7"/>
      <c r="D458" s="7" t="s">
        <v>2256</v>
      </c>
      <c r="E458" s="7" t="s">
        <v>4972</v>
      </c>
      <c r="F458" s="7" t="s">
        <v>10097</v>
      </c>
      <c r="G458" s="296" t="s">
        <v>10099</v>
      </c>
      <c r="I458" s="7"/>
      <c r="J458" s="7" t="s">
        <v>81</v>
      </c>
      <c r="K458" s="7" t="s">
        <v>136</v>
      </c>
      <c r="M458" s="7" t="s">
        <v>10101</v>
      </c>
      <c r="N458" s="7" t="s">
        <v>10101</v>
      </c>
    </row>
    <row r="459" ht="22.5" customHeight="1">
      <c r="A459" s="7" t="s">
        <v>10102</v>
      </c>
      <c r="B459" s="7" t="s">
        <v>2230</v>
      </c>
      <c r="C459" s="7"/>
      <c r="D459" s="7" t="s">
        <v>2256</v>
      </c>
      <c r="E459" s="7" t="s">
        <v>4984</v>
      </c>
      <c r="F459" s="7" t="s">
        <v>10103</v>
      </c>
      <c r="G459" s="296" t="s">
        <v>10104</v>
      </c>
      <c r="I459" s="7"/>
      <c r="J459" s="7" t="s">
        <v>174</v>
      </c>
      <c r="K459" s="7" t="s">
        <v>233</v>
      </c>
      <c r="M459" s="7" t="s">
        <v>10105</v>
      </c>
      <c r="N459" s="7" t="s">
        <v>10105</v>
      </c>
    </row>
    <row r="460" ht="22.5" customHeight="1">
      <c r="A460" s="7" t="s">
        <v>10106</v>
      </c>
      <c r="B460" s="7" t="s">
        <v>2230</v>
      </c>
      <c r="C460" s="7"/>
      <c r="D460" s="7" t="s">
        <v>2256</v>
      </c>
      <c r="E460" s="7" t="s">
        <v>4995</v>
      </c>
      <c r="F460" s="7" t="s">
        <v>10107</v>
      </c>
      <c r="G460" s="296" t="s">
        <v>10108</v>
      </c>
      <c r="I460" s="7"/>
      <c r="J460" s="7" t="s">
        <v>9</v>
      </c>
      <c r="K460" s="7" t="s">
        <v>1416</v>
      </c>
      <c r="M460" s="7" t="s">
        <v>10109</v>
      </c>
      <c r="N460" s="7" t="s">
        <v>10109</v>
      </c>
    </row>
    <row r="461" ht="22.5" customHeight="1">
      <c r="A461" s="7" t="s">
        <v>10110</v>
      </c>
      <c r="B461" s="7" t="s">
        <v>2230</v>
      </c>
      <c r="C461" s="7"/>
      <c r="D461" s="7" t="s">
        <v>2256</v>
      </c>
      <c r="E461" s="7" t="s">
        <v>5009</v>
      </c>
      <c r="F461" s="7" t="s">
        <v>10111</v>
      </c>
      <c r="G461" s="296" t="s">
        <v>10112</v>
      </c>
      <c r="I461" s="7"/>
      <c r="J461" s="7" t="s">
        <v>372</v>
      </c>
      <c r="K461" s="7" t="s">
        <v>170</v>
      </c>
      <c r="M461" s="7" t="s">
        <v>10113</v>
      </c>
      <c r="N461" s="7" t="s">
        <v>10113</v>
      </c>
    </row>
    <row r="462" ht="22.5" customHeight="1">
      <c r="A462" s="7" t="s">
        <v>10114</v>
      </c>
      <c r="B462" s="7" t="s">
        <v>2230</v>
      </c>
      <c r="C462" s="7"/>
      <c r="D462" s="7" t="s">
        <v>2256</v>
      </c>
      <c r="E462" s="7" t="s">
        <v>5032</v>
      </c>
      <c r="F462" s="7" t="s">
        <v>10116</v>
      </c>
      <c r="G462" s="296" t="s">
        <v>10117</v>
      </c>
      <c r="I462" s="7"/>
      <c r="J462" s="7" t="s">
        <v>94</v>
      </c>
      <c r="K462" s="7" t="s">
        <v>779</v>
      </c>
      <c r="M462" s="7" t="s">
        <v>10118</v>
      </c>
      <c r="N462" s="7" t="s">
        <v>10118</v>
      </c>
    </row>
    <row r="463" ht="22.5" customHeight="1">
      <c r="A463" s="7" t="s">
        <v>10119</v>
      </c>
      <c r="B463" s="7" t="s">
        <v>2230</v>
      </c>
      <c r="C463" s="7"/>
      <c r="D463" s="7" t="s">
        <v>2256</v>
      </c>
      <c r="E463" s="7" t="s">
        <v>5042</v>
      </c>
      <c r="F463" s="7" t="s">
        <v>10120</v>
      </c>
      <c r="G463" s="296" t="s">
        <v>10122</v>
      </c>
      <c r="I463" s="7"/>
      <c r="J463" s="7" t="s">
        <v>183</v>
      </c>
      <c r="K463" s="7" t="s">
        <v>1353</v>
      </c>
      <c r="M463" s="7" t="s">
        <v>10123</v>
      </c>
      <c r="N463" s="7" t="s">
        <v>10123</v>
      </c>
    </row>
    <row r="464" ht="22.5" customHeight="1">
      <c r="A464" s="7" t="s">
        <v>10124</v>
      </c>
      <c r="B464" s="7" t="s">
        <v>2230</v>
      </c>
      <c r="C464" s="7"/>
      <c r="D464" s="7" t="s">
        <v>2256</v>
      </c>
      <c r="E464" s="7" t="s">
        <v>5052</v>
      </c>
      <c r="F464" s="7" t="s">
        <v>10125</v>
      </c>
      <c r="G464" s="296" t="s">
        <v>10127</v>
      </c>
      <c r="I464" s="7"/>
      <c r="J464" s="7" t="s">
        <v>61</v>
      </c>
      <c r="K464" s="7" t="s">
        <v>377</v>
      </c>
      <c r="M464" s="7" t="s">
        <v>10128</v>
      </c>
      <c r="N464" s="7" t="s">
        <v>10128</v>
      </c>
    </row>
    <row r="465" ht="22.5" customHeight="1">
      <c r="A465" s="7" t="s">
        <v>10129</v>
      </c>
      <c r="B465" s="7" t="s">
        <v>2230</v>
      </c>
      <c r="C465" s="7"/>
      <c r="D465" s="7" t="s">
        <v>2256</v>
      </c>
      <c r="E465" s="7" t="s">
        <v>5063</v>
      </c>
      <c r="F465" s="7" t="s">
        <v>10130</v>
      </c>
      <c r="G465" s="296" t="s">
        <v>10131</v>
      </c>
      <c r="I465" s="7"/>
      <c r="J465" s="7" t="s">
        <v>251</v>
      </c>
      <c r="K465" s="7" t="s">
        <v>241</v>
      </c>
      <c r="M465" s="7" t="s">
        <v>10132</v>
      </c>
      <c r="N465" s="7" t="s">
        <v>10132</v>
      </c>
    </row>
    <row r="466" ht="22.5" customHeight="1">
      <c r="A466" s="7" t="s">
        <v>10133</v>
      </c>
      <c r="B466" s="7" t="s">
        <v>2173</v>
      </c>
      <c r="C466" s="7" t="s">
        <v>11</v>
      </c>
      <c r="D466" s="7" t="s">
        <v>2173</v>
      </c>
      <c r="E466" s="7" t="s">
        <v>2187</v>
      </c>
      <c r="F466" s="7" t="s">
        <v>10134</v>
      </c>
      <c r="G466" s="296" t="s">
        <v>10135</v>
      </c>
      <c r="H466" s="7" t="s">
        <v>5077</v>
      </c>
      <c r="I466" s="7" t="s">
        <v>4578</v>
      </c>
      <c r="J466" s="7" t="s">
        <v>587</v>
      </c>
      <c r="K466" s="7" t="s">
        <v>932</v>
      </c>
      <c r="M466" s="7" t="s">
        <v>10136</v>
      </c>
      <c r="N466" s="7" t="s">
        <v>10136</v>
      </c>
    </row>
    <row r="467" ht="22.5" customHeight="1">
      <c r="A467" s="7" t="s">
        <v>10137</v>
      </c>
      <c r="B467" s="7" t="s">
        <v>2173</v>
      </c>
      <c r="C467" s="7" t="s">
        <v>11</v>
      </c>
      <c r="D467" s="7" t="s">
        <v>2173</v>
      </c>
      <c r="E467" s="7" t="s">
        <v>2187</v>
      </c>
      <c r="F467" s="7" t="s">
        <v>10138</v>
      </c>
      <c r="G467" s="296" t="s">
        <v>10139</v>
      </c>
      <c r="H467" s="7" t="s">
        <v>5077</v>
      </c>
      <c r="I467" s="7" t="s">
        <v>6838</v>
      </c>
      <c r="J467" s="7" t="s">
        <v>178</v>
      </c>
      <c r="K467" s="7" t="s">
        <v>1198</v>
      </c>
      <c r="M467" s="7" t="s">
        <v>10141</v>
      </c>
      <c r="N467" s="7" t="s">
        <v>10141</v>
      </c>
    </row>
    <row r="468" ht="22.5" customHeight="1">
      <c r="A468" s="7" t="s">
        <v>10142</v>
      </c>
      <c r="B468" s="7" t="s">
        <v>2173</v>
      </c>
      <c r="C468" s="7" t="s">
        <v>11</v>
      </c>
      <c r="D468" s="7" t="s">
        <v>2173</v>
      </c>
      <c r="E468" s="7" t="s">
        <v>2187</v>
      </c>
      <c r="F468" s="7" t="s">
        <v>10143</v>
      </c>
      <c r="G468" s="296" t="s">
        <v>10144</v>
      </c>
      <c r="H468" s="7" t="s">
        <v>5077</v>
      </c>
      <c r="I468" s="7" t="s">
        <v>6842</v>
      </c>
      <c r="J468" s="7" t="s">
        <v>587</v>
      </c>
      <c r="K468" s="7" t="s">
        <v>878</v>
      </c>
      <c r="M468" s="7" t="s">
        <v>10145</v>
      </c>
      <c r="N468" s="7" t="s">
        <v>10145</v>
      </c>
    </row>
    <row r="469" ht="22.5" customHeight="1">
      <c r="A469" s="7" t="s">
        <v>10146</v>
      </c>
      <c r="B469" s="7" t="s">
        <v>2173</v>
      </c>
      <c r="C469" s="7" t="s">
        <v>11</v>
      </c>
      <c r="D469" s="7" t="s">
        <v>2173</v>
      </c>
      <c r="E469" s="7" t="s">
        <v>2187</v>
      </c>
      <c r="F469" s="7" t="s">
        <v>10147</v>
      </c>
      <c r="G469" s="296" t="s">
        <v>10148</v>
      </c>
      <c r="H469" s="7" t="s">
        <v>5077</v>
      </c>
      <c r="I469" s="7" t="s">
        <v>10149</v>
      </c>
      <c r="J469" s="7" t="s">
        <v>152</v>
      </c>
      <c r="K469" s="7" t="s">
        <v>3493</v>
      </c>
      <c r="M469" s="7" t="s">
        <v>10150</v>
      </c>
      <c r="N469" s="7" t="s">
        <v>10150</v>
      </c>
    </row>
    <row r="470" ht="22.5" customHeight="1">
      <c r="A470" s="7" t="s">
        <v>10151</v>
      </c>
      <c r="B470" s="7" t="s">
        <v>2426</v>
      </c>
      <c r="C470" s="7"/>
      <c r="D470" s="7" t="s">
        <v>2654</v>
      </c>
      <c r="E470" s="7" t="s">
        <v>2664</v>
      </c>
      <c r="F470" s="7" t="s">
        <v>6932</v>
      </c>
      <c r="G470" s="296" t="s">
        <v>10153</v>
      </c>
      <c r="I470" s="7"/>
      <c r="J470" s="7" t="s">
        <v>112</v>
      </c>
      <c r="K470" s="7" t="s">
        <v>115</v>
      </c>
      <c r="M470" s="7" t="s">
        <v>10154</v>
      </c>
      <c r="N470" s="7" t="s">
        <v>10154</v>
      </c>
    </row>
    <row r="471" ht="22.5" customHeight="1">
      <c r="A471" s="7" t="s">
        <v>10155</v>
      </c>
      <c r="B471" s="7" t="s">
        <v>2426</v>
      </c>
      <c r="C471" s="7"/>
      <c r="D471" s="7" t="s">
        <v>2654</v>
      </c>
      <c r="E471" s="7" t="s">
        <v>2664</v>
      </c>
      <c r="F471" s="7" t="s">
        <v>10156</v>
      </c>
      <c r="G471" s="296" t="s">
        <v>10157</v>
      </c>
      <c r="I471" s="7"/>
      <c r="J471" s="7" t="s">
        <v>152</v>
      </c>
      <c r="K471" s="7" t="s">
        <v>153</v>
      </c>
      <c r="M471" s="7" t="s">
        <v>10158</v>
      </c>
      <c r="N471" s="7" t="s">
        <v>10158</v>
      </c>
    </row>
    <row r="472" ht="22.5" customHeight="1">
      <c r="A472" s="7" t="s">
        <v>10159</v>
      </c>
      <c r="B472" s="7" t="s">
        <v>2426</v>
      </c>
      <c r="C472" s="7"/>
      <c r="D472" s="7" t="s">
        <v>2654</v>
      </c>
      <c r="E472" s="7" t="s">
        <v>2664</v>
      </c>
      <c r="F472" s="7" t="s">
        <v>6944</v>
      </c>
      <c r="G472" s="296" t="s">
        <v>10160</v>
      </c>
      <c r="I472" s="7"/>
      <c r="J472" s="7" t="s">
        <v>89</v>
      </c>
      <c r="K472" s="7" t="s">
        <v>116</v>
      </c>
      <c r="M472" s="7" t="s">
        <v>10161</v>
      </c>
      <c r="N472" s="7" t="s">
        <v>10161</v>
      </c>
    </row>
    <row r="473" ht="22.5" customHeight="1">
      <c r="A473" s="7" t="s">
        <v>10162</v>
      </c>
      <c r="B473" s="7" t="s">
        <v>2426</v>
      </c>
      <c r="C473" s="7"/>
      <c r="D473" s="7" t="s">
        <v>2654</v>
      </c>
      <c r="E473" s="7" t="s">
        <v>2664</v>
      </c>
      <c r="F473" s="7" t="s">
        <v>6922</v>
      </c>
      <c r="G473" s="296" t="s">
        <v>10164</v>
      </c>
      <c r="I473" s="7"/>
      <c r="J473" s="7" t="s">
        <v>99</v>
      </c>
      <c r="K473" s="7" t="s">
        <v>228</v>
      </c>
      <c r="M473" s="7" t="s">
        <v>10165</v>
      </c>
      <c r="N473" s="7" t="s">
        <v>10165</v>
      </c>
    </row>
    <row r="474" ht="22.5" customHeight="1">
      <c r="A474" s="7" t="s">
        <v>10166</v>
      </c>
      <c r="B474" s="7" t="s">
        <v>2426</v>
      </c>
      <c r="C474" s="7"/>
      <c r="D474" s="7" t="s">
        <v>2654</v>
      </c>
      <c r="E474" s="7" t="s">
        <v>2664</v>
      </c>
      <c r="F474" s="7" t="s">
        <v>10167</v>
      </c>
      <c r="G474" s="296" t="s">
        <v>10169</v>
      </c>
      <c r="I474" s="7"/>
      <c r="J474" s="7" t="s">
        <v>178</v>
      </c>
      <c r="K474" s="7" t="s">
        <v>258</v>
      </c>
      <c r="M474" s="7" t="s">
        <v>10170</v>
      </c>
      <c r="N474" s="7" t="s">
        <v>10170</v>
      </c>
    </row>
    <row r="475" ht="22.5" customHeight="1">
      <c r="A475" s="7" t="s">
        <v>10171</v>
      </c>
      <c r="B475" s="7" t="s">
        <v>2426</v>
      </c>
      <c r="C475" s="7"/>
      <c r="D475" s="7" t="s">
        <v>2654</v>
      </c>
      <c r="E475" s="7" t="s">
        <v>2664</v>
      </c>
      <c r="F475" s="7" t="s">
        <v>10172</v>
      </c>
      <c r="G475" s="296" t="s">
        <v>10173</v>
      </c>
      <c r="I475" s="7"/>
      <c r="J475" s="7" t="s">
        <v>295</v>
      </c>
      <c r="K475" s="7" t="s">
        <v>234</v>
      </c>
      <c r="M475" s="7" t="s">
        <v>10174</v>
      </c>
      <c r="N475" s="7" t="s">
        <v>10174</v>
      </c>
    </row>
    <row r="476" ht="22.5" customHeight="1">
      <c r="A476" s="7" t="s">
        <v>10175</v>
      </c>
      <c r="B476" s="7" t="s">
        <v>2426</v>
      </c>
      <c r="C476" s="7"/>
      <c r="D476" s="7" t="s">
        <v>2654</v>
      </c>
      <c r="E476" s="7" t="s">
        <v>2664</v>
      </c>
      <c r="F476" s="7" t="s">
        <v>10176</v>
      </c>
      <c r="G476" s="296" t="s">
        <v>10177</v>
      </c>
      <c r="I476" s="7"/>
      <c r="J476" s="7" t="s">
        <v>284</v>
      </c>
      <c r="K476" s="7" t="s">
        <v>323</v>
      </c>
      <c r="M476" s="7" t="s">
        <v>10179</v>
      </c>
      <c r="N476" s="7" t="s">
        <v>10179</v>
      </c>
    </row>
    <row r="477" ht="22.5" customHeight="1">
      <c r="A477" s="7" t="s">
        <v>10180</v>
      </c>
      <c r="B477" s="7" t="s">
        <v>2426</v>
      </c>
      <c r="C477" s="7"/>
      <c r="D477" s="7" t="s">
        <v>2654</v>
      </c>
      <c r="E477" s="7" t="s">
        <v>2664</v>
      </c>
      <c r="F477" s="7" t="s">
        <v>10181</v>
      </c>
      <c r="G477" s="296" t="s">
        <v>10182</v>
      </c>
      <c r="I477" s="7"/>
      <c r="J477" s="7" t="s">
        <v>143</v>
      </c>
      <c r="K477" s="7" t="s">
        <v>345</v>
      </c>
      <c r="M477" s="7" t="s">
        <v>10183</v>
      </c>
      <c r="N477" s="7" t="s">
        <v>10183</v>
      </c>
    </row>
    <row r="478" ht="22.5" customHeight="1">
      <c r="A478" s="7" t="s">
        <v>10184</v>
      </c>
      <c r="B478" s="7" t="s">
        <v>2426</v>
      </c>
      <c r="C478" s="7"/>
      <c r="D478" s="7" t="s">
        <v>2654</v>
      </c>
      <c r="E478" s="7" t="s">
        <v>2664</v>
      </c>
      <c r="F478" s="7" t="s">
        <v>6939</v>
      </c>
      <c r="G478" s="296" t="s">
        <v>10185</v>
      </c>
      <c r="I478" s="7"/>
      <c r="J478" s="7" t="s">
        <v>370</v>
      </c>
      <c r="K478" s="7" t="s">
        <v>153</v>
      </c>
      <c r="M478" s="7" t="s">
        <v>10186</v>
      </c>
      <c r="N478" s="7" t="s">
        <v>10186</v>
      </c>
    </row>
    <row r="479" ht="22.5" customHeight="1">
      <c r="A479" s="7" t="s">
        <v>10187</v>
      </c>
      <c r="B479" s="7" t="s">
        <v>2426</v>
      </c>
      <c r="C479" s="7"/>
      <c r="D479" s="7" t="s">
        <v>2654</v>
      </c>
      <c r="E479" s="7" t="s">
        <v>2664</v>
      </c>
      <c r="F479" s="7" t="s">
        <v>10188</v>
      </c>
      <c r="G479" s="296" t="s">
        <v>10189</v>
      </c>
      <c r="I479" s="7"/>
      <c r="J479" s="7" t="s">
        <v>106</v>
      </c>
      <c r="K479" s="7" t="s">
        <v>120</v>
      </c>
      <c r="M479" s="7" t="s">
        <v>10190</v>
      </c>
      <c r="N479" s="7" t="s">
        <v>10190</v>
      </c>
    </row>
    <row r="480" ht="22.5" customHeight="1">
      <c r="A480" s="7" t="s">
        <v>10191</v>
      </c>
      <c r="B480" s="7" t="s">
        <v>2426</v>
      </c>
      <c r="C480" s="7"/>
      <c r="D480" s="7" t="s">
        <v>2654</v>
      </c>
      <c r="E480" s="7" t="s">
        <v>2664</v>
      </c>
      <c r="F480" s="7" t="s">
        <v>10192</v>
      </c>
      <c r="G480" s="296" t="s">
        <v>10193</v>
      </c>
      <c r="I480" s="7"/>
      <c r="J480" s="7" t="s">
        <v>214</v>
      </c>
      <c r="K480" s="7" t="s">
        <v>156</v>
      </c>
      <c r="M480" s="7" t="s">
        <v>10194</v>
      </c>
      <c r="N480" s="7" t="s">
        <v>10194</v>
      </c>
    </row>
    <row r="481" ht="22.5" customHeight="1">
      <c r="A481" s="7" t="s">
        <v>10195</v>
      </c>
      <c r="B481" s="7" t="s">
        <v>2426</v>
      </c>
      <c r="C481" s="7"/>
      <c r="D481" s="7" t="s">
        <v>2654</v>
      </c>
      <c r="E481" s="7" t="s">
        <v>2664</v>
      </c>
      <c r="F481" s="7" t="s">
        <v>6990</v>
      </c>
      <c r="G481" s="296" t="s">
        <v>10196</v>
      </c>
      <c r="I481" s="7"/>
      <c r="J481" s="7" t="s">
        <v>239</v>
      </c>
      <c r="K481" s="7" t="s">
        <v>526</v>
      </c>
      <c r="M481" s="7" t="s">
        <v>10197</v>
      </c>
      <c r="N481" s="7" t="s">
        <v>10197</v>
      </c>
    </row>
    <row r="482" ht="22.5" customHeight="1">
      <c r="A482" s="7" t="s">
        <v>10198</v>
      </c>
      <c r="B482" s="7" t="s">
        <v>2426</v>
      </c>
      <c r="C482" s="7"/>
      <c r="D482" s="7" t="s">
        <v>2654</v>
      </c>
      <c r="E482" s="7" t="s">
        <v>2664</v>
      </c>
      <c r="F482" s="7" t="s">
        <v>10199</v>
      </c>
      <c r="G482" s="296" t="s">
        <v>10200</v>
      </c>
      <c r="I482" s="7"/>
      <c r="J482" s="7" t="s">
        <v>177</v>
      </c>
      <c r="K482" s="7" t="s">
        <v>159</v>
      </c>
      <c r="M482" s="7" t="s">
        <v>10201</v>
      </c>
      <c r="N482" s="7" t="s">
        <v>10201</v>
      </c>
    </row>
    <row r="483" ht="22.5" customHeight="1">
      <c r="A483" s="7" t="s">
        <v>10202</v>
      </c>
      <c r="B483" s="7" t="s">
        <v>2426</v>
      </c>
      <c r="C483" s="7"/>
      <c r="D483" s="7" t="s">
        <v>2654</v>
      </c>
      <c r="E483" s="7" t="s">
        <v>2664</v>
      </c>
      <c r="F483" s="7" t="s">
        <v>10203</v>
      </c>
      <c r="G483" s="296" t="s">
        <v>10204</v>
      </c>
      <c r="I483" s="7"/>
      <c r="J483" s="7" t="s">
        <v>192</v>
      </c>
      <c r="K483" s="7" t="s">
        <v>615</v>
      </c>
      <c r="M483" s="7" t="s">
        <v>10205</v>
      </c>
      <c r="N483" s="7" t="s">
        <v>10205</v>
      </c>
    </row>
    <row r="484" ht="22.5" customHeight="1">
      <c r="A484" s="7" t="s">
        <v>10206</v>
      </c>
      <c r="B484" s="7" t="s">
        <v>2426</v>
      </c>
      <c r="C484" s="7"/>
      <c r="D484" s="7" t="s">
        <v>2654</v>
      </c>
      <c r="E484" s="7" t="s">
        <v>2664</v>
      </c>
      <c r="F484" s="7" t="s">
        <v>6851</v>
      </c>
      <c r="G484" s="296" t="s">
        <v>10207</v>
      </c>
      <c r="I484" s="7"/>
      <c r="J484" s="7" t="s">
        <v>132</v>
      </c>
      <c r="K484" s="7" t="s">
        <v>265</v>
      </c>
      <c r="M484" s="7" t="s">
        <v>10208</v>
      </c>
      <c r="N484" s="7" t="s">
        <v>10208</v>
      </c>
    </row>
    <row r="485" ht="22.5" customHeight="1">
      <c r="A485" s="7" t="s">
        <v>10209</v>
      </c>
      <c r="B485" s="7" t="s">
        <v>2426</v>
      </c>
      <c r="C485" s="7"/>
      <c r="D485" s="7" t="s">
        <v>2654</v>
      </c>
      <c r="E485" s="7" t="s">
        <v>2664</v>
      </c>
      <c r="F485" s="7" t="s">
        <v>10210</v>
      </c>
      <c r="G485" s="296" t="s">
        <v>10212</v>
      </c>
      <c r="I485" s="7"/>
      <c r="J485" s="7" t="s">
        <v>151</v>
      </c>
      <c r="K485" s="7" t="s">
        <v>233</v>
      </c>
      <c r="M485" s="7" t="s">
        <v>10213</v>
      </c>
      <c r="N485" s="7" t="s">
        <v>10213</v>
      </c>
    </row>
    <row r="486" ht="22.5" customHeight="1">
      <c r="A486" s="7" t="s">
        <v>10214</v>
      </c>
      <c r="B486" s="7" t="s">
        <v>2426</v>
      </c>
      <c r="C486" s="7"/>
      <c r="D486" s="7" t="s">
        <v>2654</v>
      </c>
      <c r="E486" s="7" t="s">
        <v>2664</v>
      </c>
      <c r="F486" s="7" t="s">
        <v>10215</v>
      </c>
      <c r="G486" s="296" t="s">
        <v>10216</v>
      </c>
      <c r="I486" s="7"/>
      <c r="J486" s="7" t="s">
        <v>121</v>
      </c>
      <c r="K486" s="7" t="s">
        <v>771</v>
      </c>
      <c r="M486" s="7" t="s">
        <v>10218</v>
      </c>
      <c r="N486" s="7" t="s">
        <v>10218</v>
      </c>
    </row>
    <row r="487" ht="22.5" customHeight="1">
      <c r="A487" s="7" t="s">
        <v>10219</v>
      </c>
      <c r="B487" s="7" t="s">
        <v>2426</v>
      </c>
      <c r="C487" s="7"/>
      <c r="D487" s="7" t="s">
        <v>2654</v>
      </c>
      <c r="E487" s="7" t="s">
        <v>2664</v>
      </c>
      <c r="F487" s="7" t="s">
        <v>10220</v>
      </c>
      <c r="G487" s="296" t="s">
        <v>10221</v>
      </c>
      <c r="I487" s="7"/>
      <c r="J487" s="7" t="s">
        <v>34</v>
      </c>
      <c r="K487" s="7" t="s">
        <v>158</v>
      </c>
      <c r="M487" s="7" t="s">
        <v>10222</v>
      </c>
      <c r="N487" s="7" t="s">
        <v>10222</v>
      </c>
    </row>
    <row r="488" ht="22.5" customHeight="1">
      <c r="A488" s="7" t="s">
        <v>10223</v>
      </c>
      <c r="B488" s="7" t="s">
        <v>2426</v>
      </c>
      <c r="C488" s="7"/>
      <c r="D488" s="7" t="s">
        <v>2654</v>
      </c>
      <c r="E488" s="7" t="s">
        <v>2664</v>
      </c>
      <c r="F488" s="7" t="s">
        <v>10224</v>
      </c>
      <c r="G488" s="296" t="s">
        <v>10225</v>
      </c>
      <c r="I488" s="7"/>
      <c r="J488" s="7" t="s">
        <v>278</v>
      </c>
      <c r="K488" s="7" t="s">
        <v>136</v>
      </c>
      <c r="M488" s="7" t="s">
        <v>10226</v>
      </c>
      <c r="N488" s="7" t="s">
        <v>10226</v>
      </c>
    </row>
    <row r="489" ht="22.5" customHeight="1">
      <c r="A489" s="7" t="s">
        <v>10227</v>
      </c>
      <c r="B489" s="7" t="s">
        <v>2230</v>
      </c>
      <c r="C489" s="7"/>
      <c r="D489" s="7" t="s">
        <v>2265</v>
      </c>
      <c r="E489" s="7" t="s">
        <v>4543</v>
      </c>
      <c r="F489" s="7" t="s">
        <v>10228</v>
      </c>
      <c r="G489" s="296" t="s">
        <v>10229</v>
      </c>
      <c r="I489" s="7"/>
      <c r="J489" s="7" t="s">
        <v>152</v>
      </c>
      <c r="K489" s="7" t="s">
        <v>153</v>
      </c>
      <c r="M489" s="7" t="s">
        <v>10230</v>
      </c>
      <c r="N489" s="7" t="s">
        <v>10230</v>
      </c>
    </row>
    <row r="490" ht="22.5" customHeight="1">
      <c r="A490" s="7" t="s">
        <v>10231</v>
      </c>
      <c r="B490" s="7" t="s">
        <v>2230</v>
      </c>
      <c r="C490" s="7"/>
      <c r="D490" s="7" t="s">
        <v>2265</v>
      </c>
      <c r="E490" s="7" t="s">
        <v>4533</v>
      </c>
      <c r="F490" s="7" t="s">
        <v>10232</v>
      </c>
      <c r="G490" s="296" t="s">
        <v>10233</v>
      </c>
      <c r="I490" s="7"/>
      <c r="J490" s="7" t="s">
        <v>112</v>
      </c>
      <c r="K490" s="7" t="s">
        <v>115</v>
      </c>
      <c r="M490" s="7" t="s">
        <v>10234</v>
      </c>
      <c r="N490" s="7" t="s">
        <v>10234</v>
      </c>
    </row>
    <row r="491" ht="22.5" customHeight="1">
      <c r="A491" s="7" t="s">
        <v>10235</v>
      </c>
      <c r="B491" s="7" t="s">
        <v>2230</v>
      </c>
      <c r="C491" s="7"/>
      <c r="D491" s="7" t="s">
        <v>2265</v>
      </c>
      <c r="E491" s="7" t="s">
        <v>4552</v>
      </c>
      <c r="F491" s="7" t="s">
        <v>10236</v>
      </c>
      <c r="G491" s="296" t="s">
        <v>10237</v>
      </c>
      <c r="I491" s="7"/>
      <c r="J491" s="7" t="s">
        <v>89</v>
      </c>
      <c r="K491" s="7" t="s">
        <v>116</v>
      </c>
      <c r="M491" s="7" t="s">
        <v>10239</v>
      </c>
      <c r="N491" s="7" t="s">
        <v>10239</v>
      </c>
    </row>
    <row r="492" ht="22.5" customHeight="1">
      <c r="A492" s="7" t="s">
        <v>10240</v>
      </c>
      <c r="B492" s="7" t="s">
        <v>2230</v>
      </c>
      <c r="C492" s="7"/>
      <c r="D492" s="7" t="s">
        <v>2265</v>
      </c>
      <c r="E492" s="7" t="s">
        <v>4562</v>
      </c>
      <c r="F492" s="7" t="s">
        <v>10241</v>
      </c>
      <c r="G492" s="296" t="s">
        <v>10242</v>
      </c>
      <c r="I492" s="7"/>
      <c r="J492" s="7" t="s">
        <v>99</v>
      </c>
      <c r="K492" s="7" t="s">
        <v>228</v>
      </c>
      <c r="M492" s="7" t="s">
        <v>10243</v>
      </c>
      <c r="N492" s="7" t="s">
        <v>10243</v>
      </c>
    </row>
    <row r="493" ht="22.5" customHeight="1">
      <c r="A493" s="7" t="s">
        <v>10244</v>
      </c>
      <c r="B493" s="7" t="s">
        <v>2230</v>
      </c>
      <c r="C493" s="7"/>
      <c r="D493" s="7" t="s">
        <v>2265</v>
      </c>
      <c r="E493" s="7" t="s">
        <v>4572</v>
      </c>
      <c r="F493" s="7" t="s">
        <v>10245</v>
      </c>
      <c r="G493" s="296" t="s">
        <v>10246</v>
      </c>
      <c r="I493" s="7"/>
      <c r="J493" s="7" t="s">
        <v>178</v>
      </c>
      <c r="K493" s="7" t="s">
        <v>258</v>
      </c>
      <c r="M493" s="7" t="s">
        <v>10247</v>
      </c>
      <c r="N493" s="7" t="s">
        <v>10247</v>
      </c>
    </row>
    <row r="494" ht="22.5" customHeight="1">
      <c r="A494" s="7" t="s">
        <v>10248</v>
      </c>
      <c r="B494" s="7" t="s">
        <v>2230</v>
      </c>
      <c r="C494" s="7"/>
      <c r="D494" s="7" t="s">
        <v>2265</v>
      </c>
      <c r="E494" s="7" t="s">
        <v>4586</v>
      </c>
      <c r="F494" s="7" t="s">
        <v>10249</v>
      </c>
      <c r="G494" s="296" t="s">
        <v>10250</v>
      </c>
      <c r="I494" s="7"/>
      <c r="J494" s="7" t="s">
        <v>295</v>
      </c>
      <c r="K494" s="7" t="s">
        <v>234</v>
      </c>
      <c r="M494" s="7" t="s">
        <v>10251</v>
      </c>
      <c r="N494" s="7" t="s">
        <v>10251</v>
      </c>
    </row>
    <row r="495" ht="22.5" customHeight="1">
      <c r="A495" s="7" t="s">
        <v>10252</v>
      </c>
      <c r="B495" s="7" t="s">
        <v>2230</v>
      </c>
      <c r="C495" s="7"/>
      <c r="D495" s="7" t="s">
        <v>2265</v>
      </c>
      <c r="E495" s="7" t="s">
        <v>4597</v>
      </c>
      <c r="F495" s="7" t="s">
        <v>10253</v>
      </c>
      <c r="G495" s="296" t="s">
        <v>10254</v>
      </c>
      <c r="I495" s="7"/>
      <c r="J495" s="7" t="s">
        <v>284</v>
      </c>
      <c r="K495" s="7" t="s">
        <v>323</v>
      </c>
      <c r="M495" s="7" t="s">
        <v>10255</v>
      </c>
      <c r="N495" s="7" t="s">
        <v>10255</v>
      </c>
    </row>
    <row r="496" ht="22.5" customHeight="1">
      <c r="A496" s="7" t="s">
        <v>10256</v>
      </c>
      <c r="B496" s="7" t="s">
        <v>2230</v>
      </c>
      <c r="C496" s="7"/>
      <c r="D496" s="7" t="s">
        <v>2265</v>
      </c>
      <c r="E496" s="7" t="s">
        <v>4606</v>
      </c>
      <c r="F496" s="7" t="s">
        <v>10257</v>
      </c>
      <c r="G496" s="296" t="s">
        <v>10258</v>
      </c>
      <c r="I496" s="7"/>
      <c r="J496" s="7" t="s">
        <v>143</v>
      </c>
      <c r="K496" s="7" t="s">
        <v>345</v>
      </c>
      <c r="M496" s="7" t="s">
        <v>10260</v>
      </c>
      <c r="N496" s="7" t="s">
        <v>10260</v>
      </c>
    </row>
    <row r="497" ht="22.5" customHeight="1">
      <c r="A497" s="7" t="s">
        <v>10261</v>
      </c>
      <c r="B497" s="7" t="s">
        <v>2230</v>
      </c>
      <c r="C497" s="7"/>
      <c r="D497" s="7" t="s">
        <v>2265</v>
      </c>
      <c r="E497" s="7" t="s">
        <v>4615</v>
      </c>
      <c r="F497" s="7" t="s">
        <v>10262</v>
      </c>
      <c r="G497" s="296" t="s">
        <v>10263</v>
      </c>
      <c r="I497" s="7"/>
      <c r="J497" s="7" t="s">
        <v>370</v>
      </c>
      <c r="K497" s="7" t="s">
        <v>153</v>
      </c>
      <c r="M497" s="7" t="s">
        <v>10264</v>
      </c>
      <c r="N497" s="7" t="s">
        <v>10264</v>
      </c>
    </row>
    <row r="498" ht="22.5" customHeight="1">
      <c r="A498" s="7" t="s">
        <v>10265</v>
      </c>
      <c r="B498" s="7" t="s">
        <v>2230</v>
      </c>
      <c r="C498" s="7"/>
      <c r="D498" s="7" t="s">
        <v>2265</v>
      </c>
      <c r="E498" s="7" t="s">
        <v>4626</v>
      </c>
      <c r="F498" s="7" t="s">
        <v>10267</v>
      </c>
      <c r="G498" s="296" t="s">
        <v>10268</v>
      </c>
      <c r="I498" s="7"/>
      <c r="J498" s="7" t="s">
        <v>106</v>
      </c>
      <c r="K498" s="7" t="s">
        <v>120</v>
      </c>
      <c r="M498" s="7" t="s">
        <v>10269</v>
      </c>
      <c r="N498" s="7" t="s">
        <v>10269</v>
      </c>
    </row>
    <row r="499" ht="22.5" customHeight="1">
      <c r="A499" s="7" t="s">
        <v>10270</v>
      </c>
      <c r="B499" s="7" t="s">
        <v>2230</v>
      </c>
      <c r="C499" s="7"/>
      <c r="D499" s="7" t="s">
        <v>2265</v>
      </c>
      <c r="E499" s="7" t="s">
        <v>4637</v>
      </c>
      <c r="F499" s="7" t="s">
        <v>10271</v>
      </c>
      <c r="G499" s="296" t="s">
        <v>10272</v>
      </c>
      <c r="I499" s="7"/>
      <c r="J499" s="7" t="s">
        <v>214</v>
      </c>
      <c r="K499" s="7" t="s">
        <v>156</v>
      </c>
      <c r="M499" s="7" t="s">
        <v>10273</v>
      </c>
      <c r="N499" s="7" t="s">
        <v>10273</v>
      </c>
    </row>
    <row r="500" ht="22.5" customHeight="1">
      <c r="A500" s="7" t="s">
        <v>10274</v>
      </c>
      <c r="B500" s="7" t="s">
        <v>2230</v>
      </c>
      <c r="C500" s="7"/>
      <c r="D500" s="7" t="s">
        <v>2265</v>
      </c>
      <c r="E500" s="7" t="s">
        <v>4648</v>
      </c>
      <c r="F500" s="7" t="s">
        <v>10275</v>
      </c>
      <c r="G500" s="296" t="s">
        <v>10276</v>
      </c>
      <c r="I500" s="7"/>
      <c r="J500" s="7" t="s">
        <v>239</v>
      </c>
      <c r="K500" s="7" t="s">
        <v>526</v>
      </c>
      <c r="M500" s="7" t="s">
        <v>10277</v>
      </c>
      <c r="N500" s="7" t="s">
        <v>10277</v>
      </c>
    </row>
    <row r="501" ht="22.5" customHeight="1">
      <c r="A501" s="7" t="s">
        <v>10278</v>
      </c>
      <c r="B501" s="7" t="s">
        <v>2230</v>
      </c>
      <c r="C501" s="7"/>
      <c r="D501" s="7" t="s">
        <v>2265</v>
      </c>
      <c r="E501" s="7" t="s">
        <v>4660</v>
      </c>
      <c r="F501" s="7" t="s">
        <v>10279</v>
      </c>
      <c r="G501" s="296" t="s">
        <v>10280</v>
      </c>
      <c r="I501" s="7"/>
      <c r="J501" s="7" t="s">
        <v>177</v>
      </c>
      <c r="K501" s="7" t="s">
        <v>159</v>
      </c>
      <c r="M501" s="7" t="s">
        <v>10281</v>
      </c>
      <c r="N501" s="7" t="s">
        <v>10281</v>
      </c>
    </row>
    <row r="502" ht="22.5" customHeight="1">
      <c r="A502" s="7" t="s">
        <v>10282</v>
      </c>
      <c r="B502" s="7" t="s">
        <v>2230</v>
      </c>
      <c r="C502" s="7"/>
      <c r="D502" s="7" t="s">
        <v>2265</v>
      </c>
      <c r="E502" s="7" t="s">
        <v>4669</v>
      </c>
      <c r="F502" s="7" t="s">
        <v>10283</v>
      </c>
      <c r="G502" s="296" t="s">
        <v>10284</v>
      </c>
      <c r="I502" s="7"/>
      <c r="J502" s="7" t="s">
        <v>192</v>
      </c>
      <c r="K502" s="7" t="s">
        <v>615</v>
      </c>
      <c r="M502" s="7" t="s">
        <v>10285</v>
      </c>
      <c r="N502" s="7" t="s">
        <v>10285</v>
      </c>
    </row>
    <row r="503" ht="22.5" customHeight="1">
      <c r="A503" s="7" t="s">
        <v>10286</v>
      </c>
      <c r="B503" s="7" t="s">
        <v>2230</v>
      </c>
      <c r="C503" s="7"/>
      <c r="D503" s="7" t="s">
        <v>2265</v>
      </c>
      <c r="E503" s="7" t="s">
        <v>4681</v>
      </c>
      <c r="F503" s="7" t="s">
        <v>10287</v>
      </c>
      <c r="G503" s="296" t="s">
        <v>10288</v>
      </c>
      <c r="I503" s="7"/>
      <c r="J503" s="7" t="s">
        <v>132</v>
      </c>
      <c r="K503" s="7" t="s">
        <v>265</v>
      </c>
      <c r="M503" s="7" t="s">
        <v>10289</v>
      </c>
      <c r="N503" s="7" t="s">
        <v>10289</v>
      </c>
    </row>
    <row r="504" ht="22.5" customHeight="1">
      <c r="A504" s="7" t="s">
        <v>10290</v>
      </c>
      <c r="B504" s="7" t="s">
        <v>2230</v>
      </c>
      <c r="C504" s="7"/>
      <c r="D504" s="7" t="s">
        <v>2265</v>
      </c>
      <c r="E504" s="7" t="s">
        <v>4691</v>
      </c>
      <c r="F504" s="7" t="s">
        <v>10291</v>
      </c>
      <c r="G504" s="296" t="s">
        <v>10292</v>
      </c>
      <c r="I504" s="7"/>
      <c r="J504" s="7" t="s">
        <v>151</v>
      </c>
      <c r="K504" s="7" t="s">
        <v>233</v>
      </c>
      <c r="M504" s="7" t="s">
        <v>10293</v>
      </c>
      <c r="N504" s="7" t="s">
        <v>10293</v>
      </c>
    </row>
    <row r="505" ht="22.5" customHeight="1">
      <c r="A505" s="7" t="s">
        <v>10294</v>
      </c>
      <c r="B505" s="7" t="s">
        <v>2230</v>
      </c>
      <c r="C505" s="7"/>
      <c r="D505" s="7" t="s">
        <v>2265</v>
      </c>
      <c r="E505" s="7" t="s">
        <v>4705</v>
      </c>
      <c r="F505" s="7" t="s">
        <v>10295</v>
      </c>
      <c r="G505" s="296" t="s">
        <v>10296</v>
      </c>
      <c r="I505" s="7"/>
      <c r="J505" s="7" t="s">
        <v>121</v>
      </c>
      <c r="K505" s="7" t="s">
        <v>771</v>
      </c>
      <c r="M505" s="7" t="s">
        <v>10297</v>
      </c>
      <c r="N505" s="7" t="s">
        <v>10297</v>
      </c>
    </row>
    <row r="506" ht="22.5" customHeight="1">
      <c r="A506" s="7" t="s">
        <v>10298</v>
      </c>
      <c r="B506" s="7" t="s">
        <v>2230</v>
      </c>
      <c r="C506" s="7"/>
      <c r="D506" s="7" t="s">
        <v>2265</v>
      </c>
      <c r="E506" s="7" t="s">
        <v>4718</v>
      </c>
      <c r="F506" s="7" t="s">
        <v>10299</v>
      </c>
      <c r="G506" s="296" t="s">
        <v>10300</v>
      </c>
      <c r="I506" s="7"/>
      <c r="J506" s="7" t="s">
        <v>34</v>
      </c>
      <c r="K506" s="7" t="s">
        <v>158</v>
      </c>
      <c r="M506" s="7" t="s">
        <v>10301</v>
      </c>
      <c r="N506" s="7" t="s">
        <v>10301</v>
      </c>
    </row>
    <row r="507" ht="22.5" customHeight="1">
      <c r="A507" s="7" t="s">
        <v>10302</v>
      </c>
      <c r="B507" s="7" t="s">
        <v>2230</v>
      </c>
      <c r="C507" s="7"/>
      <c r="D507" s="7" t="s">
        <v>2265</v>
      </c>
      <c r="E507" s="7" t="s">
        <v>4730</v>
      </c>
      <c r="F507" s="7" t="s">
        <v>10303</v>
      </c>
      <c r="G507" s="296" t="s">
        <v>10304</v>
      </c>
      <c r="I507" s="7"/>
      <c r="J507" s="7" t="s">
        <v>278</v>
      </c>
      <c r="K507" s="7" t="s">
        <v>136</v>
      </c>
      <c r="M507" s="7" t="s">
        <v>10305</v>
      </c>
      <c r="N507" s="7" t="s">
        <v>10305</v>
      </c>
    </row>
    <row r="508" ht="22.5" customHeight="1">
      <c r="A508" s="7" t="s">
        <v>10306</v>
      </c>
      <c r="B508" s="7" t="s">
        <v>2230</v>
      </c>
      <c r="C508" s="7"/>
      <c r="D508" s="7" t="s">
        <v>2265</v>
      </c>
      <c r="E508" s="7" t="s">
        <v>4740</v>
      </c>
      <c r="F508" s="7" t="s">
        <v>10307</v>
      </c>
      <c r="G508" s="296" t="s">
        <v>10308</v>
      </c>
      <c r="I508" s="7"/>
      <c r="J508" s="7" t="s">
        <v>110</v>
      </c>
      <c r="K508" s="7" t="s">
        <v>125</v>
      </c>
      <c r="M508" s="7" t="s">
        <v>10310</v>
      </c>
      <c r="N508" s="7" t="s">
        <v>10310</v>
      </c>
    </row>
    <row r="509" ht="22.5" customHeight="1">
      <c r="A509" s="7" t="s">
        <v>10311</v>
      </c>
      <c r="B509" s="7" t="s">
        <v>2230</v>
      </c>
      <c r="C509" s="7"/>
      <c r="D509" s="7" t="s">
        <v>2265</v>
      </c>
      <c r="E509" s="7" t="s">
        <v>4751</v>
      </c>
      <c r="F509" s="7" t="s">
        <v>10312</v>
      </c>
      <c r="G509" s="296" t="s">
        <v>10313</v>
      </c>
      <c r="I509" s="7"/>
      <c r="J509" s="7" t="s">
        <v>56</v>
      </c>
      <c r="K509" s="7" t="s">
        <v>376</v>
      </c>
      <c r="M509" s="7" t="s">
        <v>10314</v>
      </c>
      <c r="N509" s="7" t="s">
        <v>10314</v>
      </c>
    </row>
    <row r="510" ht="22.5" customHeight="1">
      <c r="A510" s="7" t="s">
        <v>10315</v>
      </c>
      <c r="B510" s="7" t="s">
        <v>2230</v>
      </c>
      <c r="C510" s="7"/>
      <c r="D510" s="7" t="s">
        <v>2265</v>
      </c>
      <c r="E510" s="7" t="s">
        <v>4761</v>
      </c>
      <c r="F510" s="7" t="s">
        <v>10316</v>
      </c>
      <c r="G510" s="296" t="s">
        <v>10317</v>
      </c>
      <c r="I510" s="7"/>
      <c r="J510" s="7" t="s">
        <v>126</v>
      </c>
      <c r="K510" s="7" t="s">
        <v>204</v>
      </c>
      <c r="M510" s="7" t="s">
        <v>10318</v>
      </c>
      <c r="N510" s="7" t="s">
        <v>10318</v>
      </c>
    </row>
    <row r="511" ht="22.5" customHeight="1">
      <c r="A511" s="7" t="s">
        <v>10319</v>
      </c>
      <c r="B511" s="7" t="s">
        <v>2230</v>
      </c>
      <c r="C511" s="7"/>
      <c r="D511" s="7" t="s">
        <v>2265</v>
      </c>
      <c r="E511" s="7" t="s">
        <v>4771</v>
      </c>
      <c r="F511" s="7" t="s">
        <v>10320</v>
      </c>
      <c r="G511" s="296" t="s">
        <v>10321</v>
      </c>
      <c r="I511" s="7"/>
      <c r="J511" s="7" t="s">
        <v>62</v>
      </c>
      <c r="K511" s="7" t="s">
        <v>771</v>
      </c>
      <c r="M511" s="7" t="s">
        <v>10322</v>
      </c>
      <c r="N511" s="7" t="s">
        <v>10322</v>
      </c>
    </row>
    <row r="512" ht="22.5" customHeight="1">
      <c r="A512" s="7" t="s">
        <v>10323</v>
      </c>
      <c r="B512" s="7" t="s">
        <v>2230</v>
      </c>
      <c r="C512" s="7"/>
      <c r="D512" s="7" t="s">
        <v>2265</v>
      </c>
      <c r="E512" s="7" t="s">
        <v>4784</v>
      </c>
      <c r="F512" s="7" t="s">
        <v>10324</v>
      </c>
      <c r="G512" s="296" t="s">
        <v>10325</v>
      </c>
      <c r="I512" s="7"/>
      <c r="J512" s="7" t="s">
        <v>97</v>
      </c>
      <c r="K512" s="7" t="s">
        <v>692</v>
      </c>
      <c r="M512" s="7" t="s">
        <v>10327</v>
      </c>
      <c r="N512" s="7" t="s">
        <v>10327</v>
      </c>
    </row>
    <row r="513" ht="22.5" customHeight="1">
      <c r="A513" s="7" t="s">
        <v>10328</v>
      </c>
      <c r="B513" s="7" t="s">
        <v>2230</v>
      </c>
      <c r="C513" s="7"/>
      <c r="D513" s="7" t="s">
        <v>2265</v>
      </c>
      <c r="E513" s="7" t="s">
        <v>4795</v>
      </c>
      <c r="F513" s="7" t="s">
        <v>10329</v>
      </c>
      <c r="G513" s="296" t="s">
        <v>10330</v>
      </c>
      <c r="I513" s="7"/>
      <c r="J513" s="7" t="s">
        <v>66</v>
      </c>
      <c r="K513" s="7" t="s">
        <v>1160</v>
      </c>
      <c r="M513" s="7" t="s">
        <v>10331</v>
      </c>
      <c r="N513" s="7" t="s">
        <v>10331</v>
      </c>
    </row>
    <row r="514" ht="22.5" customHeight="1">
      <c r="A514" s="7" t="s">
        <v>10332</v>
      </c>
      <c r="B514" s="7" t="s">
        <v>2230</v>
      </c>
      <c r="C514" s="7"/>
      <c r="D514" s="7" t="s">
        <v>2265</v>
      </c>
      <c r="E514" s="7" t="s">
        <v>4807</v>
      </c>
      <c r="F514" s="7" t="s">
        <v>10333</v>
      </c>
      <c r="G514" s="296" t="s">
        <v>10334</v>
      </c>
      <c r="I514" s="7"/>
      <c r="J514" s="7" t="s">
        <v>113</v>
      </c>
      <c r="K514" s="7" t="s">
        <v>262</v>
      </c>
      <c r="M514" s="7" t="s">
        <v>10335</v>
      </c>
      <c r="N514" s="7" t="s">
        <v>10335</v>
      </c>
    </row>
    <row r="515" ht="22.5" customHeight="1">
      <c r="A515" s="7" t="s">
        <v>10336</v>
      </c>
      <c r="B515" s="7" t="s">
        <v>2230</v>
      </c>
      <c r="C515" s="7"/>
      <c r="D515" s="7" t="s">
        <v>2265</v>
      </c>
      <c r="E515" s="7" t="s">
        <v>4819</v>
      </c>
      <c r="F515" s="7" t="s">
        <v>10337</v>
      </c>
      <c r="G515" s="296" t="s">
        <v>10338</v>
      </c>
      <c r="I515" s="7"/>
      <c r="J515" s="7" t="s">
        <v>335</v>
      </c>
      <c r="K515" s="7" t="s">
        <v>332</v>
      </c>
      <c r="M515" s="7" t="s">
        <v>10339</v>
      </c>
      <c r="N515" s="7" t="s">
        <v>10339</v>
      </c>
    </row>
    <row r="516" ht="22.5" customHeight="1">
      <c r="A516" s="7" t="s">
        <v>10340</v>
      </c>
      <c r="B516" s="7" t="s">
        <v>2230</v>
      </c>
      <c r="C516" s="7"/>
      <c r="D516" s="7" t="s">
        <v>2265</v>
      </c>
      <c r="E516" s="7" t="s">
        <v>4831</v>
      </c>
      <c r="F516" s="7" t="s">
        <v>10341</v>
      </c>
      <c r="G516" s="296" t="s">
        <v>10342</v>
      </c>
      <c r="I516" s="7"/>
      <c r="J516" s="7" t="s">
        <v>45</v>
      </c>
      <c r="K516" s="7" t="s">
        <v>377</v>
      </c>
      <c r="M516" s="7" t="s">
        <v>10343</v>
      </c>
      <c r="N516" s="7" t="s">
        <v>10343</v>
      </c>
    </row>
    <row r="517" ht="22.5" customHeight="1">
      <c r="A517" s="7" t="s">
        <v>10344</v>
      </c>
      <c r="B517" s="7" t="s">
        <v>2230</v>
      </c>
      <c r="C517" s="7"/>
      <c r="D517" s="7" t="s">
        <v>2265</v>
      </c>
      <c r="E517" s="7" t="s">
        <v>4841</v>
      </c>
      <c r="F517" s="7" t="s">
        <v>10345</v>
      </c>
      <c r="G517" s="296" t="s">
        <v>10346</v>
      </c>
      <c r="I517" s="7"/>
      <c r="J517" s="7" t="s">
        <v>490</v>
      </c>
      <c r="K517" s="7" t="s">
        <v>940</v>
      </c>
      <c r="M517" s="7" t="s">
        <v>10347</v>
      </c>
      <c r="N517" s="7" t="s">
        <v>10347</v>
      </c>
    </row>
    <row r="518" ht="22.5" customHeight="1">
      <c r="A518" s="7" t="s">
        <v>10348</v>
      </c>
      <c r="B518" s="7" t="s">
        <v>2230</v>
      </c>
      <c r="C518" s="7"/>
      <c r="D518" s="7" t="s">
        <v>2265</v>
      </c>
      <c r="E518" s="7" t="s">
        <v>4853</v>
      </c>
      <c r="F518" s="7" t="s">
        <v>10349</v>
      </c>
      <c r="G518" s="296" t="s">
        <v>10350</v>
      </c>
      <c r="I518" s="7"/>
      <c r="J518" s="7" t="s">
        <v>292</v>
      </c>
      <c r="K518" s="7" t="s">
        <v>1281</v>
      </c>
      <c r="M518" s="7" t="s">
        <v>10351</v>
      </c>
      <c r="N518" s="7" t="s">
        <v>10351</v>
      </c>
    </row>
    <row r="519" ht="22.5" customHeight="1">
      <c r="A519" s="7" t="s">
        <v>10352</v>
      </c>
      <c r="B519" s="7" t="s">
        <v>2230</v>
      </c>
      <c r="C519" s="7"/>
      <c r="D519" s="7" t="s">
        <v>2265</v>
      </c>
      <c r="E519" s="7" t="s">
        <v>4867</v>
      </c>
      <c r="F519" s="7" t="s">
        <v>10353</v>
      </c>
      <c r="G519" s="296" t="s">
        <v>10354</v>
      </c>
      <c r="I519" s="7"/>
      <c r="J519" s="7" t="s">
        <v>599</v>
      </c>
      <c r="K519" s="7" t="s">
        <v>201</v>
      </c>
      <c r="M519" s="7" t="s">
        <v>10355</v>
      </c>
      <c r="N519" s="7" t="s">
        <v>10355</v>
      </c>
    </row>
    <row r="520" ht="22.5" customHeight="1">
      <c r="A520" s="7" t="s">
        <v>10356</v>
      </c>
      <c r="B520" s="7" t="s">
        <v>2230</v>
      </c>
      <c r="C520" s="7"/>
      <c r="D520" s="7" t="s">
        <v>2265</v>
      </c>
      <c r="E520" s="7" t="s">
        <v>4877</v>
      </c>
      <c r="F520" s="7" t="s">
        <v>10357</v>
      </c>
      <c r="G520" s="296" t="s">
        <v>10358</v>
      </c>
      <c r="I520" s="7"/>
      <c r="J520" s="7" t="s">
        <v>188</v>
      </c>
      <c r="K520" s="7" t="s">
        <v>987</v>
      </c>
      <c r="M520" s="7" t="s">
        <v>10359</v>
      </c>
      <c r="N520" s="7" t="s">
        <v>10359</v>
      </c>
    </row>
    <row r="521" ht="22.5" customHeight="1">
      <c r="A521" s="7" t="s">
        <v>10360</v>
      </c>
      <c r="B521" s="7" t="s">
        <v>2230</v>
      </c>
      <c r="C521" s="7"/>
      <c r="D521" s="7" t="s">
        <v>2265</v>
      </c>
      <c r="E521" s="7" t="s">
        <v>4888</v>
      </c>
      <c r="F521" s="7" t="s">
        <v>10361</v>
      </c>
      <c r="G521" s="296" t="s">
        <v>10362</v>
      </c>
      <c r="I521" s="7"/>
      <c r="J521" s="7" t="s">
        <v>104</v>
      </c>
      <c r="K521" s="7" t="s">
        <v>781</v>
      </c>
      <c r="M521" s="7" t="s">
        <v>10363</v>
      </c>
      <c r="N521" s="7" t="s">
        <v>10363</v>
      </c>
    </row>
    <row r="522" ht="22.5" customHeight="1">
      <c r="A522" s="7" t="s">
        <v>10364</v>
      </c>
      <c r="B522" s="7" t="s">
        <v>2230</v>
      </c>
      <c r="C522" s="7"/>
      <c r="D522" s="7" t="s">
        <v>2265</v>
      </c>
      <c r="E522" s="7" t="s">
        <v>4897</v>
      </c>
      <c r="F522" s="7" t="s">
        <v>10365</v>
      </c>
      <c r="G522" s="296" t="s">
        <v>10366</v>
      </c>
      <c r="I522" s="7"/>
      <c r="J522" s="7" t="s">
        <v>65</v>
      </c>
      <c r="K522" s="7" t="s">
        <v>230</v>
      </c>
      <c r="M522" s="7" t="s">
        <v>10367</v>
      </c>
      <c r="N522" s="7" t="s">
        <v>10367</v>
      </c>
    </row>
    <row r="523" ht="22.5" customHeight="1">
      <c r="A523" s="7" t="s">
        <v>10368</v>
      </c>
      <c r="B523" s="7" t="s">
        <v>2230</v>
      </c>
      <c r="C523" s="7"/>
      <c r="D523" s="7" t="s">
        <v>2265</v>
      </c>
      <c r="E523" s="7" t="s">
        <v>4910</v>
      </c>
      <c r="F523" s="7" t="s">
        <v>10369</v>
      </c>
      <c r="G523" s="296" t="s">
        <v>10370</v>
      </c>
      <c r="I523" s="7"/>
      <c r="J523" s="7" t="s">
        <v>74</v>
      </c>
      <c r="K523" s="7" t="s">
        <v>1160</v>
      </c>
      <c r="M523" s="7" t="s">
        <v>10371</v>
      </c>
      <c r="N523" s="7" t="s">
        <v>10371</v>
      </c>
    </row>
    <row r="524" ht="22.5" customHeight="1">
      <c r="A524" s="7" t="s">
        <v>10372</v>
      </c>
      <c r="B524" s="7" t="s">
        <v>2230</v>
      </c>
      <c r="C524" s="7"/>
      <c r="D524" s="7" t="s">
        <v>2265</v>
      </c>
      <c r="E524" s="7" t="s">
        <v>4920</v>
      </c>
      <c r="F524" s="7" t="s">
        <v>10374</v>
      </c>
      <c r="G524" s="296" t="s">
        <v>10375</v>
      </c>
      <c r="I524" s="7"/>
      <c r="J524" s="7" t="s">
        <v>83</v>
      </c>
      <c r="K524" s="7" t="s">
        <v>1416</v>
      </c>
      <c r="M524" s="7" t="s">
        <v>10376</v>
      </c>
      <c r="N524" s="7" t="s">
        <v>10376</v>
      </c>
    </row>
    <row r="525" ht="22.5" customHeight="1">
      <c r="A525" s="7" t="s">
        <v>10377</v>
      </c>
      <c r="B525" s="7" t="s">
        <v>2230</v>
      </c>
      <c r="C525" s="7"/>
      <c r="D525" s="7" t="s">
        <v>2265</v>
      </c>
      <c r="E525" s="7" t="s">
        <v>4929</v>
      </c>
      <c r="F525" s="7" t="s">
        <v>10378</v>
      </c>
      <c r="G525" s="296" t="s">
        <v>10379</v>
      </c>
      <c r="I525" s="7"/>
      <c r="J525" s="7" t="s">
        <v>50</v>
      </c>
      <c r="K525" s="7" t="s">
        <v>377</v>
      </c>
      <c r="M525" s="7" t="s">
        <v>10380</v>
      </c>
      <c r="N525" s="7" t="s">
        <v>10380</v>
      </c>
    </row>
    <row r="526" ht="22.5" customHeight="1">
      <c r="A526" s="7" t="s">
        <v>10381</v>
      </c>
      <c r="B526" s="7" t="s">
        <v>2230</v>
      </c>
      <c r="C526" s="7"/>
      <c r="D526" s="7" t="s">
        <v>2265</v>
      </c>
      <c r="E526" s="7" t="s">
        <v>4938</v>
      </c>
      <c r="F526" s="7" t="s">
        <v>10382</v>
      </c>
      <c r="G526" s="296" t="s">
        <v>10383</v>
      </c>
      <c r="I526" s="7"/>
      <c r="J526" s="7" t="s">
        <v>587</v>
      </c>
      <c r="K526" s="7" t="s">
        <v>482</v>
      </c>
      <c r="M526" s="7" t="s">
        <v>10384</v>
      </c>
      <c r="N526" s="7" t="s">
        <v>10384</v>
      </c>
    </row>
    <row r="527" ht="22.5" customHeight="1">
      <c r="A527" s="7" t="s">
        <v>10385</v>
      </c>
      <c r="B527" s="7" t="s">
        <v>2230</v>
      </c>
      <c r="C527" s="7"/>
      <c r="D527" s="7" t="s">
        <v>2265</v>
      </c>
      <c r="E527" s="7" t="s">
        <v>4946</v>
      </c>
      <c r="F527" s="7" t="s">
        <v>10386</v>
      </c>
      <c r="G527" s="296" t="s">
        <v>10387</v>
      </c>
      <c r="I527" s="7"/>
      <c r="J527" s="7" t="s">
        <v>48</v>
      </c>
      <c r="K527" s="7" t="s">
        <v>1164</v>
      </c>
      <c r="M527" s="7" t="s">
        <v>10388</v>
      </c>
      <c r="N527" s="7" t="s">
        <v>10388</v>
      </c>
    </row>
    <row r="528" ht="22.5" customHeight="1">
      <c r="A528" s="7" t="s">
        <v>10389</v>
      </c>
      <c r="B528" s="7" t="s">
        <v>2230</v>
      </c>
      <c r="C528" s="7"/>
      <c r="D528" s="7" t="s">
        <v>2265</v>
      </c>
      <c r="E528" s="7" t="s">
        <v>4956</v>
      </c>
      <c r="F528" s="7" t="s">
        <v>10390</v>
      </c>
      <c r="G528" s="296" t="s">
        <v>10391</v>
      </c>
      <c r="I528" s="7"/>
      <c r="J528" s="7" t="s">
        <v>160</v>
      </c>
      <c r="K528" s="7" t="s">
        <v>123</v>
      </c>
      <c r="M528" s="7" t="s">
        <v>10392</v>
      </c>
      <c r="N528" s="7" t="s">
        <v>10392</v>
      </c>
    </row>
    <row r="529" ht="22.5" customHeight="1">
      <c r="A529" s="7" t="s">
        <v>10393</v>
      </c>
      <c r="B529" s="7" t="s">
        <v>2230</v>
      </c>
      <c r="C529" s="7"/>
      <c r="D529" s="7" t="s">
        <v>2265</v>
      </c>
      <c r="E529" s="7" t="s">
        <v>4972</v>
      </c>
      <c r="F529" s="7" t="s">
        <v>10394</v>
      </c>
      <c r="G529" s="296" t="s">
        <v>10395</v>
      </c>
      <c r="I529" s="7"/>
      <c r="J529" s="7" t="s">
        <v>81</v>
      </c>
      <c r="K529" s="7" t="s">
        <v>136</v>
      </c>
      <c r="M529" s="7" t="s">
        <v>10396</v>
      </c>
      <c r="N529" s="7" t="s">
        <v>10396</v>
      </c>
    </row>
    <row r="530" ht="22.5" customHeight="1">
      <c r="A530" s="7" t="s">
        <v>10397</v>
      </c>
      <c r="B530" s="7" t="s">
        <v>2230</v>
      </c>
      <c r="C530" s="7"/>
      <c r="D530" s="7" t="s">
        <v>2265</v>
      </c>
      <c r="E530" s="7" t="s">
        <v>4984</v>
      </c>
      <c r="F530" s="7" t="s">
        <v>10398</v>
      </c>
      <c r="G530" s="296" t="s">
        <v>10399</v>
      </c>
      <c r="I530" s="7"/>
      <c r="J530" s="7" t="s">
        <v>174</v>
      </c>
      <c r="K530" s="7" t="s">
        <v>233</v>
      </c>
      <c r="M530" s="7" t="s">
        <v>10405</v>
      </c>
      <c r="N530" s="7" t="s">
        <v>10405</v>
      </c>
    </row>
    <row r="531" ht="22.5" customHeight="1">
      <c r="A531" s="7" t="s">
        <v>10407</v>
      </c>
      <c r="B531" s="7" t="s">
        <v>2230</v>
      </c>
      <c r="C531" s="7"/>
      <c r="D531" s="7" t="s">
        <v>2265</v>
      </c>
      <c r="E531" s="7" t="s">
        <v>4995</v>
      </c>
      <c r="F531" s="7" t="s">
        <v>10411</v>
      </c>
      <c r="G531" s="296" t="s">
        <v>10412</v>
      </c>
      <c r="I531" s="7"/>
      <c r="J531" s="7" t="s">
        <v>9</v>
      </c>
      <c r="K531" s="7" t="s">
        <v>1416</v>
      </c>
      <c r="M531" s="7" t="s">
        <v>10414</v>
      </c>
      <c r="N531" s="7" t="s">
        <v>10414</v>
      </c>
    </row>
    <row r="532" ht="22.5" customHeight="1">
      <c r="A532" s="7" t="s">
        <v>10415</v>
      </c>
      <c r="B532" s="7" t="s">
        <v>2230</v>
      </c>
      <c r="C532" s="7"/>
      <c r="D532" s="7" t="s">
        <v>2265</v>
      </c>
      <c r="E532" s="7" t="s">
        <v>5009</v>
      </c>
      <c r="F532" s="7" t="s">
        <v>10416</v>
      </c>
      <c r="G532" s="296" t="s">
        <v>10417</v>
      </c>
      <c r="I532" s="7"/>
      <c r="J532" s="7" t="s">
        <v>372</v>
      </c>
      <c r="K532" s="7" t="s">
        <v>170</v>
      </c>
      <c r="M532" s="7" t="s">
        <v>10419</v>
      </c>
      <c r="N532" s="7" t="s">
        <v>10419</v>
      </c>
    </row>
    <row r="533" ht="22.5" customHeight="1">
      <c r="A533" s="7" t="s">
        <v>10420</v>
      </c>
      <c r="B533" s="7" t="s">
        <v>2230</v>
      </c>
      <c r="C533" s="7"/>
      <c r="D533" s="7" t="s">
        <v>2265</v>
      </c>
      <c r="E533" s="7" t="s">
        <v>5020</v>
      </c>
      <c r="F533" s="7" t="s">
        <v>10422</v>
      </c>
      <c r="G533" s="296" t="s">
        <v>10424</v>
      </c>
      <c r="I533" s="7"/>
      <c r="J533" s="7" t="s">
        <v>215</v>
      </c>
      <c r="K533" s="7" t="s">
        <v>241</v>
      </c>
      <c r="M533" s="7" t="s">
        <v>10425</v>
      </c>
      <c r="N533" s="7" t="s">
        <v>10425</v>
      </c>
    </row>
    <row r="534" ht="22.5" customHeight="1">
      <c r="A534" s="7" t="s">
        <v>10427</v>
      </c>
      <c r="B534" s="7" t="s">
        <v>2230</v>
      </c>
      <c r="C534" s="7"/>
      <c r="D534" s="7" t="s">
        <v>2265</v>
      </c>
      <c r="E534" s="7" t="s">
        <v>5032</v>
      </c>
      <c r="F534" s="7" t="s">
        <v>10428</v>
      </c>
      <c r="G534" s="296" t="s">
        <v>10429</v>
      </c>
      <c r="I534" s="7"/>
      <c r="J534" s="7" t="s">
        <v>94</v>
      </c>
      <c r="K534" s="7" t="s">
        <v>779</v>
      </c>
      <c r="M534" s="7" t="s">
        <v>10431</v>
      </c>
      <c r="N534" s="7" t="s">
        <v>10431</v>
      </c>
    </row>
    <row r="535" ht="22.5" customHeight="1">
      <c r="A535" s="7" t="s">
        <v>10433</v>
      </c>
      <c r="B535" s="7" t="s">
        <v>2230</v>
      </c>
      <c r="C535" s="7"/>
      <c r="D535" s="7" t="s">
        <v>2265</v>
      </c>
      <c r="E535" s="7" t="s">
        <v>5042</v>
      </c>
      <c r="F535" s="7" t="s">
        <v>10434</v>
      </c>
      <c r="G535" s="296" t="s">
        <v>10435</v>
      </c>
      <c r="I535" s="7"/>
      <c r="J535" s="7" t="s">
        <v>183</v>
      </c>
      <c r="K535" s="7" t="s">
        <v>1353</v>
      </c>
      <c r="M535" s="7" t="s">
        <v>10437</v>
      </c>
      <c r="N535" s="7" t="s">
        <v>10437</v>
      </c>
    </row>
    <row r="536" ht="22.5" customHeight="1">
      <c r="A536" s="7" t="s">
        <v>10439</v>
      </c>
      <c r="B536" s="7" t="s">
        <v>2230</v>
      </c>
      <c r="C536" s="7"/>
      <c r="D536" s="7" t="s">
        <v>2265</v>
      </c>
      <c r="E536" s="7" t="s">
        <v>5052</v>
      </c>
      <c r="F536" s="7" t="s">
        <v>10440</v>
      </c>
      <c r="G536" s="296" t="s">
        <v>10441</v>
      </c>
      <c r="I536" s="7"/>
      <c r="J536" s="7" t="s">
        <v>61</v>
      </c>
      <c r="K536" s="7" t="s">
        <v>377</v>
      </c>
      <c r="M536" s="7" t="s">
        <v>10443</v>
      </c>
      <c r="N536" s="7" t="s">
        <v>10443</v>
      </c>
    </row>
    <row r="537" ht="22.5" customHeight="1">
      <c r="A537" s="7" t="s">
        <v>10444</v>
      </c>
      <c r="B537" s="7" t="s">
        <v>2230</v>
      </c>
      <c r="C537" s="7"/>
      <c r="D537" s="7" t="s">
        <v>2265</v>
      </c>
      <c r="E537" s="7" t="s">
        <v>5063</v>
      </c>
      <c r="F537" s="7" t="s">
        <v>10446</v>
      </c>
      <c r="G537" s="296" t="s">
        <v>10447</v>
      </c>
      <c r="I537" s="7"/>
      <c r="J537" s="7" t="s">
        <v>251</v>
      </c>
      <c r="K537" s="7" t="s">
        <v>241</v>
      </c>
      <c r="M537" s="7" t="s">
        <v>10449</v>
      </c>
      <c r="N537" s="7" t="s">
        <v>10449</v>
      </c>
    </row>
    <row r="538" ht="22.5" customHeight="1">
      <c r="A538" s="7" t="s">
        <v>10450</v>
      </c>
      <c r="B538" s="7" t="s">
        <v>2173</v>
      </c>
      <c r="C538" s="7" t="s">
        <v>11</v>
      </c>
      <c r="D538" s="7" t="s">
        <v>2173</v>
      </c>
      <c r="E538" s="7" t="s">
        <v>2187</v>
      </c>
      <c r="F538" s="7" t="s">
        <v>10452</v>
      </c>
      <c r="G538" s="296" t="s">
        <v>10453</v>
      </c>
      <c r="H538" s="7" t="s">
        <v>5077</v>
      </c>
      <c r="I538" s="7" t="s">
        <v>10455</v>
      </c>
      <c r="J538" s="7" t="s">
        <v>48</v>
      </c>
      <c r="K538" s="7" t="s">
        <v>915</v>
      </c>
      <c r="M538" s="7" t="s">
        <v>10456</v>
      </c>
      <c r="N538" s="7" t="s">
        <v>10456</v>
      </c>
    </row>
    <row r="539" ht="22.5" customHeight="1">
      <c r="A539" s="7" t="s">
        <v>10457</v>
      </c>
      <c r="B539" s="7" t="s">
        <v>2173</v>
      </c>
      <c r="C539" s="7" t="s">
        <v>11</v>
      </c>
      <c r="D539" s="7" t="s">
        <v>2173</v>
      </c>
      <c r="E539" s="7" t="s">
        <v>2187</v>
      </c>
      <c r="F539" s="7" t="s">
        <v>10459</v>
      </c>
      <c r="G539" s="296" t="s">
        <v>10460</v>
      </c>
      <c r="H539" s="7" t="s">
        <v>5077</v>
      </c>
      <c r="I539" s="7" t="s">
        <v>10463</v>
      </c>
      <c r="J539" s="7" t="s">
        <v>106</v>
      </c>
      <c r="K539" s="7" t="s">
        <v>3730</v>
      </c>
      <c r="M539" s="7" t="s">
        <v>10464</v>
      </c>
      <c r="N539" s="7" t="s">
        <v>10464</v>
      </c>
    </row>
    <row r="540" ht="22.5" customHeight="1">
      <c r="A540" s="7" t="s">
        <v>10465</v>
      </c>
      <c r="B540" s="7" t="s">
        <v>2173</v>
      </c>
      <c r="C540" s="7" t="s">
        <v>11</v>
      </c>
      <c r="D540" s="7" t="s">
        <v>2173</v>
      </c>
      <c r="E540" s="7" t="s">
        <v>2187</v>
      </c>
      <c r="F540" s="7" t="s">
        <v>10467</v>
      </c>
      <c r="G540" s="296" t="s">
        <v>10468</v>
      </c>
      <c r="H540" s="7" t="s">
        <v>5077</v>
      </c>
      <c r="I540" s="7" t="s">
        <v>10471</v>
      </c>
      <c r="J540" s="7" t="s">
        <v>74</v>
      </c>
      <c r="K540" s="7" t="s">
        <v>622</v>
      </c>
      <c r="M540" s="7" t="s">
        <v>10473</v>
      </c>
      <c r="N540" s="7" t="s">
        <v>10473</v>
      </c>
    </row>
    <row r="541" ht="22.5" customHeight="1">
      <c r="A541" s="7" t="s">
        <v>10475</v>
      </c>
      <c r="B541" s="7" t="s">
        <v>2173</v>
      </c>
      <c r="C541" s="7" t="s">
        <v>11</v>
      </c>
      <c r="D541" s="7" t="s">
        <v>2173</v>
      </c>
      <c r="E541" s="7" t="s">
        <v>2187</v>
      </c>
      <c r="F541" s="7" t="s">
        <v>10476</v>
      </c>
      <c r="G541" s="296" t="s">
        <v>10477</v>
      </c>
      <c r="H541" s="7" t="s">
        <v>5077</v>
      </c>
      <c r="I541" s="7" t="s">
        <v>7058</v>
      </c>
      <c r="J541" s="7" t="s">
        <v>81</v>
      </c>
      <c r="K541" s="7" t="s">
        <v>577</v>
      </c>
      <c r="M541" s="7" t="s">
        <v>10480</v>
      </c>
      <c r="N541" s="7" t="s">
        <v>10480</v>
      </c>
    </row>
    <row r="542" ht="22.5" customHeight="1">
      <c r="A542" s="7" t="s">
        <v>10481</v>
      </c>
      <c r="B542" s="7" t="s">
        <v>2173</v>
      </c>
      <c r="C542" s="7" t="s">
        <v>11</v>
      </c>
      <c r="D542" s="7" t="s">
        <v>2173</v>
      </c>
      <c r="E542" s="7" t="s">
        <v>2187</v>
      </c>
      <c r="F542" s="7" t="s">
        <v>10483</v>
      </c>
      <c r="G542" s="296" t="s">
        <v>10484</v>
      </c>
      <c r="H542" s="7" t="s">
        <v>5077</v>
      </c>
      <c r="I542" s="7" t="s">
        <v>7058</v>
      </c>
      <c r="J542" s="7" t="s">
        <v>81</v>
      </c>
      <c r="K542" s="7" t="s">
        <v>714</v>
      </c>
      <c r="M542" s="7" t="s">
        <v>10487</v>
      </c>
      <c r="N542" s="7" t="s">
        <v>10487</v>
      </c>
    </row>
    <row r="543" ht="22.5" customHeight="1">
      <c r="A543" s="7" t="s">
        <v>10488</v>
      </c>
      <c r="B543" s="7" t="s">
        <v>10489</v>
      </c>
      <c r="C543" s="7"/>
      <c r="D543" s="7" t="s">
        <v>5484</v>
      </c>
      <c r="E543" s="7" t="s">
        <v>10490</v>
      </c>
      <c r="F543" s="7" t="s">
        <v>10491</v>
      </c>
      <c r="G543" s="296" t="s">
        <v>10493</v>
      </c>
      <c r="I543" s="7"/>
      <c r="J543" s="7" t="s">
        <v>160</v>
      </c>
      <c r="K543" s="7" t="s">
        <v>123</v>
      </c>
      <c r="M543" s="7" t="s">
        <v>10495</v>
      </c>
      <c r="N543" s="7" t="s">
        <v>10495</v>
      </c>
    </row>
    <row r="544" ht="22.5" customHeight="1">
      <c r="A544" s="7" t="s">
        <v>10496</v>
      </c>
      <c r="B544" s="7" t="s">
        <v>10489</v>
      </c>
      <c r="C544" s="7"/>
      <c r="D544" s="7" t="s">
        <v>5484</v>
      </c>
      <c r="E544" s="7" t="s">
        <v>10498</v>
      </c>
      <c r="F544" s="7" t="s">
        <v>10499</v>
      </c>
      <c r="G544" s="296" t="s">
        <v>10500</v>
      </c>
      <c r="I544" s="7"/>
      <c r="J544" s="7" t="s">
        <v>81</v>
      </c>
      <c r="K544" s="7" t="s">
        <v>136</v>
      </c>
      <c r="M544" s="7" t="s">
        <v>10502</v>
      </c>
      <c r="N544" s="7" t="s">
        <v>10502</v>
      </c>
    </row>
    <row r="545" ht="22.5" customHeight="1">
      <c r="A545" s="7" t="s">
        <v>10503</v>
      </c>
      <c r="B545" s="7" t="s">
        <v>10489</v>
      </c>
      <c r="C545" s="7"/>
      <c r="D545" s="7" t="s">
        <v>5484</v>
      </c>
      <c r="E545" s="7" t="s">
        <v>10506</v>
      </c>
      <c r="F545" s="7" t="s">
        <v>10507</v>
      </c>
      <c r="G545" s="296" t="s">
        <v>10508</v>
      </c>
      <c r="I545" s="7"/>
      <c r="J545" s="7" t="s">
        <v>174</v>
      </c>
      <c r="K545" s="7" t="s">
        <v>233</v>
      </c>
      <c r="M545" s="7" t="s">
        <v>10510</v>
      </c>
      <c r="N545" s="7" t="s">
        <v>10510</v>
      </c>
    </row>
    <row r="546" ht="22.5" customHeight="1">
      <c r="A546" s="7" t="s">
        <v>10512</v>
      </c>
      <c r="B546" s="7" t="s">
        <v>10489</v>
      </c>
      <c r="C546" s="7"/>
      <c r="D546" s="7" t="s">
        <v>5484</v>
      </c>
      <c r="E546" s="7" t="s">
        <v>10513</v>
      </c>
      <c r="F546" s="7" t="s">
        <v>10515</v>
      </c>
      <c r="G546" s="296" t="s">
        <v>10516</v>
      </c>
      <c r="I546" s="7"/>
      <c r="J546" s="7" t="s">
        <v>9</v>
      </c>
      <c r="K546" s="7" t="s">
        <v>1416</v>
      </c>
      <c r="M546" s="7" t="s">
        <v>10518</v>
      </c>
      <c r="N546" s="7" t="s">
        <v>10518</v>
      </c>
    </row>
    <row r="547" ht="22.5" customHeight="1">
      <c r="A547" s="7" t="s">
        <v>10519</v>
      </c>
      <c r="B547" s="7" t="s">
        <v>10489</v>
      </c>
      <c r="C547" s="7"/>
      <c r="D547" s="7" t="s">
        <v>5484</v>
      </c>
      <c r="E547" s="7" t="s">
        <v>10521</v>
      </c>
      <c r="F547" s="7" t="s">
        <v>10522</v>
      </c>
      <c r="G547" s="296" t="s">
        <v>10523</v>
      </c>
      <c r="I547" s="7"/>
      <c r="J547" s="7" t="s">
        <v>372</v>
      </c>
      <c r="K547" s="7" t="s">
        <v>170</v>
      </c>
      <c r="M547" s="7" t="s">
        <v>10525</v>
      </c>
      <c r="N547" s="7" t="s">
        <v>10525</v>
      </c>
    </row>
    <row r="548" ht="22.5" customHeight="1">
      <c r="A548" s="7" t="s">
        <v>10526</v>
      </c>
      <c r="B548" s="7" t="s">
        <v>10489</v>
      </c>
      <c r="C548" s="7"/>
      <c r="D548" s="7" t="s">
        <v>5484</v>
      </c>
      <c r="E548" s="7" t="s">
        <v>10528</v>
      </c>
      <c r="F548" s="7" t="s">
        <v>10529</v>
      </c>
      <c r="G548" s="296" t="s">
        <v>10530</v>
      </c>
      <c r="I548" s="7"/>
      <c r="J548" s="7" t="s">
        <v>215</v>
      </c>
      <c r="K548" s="7" t="s">
        <v>241</v>
      </c>
      <c r="M548" s="7" t="s">
        <v>10532</v>
      </c>
      <c r="N548" s="7" t="s">
        <v>10532</v>
      </c>
    </row>
    <row r="549" ht="22.5" customHeight="1">
      <c r="A549" s="7" t="s">
        <v>10533</v>
      </c>
      <c r="B549" s="7" t="s">
        <v>10489</v>
      </c>
      <c r="C549" s="7"/>
      <c r="D549" s="7" t="s">
        <v>5484</v>
      </c>
      <c r="E549" s="7" t="s">
        <v>10535</v>
      </c>
      <c r="F549" s="7" t="s">
        <v>10536</v>
      </c>
      <c r="G549" s="296" t="s">
        <v>10537</v>
      </c>
      <c r="I549" s="7"/>
      <c r="J549" s="7" t="s">
        <v>94</v>
      </c>
      <c r="K549" s="7" t="s">
        <v>779</v>
      </c>
      <c r="M549" s="7" t="s">
        <v>10539</v>
      </c>
      <c r="N549" s="7" t="s">
        <v>10539</v>
      </c>
    </row>
    <row r="550" ht="22.5" customHeight="1">
      <c r="A550" s="7" t="s">
        <v>10541</v>
      </c>
      <c r="B550" s="7" t="s">
        <v>10489</v>
      </c>
      <c r="C550" s="7"/>
      <c r="D550" s="7" t="s">
        <v>5484</v>
      </c>
      <c r="E550" s="7" t="s">
        <v>10543</v>
      </c>
      <c r="F550" s="7" t="s">
        <v>10544</v>
      </c>
      <c r="G550" s="296" t="s">
        <v>10545</v>
      </c>
      <c r="I550" s="7"/>
      <c r="J550" s="7" t="s">
        <v>183</v>
      </c>
      <c r="K550" s="7" t="s">
        <v>1353</v>
      </c>
      <c r="M550" s="7" t="s">
        <v>10547</v>
      </c>
      <c r="N550" s="7" t="s">
        <v>10547</v>
      </c>
    </row>
    <row r="551" ht="22.5" customHeight="1">
      <c r="A551" s="7" t="s">
        <v>10548</v>
      </c>
      <c r="B551" s="7" t="s">
        <v>10489</v>
      </c>
      <c r="C551" s="7"/>
      <c r="D551" s="7" t="s">
        <v>5484</v>
      </c>
      <c r="E551" s="7" t="s">
        <v>10550</v>
      </c>
      <c r="F551" s="7" t="s">
        <v>10551</v>
      </c>
      <c r="G551" s="296" t="s">
        <v>10552</v>
      </c>
      <c r="I551" s="7"/>
      <c r="J551" s="7" t="s">
        <v>61</v>
      </c>
      <c r="K551" s="7" t="s">
        <v>377</v>
      </c>
      <c r="M551" s="7" t="s">
        <v>10554</v>
      </c>
      <c r="N551" s="7" t="s">
        <v>10554</v>
      </c>
    </row>
    <row r="552" ht="22.5" customHeight="1">
      <c r="A552" s="7" t="s">
        <v>10556</v>
      </c>
      <c r="B552" s="7" t="s">
        <v>10489</v>
      </c>
      <c r="C552" s="7"/>
      <c r="D552" s="7" t="s">
        <v>5484</v>
      </c>
      <c r="E552" s="7" t="s">
        <v>10557</v>
      </c>
      <c r="F552" s="7" t="s">
        <v>10558</v>
      </c>
      <c r="G552" s="296" t="s">
        <v>10560</v>
      </c>
      <c r="I552" s="7"/>
      <c r="J552" s="7" t="s">
        <v>251</v>
      </c>
      <c r="K552" s="7" t="s">
        <v>241</v>
      </c>
      <c r="M552" s="7" t="s">
        <v>10564</v>
      </c>
      <c r="N552" s="7" t="s">
        <v>10564</v>
      </c>
    </row>
    <row r="553" ht="22.5" customHeight="1">
      <c r="A553" s="7" t="s">
        <v>10565</v>
      </c>
      <c r="B553" s="7" t="s">
        <v>2592</v>
      </c>
      <c r="C553" s="7"/>
      <c r="D553" s="7" t="s">
        <v>2591</v>
      </c>
      <c r="E553" s="7" t="s">
        <v>10567</v>
      </c>
      <c r="F553" s="7" t="s">
        <v>10568</v>
      </c>
      <c r="G553" s="296" t="s">
        <v>10569</v>
      </c>
      <c r="I553" s="7"/>
      <c r="J553" s="7" t="s">
        <v>215</v>
      </c>
      <c r="K553" s="7" t="s">
        <v>241</v>
      </c>
      <c r="L553" s="7" t="s">
        <v>10</v>
      </c>
      <c r="M553" s="7" t="s">
        <v>10570</v>
      </c>
      <c r="N553" s="7" t="s">
        <v>10570</v>
      </c>
    </row>
    <row r="554" ht="22.5" customHeight="1">
      <c r="A554" s="7" t="s">
        <v>10571</v>
      </c>
      <c r="B554" s="7" t="s">
        <v>2592</v>
      </c>
      <c r="C554" s="7"/>
      <c r="D554" s="7" t="s">
        <v>2591</v>
      </c>
      <c r="E554" s="7" t="s">
        <v>10567</v>
      </c>
      <c r="F554" s="7" t="s">
        <v>10572</v>
      </c>
      <c r="G554" s="296" t="s">
        <v>10573</v>
      </c>
      <c r="I554" s="7"/>
      <c r="J554" s="7" t="s">
        <v>215</v>
      </c>
      <c r="K554" s="7" t="s">
        <v>241</v>
      </c>
      <c r="L554" s="7" t="s">
        <v>14</v>
      </c>
      <c r="M554" s="7" t="s">
        <v>10574</v>
      </c>
      <c r="N554" s="7" t="s">
        <v>10574</v>
      </c>
    </row>
    <row r="555" ht="22.5" customHeight="1">
      <c r="A555" s="7" t="s">
        <v>10575</v>
      </c>
      <c r="B555" s="7" t="s">
        <v>2592</v>
      </c>
      <c r="C555" s="7"/>
      <c r="D555" s="7" t="s">
        <v>2591</v>
      </c>
      <c r="E555" s="7" t="s">
        <v>10567</v>
      </c>
      <c r="F555" s="7" t="s">
        <v>10576</v>
      </c>
      <c r="G555" s="296" t="s">
        <v>10577</v>
      </c>
      <c r="I555" s="7"/>
      <c r="J555" s="7" t="s">
        <v>215</v>
      </c>
      <c r="K555" s="7" t="s">
        <v>241</v>
      </c>
      <c r="L555" s="7" t="s">
        <v>17</v>
      </c>
      <c r="M555" s="7" t="s">
        <v>10582</v>
      </c>
      <c r="N555" s="7" t="s">
        <v>10582</v>
      </c>
    </row>
    <row r="556" ht="22.5" customHeight="1">
      <c r="A556" s="7" t="s">
        <v>10584</v>
      </c>
      <c r="B556" s="7" t="s">
        <v>2592</v>
      </c>
      <c r="C556" s="7"/>
      <c r="D556" s="7" t="s">
        <v>2591</v>
      </c>
      <c r="E556" s="7" t="s">
        <v>10567</v>
      </c>
      <c r="F556" s="7" t="s">
        <v>10585</v>
      </c>
      <c r="G556" s="296" t="s">
        <v>10586</v>
      </c>
      <c r="I556" s="7"/>
      <c r="J556" s="7" t="s">
        <v>215</v>
      </c>
      <c r="K556" s="7" t="s">
        <v>241</v>
      </c>
      <c r="L556" s="7" t="s">
        <v>18</v>
      </c>
      <c r="M556" s="7" t="s">
        <v>10590</v>
      </c>
      <c r="N556" s="7" t="s">
        <v>10590</v>
      </c>
    </row>
    <row r="557" ht="22.5" customHeight="1">
      <c r="A557" s="7" t="s">
        <v>10591</v>
      </c>
      <c r="B557" s="7" t="s">
        <v>2592</v>
      </c>
      <c r="C557" s="7"/>
      <c r="D557" s="7" t="s">
        <v>2591</v>
      </c>
      <c r="E557" s="7" t="s">
        <v>10567</v>
      </c>
      <c r="F557" s="7" t="s">
        <v>10592</v>
      </c>
      <c r="G557" s="296" t="s">
        <v>10594</v>
      </c>
      <c r="I557" s="7"/>
      <c r="J557" s="7" t="s">
        <v>215</v>
      </c>
      <c r="K557" s="7" t="s">
        <v>241</v>
      </c>
      <c r="L557" s="7" t="s">
        <v>19</v>
      </c>
      <c r="M557" s="7" t="s">
        <v>10596</v>
      </c>
      <c r="N557" s="7" t="s">
        <v>10596</v>
      </c>
    </row>
    <row r="558" ht="22.5" customHeight="1">
      <c r="A558" s="7" t="s">
        <v>10597</v>
      </c>
      <c r="B558" s="7" t="s">
        <v>2592</v>
      </c>
      <c r="C558" s="7"/>
      <c r="D558" s="7" t="s">
        <v>2591</v>
      </c>
      <c r="E558" s="7" t="s">
        <v>10567</v>
      </c>
      <c r="F558" s="7" t="s">
        <v>10599</v>
      </c>
      <c r="G558" s="296" t="s">
        <v>10600</v>
      </c>
      <c r="I558" s="7"/>
      <c r="J558" s="7" t="s">
        <v>215</v>
      </c>
      <c r="K558" s="7" t="s">
        <v>241</v>
      </c>
      <c r="L558" s="7" t="s">
        <v>20</v>
      </c>
      <c r="M558" s="7" t="s">
        <v>10601</v>
      </c>
      <c r="N558" s="7" t="s">
        <v>10601</v>
      </c>
    </row>
    <row r="559" ht="22.5" customHeight="1">
      <c r="A559" s="7" t="s">
        <v>10603</v>
      </c>
      <c r="B559" s="7" t="s">
        <v>2592</v>
      </c>
      <c r="C559" s="7"/>
      <c r="D559" s="7" t="s">
        <v>2591</v>
      </c>
      <c r="E559" s="7" t="s">
        <v>10567</v>
      </c>
      <c r="F559" s="7" t="s">
        <v>10604</v>
      </c>
      <c r="G559" s="296" t="s">
        <v>10605</v>
      </c>
      <c r="I559" s="7"/>
      <c r="J559" s="7" t="s">
        <v>215</v>
      </c>
      <c r="K559" s="7" t="s">
        <v>241</v>
      </c>
      <c r="L559" s="7" t="s">
        <v>21</v>
      </c>
      <c r="M559" s="7" t="s">
        <v>10607</v>
      </c>
      <c r="N559" s="7" t="s">
        <v>10607</v>
      </c>
    </row>
    <row r="560" ht="22.5" customHeight="1">
      <c r="A560" s="7" t="s">
        <v>10608</v>
      </c>
      <c r="B560" s="7" t="s">
        <v>2592</v>
      </c>
      <c r="C560" s="7"/>
      <c r="D560" s="7" t="s">
        <v>2591</v>
      </c>
      <c r="E560" s="7" t="s">
        <v>10567</v>
      </c>
      <c r="F560" s="7" t="s">
        <v>10611</v>
      </c>
      <c r="G560" s="296" t="s">
        <v>10612</v>
      </c>
      <c r="I560" s="7"/>
      <c r="J560" s="7" t="s">
        <v>215</v>
      </c>
      <c r="K560" s="7" t="s">
        <v>241</v>
      </c>
      <c r="L560" s="7" t="s">
        <v>22</v>
      </c>
      <c r="M560" s="7" t="s">
        <v>10615</v>
      </c>
      <c r="N560" s="7" t="s">
        <v>10615</v>
      </c>
    </row>
    <row r="561" ht="22.5" customHeight="1">
      <c r="A561" s="7" t="s">
        <v>10617</v>
      </c>
      <c r="B561" s="7" t="s">
        <v>2592</v>
      </c>
      <c r="C561" s="7"/>
      <c r="D561" s="7" t="s">
        <v>2591</v>
      </c>
      <c r="E561" s="7" t="s">
        <v>10567</v>
      </c>
      <c r="F561" s="7" t="s">
        <v>10618</v>
      </c>
      <c r="G561" s="296" t="s">
        <v>10621</v>
      </c>
      <c r="I561" s="7"/>
      <c r="J561" s="7" t="s">
        <v>215</v>
      </c>
      <c r="K561" s="7" t="s">
        <v>241</v>
      </c>
      <c r="L561" s="7" t="s">
        <v>23</v>
      </c>
      <c r="M561" s="7" t="s">
        <v>10623</v>
      </c>
      <c r="N561" s="7" t="s">
        <v>10623</v>
      </c>
    </row>
    <row r="562" ht="22.5" customHeight="1">
      <c r="A562" s="7" t="s">
        <v>10624</v>
      </c>
      <c r="B562" s="7" t="s">
        <v>2592</v>
      </c>
      <c r="C562" s="7"/>
      <c r="D562" s="7" t="s">
        <v>2591</v>
      </c>
      <c r="E562" s="7" t="s">
        <v>10567</v>
      </c>
      <c r="F562" s="7" t="s">
        <v>10626</v>
      </c>
      <c r="G562" s="296" t="s">
        <v>10627</v>
      </c>
      <c r="I562" s="7"/>
      <c r="J562" s="7" t="s">
        <v>215</v>
      </c>
      <c r="K562" s="7" t="s">
        <v>241</v>
      </c>
      <c r="L562" s="7" t="s">
        <v>26</v>
      </c>
      <c r="M562" s="7" t="s">
        <v>10630</v>
      </c>
      <c r="N562" s="7" t="s">
        <v>10630</v>
      </c>
    </row>
    <row r="563" ht="22.5" customHeight="1">
      <c r="A563" s="7" t="s">
        <v>10631</v>
      </c>
      <c r="B563" s="7" t="s">
        <v>2592</v>
      </c>
      <c r="C563" s="7"/>
      <c r="D563" s="7" t="s">
        <v>2591</v>
      </c>
      <c r="E563" s="7" t="s">
        <v>10567</v>
      </c>
      <c r="F563" s="7" t="s">
        <v>10633</v>
      </c>
      <c r="G563" s="296" t="s">
        <v>10634</v>
      </c>
      <c r="I563" s="7"/>
      <c r="J563" s="7" t="s">
        <v>215</v>
      </c>
      <c r="K563" s="7" t="s">
        <v>241</v>
      </c>
      <c r="L563" s="7" t="s">
        <v>28</v>
      </c>
      <c r="M563" s="7" t="s">
        <v>10637</v>
      </c>
      <c r="N563" s="7" t="s">
        <v>10637</v>
      </c>
    </row>
    <row r="564" ht="22.5" customHeight="1">
      <c r="A564" s="7" t="s">
        <v>10638</v>
      </c>
      <c r="B564" s="7" t="s">
        <v>2592</v>
      </c>
      <c r="C564" s="7"/>
      <c r="D564" s="7" t="s">
        <v>2591</v>
      </c>
      <c r="E564" s="7" t="s">
        <v>10567</v>
      </c>
      <c r="F564" s="7" t="s">
        <v>10641</v>
      </c>
      <c r="G564" s="296" t="s">
        <v>10642</v>
      </c>
      <c r="I564" s="7"/>
      <c r="J564" s="7" t="s">
        <v>215</v>
      </c>
      <c r="K564" s="7" t="s">
        <v>241</v>
      </c>
      <c r="L564" s="7" t="s">
        <v>29</v>
      </c>
      <c r="M564" s="7" t="s">
        <v>10645</v>
      </c>
      <c r="N564" s="7" t="s">
        <v>10645</v>
      </c>
    </row>
    <row r="565" ht="22.5" customHeight="1">
      <c r="A565" s="7" t="s">
        <v>10646</v>
      </c>
      <c r="B565" s="7" t="s">
        <v>2592</v>
      </c>
      <c r="C565" s="7"/>
      <c r="D565" s="7" t="s">
        <v>2591</v>
      </c>
      <c r="E565" s="7" t="s">
        <v>10567</v>
      </c>
      <c r="F565" s="7" t="s">
        <v>10648</v>
      </c>
      <c r="G565" s="296" t="s">
        <v>10649</v>
      </c>
      <c r="I565" s="7"/>
      <c r="J565" s="7" t="s">
        <v>215</v>
      </c>
      <c r="K565" s="7" t="s">
        <v>241</v>
      </c>
      <c r="L565" s="7" t="s">
        <v>30</v>
      </c>
      <c r="M565" s="7" t="s">
        <v>10652</v>
      </c>
      <c r="N565" s="7" t="s">
        <v>10652</v>
      </c>
    </row>
    <row r="566" ht="22.5" customHeight="1">
      <c r="A566" s="7" t="s">
        <v>10654</v>
      </c>
      <c r="B566" s="7" t="s">
        <v>2592</v>
      </c>
      <c r="C566" s="7"/>
      <c r="D566" s="7" t="s">
        <v>2591</v>
      </c>
      <c r="E566" s="7" t="s">
        <v>10655</v>
      </c>
      <c r="F566" s="7" t="s">
        <v>10656</v>
      </c>
      <c r="G566" s="296" t="s">
        <v>10657</v>
      </c>
      <c r="I566" s="7"/>
      <c r="J566" s="7" t="s">
        <v>160</v>
      </c>
      <c r="K566" s="7" t="s">
        <v>123</v>
      </c>
      <c r="L566" s="7" t="s">
        <v>10</v>
      </c>
      <c r="M566" s="7" t="s">
        <v>10661</v>
      </c>
      <c r="N566" s="7" t="s">
        <v>10661</v>
      </c>
    </row>
    <row r="567" ht="22.5" customHeight="1">
      <c r="A567" s="7" t="s">
        <v>10662</v>
      </c>
      <c r="B567" s="7" t="s">
        <v>2592</v>
      </c>
      <c r="C567" s="7"/>
      <c r="D567" s="7" t="s">
        <v>2591</v>
      </c>
      <c r="E567" s="7" t="s">
        <v>10655</v>
      </c>
      <c r="F567" s="7" t="s">
        <v>10665</v>
      </c>
      <c r="G567" s="296" t="s">
        <v>10666</v>
      </c>
      <c r="I567" s="7"/>
      <c r="J567" s="7" t="s">
        <v>160</v>
      </c>
      <c r="K567" s="7" t="s">
        <v>123</v>
      </c>
      <c r="L567" s="7" t="s">
        <v>12</v>
      </c>
      <c r="M567" s="7" t="s">
        <v>10668</v>
      </c>
      <c r="N567" s="7" t="s">
        <v>10668</v>
      </c>
    </row>
    <row r="568" ht="22.5" customHeight="1">
      <c r="A568" s="7" t="s">
        <v>10670</v>
      </c>
      <c r="B568" s="7" t="s">
        <v>2592</v>
      </c>
      <c r="C568" s="7"/>
      <c r="D568" s="7" t="s">
        <v>2591</v>
      </c>
      <c r="E568" s="7" t="s">
        <v>10655</v>
      </c>
      <c r="F568" s="7" t="s">
        <v>10672</v>
      </c>
      <c r="G568" s="296" t="s">
        <v>10673</v>
      </c>
      <c r="I568" s="7"/>
      <c r="J568" s="7" t="s">
        <v>160</v>
      </c>
      <c r="K568" s="7" t="s">
        <v>123</v>
      </c>
      <c r="L568" s="7" t="s">
        <v>13</v>
      </c>
      <c r="M568" s="7" t="s">
        <v>10675</v>
      </c>
      <c r="N568" s="7" t="s">
        <v>10675</v>
      </c>
    </row>
    <row r="569" ht="22.5" customHeight="1">
      <c r="A569" s="7" t="s">
        <v>10677</v>
      </c>
      <c r="B569" s="7" t="s">
        <v>2592</v>
      </c>
      <c r="C569" s="7"/>
      <c r="D569" s="7" t="s">
        <v>2591</v>
      </c>
      <c r="E569" s="7" t="s">
        <v>10655</v>
      </c>
      <c r="F569" s="7" t="s">
        <v>10678</v>
      </c>
      <c r="G569" s="296" t="s">
        <v>10679</v>
      </c>
      <c r="I569" s="7"/>
      <c r="J569" s="7" t="s">
        <v>160</v>
      </c>
      <c r="K569" s="7" t="s">
        <v>123</v>
      </c>
      <c r="L569" s="7" t="s">
        <v>14</v>
      </c>
      <c r="M569" s="7" t="s">
        <v>10682</v>
      </c>
      <c r="N569" s="7" t="s">
        <v>10682</v>
      </c>
    </row>
    <row r="570" ht="22.5" customHeight="1">
      <c r="A570" s="7" t="s">
        <v>10683</v>
      </c>
      <c r="B570" s="7" t="s">
        <v>2592</v>
      </c>
      <c r="C570" s="7"/>
      <c r="D570" s="7" t="s">
        <v>2591</v>
      </c>
      <c r="E570" s="7" t="s">
        <v>10655</v>
      </c>
      <c r="F570" s="7" t="s">
        <v>10685</v>
      </c>
      <c r="G570" s="296" t="s">
        <v>10686</v>
      </c>
      <c r="I570" s="7"/>
      <c r="J570" s="7" t="s">
        <v>160</v>
      </c>
      <c r="K570" s="7" t="s">
        <v>123</v>
      </c>
      <c r="L570" s="7" t="s">
        <v>17</v>
      </c>
      <c r="M570" s="7" t="s">
        <v>10689</v>
      </c>
      <c r="N570" s="7" t="s">
        <v>10689</v>
      </c>
    </row>
    <row r="571" ht="22.5" customHeight="1">
      <c r="A571" s="7" t="s">
        <v>10690</v>
      </c>
      <c r="B571" s="7" t="s">
        <v>2592</v>
      </c>
      <c r="C571" s="7"/>
      <c r="D571" s="7" t="s">
        <v>2591</v>
      </c>
      <c r="E571" s="7" t="s">
        <v>10655</v>
      </c>
      <c r="F571" s="7" t="s">
        <v>10692</v>
      </c>
      <c r="G571" s="296" t="s">
        <v>10693</v>
      </c>
      <c r="I571" s="7"/>
      <c r="J571" s="7" t="s">
        <v>160</v>
      </c>
      <c r="K571" s="7" t="s">
        <v>123</v>
      </c>
      <c r="L571" s="7" t="s">
        <v>18</v>
      </c>
      <c r="M571" s="7" t="s">
        <v>10696</v>
      </c>
      <c r="N571" s="7" t="s">
        <v>10696</v>
      </c>
    </row>
    <row r="572" ht="22.5" customHeight="1">
      <c r="A572" s="7" t="s">
        <v>10697</v>
      </c>
      <c r="B572" s="7" t="s">
        <v>2592</v>
      </c>
      <c r="C572" s="7"/>
      <c r="D572" s="7" t="s">
        <v>2591</v>
      </c>
      <c r="E572" s="7" t="s">
        <v>10655</v>
      </c>
      <c r="F572" s="7" t="s">
        <v>10698</v>
      </c>
      <c r="G572" s="296" t="s">
        <v>10699</v>
      </c>
      <c r="I572" s="7"/>
      <c r="J572" s="7" t="s">
        <v>160</v>
      </c>
      <c r="K572" s="7" t="s">
        <v>123</v>
      </c>
      <c r="L572" s="7" t="s">
        <v>19</v>
      </c>
      <c r="M572" s="7" t="s">
        <v>10702</v>
      </c>
      <c r="N572" s="7" t="s">
        <v>10702</v>
      </c>
    </row>
    <row r="573" ht="22.5" customHeight="1">
      <c r="A573" s="7" t="s">
        <v>10703</v>
      </c>
      <c r="B573" s="7" t="s">
        <v>2592</v>
      </c>
      <c r="C573" s="7"/>
      <c r="D573" s="7" t="s">
        <v>2591</v>
      </c>
      <c r="E573" s="7" t="s">
        <v>10655</v>
      </c>
      <c r="F573" s="7" t="s">
        <v>10706</v>
      </c>
      <c r="G573" s="296" t="s">
        <v>10707</v>
      </c>
      <c r="I573" s="7"/>
      <c r="J573" s="7" t="s">
        <v>160</v>
      </c>
      <c r="K573" s="7" t="s">
        <v>123</v>
      </c>
      <c r="L573" s="7" t="s">
        <v>20</v>
      </c>
      <c r="M573" s="7" t="s">
        <v>10710</v>
      </c>
      <c r="N573" s="7" t="s">
        <v>10710</v>
      </c>
    </row>
    <row r="574" ht="22.5" customHeight="1">
      <c r="A574" s="7" t="s">
        <v>10711</v>
      </c>
      <c r="B574" s="7" t="s">
        <v>2592</v>
      </c>
      <c r="C574" s="7"/>
      <c r="D574" s="7" t="s">
        <v>2591</v>
      </c>
      <c r="E574" s="7" t="s">
        <v>10655</v>
      </c>
      <c r="F574" s="7" t="s">
        <v>10713</v>
      </c>
      <c r="G574" s="296" t="s">
        <v>10714</v>
      </c>
      <c r="I574" s="7"/>
      <c r="J574" s="7" t="s">
        <v>160</v>
      </c>
      <c r="K574" s="7" t="s">
        <v>123</v>
      </c>
      <c r="L574" s="7" t="s">
        <v>22</v>
      </c>
      <c r="M574" s="7" t="s">
        <v>10717</v>
      </c>
      <c r="N574" s="7" t="s">
        <v>10717</v>
      </c>
    </row>
    <row r="575" ht="22.5" customHeight="1">
      <c r="A575" s="7" t="s">
        <v>10719</v>
      </c>
      <c r="B575" s="7" t="s">
        <v>2592</v>
      </c>
      <c r="C575" s="7"/>
      <c r="D575" s="7" t="s">
        <v>2591</v>
      </c>
      <c r="E575" s="7" t="s">
        <v>10655</v>
      </c>
      <c r="F575" s="7" t="s">
        <v>10720</v>
      </c>
      <c r="G575" s="296" t="s">
        <v>10721</v>
      </c>
      <c r="I575" s="7"/>
      <c r="J575" s="7" t="s">
        <v>160</v>
      </c>
      <c r="K575" s="7" t="s">
        <v>123</v>
      </c>
      <c r="L575" s="7" t="s">
        <v>24</v>
      </c>
      <c r="M575" s="7" t="s">
        <v>10723</v>
      </c>
      <c r="N575" s="7" t="s">
        <v>10723</v>
      </c>
    </row>
    <row r="576" ht="22.5" customHeight="1">
      <c r="A576" s="7" t="s">
        <v>10724</v>
      </c>
      <c r="B576" s="7" t="s">
        <v>2592</v>
      </c>
      <c r="C576" s="7"/>
      <c r="D576" s="7" t="s">
        <v>2591</v>
      </c>
      <c r="E576" s="7" t="s">
        <v>10655</v>
      </c>
      <c r="F576" s="7" t="s">
        <v>10726</v>
      </c>
      <c r="G576" s="296" t="s">
        <v>10727</v>
      </c>
      <c r="I576" s="7"/>
      <c r="J576" s="7" t="s">
        <v>160</v>
      </c>
      <c r="K576" s="7" t="s">
        <v>123</v>
      </c>
      <c r="L576" s="7" t="s">
        <v>26</v>
      </c>
      <c r="M576" s="7" t="s">
        <v>10729</v>
      </c>
      <c r="N576" s="7" t="s">
        <v>10729</v>
      </c>
    </row>
    <row r="577" ht="22.5" customHeight="1">
      <c r="A577" s="7" t="s">
        <v>10730</v>
      </c>
      <c r="B577" s="7" t="s">
        <v>2592</v>
      </c>
      <c r="C577" s="7"/>
      <c r="D577" s="7" t="s">
        <v>2591</v>
      </c>
      <c r="E577" s="7" t="s">
        <v>10655</v>
      </c>
      <c r="F577" s="7" t="s">
        <v>10731</v>
      </c>
      <c r="G577" s="296" t="s">
        <v>10733</v>
      </c>
      <c r="I577" s="7"/>
      <c r="J577" s="7" t="s">
        <v>160</v>
      </c>
      <c r="K577" s="7" t="s">
        <v>123</v>
      </c>
      <c r="L577" s="7" t="s">
        <v>28</v>
      </c>
      <c r="M577" s="7" t="s">
        <v>10735</v>
      </c>
      <c r="N577" s="7" t="s">
        <v>10735</v>
      </c>
    </row>
    <row r="578" ht="22.5" customHeight="1">
      <c r="A578" s="7" t="s">
        <v>10736</v>
      </c>
      <c r="B578" s="7" t="s">
        <v>2592</v>
      </c>
      <c r="C578" s="7"/>
      <c r="D578" s="7" t="s">
        <v>2591</v>
      </c>
      <c r="E578" s="7" t="s">
        <v>10655</v>
      </c>
      <c r="F578" s="7" t="s">
        <v>10737</v>
      </c>
      <c r="G578" s="296" t="s">
        <v>10739</v>
      </c>
      <c r="I578" s="7"/>
      <c r="J578" s="7" t="s">
        <v>160</v>
      </c>
      <c r="K578" s="7" t="s">
        <v>123</v>
      </c>
      <c r="L578" s="7" t="s">
        <v>29</v>
      </c>
      <c r="M578" s="7" t="s">
        <v>10741</v>
      </c>
      <c r="N578" s="7" t="s">
        <v>10741</v>
      </c>
    </row>
    <row r="579" ht="22.5" customHeight="1">
      <c r="A579" s="7" t="s">
        <v>10742</v>
      </c>
      <c r="B579" s="7" t="s">
        <v>2592</v>
      </c>
      <c r="C579" s="7"/>
      <c r="D579" s="7" t="s">
        <v>2591</v>
      </c>
      <c r="E579" s="7" t="s">
        <v>10745</v>
      </c>
      <c r="F579" s="7" t="s">
        <v>10746</v>
      </c>
      <c r="G579" s="296" t="s">
        <v>10747</v>
      </c>
      <c r="I579" s="7"/>
      <c r="J579" s="7" t="s">
        <v>81</v>
      </c>
      <c r="K579" s="7" t="s">
        <v>136</v>
      </c>
      <c r="L579" s="7" t="s">
        <v>10</v>
      </c>
      <c r="M579" s="7" t="s">
        <v>10749</v>
      </c>
      <c r="N579" s="7" t="s">
        <v>10749</v>
      </c>
    </row>
    <row r="580" ht="22.5" customHeight="1">
      <c r="A580" s="7" t="s">
        <v>10750</v>
      </c>
      <c r="B580" s="7" t="s">
        <v>2592</v>
      </c>
      <c r="C580" s="7"/>
      <c r="D580" s="7" t="s">
        <v>2591</v>
      </c>
      <c r="E580" s="7" t="s">
        <v>10745</v>
      </c>
      <c r="F580" s="7" t="s">
        <v>10752</v>
      </c>
      <c r="G580" s="296" t="s">
        <v>10753</v>
      </c>
      <c r="I580" s="7"/>
      <c r="J580" s="7" t="s">
        <v>81</v>
      </c>
      <c r="K580" s="7" t="s">
        <v>136</v>
      </c>
      <c r="L580" s="7" t="s">
        <v>12</v>
      </c>
      <c r="M580" s="7" t="s">
        <v>10756</v>
      </c>
      <c r="N580" s="7" t="s">
        <v>10756</v>
      </c>
    </row>
    <row r="581" ht="22.5" customHeight="1">
      <c r="A581" s="7" t="s">
        <v>10758</v>
      </c>
      <c r="B581" s="7" t="s">
        <v>2592</v>
      </c>
      <c r="C581" s="7"/>
      <c r="D581" s="7" t="s">
        <v>2591</v>
      </c>
      <c r="E581" s="7" t="s">
        <v>10745</v>
      </c>
      <c r="F581" s="7" t="s">
        <v>10759</v>
      </c>
      <c r="G581" s="296" t="s">
        <v>10760</v>
      </c>
      <c r="I581" s="7"/>
      <c r="J581" s="7" t="s">
        <v>81</v>
      </c>
      <c r="K581" s="7" t="s">
        <v>136</v>
      </c>
      <c r="L581" s="7" t="s">
        <v>14</v>
      </c>
      <c r="M581" s="7" t="s">
        <v>10763</v>
      </c>
      <c r="N581" s="7" t="s">
        <v>10763</v>
      </c>
    </row>
    <row r="582" ht="22.5" customHeight="1">
      <c r="A582" s="7" t="s">
        <v>10764</v>
      </c>
      <c r="B582" s="7" t="s">
        <v>2592</v>
      </c>
      <c r="C582" s="7"/>
      <c r="D582" s="7" t="s">
        <v>2591</v>
      </c>
      <c r="E582" s="7" t="s">
        <v>10745</v>
      </c>
      <c r="F582" s="7" t="s">
        <v>10765</v>
      </c>
      <c r="G582" s="296" t="s">
        <v>10767</v>
      </c>
      <c r="I582" s="7"/>
      <c r="J582" s="7" t="s">
        <v>81</v>
      </c>
      <c r="K582" s="7" t="s">
        <v>136</v>
      </c>
      <c r="L582" s="7" t="s">
        <v>17</v>
      </c>
      <c r="M582" s="7" t="s">
        <v>10770</v>
      </c>
      <c r="N582" s="7" t="s">
        <v>10770</v>
      </c>
    </row>
    <row r="583" ht="22.5" customHeight="1">
      <c r="A583" s="7" t="s">
        <v>10771</v>
      </c>
      <c r="B583" s="7" t="s">
        <v>2592</v>
      </c>
      <c r="C583" s="7"/>
      <c r="D583" s="7" t="s">
        <v>2591</v>
      </c>
      <c r="E583" s="7" t="s">
        <v>10745</v>
      </c>
      <c r="F583" s="7" t="s">
        <v>10772</v>
      </c>
      <c r="G583" s="296" t="s">
        <v>10773</v>
      </c>
      <c r="I583" s="7"/>
      <c r="J583" s="7" t="s">
        <v>81</v>
      </c>
      <c r="K583" s="7" t="s">
        <v>136</v>
      </c>
      <c r="L583" s="7" t="s">
        <v>18</v>
      </c>
      <c r="M583" s="7" t="s">
        <v>10777</v>
      </c>
      <c r="N583" s="7" t="s">
        <v>10777</v>
      </c>
    </row>
    <row r="584" ht="22.5" customHeight="1">
      <c r="A584" s="7" t="s">
        <v>10778</v>
      </c>
      <c r="B584" s="7" t="s">
        <v>2592</v>
      </c>
      <c r="C584" s="7"/>
      <c r="D584" s="7" t="s">
        <v>2591</v>
      </c>
      <c r="E584" s="7" t="s">
        <v>10745</v>
      </c>
      <c r="F584" s="7" t="s">
        <v>10780</v>
      </c>
      <c r="G584" s="296" t="s">
        <v>10781</v>
      </c>
      <c r="I584" s="7"/>
      <c r="J584" s="7" t="s">
        <v>81</v>
      </c>
      <c r="K584" s="7" t="s">
        <v>136</v>
      </c>
      <c r="L584" s="7" t="s">
        <v>19</v>
      </c>
      <c r="M584" s="7" t="s">
        <v>10783</v>
      </c>
      <c r="N584" s="7" t="s">
        <v>10783</v>
      </c>
    </row>
    <row r="585" ht="22.5" customHeight="1">
      <c r="A585" s="7" t="s">
        <v>10784</v>
      </c>
      <c r="B585" s="7" t="s">
        <v>2592</v>
      </c>
      <c r="C585" s="7"/>
      <c r="D585" s="7" t="s">
        <v>2591</v>
      </c>
      <c r="E585" s="7" t="s">
        <v>10745</v>
      </c>
      <c r="F585" s="7" t="s">
        <v>10785</v>
      </c>
      <c r="G585" s="296" t="s">
        <v>10786</v>
      </c>
      <c r="I585" s="7"/>
      <c r="J585" s="7" t="s">
        <v>81</v>
      </c>
      <c r="K585" s="7" t="s">
        <v>136</v>
      </c>
      <c r="L585" s="7" t="s">
        <v>20</v>
      </c>
      <c r="M585" s="7" t="s">
        <v>10788</v>
      </c>
      <c r="N585" s="7" t="s">
        <v>10788</v>
      </c>
    </row>
    <row r="586" ht="22.5" customHeight="1">
      <c r="A586" s="7" t="s">
        <v>10791</v>
      </c>
      <c r="B586" s="7" t="s">
        <v>2592</v>
      </c>
      <c r="C586" s="7"/>
      <c r="D586" s="7" t="s">
        <v>2591</v>
      </c>
      <c r="E586" s="7" t="s">
        <v>10745</v>
      </c>
      <c r="F586" s="7" t="s">
        <v>10792</v>
      </c>
      <c r="G586" s="296" t="s">
        <v>10793</v>
      </c>
      <c r="I586" s="7"/>
      <c r="J586" s="7" t="s">
        <v>81</v>
      </c>
      <c r="K586" s="7" t="s">
        <v>136</v>
      </c>
      <c r="L586" s="7" t="s">
        <v>22</v>
      </c>
      <c r="M586" s="7" t="s">
        <v>10795</v>
      </c>
      <c r="N586" s="7" t="s">
        <v>10795</v>
      </c>
    </row>
    <row r="587" ht="22.5" customHeight="1">
      <c r="A587" s="7" t="s">
        <v>10796</v>
      </c>
      <c r="B587" s="7" t="s">
        <v>2592</v>
      </c>
      <c r="C587" s="7"/>
      <c r="D587" s="7" t="s">
        <v>2591</v>
      </c>
      <c r="E587" s="7" t="s">
        <v>10745</v>
      </c>
      <c r="F587" s="7" t="s">
        <v>10799</v>
      </c>
      <c r="G587" s="296" t="s">
        <v>10800</v>
      </c>
      <c r="I587" s="7"/>
      <c r="J587" s="7" t="s">
        <v>81</v>
      </c>
      <c r="K587" s="7" t="s">
        <v>136</v>
      </c>
      <c r="L587" s="7" t="s">
        <v>23</v>
      </c>
      <c r="M587" s="7" t="s">
        <v>10804</v>
      </c>
      <c r="N587" s="7" t="s">
        <v>10804</v>
      </c>
    </row>
    <row r="588" ht="22.5" customHeight="1">
      <c r="A588" s="7" t="s">
        <v>10805</v>
      </c>
      <c r="B588" s="7" t="s">
        <v>2592</v>
      </c>
      <c r="C588" s="7"/>
      <c r="D588" s="7" t="s">
        <v>2591</v>
      </c>
      <c r="E588" s="7" t="s">
        <v>10745</v>
      </c>
      <c r="F588" s="7" t="s">
        <v>10806</v>
      </c>
      <c r="G588" s="296" t="s">
        <v>10807</v>
      </c>
      <c r="I588" s="7"/>
      <c r="J588" s="7" t="s">
        <v>81</v>
      </c>
      <c r="K588" s="7" t="s">
        <v>136</v>
      </c>
      <c r="L588" s="7" t="s">
        <v>26</v>
      </c>
      <c r="M588" s="7" t="s">
        <v>10810</v>
      </c>
      <c r="N588" s="7" t="s">
        <v>10810</v>
      </c>
    </row>
    <row r="589" ht="22.5" customHeight="1">
      <c r="A589" s="7" t="s">
        <v>10812</v>
      </c>
      <c r="B589" s="7" t="s">
        <v>2592</v>
      </c>
      <c r="C589" s="7"/>
      <c r="D589" s="7" t="s">
        <v>2591</v>
      </c>
      <c r="E589" s="7" t="s">
        <v>10745</v>
      </c>
      <c r="F589" s="7" t="s">
        <v>10813</v>
      </c>
      <c r="G589" s="296" t="s">
        <v>10814</v>
      </c>
      <c r="I589" s="7"/>
      <c r="J589" s="7" t="s">
        <v>81</v>
      </c>
      <c r="K589" s="7" t="s">
        <v>136</v>
      </c>
      <c r="L589" s="7" t="s">
        <v>28</v>
      </c>
      <c r="M589" s="7" t="s">
        <v>10816</v>
      </c>
      <c r="N589" s="7" t="s">
        <v>10816</v>
      </c>
    </row>
    <row r="590" ht="22.5" customHeight="1">
      <c r="A590" s="7" t="s">
        <v>10817</v>
      </c>
      <c r="B590" s="7" t="s">
        <v>2592</v>
      </c>
      <c r="C590" s="7"/>
      <c r="D590" s="7" t="s">
        <v>2591</v>
      </c>
      <c r="E590" s="7" t="s">
        <v>10745</v>
      </c>
      <c r="F590" s="7" t="s">
        <v>10821</v>
      </c>
      <c r="G590" s="296" t="s">
        <v>10822</v>
      </c>
      <c r="I590" s="7"/>
      <c r="J590" s="7" t="s">
        <v>81</v>
      </c>
      <c r="K590" s="7" t="s">
        <v>136</v>
      </c>
      <c r="L590" s="7" t="s">
        <v>29</v>
      </c>
      <c r="M590" s="7" t="s">
        <v>10825</v>
      </c>
      <c r="N590" s="7" t="s">
        <v>10825</v>
      </c>
    </row>
    <row r="591" ht="22.5" customHeight="1">
      <c r="A591" s="7" t="s">
        <v>10826</v>
      </c>
      <c r="B591" s="7" t="s">
        <v>2592</v>
      </c>
      <c r="C591" s="7"/>
      <c r="D591" s="7" t="s">
        <v>2591</v>
      </c>
      <c r="E591" s="7" t="s">
        <v>10829</v>
      </c>
      <c r="F591" s="7" t="s">
        <v>10830</v>
      </c>
      <c r="G591" s="296" t="s">
        <v>10831</v>
      </c>
      <c r="I591" s="7"/>
      <c r="J591" s="7" t="s">
        <v>174</v>
      </c>
      <c r="K591" s="7" t="s">
        <v>233</v>
      </c>
      <c r="L591" s="7" t="s">
        <v>10</v>
      </c>
      <c r="M591" s="7" t="s">
        <v>10834</v>
      </c>
      <c r="N591" s="7" t="s">
        <v>10834</v>
      </c>
    </row>
    <row r="592" ht="22.5" customHeight="1">
      <c r="A592" s="7" t="s">
        <v>10835</v>
      </c>
      <c r="B592" s="7" t="s">
        <v>2592</v>
      </c>
      <c r="C592" s="7"/>
      <c r="D592" s="7" t="s">
        <v>2591</v>
      </c>
      <c r="E592" s="7" t="s">
        <v>10829</v>
      </c>
      <c r="F592" s="7" t="s">
        <v>10838</v>
      </c>
      <c r="G592" s="296" t="s">
        <v>10839</v>
      </c>
      <c r="I592" s="7"/>
      <c r="J592" s="7" t="s">
        <v>174</v>
      </c>
      <c r="K592" s="7" t="s">
        <v>233</v>
      </c>
      <c r="L592" s="7" t="s">
        <v>12</v>
      </c>
      <c r="M592" s="7" t="s">
        <v>10843</v>
      </c>
      <c r="N592" s="7" t="s">
        <v>10843</v>
      </c>
    </row>
    <row r="593" ht="22.5" customHeight="1">
      <c r="A593" s="7" t="s">
        <v>10844</v>
      </c>
      <c r="B593" s="7" t="s">
        <v>2592</v>
      </c>
      <c r="C593" s="7"/>
      <c r="D593" s="7" t="s">
        <v>2591</v>
      </c>
      <c r="E593" s="7" t="s">
        <v>10829</v>
      </c>
      <c r="F593" s="7" t="s">
        <v>10847</v>
      </c>
      <c r="G593" s="296" t="s">
        <v>10848</v>
      </c>
      <c r="I593" s="7"/>
      <c r="J593" s="7" t="s">
        <v>174</v>
      </c>
      <c r="K593" s="7" t="s">
        <v>233</v>
      </c>
      <c r="L593" s="7" t="s">
        <v>13</v>
      </c>
      <c r="M593" s="7" t="s">
        <v>10851</v>
      </c>
      <c r="N593" s="7" t="s">
        <v>10851</v>
      </c>
    </row>
    <row r="594" ht="22.5" customHeight="1">
      <c r="A594" s="7" t="s">
        <v>10852</v>
      </c>
      <c r="B594" s="7" t="s">
        <v>2592</v>
      </c>
      <c r="C594" s="7"/>
      <c r="D594" s="7" t="s">
        <v>2591</v>
      </c>
      <c r="E594" s="7" t="s">
        <v>10829</v>
      </c>
      <c r="F594" s="7" t="s">
        <v>10853</v>
      </c>
      <c r="G594" s="296" t="s">
        <v>10854</v>
      </c>
      <c r="I594" s="7"/>
      <c r="J594" s="7" t="s">
        <v>174</v>
      </c>
      <c r="K594" s="7" t="s">
        <v>233</v>
      </c>
      <c r="L594" s="7" t="s">
        <v>14</v>
      </c>
      <c r="M594" s="7" t="s">
        <v>10858</v>
      </c>
      <c r="N594" s="7" t="s">
        <v>10858</v>
      </c>
    </row>
    <row r="595" ht="22.5" customHeight="1">
      <c r="A595" s="7" t="s">
        <v>10859</v>
      </c>
      <c r="B595" s="7" t="s">
        <v>2592</v>
      </c>
      <c r="C595" s="7"/>
      <c r="D595" s="7" t="s">
        <v>2591</v>
      </c>
      <c r="E595" s="7" t="s">
        <v>10829</v>
      </c>
      <c r="F595" s="7" t="s">
        <v>10862</v>
      </c>
      <c r="G595" s="296" t="s">
        <v>10863</v>
      </c>
      <c r="I595" s="7"/>
      <c r="J595" s="7" t="s">
        <v>174</v>
      </c>
      <c r="K595" s="7" t="s">
        <v>233</v>
      </c>
      <c r="L595" s="7" t="s">
        <v>17</v>
      </c>
      <c r="M595" s="7" t="s">
        <v>10865</v>
      </c>
      <c r="N595" s="7" t="s">
        <v>10865</v>
      </c>
    </row>
    <row r="596" ht="22.5" customHeight="1">
      <c r="A596" s="7" t="s">
        <v>10866</v>
      </c>
      <c r="B596" s="7" t="s">
        <v>2592</v>
      </c>
      <c r="C596" s="7"/>
      <c r="D596" s="7" t="s">
        <v>2591</v>
      </c>
      <c r="E596" s="7" t="s">
        <v>10829</v>
      </c>
      <c r="F596" s="7" t="s">
        <v>10867</v>
      </c>
      <c r="G596" s="296" t="s">
        <v>10868</v>
      </c>
      <c r="I596" s="7"/>
      <c r="J596" s="7" t="s">
        <v>174</v>
      </c>
      <c r="K596" s="7" t="s">
        <v>233</v>
      </c>
      <c r="L596" s="7" t="s">
        <v>18</v>
      </c>
      <c r="M596" s="7" t="s">
        <v>10871</v>
      </c>
      <c r="N596" s="7" t="s">
        <v>10871</v>
      </c>
    </row>
    <row r="597" ht="22.5" customHeight="1">
      <c r="A597" s="7" t="s">
        <v>10873</v>
      </c>
      <c r="B597" s="7" t="s">
        <v>2592</v>
      </c>
      <c r="C597" s="7"/>
      <c r="D597" s="7" t="s">
        <v>2591</v>
      </c>
      <c r="E597" s="7" t="s">
        <v>10829</v>
      </c>
      <c r="F597" s="7" t="s">
        <v>10875</v>
      </c>
      <c r="G597" s="296" t="s">
        <v>10876</v>
      </c>
      <c r="I597" s="7"/>
      <c r="J597" s="7" t="s">
        <v>174</v>
      </c>
      <c r="K597" s="7" t="s">
        <v>233</v>
      </c>
      <c r="L597" s="7" t="s">
        <v>19</v>
      </c>
      <c r="M597" s="7" t="s">
        <v>10878</v>
      </c>
      <c r="N597" s="7" t="s">
        <v>10878</v>
      </c>
    </row>
    <row r="598" ht="22.5" customHeight="1">
      <c r="A598" s="7" t="s">
        <v>10879</v>
      </c>
      <c r="B598" s="7" t="s">
        <v>2592</v>
      </c>
      <c r="C598" s="7"/>
      <c r="D598" s="7" t="s">
        <v>2591</v>
      </c>
      <c r="E598" s="7" t="s">
        <v>10829</v>
      </c>
      <c r="F598" s="7" t="s">
        <v>10881</v>
      </c>
      <c r="G598" s="296" t="s">
        <v>10882</v>
      </c>
      <c r="I598" s="7"/>
      <c r="J598" s="7" t="s">
        <v>174</v>
      </c>
      <c r="K598" s="7" t="s">
        <v>233</v>
      </c>
      <c r="L598" s="7" t="s">
        <v>20</v>
      </c>
      <c r="M598" s="7" t="s">
        <v>10883</v>
      </c>
      <c r="N598" s="7" t="s">
        <v>10883</v>
      </c>
    </row>
    <row r="599" ht="22.5" customHeight="1">
      <c r="A599" s="7" t="s">
        <v>10885</v>
      </c>
      <c r="B599" s="7" t="s">
        <v>2592</v>
      </c>
      <c r="C599" s="7"/>
      <c r="D599" s="7" t="s">
        <v>2591</v>
      </c>
      <c r="E599" s="7" t="s">
        <v>10829</v>
      </c>
      <c r="F599" s="7" t="s">
        <v>10886</v>
      </c>
      <c r="G599" s="296" t="s">
        <v>10887</v>
      </c>
      <c r="I599" s="7"/>
      <c r="J599" s="7" t="s">
        <v>174</v>
      </c>
      <c r="K599" s="7" t="s">
        <v>233</v>
      </c>
      <c r="L599" s="7" t="s">
        <v>22</v>
      </c>
      <c r="M599" s="7" t="s">
        <v>10890</v>
      </c>
      <c r="N599" s="7" t="s">
        <v>10890</v>
      </c>
    </row>
    <row r="600" ht="22.5" customHeight="1">
      <c r="A600" s="7" t="s">
        <v>10891</v>
      </c>
      <c r="B600" s="7" t="s">
        <v>2592</v>
      </c>
      <c r="C600" s="7"/>
      <c r="D600" s="7" t="s">
        <v>2591</v>
      </c>
      <c r="E600" s="7" t="s">
        <v>10829</v>
      </c>
      <c r="F600" s="7" t="s">
        <v>10894</v>
      </c>
      <c r="G600" s="296" t="s">
        <v>10895</v>
      </c>
      <c r="I600" s="7"/>
      <c r="J600" s="7" t="s">
        <v>174</v>
      </c>
      <c r="K600" s="7" t="s">
        <v>233</v>
      </c>
      <c r="L600" s="7" t="s">
        <v>24</v>
      </c>
      <c r="M600" s="7" t="s">
        <v>10897</v>
      </c>
      <c r="N600" s="7" t="s">
        <v>10897</v>
      </c>
    </row>
    <row r="601" ht="22.5" customHeight="1">
      <c r="A601" s="7" t="s">
        <v>10898</v>
      </c>
      <c r="B601" s="7" t="s">
        <v>2592</v>
      </c>
      <c r="C601" s="7"/>
      <c r="D601" s="7" t="s">
        <v>2591</v>
      </c>
      <c r="E601" s="7" t="s">
        <v>10829</v>
      </c>
      <c r="F601" s="7" t="s">
        <v>10900</v>
      </c>
      <c r="G601" s="296" t="s">
        <v>10901</v>
      </c>
      <c r="I601" s="7"/>
      <c r="J601" s="7" t="s">
        <v>174</v>
      </c>
      <c r="K601" s="7" t="s">
        <v>233</v>
      </c>
      <c r="L601" s="7" t="s">
        <v>26</v>
      </c>
      <c r="M601" s="7" t="s">
        <v>10904</v>
      </c>
      <c r="N601" s="7" t="s">
        <v>10904</v>
      </c>
    </row>
    <row r="602" ht="22.5" customHeight="1">
      <c r="A602" s="7" t="s">
        <v>10905</v>
      </c>
      <c r="B602" s="7" t="s">
        <v>2592</v>
      </c>
      <c r="C602" s="7"/>
      <c r="D602" s="7" t="s">
        <v>2591</v>
      </c>
      <c r="E602" s="7" t="s">
        <v>10829</v>
      </c>
      <c r="F602" s="7" t="s">
        <v>10907</v>
      </c>
      <c r="G602" s="296" t="s">
        <v>10908</v>
      </c>
      <c r="I602" s="7"/>
      <c r="J602" s="7" t="s">
        <v>174</v>
      </c>
      <c r="K602" s="7" t="s">
        <v>233</v>
      </c>
      <c r="L602" s="7" t="s">
        <v>28</v>
      </c>
      <c r="M602" s="7" t="s">
        <v>10909</v>
      </c>
      <c r="N602" s="7" t="s">
        <v>10909</v>
      </c>
    </row>
    <row r="603" ht="22.5" customHeight="1">
      <c r="A603" s="7" t="s">
        <v>10911</v>
      </c>
      <c r="B603" s="7" t="s">
        <v>2592</v>
      </c>
      <c r="C603" s="7"/>
      <c r="D603" s="7" t="s">
        <v>2591</v>
      </c>
      <c r="E603" s="7" t="s">
        <v>10829</v>
      </c>
      <c r="F603" s="7" t="s">
        <v>10912</v>
      </c>
      <c r="G603" s="296" t="s">
        <v>10914</v>
      </c>
      <c r="I603" s="7"/>
      <c r="J603" s="7" t="s">
        <v>174</v>
      </c>
      <c r="K603" s="7" t="s">
        <v>233</v>
      </c>
      <c r="L603" s="7" t="s">
        <v>29</v>
      </c>
      <c r="M603" s="7" t="s">
        <v>10916</v>
      </c>
      <c r="N603" s="7" t="s">
        <v>10916</v>
      </c>
    </row>
    <row r="604" ht="22.5" customHeight="1">
      <c r="A604" s="7" t="s">
        <v>10917</v>
      </c>
      <c r="B604" s="7" t="s">
        <v>2592</v>
      </c>
      <c r="C604" s="7"/>
      <c r="D604" s="7" t="s">
        <v>2591</v>
      </c>
      <c r="E604" s="7" t="s">
        <v>10918</v>
      </c>
      <c r="F604" s="7" t="s">
        <v>10919</v>
      </c>
      <c r="G604" s="296" t="s">
        <v>10920</v>
      </c>
      <c r="I604" s="7"/>
      <c r="J604" s="7" t="s">
        <v>9</v>
      </c>
      <c r="K604" s="7" t="s">
        <v>1416</v>
      </c>
      <c r="L604" s="7" t="s">
        <v>10</v>
      </c>
      <c r="M604" s="7" t="s">
        <v>10922</v>
      </c>
      <c r="N604" s="7" t="s">
        <v>10922</v>
      </c>
    </row>
    <row r="605" ht="22.5" customHeight="1">
      <c r="A605" s="7" t="s">
        <v>10923</v>
      </c>
      <c r="B605" s="7" t="s">
        <v>2592</v>
      </c>
      <c r="C605" s="7"/>
      <c r="D605" s="7" t="s">
        <v>2591</v>
      </c>
      <c r="E605" s="7" t="s">
        <v>10918</v>
      </c>
      <c r="F605" s="7" t="s">
        <v>10925</v>
      </c>
      <c r="G605" s="296" t="s">
        <v>10926</v>
      </c>
      <c r="I605" s="7"/>
      <c r="J605" s="7" t="s">
        <v>9</v>
      </c>
      <c r="K605" s="7" t="s">
        <v>1416</v>
      </c>
      <c r="L605" s="7" t="s">
        <v>12</v>
      </c>
      <c r="M605" s="7" t="s">
        <v>10928</v>
      </c>
      <c r="N605" s="7" t="s">
        <v>10928</v>
      </c>
    </row>
    <row r="606" ht="22.5" customHeight="1">
      <c r="A606" s="7" t="s">
        <v>10930</v>
      </c>
      <c r="B606" s="7" t="s">
        <v>2592</v>
      </c>
      <c r="C606" s="7"/>
      <c r="D606" s="7" t="s">
        <v>2591</v>
      </c>
      <c r="E606" s="7" t="s">
        <v>10918</v>
      </c>
      <c r="F606" s="7" t="s">
        <v>10931</v>
      </c>
      <c r="G606" s="296" t="s">
        <v>10933</v>
      </c>
      <c r="I606" s="7"/>
      <c r="J606" s="7" t="s">
        <v>9</v>
      </c>
      <c r="K606" s="7" t="s">
        <v>1416</v>
      </c>
      <c r="L606" s="7" t="s">
        <v>14</v>
      </c>
      <c r="M606" s="7" t="s">
        <v>10935</v>
      </c>
      <c r="N606" s="7" t="s">
        <v>10935</v>
      </c>
    </row>
    <row r="607" ht="22.5" customHeight="1">
      <c r="A607" s="7" t="s">
        <v>10936</v>
      </c>
      <c r="B607" s="7" t="s">
        <v>2592</v>
      </c>
      <c r="C607" s="7"/>
      <c r="D607" s="7" t="s">
        <v>2591</v>
      </c>
      <c r="E607" s="7" t="s">
        <v>10918</v>
      </c>
      <c r="F607" s="7" t="s">
        <v>10937</v>
      </c>
      <c r="G607" s="296" t="s">
        <v>10938</v>
      </c>
      <c r="I607" s="7"/>
      <c r="J607" s="7" t="s">
        <v>9</v>
      </c>
      <c r="K607" s="7" t="s">
        <v>1416</v>
      </c>
      <c r="L607" s="7" t="s">
        <v>17</v>
      </c>
      <c r="M607" s="7" t="s">
        <v>10940</v>
      </c>
      <c r="N607" s="7" t="s">
        <v>10940</v>
      </c>
    </row>
    <row r="608" ht="22.5" customHeight="1">
      <c r="A608" s="7" t="s">
        <v>10941</v>
      </c>
      <c r="B608" s="7" t="s">
        <v>2592</v>
      </c>
      <c r="C608" s="7"/>
      <c r="D608" s="7" t="s">
        <v>2591</v>
      </c>
      <c r="E608" s="7" t="s">
        <v>10918</v>
      </c>
      <c r="F608" s="7" t="s">
        <v>10943</v>
      </c>
      <c r="G608" s="296" t="s">
        <v>10944</v>
      </c>
      <c r="I608" s="7"/>
      <c r="J608" s="7" t="s">
        <v>9</v>
      </c>
      <c r="K608" s="7" t="s">
        <v>1416</v>
      </c>
      <c r="L608" s="7" t="s">
        <v>18</v>
      </c>
      <c r="M608" s="7" t="s">
        <v>10946</v>
      </c>
      <c r="N608" s="7" t="s">
        <v>10946</v>
      </c>
    </row>
    <row r="609" ht="22.5" customHeight="1">
      <c r="A609" s="7" t="s">
        <v>10947</v>
      </c>
      <c r="B609" s="7" t="s">
        <v>2592</v>
      </c>
      <c r="C609" s="7"/>
      <c r="D609" s="7" t="s">
        <v>2591</v>
      </c>
      <c r="E609" s="7" t="s">
        <v>10918</v>
      </c>
      <c r="F609" s="7" t="s">
        <v>10948</v>
      </c>
      <c r="G609" s="296" t="s">
        <v>10949</v>
      </c>
      <c r="I609" s="7"/>
      <c r="J609" s="7" t="s">
        <v>9</v>
      </c>
      <c r="K609" s="7" t="s">
        <v>1416</v>
      </c>
      <c r="L609" s="7" t="s">
        <v>19</v>
      </c>
      <c r="M609" s="7" t="s">
        <v>10952</v>
      </c>
      <c r="N609" s="7" t="s">
        <v>10952</v>
      </c>
    </row>
    <row r="610" ht="22.5" customHeight="1">
      <c r="A610" s="7" t="s">
        <v>10953</v>
      </c>
      <c r="B610" s="7" t="s">
        <v>2592</v>
      </c>
      <c r="C610" s="7"/>
      <c r="D610" s="7" t="s">
        <v>2591</v>
      </c>
      <c r="E610" s="7" t="s">
        <v>10918</v>
      </c>
      <c r="F610" s="7" t="s">
        <v>10954</v>
      </c>
      <c r="G610" s="296" t="s">
        <v>10956</v>
      </c>
      <c r="I610" s="7"/>
      <c r="J610" s="7" t="s">
        <v>9</v>
      </c>
      <c r="K610" s="7" t="s">
        <v>1416</v>
      </c>
      <c r="L610" s="7" t="s">
        <v>20</v>
      </c>
      <c r="M610" s="7" t="s">
        <v>10958</v>
      </c>
      <c r="N610" s="7" t="s">
        <v>10958</v>
      </c>
    </row>
    <row r="611" ht="22.5" customHeight="1">
      <c r="A611" s="7" t="s">
        <v>10959</v>
      </c>
      <c r="B611" s="7" t="s">
        <v>2592</v>
      </c>
      <c r="C611" s="7"/>
      <c r="D611" s="7" t="s">
        <v>2591</v>
      </c>
      <c r="E611" s="7" t="s">
        <v>10918</v>
      </c>
      <c r="F611" s="7" t="s">
        <v>10961</v>
      </c>
      <c r="G611" s="296" t="s">
        <v>10962</v>
      </c>
      <c r="I611" s="7"/>
      <c r="J611" s="7" t="s">
        <v>9</v>
      </c>
      <c r="K611" s="7" t="s">
        <v>1416</v>
      </c>
      <c r="L611" s="7" t="s">
        <v>22</v>
      </c>
      <c r="M611" s="7" t="s">
        <v>10965</v>
      </c>
      <c r="N611" s="7" t="s">
        <v>10965</v>
      </c>
    </row>
    <row r="612" ht="22.5" customHeight="1">
      <c r="A612" s="7" t="s">
        <v>10966</v>
      </c>
      <c r="B612" s="7" t="s">
        <v>2592</v>
      </c>
      <c r="C612" s="7"/>
      <c r="D612" s="7" t="s">
        <v>2591</v>
      </c>
      <c r="E612" s="7" t="s">
        <v>10918</v>
      </c>
      <c r="F612" s="7" t="s">
        <v>10967</v>
      </c>
      <c r="G612" s="296" t="s">
        <v>10968</v>
      </c>
      <c r="I612" s="7"/>
      <c r="J612" s="7" t="s">
        <v>9</v>
      </c>
      <c r="K612" s="7" t="s">
        <v>1416</v>
      </c>
      <c r="L612" s="7" t="s">
        <v>23</v>
      </c>
      <c r="M612" s="7" t="s">
        <v>10969</v>
      </c>
      <c r="N612" s="7" t="s">
        <v>10969</v>
      </c>
    </row>
    <row r="613" ht="22.5" customHeight="1">
      <c r="A613" s="7" t="s">
        <v>10970</v>
      </c>
      <c r="B613" s="7" t="s">
        <v>2592</v>
      </c>
      <c r="C613" s="7"/>
      <c r="D613" s="7" t="s">
        <v>2591</v>
      </c>
      <c r="E613" s="7" t="s">
        <v>10918</v>
      </c>
      <c r="F613" s="7" t="s">
        <v>10972</v>
      </c>
      <c r="G613" s="296" t="s">
        <v>10973</v>
      </c>
      <c r="I613" s="7"/>
      <c r="J613" s="7" t="s">
        <v>9</v>
      </c>
      <c r="K613" s="7" t="s">
        <v>1416</v>
      </c>
      <c r="L613" s="7" t="s">
        <v>26</v>
      </c>
      <c r="M613" s="7" t="s">
        <v>10975</v>
      </c>
      <c r="N613" s="7" t="s">
        <v>10975</v>
      </c>
    </row>
    <row r="614" ht="22.5" customHeight="1">
      <c r="A614" s="7" t="s">
        <v>10976</v>
      </c>
      <c r="B614" s="7" t="s">
        <v>2592</v>
      </c>
      <c r="C614" s="7"/>
      <c r="D614" s="7" t="s">
        <v>2591</v>
      </c>
      <c r="E614" s="7" t="s">
        <v>10918</v>
      </c>
      <c r="F614" s="7" t="s">
        <v>10978</v>
      </c>
      <c r="G614" s="296" t="s">
        <v>10979</v>
      </c>
      <c r="I614" s="7"/>
      <c r="J614" s="7" t="s">
        <v>9</v>
      </c>
      <c r="K614" s="7" t="s">
        <v>1416</v>
      </c>
      <c r="L614" s="7" t="s">
        <v>28</v>
      </c>
      <c r="M614" s="7" t="s">
        <v>10981</v>
      </c>
      <c r="N614" s="7" t="s">
        <v>10981</v>
      </c>
    </row>
    <row r="615" ht="22.5" customHeight="1">
      <c r="A615" s="7" t="s">
        <v>10982</v>
      </c>
      <c r="B615" s="7" t="s">
        <v>2592</v>
      </c>
      <c r="C615" s="7"/>
      <c r="D615" s="7" t="s">
        <v>2591</v>
      </c>
      <c r="E615" s="7" t="s">
        <v>10918</v>
      </c>
      <c r="F615" s="7" t="s">
        <v>10983</v>
      </c>
      <c r="G615" s="296" t="s">
        <v>10984</v>
      </c>
      <c r="I615" s="7"/>
      <c r="J615" s="7" t="s">
        <v>9</v>
      </c>
      <c r="K615" s="7" t="s">
        <v>1416</v>
      </c>
      <c r="L615" s="7" t="s">
        <v>29</v>
      </c>
      <c r="M615" s="7" t="s">
        <v>10986</v>
      </c>
      <c r="N615" s="7" t="s">
        <v>10986</v>
      </c>
    </row>
    <row r="616" ht="22.5" customHeight="1">
      <c r="A616" s="7" t="s">
        <v>10988</v>
      </c>
      <c r="B616" s="7" t="s">
        <v>2592</v>
      </c>
      <c r="C616" s="7"/>
      <c r="D616" s="7" t="s">
        <v>2591</v>
      </c>
      <c r="E616" s="7" t="s">
        <v>10989</v>
      </c>
      <c r="F616" s="7" t="s">
        <v>10990</v>
      </c>
      <c r="G616" s="296" t="s">
        <v>10991</v>
      </c>
      <c r="I616" s="7"/>
      <c r="J616" s="7" t="s">
        <v>372</v>
      </c>
      <c r="K616" s="7" t="s">
        <v>170</v>
      </c>
      <c r="L616" s="7" t="s">
        <v>10</v>
      </c>
      <c r="M616" s="7" t="s">
        <v>10993</v>
      </c>
      <c r="N616" s="7" t="s">
        <v>10993</v>
      </c>
    </row>
    <row r="617" ht="22.5" customHeight="1">
      <c r="A617" s="7" t="s">
        <v>10994</v>
      </c>
      <c r="B617" s="7" t="s">
        <v>2592</v>
      </c>
      <c r="C617" s="7"/>
      <c r="D617" s="7" t="s">
        <v>2591</v>
      </c>
      <c r="E617" s="7" t="s">
        <v>10989</v>
      </c>
      <c r="F617" s="7" t="s">
        <v>10996</v>
      </c>
      <c r="G617" s="296" t="s">
        <v>10997</v>
      </c>
      <c r="I617" s="7"/>
      <c r="J617" s="7" t="s">
        <v>372</v>
      </c>
      <c r="K617" s="7" t="s">
        <v>170</v>
      </c>
      <c r="L617" s="7" t="s">
        <v>12</v>
      </c>
      <c r="M617" s="7" t="s">
        <v>10999</v>
      </c>
      <c r="N617" s="7" t="s">
        <v>10999</v>
      </c>
    </row>
    <row r="618" ht="22.5" customHeight="1">
      <c r="A618" s="7" t="s">
        <v>11000</v>
      </c>
      <c r="B618" s="7" t="s">
        <v>2592</v>
      </c>
      <c r="C618" s="7"/>
      <c r="D618" s="7" t="s">
        <v>2591</v>
      </c>
      <c r="E618" s="7" t="s">
        <v>10989</v>
      </c>
      <c r="F618" s="7" t="s">
        <v>11001</v>
      </c>
      <c r="G618" s="296" t="s">
        <v>11002</v>
      </c>
      <c r="I618" s="7"/>
      <c r="J618" s="7" t="s">
        <v>372</v>
      </c>
      <c r="K618" s="7" t="s">
        <v>170</v>
      </c>
      <c r="L618" s="7" t="s">
        <v>14</v>
      </c>
      <c r="M618" s="7" t="s">
        <v>11006</v>
      </c>
      <c r="N618" s="7" t="s">
        <v>11006</v>
      </c>
    </row>
    <row r="619" ht="22.5" customHeight="1">
      <c r="A619" s="7" t="s">
        <v>11007</v>
      </c>
      <c r="B619" s="7" t="s">
        <v>2592</v>
      </c>
      <c r="C619" s="7"/>
      <c r="D619" s="7" t="s">
        <v>2591</v>
      </c>
      <c r="E619" s="7" t="s">
        <v>10989</v>
      </c>
      <c r="F619" s="7" t="s">
        <v>11009</v>
      </c>
      <c r="G619" s="296" t="s">
        <v>11011</v>
      </c>
      <c r="I619" s="7"/>
      <c r="J619" s="7" t="s">
        <v>372</v>
      </c>
      <c r="K619" s="7" t="s">
        <v>170</v>
      </c>
      <c r="L619" s="7" t="s">
        <v>17</v>
      </c>
      <c r="M619" s="7" t="s">
        <v>11013</v>
      </c>
      <c r="N619" s="7" t="s">
        <v>11013</v>
      </c>
    </row>
    <row r="620" ht="22.5" customHeight="1">
      <c r="A620" s="7" t="s">
        <v>11014</v>
      </c>
      <c r="B620" s="7" t="s">
        <v>2592</v>
      </c>
      <c r="C620" s="7"/>
      <c r="D620" s="7" t="s">
        <v>2591</v>
      </c>
      <c r="E620" s="7" t="s">
        <v>10989</v>
      </c>
      <c r="F620" s="7" t="s">
        <v>11015</v>
      </c>
      <c r="G620" s="296" t="s">
        <v>11016</v>
      </c>
      <c r="I620" s="7"/>
      <c r="J620" s="7" t="s">
        <v>372</v>
      </c>
      <c r="K620" s="7" t="s">
        <v>170</v>
      </c>
      <c r="L620" s="7" t="s">
        <v>18</v>
      </c>
      <c r="M620" s="7" t="s">
        <v>11018</v>
      </c>
      <c r="N620" s="7" t="s">
        <v>11018</v>
      </c>
    </row>
    <row r="621" ht="22.5" customHeight="1">
      <c r="A621" s="7" t="s">
        <v>11019</v>
      </c>
      <c r="B621" s="7" t="s">
        <v>2592</v>
      </c>
      <c r="C621" s="7"/>
      <c r="D621" s="7" t="s">
        <v>2591</v>
      </c>
      <c r="E621" s="7" t="s">
        <v>10989</v>
      </c>
      <c r="F621" s="7" t="s">
        <v>11021</v>
      </c>
      <c r="G621" s="296" t="s">
        <v>11022</v>
      </c>
      <c r="I621" s="7"/>
      <c r="J621" s="7" t="s">
        <v>372</v>
      </c>
      <c r="K621" s="7" t="s">
        <v>170</v>
      </c>
      <c r="L621" s="7" t="s">
        <v>19</v>
      </c>
      <c r="M621" s="7" t="s">
        <v>11024</v>
      </c>
      <c r="N621" s="7" t="s">
        <v>11024</v>
      </c>
    </row>
    <row r="622" ht="22.5" customHeight="1">
      <c r="A622" s="7" t="s">
        <v>11025</v>
      </c>
      <c r="B622" s="7" t="s">
        <v>2592</v>
      </c>
      <c r="C622" s="7"/>
      <c r="D622" s="7" t="s">
        <v>2591</v>
      </c>
      <c r="E622" s="7" t="s">
        <v>10989</v>
      </c>
      <c r="F622" s="7" t="s">
        <v>11027</v>
      </c>
      <c r="G622" s="296" t="s">
        <v>11028</v>
      </c>
      <c r="I622" s="7"/>
      <c r="J622" s="7" t="s">
        <v>372</v>
      </c>
      <c r="K622" s="7" t="s">
        <v>170</v>
      </c>
      <c r="L622" s="7" t="s">
        <v>20</v>
      </c>
      <c r="M622" s="7" t="s">
        <v>11029</v>
      </c>
      <c r="N622" s="7" t="s">
        <v>11029</v>
      </c>
    </row>
    <row r="623" ht="22.5" customHeight="1">
      <c r="A623" s="7" t="s">
        <v>11030</v>
      </c>
      <c r="B623" s="7" t="s">
        <v>2592</v>
      </c>
      <c r="C623" s="7"/>
      <c r="D623" s="7" t="s">
        <v>2591</v>
      </c>
      <c r="E623" s="7" t="s">
        <v>10989</v>
      </c>
      <c r="F623" s="7" t="s">
        <v>11031</v>
      </c>
      <c r="G623" s="296" t="s">
        <v>11032</v>
      </c>
      <c r="I623" s="7"/>
      <c r="J623" s="7" t="s">
        <v>372</v>
      </c>
      <c r="K623" s="7" t="s">
        <v>170</v>
      </c>
      <c r="L623" s="7" t="s">
        <v>22</v>
      </c>
      <c r="M623" s="7" t="s">
        <v>11035</v>
      </c>
      <c r="N623" s="7" t="s">
        <v>11035</v>
      </c>
    </row>
    <row r="624" ht="22.5" customHeight="1">
      <c r="A624" s="7" t="s">
        <v>11036</v>
      </c>
      <c r="B624" s="7" t="s">
        <v>2592</v>
      </c>
      <c r="C624" s="7"/>
      <c r="D624" s="7" t="s">
        <v>2591</v>
      </c>
      <c r="E624" s="7" t="s">
        <v>10989</v>
      </c>
      <c r="F624" s="7" t="s">
        <v>11038</v>
      </c>
      <c r="G624" s="296" t="s">
        <v>11039</v>
      </c>
      <c r="I624" s="7"/>
      <c r="J624" s="7" t="s">
        <v>372</v>
      </c>
      <c r="K624" s="7" t="s">
        <v>170</v>
      </c>
      <c r="L624" s="7" t="s">
        <v>23</v>
      </c>
      <c r="M624" s="7" t="s">
        <v>11041</v>
      </c>
      <c r="N624" s="7" t="s">
        <v>11041</v>
      </c>
    </row>
    <row r="625" ht="22.5" customHeight="1">
      <c r="A625" s="7" t="s">
        <v>11042</v>
      </c>
      <c r="B625" s="7" t="s">
        <v>2592</v>
      </c>
      <c r="C625" s="7"/>
      <c r="D625" s="7" t="s">
        <v>2591</v>
      </c>
      <c r="E625" s="7" t="s">
        <v>10989</v>
      </c>
      <c r="F625" s="7" t="s">
        <v>11045</v>
      </c>
      <c r="G625" s="296" t="s">
        <v>11046</v>
      </c>
      <c r="I625" s="7"/>
      <c r="J625" s="7" t="s">
        <v>372</v>
      </c>
      <c r="K625" s="7" t="s">
        <v>170</v>
      </c>
      <c r="L625" s="7" t="s">
        <v>26</v>
      </c>
      <c r="M625" s="7" t="s">
        <v>11048</v>
      </c>
      <c r="N625" s="7" t="s">
        <v>11048</v>
      </c>
    </row>
    <row r="626" ht="22.5" customHeight="1">
      <c r="A626" s="7" t="s">
        <v>11049</v>
      </c>
      <c r="B626" s="7" t="s">
        <v>2592</v>
      </c>
      <c r="C626" s="7"/>
      <c r="D626" s="7" t="s">
        <v>2591</v>
      </c>
      <c r="E626" s="7" t="s">
        <v>10989</v>
      </c>
      <c r="F626" s="7" t="s">
        <v>11050</v>
      </c>
      <c r="G626" s="296" t="s">
        <v>11051</v>
      </c>
      <c r="I626" s="7"/>
      <c r="J626" s="7" t="s">
        <v>372</v>
      </c>
      <c r="K626" s="7" t="s">
        <v>170</v>
      </c>
      <c r="L626" s="7" t="s">
        <v>28</v>
      </c>
      <c r="M626" s="7" t="s">
        <v>11052</v>
      </c>
      <c r="N626" s="7" t="s">
        <v>11052</v>
      </c>
    </row>
    <row r="627" ht="22.5" customHeight="1">
      <c r="A627" s="7" t="s">
        <v>11053</v>
      </c>
      <c r="B627" s="7" t="s">
        <v>2592</v>
      </c>
      <c r="C627" s="7"/>
      <c r="D627" s="7" t="s">
        <v>2591</v>
      </c>
      <c r="E627" s="7" t="s">
        <v>10989</v>
      </c>
      <c r="F627" s="7" t="s">
        <v>11054</v>
      </c>
      <c r="G627" s="296" t="s">
        <v>11055</v>
      </c>
      <c r="I627" s="7"/>
      <c r="J627" s="7" t="s">
        <v>372</v>
      </c>
      <c r="K627" s="7" t="s">
        <v>170</v>
      </c>
      <c r="L627" s="7" t="s">
        <v>29</v>
      </c>
      <c r="M627" s="7" t="s">
        <v>11056</v>
      </c>
      <c r="N627" s="7" t="s">
        <v>11056</v>
      </c>
    </row>
    <row r="628" ht="22.5" customHeight="1">
      <c r="A628" s="7" t="s">
        <v>11057</v>
      </c>
      <c r="B628" s="7" t="s">
        <v>2592</v>
      </c>
      <c r="C628" s="7"/>
      <c r="D628" s="7" t="s">
        <v>2591</v>
      </c>
      <c r="E628" s="7" t="s">
        <v>11059</v>
      </c>
      <c r="F628" s="7" t="s">
        <v>11060</v>
      </c>
      <c r="G628" s="296" t="s">
        <v>11061</v>
      </c>
      <c r="I628" s="7"/>
      <c r="J628" s="7" t="s">
        <v>94</v>
      </c>
      <c r="K628" s="7" t="s">
        <v>779</v>
      </c>
      <c r="L628" s="7" t="s">
        <v>10</v>
      </c>
      <c r="M628" s="7" t="s">
        <v>11062</v>
      </c>
      <c r="N628" s="7" t="s">
        <v>11062</v>
      </c>
    </row>
    <row r="629" ht="22.5" customHeight="1">
      <c r="A629" s="7" t="s">
        <v>11063</v>
      </c>
      <c r="B629" s="7" t="s">
        <v>2592</v>
      </c>
      <c r="C629" s="7"/>
      <c r="D629" s="7" t="s">
        <v>2591</v>
      </c>
      <c r="E629" s="7" t="s">
        <v>11059</v>
      </c>
      <c r="F629" s="7" t="s">
        <v>11064</v>
      </c>
      <c r="G629" s="296" t="s">
        <v>11065</v>
      </c>
      <c r="I629" s="7"/>
      <c r="J629" s="7" t="s">
        <v>94</v>
      </c>
      <c r="K629" s="7" t="s">
        <v>779</v>
      </c>
      <c r="L629" s="7" t="s">
        <v>14</v>
      </c>
      <c r="M629" s="7" t="s">
        <v>11066</v>
      </c>
      <c r="N629" s="7" t="s">
        <v>11066</v>
      </c>
    </row>
    <row r="630" ht="22.5" customHeight="1">
      <c r="A630" s="7" t="s">
        <v>11067</v>
      </c>
      <c r="B630" s="7" t="s">
        <v>2592</v>
      </c>
      <c r="C630" s="7"/>
      <c r="D630" s="7" t="s">
        <v>2591</v>
      </c>
      <c r="E630" s="7" t="s">
        <v>11059</v>
      </c>
      <c r="F630" s="7" t="s">
        <v>11068</v>
      </c>
      <c r="G630" s="296" t="s">
        <v>11069</v>
      </c>
      <c r="I630" s="7"/>
      <c r="J630" s="7" t="s">
        <v>94</v>
      </c>
      <c r="K630" s="7" t="s">
        <v>779</v>
      </c>
      <c r="L630" s="7" t="s">
        <v>17</v>
      </c>
      <c r="M630" s="7" t="s">
        <v>11070</v>
      </c>
      <c r="N630" s="7" t="s">
        <v>11070</v>
      </c>
    </row>
    <row r="631" ht="22.5" customHeight="1">
      <c r="A631" s="7" t="s">
        <v>11071</v>
      </c>
      <c r="B631" s="7" t="s">
        <v>2592</v>
      </c>
      <c r="C631" s="7"/>
      <c r="D631" s="7" t="s">
        <v>2591</v>
      </c>
      <c r="E631" s="7" t="s">
        <v>11059</v>
      </c>
      <c r="F631" s="7" t="s">
        <v>11072</v>
      </c>
      <c r="G631" s="296" t="s">
        <v>11073</v>
      </c>
      <c r="I631" s="7"/>
      <c r="J631" s="7" t="s">
        <v>94</v>
      </c>
      <c r="K631" s="7" t="s">
        <v>779</v>
      </c>
      <c r="L631" s="7" t="s">
        <v>18</v>
      </c>
      <c r="M631" s="7" t="s">
        <v>11074</v>
      </c>
      <c r="N631" s="7" t="s">
        <v>11074</v>
      </c>
    </row>
    <row r="632" ht="22.5" customHeight="1">
      <c r="A632" s="7" t="s">
        <v>11075</v>
      </c>
      <c r="B632" s="7" t="s">
        <v>2592</v>
      </c>
      <c r="C632" s="7"/>
      <c r="D632" s="7" t="s">
        <v>2591</v>
      </c>
      <c r="E632" s="7" t="s">
        <v>11059</v>
      </c>
      <c r="F632" s="7" t="s">
        <v>11076</v>
      </c>
      <c r="G632" s="296" t="s">
        <v>11077</v>
      </c>
      <c r="I632" s="7"/>
      <c r="J632" s="7" t="s">
        <v>94</v>
      </c>
      <c r="K632" s="7" t="s">
        <v>779</v>
      </c>
      <c r="L632" s="7" t="s">
        <v>19</v>
      </c>
      <c r="M632" s="7" t="s">
        <v>11078</v>
      </c>
      <c r="N632" s="7" t="s">
        <v>11078</v>
      </c>
    </row>
    <row r="633" ht="22.5" customHeight="1">
      <c r="A633" s="7" t="s">
        <v>11079</v>
      </c>
      <c r="B633" s="7" t="s">
        <v>2592</v>
      </c>
      <c r="C633" s="7"/>
      <c r="D633" s="7" t="s">
        <v>2591</v>
      </c>
      <c r="E633" s="7" t="s">
        <v>11059</v>
      </c>
      <c r="F633" s="7" t="s">
        <v>11080</v>
      </c>
      <c r="G633" s="296" t="s">
        <v>11081</v>
      </c>
      <c r="I633" s="7"/>
      <c r="J633" s="7" t="s">
        <v>94</v>
      </c>
      <c r="K633" s="7" t="s">
        <v>779</v>
      </c>
      <c r="L633" s="7" t="s">
        <v>20</v>
      </c>
      <c r="M633" s="7" t="s">
        <v>11082</v>
      </c>
      <c r="N633" s="7" t="s">
        <v>11082</v>
      </c>
    </row>
    <row r="634" ht="22.5" customHeight="1">
      <c r="A634" s="7" t="s">
        <v>11083</v>
      </c>
      <c r="B634" s="7" t="s">
        <v>2592</v>
      </c>
      <c r="C634" s="7"/>
      <c r="D634" s="7" t="s">
        <v>2591</v>
      </c>
      <c r="E634" s="7" t="s">
        <v>11059</v>
      </c>
      <c r="F634" s="7" t="s">
        <v>11084</v>
      </c>
      <c r="G634" s="296" t="s">
        <v>11085</v>
      </c>
      <c r="I634" s="7"/>
      <c r="J634" s="7" t="s">
        <v>94</v>
      </c>
      <c r="K634" s="7" t="s">
        <v>779</v>
      </c>
      <c r="L634" s="7" t="s">
        <v>21</v>
      </c>
      <c r="M634" s="7" t="s">
        <v>11086</v>
      </c>
      <c r="N634" s="7" t="s">
        <v>11086</v>
      </c>
    </row>
    <row r="635" ht="22.5" customHeight="1">
      <c r="A635" s="7" t="s">
        <v>11087</v>
      </c>
      <c r="B635" s="7" t="s">
        <v>2592</v>
      </c>
      <c r="C635" s="7"/>
      <c r="D635" s="7" t="s">
        <v>2591</v>
      </c>
      <c r="E635" s="7" t="s">
        <v>11059</v>
      </c>
      <c r="F635" s="7" t="s">
        <v>11088</v>
      </c>
      <c r="G635" s="296" t="s">
        <v>11089</v>
      </c>
      <c r="I635" s="7"/>
      <c r="J635" s="7" t="s">
        <v>94</v>
      </c>
      <c r="K635" s="7" t="s">
        <v>779</v>
      </c>
      <c r="L635" s="7" t="s">
        <v>22</v>
      </c>
      <c r="M635" s="7" t="s">
        <v>11090</v>
      </c>
      <c r="N635" s="7" t="s">
        <v>11090</v>
      </c>
    </row>
    <row r="636" ht="22.5" customHeight="1">
      <c r="A636" s="7" t="s">
        <v>11091</v>
      </c>
      <c r="B636" s="7" t="s">
        <v>2592</v>
      </c>
      <c r="C636" s="7"/>
      <c r="D636" s="7" t="s">
        <v>2591</v>
      </c>
      <c r="E636" s="7" t="s">
        <v>11059</v>
      </c>
      <c r="F636" s="7" t="s">
        <v>11092</v>
      </c>
      <c r="G636" s="296" t="s">
        <v>11093</v>
      </c>
      <c r="I636" s="7"/>
      <c r="J636" s="7" t="s">
        <v>94</v>
      </c>
      <c r="K636" s="7" t="s">
        <v>779</v>
      </c>
      <c r="L636" s="7" t="s">
        <v>23</v>
      </c>
      <c r="M636" s="7" t="s">
        <v>11094</v>
      </c>
      <c r="N636" s="7" t="s">
        <v>11094</v>
      </c>
    </row>
    <row r="637" ht="22.5" customHeight="1">
      <c r="A637" s="7" t="s">
        <v>11095</v>
      </c>
      <c r="B637" s="7" t="s">
        <v>2592</v>
      </c>
      <c r="C637" s="7"/>
      <c r="D637" s="7" t="s">
        <v>2591</v>
      </c>
      <c r="E637" s="7" t="s">
        <v>11059</v>
      </c>
      <c r="F637" s="7" t="s">
        <v>11097</v>
      </c>
      <c r="G637" s="296" t="s">
        <v>11098</v>
      </c>
      <c r="I637" s="7"/>
      <c r="J637" s="7" t="s">
        <v>94</v>
      </c>
      <c r="K637" s="7" t="s">
        <v>779</v>
      </c>
      <c r="L637" s="7" t="s">
        <v>26</v>
      </c>
      <c r="M637" s="7" t="s">
        <v>11101</v>
      </c>
      <c r="N637" s="7" t="s">
        <v>11101</v>
      </c>
    </row>
    <row r="638" ht="22.5" customHeight="1">
      <c r="A638" s="7" t="s">
        <v>11102</v>
      </c>
      <c r="B638" s="7" t="s">
        <v>2592</v>
      </c>
      <c r="C638" s="7"/>
      <c r="D638" s="7" t="s">
        <v>2591</v>
      </c>
      <c r="E638" s="7" t="s">
        <v>11059</v>
      </c>
      <c r="F638" s="7" t="s">
        <v>11103</v>
      </c>
      <c r="G638" s="296" t="s">
        <v>11104</v>
      </c>
      <c r="I638" s="7"/>
      <c r="J638" s="7" t="s">
        <v>94</v>
      </c>
      <c r="K638" s="7" t="s">
        <v>779</v>
      </c>
      <c r="L638" s="7" t="s">
        <v>28</v>
      </c>
      <c r="M638" s="7" t="s">
        <v>11105</v>
      </c>
      <c r="N638" s="7" t="s">
        <v>11105</v>
      </c>
    </row>
    <row r="639" ht="22.5" customHeight="1">
      <c r="A639" s="7" t="s">
        <v>11106</v>
      </c>
      <c r="B639" s="7" t="s">
        <v>2592</v>
      </c>
      <c r="C639" s="7"/>
      <c r="D639" s="7" t="s">
        <v>2591</v>
      </c>
      <c r="E639" s="7" t="s">
        <v>11059</v>
      </c>
      <c r="F639" s="7" t="s">
        <v>11107</v>
      </c>
      <c r="G639" s="296" t="s">
        <v>11108</v>
      </c>
      <c r="I639" s="7"/>
      <c r="J639" s="7" t="s">
        <v>94</v>
      </c>
      <c r="K639" s="7" t="s">
        <v>779</v>
      </c>
      <c r="L639" s="7" t="s">
        <v>29</v>
      </c>
      <c r="M639" s="7" t="s">
        <v>11109</v>
      </c>
      <c r="N639" s="7" t="s">
        <v>11109</v>
      </c>
    </row>
    <row r="640" ht="22.5" customHeight="1">
      <c r="A640" s="7" t="s">
        <v>11110</v>
      </c>
      <c r="B640" s="7" t="s">
        <v>2592</v>
      </c>
      <c r="C640" s="7"/>
      <c r="D640" s="7" t="s">
        <v>2591</v>
      </c>
      <c r="E640" s="7" t="s">
        <v>11111</v>
      </c>
      <c r="F640" s="7" t="s">
        <v>11112</v>
      </c>
      <c r="G640" s="296" t="s">
        <v>11113</v>
      </c>
      <c r="I640" s="7"/>
      <c r="J640" s="7" t="s">
        <v>183</v>
      </c>
      <c r="K640" s="7" t="s">
        <v>1353</v>
      </c>
      <c r="L640" s="7" t="s">
        <v>10</v>
      </c>
      <c r="M640" s="7" t="s">
        <v>11114</v>
      </c>
      <c r="N640" s="7" t="s">
        <v>11114</v>
      </c>
    </row>
    <row r="641" ht="22.5" customHeight="1">
      <c r="A641" s="7" t="s">
        <v>11115</v>
      </c>
      <c r="B641" s="7" t="s">
        <v>2592</v>
      </c>
      <c r="C641" s="7"/>
      <c r="D641" s="7" t="s">
        <v>2591</v>
      </c>
      <c r="E641" s="7" t="s">
        <v>11111</v>
      </c>
      <c r="F641" s="7" t="s">
        <v>11116</v>
      </c>
      <c r="G641" s="296" t="s">
        <v>11117</v>
      </c>
      <c r="I641" s="7"/>
      <c r="J641" s="7" t="s">
        <v>183</v>
      </c>
      <c r="K641" s="7" t="s">
        <v>1353</v>
      </c>
      <c r="L641" s="7" t="s">
        <v>14</v>
      </c>
      <c r="M641" s="7" t="s">
        <v>11118</v>
      </c>
      <c r="N641" s="7" t="s">
        <v>11118</v>
      </c>
    </row>
    <row r="642" ht="22.5" customHeight="1">
      <c r="A642" s="7" t="s">
        <v>11119</v>
      </c>
      <c r="B642" s="7" t="s">
        <v>2592</v>
      </c>
      <c r="C642" s="7"/>
      <c r="D642" s="7" t="s">
        <v>2591</v>
      </c>
      <c r="E642" s="7" t="s">
        <v>11111</v>
      </c>
      <c r="F642" s="7" t="s">
        <v>11120</v>
      </c>
      <c r="G642" s="296" t="s">
        <v>11121</v>
      </c>
      <c r="I642" s="7"/>
      <c r="J642" s="7" t="s">
        <v>183</v>
      </c>
      <c r="K642" s="7" t="s">
        <v>1353</v>
      </c>
      <c r="L642" s="7" t="s">
        <v>17</v>
      </c>
      <c r="M642" s="7" t="s">
        <v>11122</v>
      </c>
      <c r="N642" s="7" t="s">
        <v>11122</v>
      </c>
    </row>
    <row r="643" ht="22.5" customHeight="1">
      <c r="A643" s="7" t="s">
        <v>11123</v>
      </c>
      <c r="B643" s="7" t="s">
        <v>2592</v>
      </c>
      <c r="C643" s="7"/>
      <c r="D643" s="7" t="s">
        <v>2591</v>
      </c>
      <c r="E643" s="7" t="s">
        <v>11111</v>
      </c>
      <c r="F643" s="7" t="s">
        <v>11124</v>
      </c>
      <c r="G643" s="296" t="s">
        <v>11125</v>
      </c>
      <c r="I643" s="7"/>
      <c r="J643" s="7" t="s">
        <v>183</v>
      </c>
      <c r="K643" s="7" t="s">
        <v>1353</v>
      </c>
      <c r="L643" s="7" t="s">
        <v>18</v>
      </c>
      <c r="M643" s="7" t="s">
        <v>11126</v>
      </c>
      <c r="N643" s="7" t="s">
        <v>11126</v>
      </c>
    </row>
    <row r="644" ht="22.5" customHeight="1">
      <c r="A644" s="7" t="s">
        <v>11127</v>
      </c>
      <c r="B644" s="7" t="s">
        <v>2592</v>
      </c>
      <c r="C644" s="7"/>
      <c r="D644" s="7" t="s">
        <v>2591</v>
      </c>
      <c r="E644" s="7" t="s">
        <v>11111</v>
      </c>
      <c r="F644" s="7" t="s">
        <v>11128</v>
      </c>
      <c r="G644" s="296" t="s">
        <v>11129</v>
      </c>
      <c r="I644" s="7"/>
      <c r="J644" s="7" t="s">
        <v>183</v>
      </c>
      <c r="K644" s="7" t="s">
        <v>1353</v>
      </c>
      <c r="L644" s="7" t="s">
        <v>19</v>
      </c>
      <c r="M644" s="7" t="s">
        <v>11130</v>
      </c>
      <c r="N644" s="7" t="s">
        <v>11130</v>
      </c>
    </row>
    <row r="645" ht="22.5" customHeight="1">
      <c r="A645" s="7" t="s">
        <v>11131</v>
      </c>
      <c r="B645" s="7" t="s">
        <v>2592</v>
      </c>
      <c r="C645" s="7"/>
      <c r="D645" s="7" t="s">
        <v>2591</v>
      </c>
      <c r="E645" s="7" t="s">
        <v>11111</v>
      </c>
      <c r="F645" s="7" t="s">
        <v>11132</v>
      </c>
      <c r="G645" s="296" t="s">
        <v>11133</v>
      </c>
      <c r="I645" s="7"/>
      <c r="J645" s="7" t="s">
        <v>183</v>
      </c>
      <c r="K645" s="7" t="s">
        <v>1353</v>
      </c>
      <c r="L645" s="7" t="s">
        <v>20</v>
      </c>
      <c r="M645" s="7" t="s">
        <v>11134</v>
      </c>
      <c r="N645" s="7" t="s">
        <v>11134</v>
      </c>
    </row>
    <row r="646" ht="22.5" customHeight="1">
      <c r="A646" s="7" t="s">
        <v>11135</v>
      </c>
      <c r="B646" s="7" t="s">
        <v>2592</v>
      </c>
      <c r="C646" s="7"/>
      <c r="D646" s="7" t="s">
        <v>2591</v>
      </c>
      <c r="E646" s="7" t="s">
        <v>11111</v>
      </c>
      <c r="F646" s="7" t="s">
        <v>11136</v>
      </c>
      <c r="G646" s="296" t="s">
        <v>11137</v>
      </c>
      <c r="I646" s="7"/>
      <c r="J646" s="7" t="s">
        <v>183</v>
      </c>
      <c r="K646" s="7" t="s">
        <v>1353</v>
      </c>
      <c r="L646" s="7" t="s">
        <v>21</v>
      </c>
      <c r="M646" s="7" t="s">
        <v>11138</v>
      </c>
      <c r="N646" s="7" t="s">
        <v>11138</v>
      </c>
    </row>
    <row r="647" ht="22.5" customHeight="1">
      <c r="A647" s="7" t="s">
        <v>11139</v>
      </c>
      <c r="B647" s="7" t="s">
        <v>2592</v>
      </c>
      <c r="C647" s="7"/>
      <c r="D647" s="7" t="s">
        <v>2591</v>
      </c>
      <c r="E647" s="7" t="s">
        <v>11111</v>
      </c>
      <c r="F647" s="7" t="s">
        <v>11140</v>
      </c>
      <c r="G647" s="296" t="s">
        <v>11141</v>
      </c>
      <c r="I647" s="7"/>
      <c r="J647" s="7" t="s">
        <v>183</v>
      </c>
      <c r="K647" s="7" t="s">
        <v>1353</v>
      </c>
      <c r="L647" s="7" t="s">
        <v>22</v>
      </c>
      <c r="M647" s="7" t="s">
        <v>11142</v>
      </c>
      <c r="N647" s="7" t="s">
        <v>11142</v>
      </c>
    </row>
    <row r="648" ht="22.5" customHeight="1">
      <c r="A648" s="7" t="s">
        <v>11143</v>
      </c>
      <c r="B648" s="7" t="s">
        <v>2592</v>
      </c>
      <c r="C648" s="7"/>
      <c r="D648" s="7" t="s">
        <v>2591</v>
      </c>
      <c r="E648" s="7" t="s">
        <v>11111</v>
      </c>
      <c r="F648" s="7" t="s">
        <v>11144</v>
      </c>
      <c r="G648" s="296" t="s">
        <v>11145</v>
      </c>
      <c r="I648" s="7"/>
      <c r="J648" s="7" t="s">
        <v>183</v>
      </c>
      <c r="K648" s="7" t="s">
        <v>1353</v>
      </c>
      <c r="L648" s="7" t="s">
        <v>23</v>
      </c>
      <c r="M648" s="7" t="s">
        <v>11146</v>
      </c>
      <c r="N648" s="7" t="s">
        <v>11146</v>
      </c>
    </row>
    <row r="649" ht="22.5" customHeight="1">
      <c r="A649" s="7" t="s">
        <v>11147</v>
      </c>
      <c r="B649" s="7" t="s">
        <v>2592</v>
      </c>
      <c r="C649" s="7"/>
      <c r="D649" s="7" t="s">
        <v>2591</v>
      </c>
      <c r="E649" s="7" t="s">
        <v>11111</v>
      </c>
      <c r="F649" s="7" t="s">
        <v>11148</v>
      </c>
      <c r="G649" s="296" t="s">
        <v>11149</v>
      </c>
      <c r="I649" s="7"/>
      <c r="J649" s="7" t="s">
        <v>183</v>
      </c>
      <c r="K649" s="7" t="s">
        <v>1353</v>
      </c>
      <c r="L649" s="7" t="s">
        <v>26</v>
      </c>
      <c r="M649" s="7" t="s">
        <v>11150</v>
      </c>
      <c r="N649" s="7" t="s">
        <v>11150</v>
      </c>
    </row>
    <row r="650" ht="22.5" customHeight="1">
      <c r="A650" s="7" t="s">
        <v>11151</v>
      </c>
      <c r="B650" s="7" t="s">
        <v>2592</v>
      </c>
      <c r="C650" s="7"/>
      <c r="D650" s="7" t="s">
        <v>2591</v>
      </c>
      <c r="E650" s="7" t="s">
        <v>11111</v>
      </c>
      <c r="F650" s="7" t="s">
        <v>11152</v>
      </c>
      <c r="G650" s="296" t="s">
        <v>11153</v>
      </c>
      <c r="I650" s="7"/>
      <c r="J650" s="7" t="s">
        <v>183</v>
      </c>
      <c r="K650" s="7" t="s">
        <v>1353</v>
      </c>
      <c r="L650" s="7" t="s">
        <v>28</v>
      </c>
      <c r="M650" s="7" t="s">
        <v>11154</v>
      </c>
      <c r="N650" s="7" t="s">
        <v>11154</v>
      </c>
    </row>
    <row r="651" ht="22.5" customHeight="1">
      <c r="A651" s="7" t="s">
        <v>11155</v>
      </c>
      <c r="B651" s="7" t="s">
        <v>2592</v>
      </c>
      <c r="C651" s="7"/>
      <c r="D651" s="7" t="s">
        <v>2591</v>
      </c>
      <c r="E651" s="7" t="s">
        <v>11111</v>
      </c>
      <c r="F651" s="7" t="s">
        <v>11156</v>
      </c>
      <c r="G651" s="296" t="s">
        <v>11157</v>
      </c>
      <c r="I651" s="7"/>
      <c r="J651" s="7" t="s">
        <v>183</v>
      </c>
      <c r="K651" s="7" t="s">
        <v>1353</v>
      </c>
      <c r="L651" s="7" t="s">
        <v>29</v>
      </c>
      <c r="M651" s="7" t="s">
        <v>11158</v>
      </c>
      <c r="N651" s="7" t="s">
        <v>11158</v>
      </c>
    </row>
    <row r="652" ht="22.5" customHeight="1">
      <c r="A652" s="7" t="s">
        <v>11159</v>
      </c>
      <c r="B652" s="7" t="s">
        <v>2592</v>
      </c>
      <c r="C652" s="7"/>
      <c r="D652" s="7" t="s">
        <v>2591</v>
      </c>
      <c r="E652" s="7" t="s">
        <v>11160</v>
      </c>
      <c r="F652" s="7" t="s">
        <v>11161</v>
      </c>
      <c r="G652" s="296" t="s">
        <v>11162</v>
      </c>
      <c r="I652" s="7"/>
      <c r="J652" s="7" t="s">
        <v>61</v>
      </c>
      <c r="K652" s="7" t="s">
        <v>377</v>
      </c>
      <c r="L652" s="7" t="s">
        <v>10</v>
      </c>
      <c r="M652" s="7" t="s">
        <v>11163</v>
      </c>
      <c r="N652" s="7" t="s">
        <v>11163</v>
      </c>
    </row>
    <row r="653" ht="22.5" customHeight="1">
      <c r="A653" s="7" t="s">
        <v>11164</v>
      </c>
      <c r="B653" s="7" t="s">
        <v>2592</v>
      </c>
      <c r="C653" s="7"/>
      <c r="D653" s="7" t="s">
        <v>2591</v>
      </c>
      <c r="E653" s="7" t="s">
        <v>11160</v>
      </c>
      <c r="F653" s="7" t="s">
        <v>11165</v>
      </c>
      <c r="G653" s="296" t="s">
        <v>11166</v>
      </c>
      <c r="I653" s="7"/>
      <c r="J653" s="7" t="s">
        <v>61</v>
      </c>
      <c r="K653" s="7" t="s">
        <v>377</v>
      </c>
      <c r="L653" s="7" t="s">
        <v>14</v>
      </c>
      <c r="M653" s="7" t="s">
        <v>11167</v>
      </c>
      <c r="N653" s="7" t="s">
        <v>11167</v>
      </c>
    </row>
    <row r="654" ht="22.5" customHeight="1">
      <c r="A654" s="7" t="s">
        <v>11168</v>
      </c>
      <c r="B654" s="7" t="s">
        <v>2592</v>
      </c>
      <c r="C654" s="7"/>
      <c r="D654" s="7" t="s">
        <v>2591</v>
      </c>
      <c r="E654" s="7" t="s">
        <v>11160</v>
      </c>
      <c r="F654" s="7" t="s">
        <v>11169</v>
      </c>
      <c r="G654" s="296" t="s">
        <v>11170</v>
      </c>
      <c r="I654" s="7"/>
      <c r="J654" s="7" t="s">
        <v>61</v>
      </c>
      <c r="K654" s="7" t="s">
        <v>377</v>
      </c>
      <c r="L654" s="7" t="s">
        <v>17</v>
      </c>
      <c r="M654" s="7" t="s">
        <v>11171</v>
      </c>
      <c r="N654" s="7" t="s">
        <v>11171</v>
      </c>
    </row>
    <row r="655" ht="22.5" customHeight="1">
      <c r="A655" s="7" t="s">
        <v>11172</v>
      </c>
      <c r="B655" s="7" t="s">
        <v>2592</v>
      </c>
      <c r="C655" s="7"/>
      <c r="D655" s="7" t="s">
        <v>2591</v>
      </c>
      <c r="E655" s="7" t="s">
        <v>11160</v>
      </c>
      <c r="F655" s="7" t="s">
        <v>11173</v>
      </c>
      <c r="G655" s="296" t="s">
        <v>11174</v>
      </c>
      <c r="I655" s="7"/>
      <c r="J655" s="7" t="s">
        <v>61</v>
      </c>
      <c r="K655" s="7" t="s">
        <v>377</v>
      </c>
      <c r="L655" s="7" t="s">
        <v>18</v>
      </c>
      <c r="M655" s="7" t="s">
        <v>11175</v>
      </c>
      <c r="N655" s="7" t="s">
        <v>11175</v>
      </c>
    </row>
    <row r="656" ht="22.5" customHeight="1">
      <c r="A656" s="7" t="s">
        <v>11176</v>
      </c>
      <c r="B656" s="7" t="s">
        <v>2592</v>
      </c>
      <c r="C656" s="7"/>
      <c r="D656" s="7" t="s">
        <v>2591</v>
      </c>
      <c r="E656" s="7" t="s">
        <v>11160</v>
      </c>
      <c r="F656" s="7" t="s">
        <v>11177</v>
      </c>
      <c r="G656" s="296" t="s">
        <v>11178</v>
      </c>
      <c r="I656" s="7"/>
      <c r="J656" s="7" t="s">
        <v>61</v>
      </c>
      <c r="K656" s="7" t="s">
        <v>377</v>
      </c>
      <c r="L656" s="7" t="s">
        <v>19</v>
      </c>
      <c r="M656" s="7" t="s">
        <v>11179</v>
      </c>
      <c r="N656" s="7" t="s">
        <v>11179</v>
      </c>
    </row>
    <row r="657" ht="22.5" customHeight="1">
      <c r="A657" s="7" t="s">
        <v>11180</v>
      </c>
      <c r="B657" s="7" t="s">
        <v>2592</v>
      </c>
      <c r="C657" s="7"/>
      <c r="D657" s="7" t="s">
        <v>2591</v>
      </c>
      <c r="E657" s="7" t="s">
        <v>11160</v>
      </c>
      <c r="F657" s="7" t="s">
        <v>11181</v>
      </c>
      <c r="G657" s="296" t="s">
        <v>11182</v>
      </c>
      <c r="I657" s="7"/>
      <c r="J657" s="7" t="s">
        <v>61</v>
      </c>
      <c r="K657" s="7" t="s">
        <v>377</v>
      </c>
      <c r="L657" s="7" t="s">
        <v>20</v>
      </c>
      <c r="M657" s="7" t="s">
        <v>11183</v>
      </c>
      <c r="N657" s="7" t="s">
        <v>11183</v>
      </c>
    </row>
    <row r="658" ht="22.5" customHeight="1">
      <c r="A658" s="7" t="s">
        <v>11184</v>
      </c>
      <c r="B658" s="7" t="s">
        <v>2592</v>
      </c>
      <c r="C658" s="7"/>
      <c r="D658" s="7" t="s">
        <v>2591</v>
      </c>
      <c r="E658" s="7" t="s">
        <v>11160</v>
      </c>
      <c r="F658" s="7" t="s">
        <v>11185</v>
      </c>
      <c r="G658" s="296" t="s">
        <v>11186</v>
      </c>
      <c r="I658" s="7"/>
      <c r="J658" s="7" t="s">
        <v>61</v>
      </c>
      <c r="K658" s="7" t="s">
        <v>377</v>
      </c>
      <c r="L658" s="7" t="s">
        <v>22</v>
      </c>
      <c r="M658" s="7" t="s">
        <v>11187</v>
      </c>
      <c r="N658" s="7" t="s">
        <v>11187</v>
      </c>
    </row>
    <row r="659" ht="22.5" customHeight="1">
      <c r="A659" s="7" t="s">
        <v>11188</v>
      </c>
      <c r="B659" s="7" t="s">
        <v>2592</v>
      </c>
      <c r="C659" s="7"/>
      <c r="D659" s="7" t="s">
        <v>2591</v>
      </c>
      <c r="E659" s="7" t="s">
        <v>11160</v>
      </c>
      <c r="F659" s="7" t="s">
        <v>11189</v>
      </c>
      <c r="G659" s="296" t="s">
        <v>11190</v>
      </c>
      <c r="I659" s="7"/>
      <c r="J659" s="7" t="s">
        <v>61</v>
      </c>
      <c r="K659" s="7" t="s">
        <v>377</v>
      </c>
      <c r="L659" s="7" t="s">
        <v>25</v>
      </c>
      <c r="M659" s="7" t="s">
        <v>11191</v>
      </c>
      <c r="N659" s="7" t="s">
        <v>11191</v>
      </c>
    </row>
    <row r="660" ht="22.5" customHeight="1">
      <c r="A660" s="7" t="s">
        <v>11192</v>
      </c>
      <c r="B660" s="7" t="s">
        <v>2592</v>
      </c>
      <c r="C660" s="7"/>
      <c r="D660" s="7" t="s">
        <v>2591</v>
      </c>
      <c r="E660" s="7" t="s">
        <v>11160</v>
      </c>
      <c r="F660" s="7" t="s">
        <v>11193</v>
      </c>
      <c r="G660" s="296" t="s">
        <v>11194</v>
      </c>
      <c r="I660" s="7"/>
      <c r="J660" s="7" t="s">
        <v>61</v>
      </c>
      <c r="K660" s="7" t="s">
        <v>377</v>
      </c>
      <c r="L660" s="7" t="s">
        <v>26</v>
      </c>
      <c r="M660" s="7" t="s">
        <v>11195</v>
      </c>
      <c r="N660" s="7" t="s">
        <v>11195</v>
      </c>
    </row>
    <row r="661" ht="22.5" customHeight="1">
      <c r="A661" s="7" t="s">
        <v>11196</v>
      </c>
      <c r="B661" s="7" t="s">
        <v>2592</v>
      </c>
      <c r="C661" s="7"/>
      <c r="D661" s="7" t="s">
        <v>2591</v>
      </c>
      <c r="E661" s="7" t="s">
        <v>11160</v>
      </c>
      <c r="F661" s="7" t="s">
        <v>11197</v>
      </c>
      <c r="G661" s="296" t="s">
        <v>11198</v>
      </c>
      <c r="I661" s="7"/>
      <c r="J661" s="7" t="s">
        <v>61</v>
      </c>
      <c r="K661" s="7" t="s">
        <v>377</v>
      </c>
      <c r="L661" s="7" t="s">
        <v>27</v>
      </c>
      <c r="M661" s="7" t="s">
        <v>11199</v>
      </c>
      <c r="N661" s="7" t="s">
        <v>11199</v>
      </c>
    </row>
    <row r="662" ht="22.5" customHeight="1">
      <c r="A662" s="7" t="s">
        <v>11200</v>
      </c>
      <c r="B662" s="7" t="s">
        <v>2592</v>
      </c>
      <c r="C662" s="7"/>
      <c r="D662" s="7" t="s">
        <v>2591</v>
      </c>
      <c r="E662" s="7" t="s">
        <v>11160</v>
      </c>
      <c r="F662" s="7" t="s">
        <v>11201</v>
      </c>
      <c r="G662" s="296" t="s">
        <v>11202</v>
      </c>
      <c r="I662" s="7"/>
      <c r="J662" s="7" t="s">
        <v>61</v>
      </c>
      <c r="K662" s="7" t="s">
        <v>377</v>
      </c>
      <c r="L662" s="7" t="s">
        <v>28</v>
      </c>
      <c r="M662" s="7" t="s">
        <v>11203</v>
      </c>
      <c r="N662" s="7" t="s">
        <v>11203</v>
      </c>
    </row>
    <row r="663" ht="22.5" customHeight="1">
      <c r="A663" s="7" t="s">
        <v>11204</v>
      </c>
      <c r="B663" s="7" t="s">
        <v>2592</v>
      </c>
      <c r="C663" s="7"/>
      <c r="D663" s="7" t="s">
        <v>2591</v>
      </c>
      <c r="E663" s="7" t="s">
        <v>11160</v>
      </c>
      <c r="F663" s="7" t="s">
        <v>11205</v>
      </c>
      <c r="G663" s="296" t="s">
        <v>11206</v>
      </c>
      <c r="I663" s="7"/>
      <c r="J663" s="7" t="s">
        <v>61</v>
      </c>
      <c r="K663" s="7" t="s">
        <v>377</v>
      </c>
      <c r="L663" s="7" t="s">
        <v>29</v>
      </c>
      <c r="M663" s="7" t="s">
        <v>11207</v>
      </c>
      <c r="N663" s="7" t="s">
        <v>11207</v>
      </c>
    </row>
    <row r="664" ht="22.5" customHeight="1">
      <c r="A664" s="7" t="s">
        <v>11209</v>
      </c>
      <c r="B664" s="7" t="s">
        <v>2592</v>
      </c>
      <c r="C664" s="7"/>
      <c r="D664" s="7" t="s">
        <v>2591</v>
      </c>
      <c r="E664" s="7" t="s">
        <v>11210</v>
      </c>
      <c r="F664" s="7" t="s">
        <v>11211</v>
      </c>
      <c r="G664" s="296" t="s">
        <v>11212</v>
      </c>
      <c r="I664" s="7"/>
      <c r="J664" s="7" t="s">
        <v>251</v>
      </c>
      <c r="K664" s="7" t="s">
        <v>241</v>
      </c>
      <c r="L664" s="7" t="s">
        <v>10</v>
      </c>
      <c r="M664" s="7" t="s">
        <v>11213</v>
      </c>
      <c r="N664" s="7" t="s">
        <v>11213</v>
      </c>
    </row>
    <row r="665" ht="22.5" customHeight="1">
      <c r="A665" s="7" t="s">
        <v>11214</v>
      </c>
      <c r="B665" s="7" t="s">
        <v>2592</v>
      </c>
      <c r="C665" s="7"/>
      <c r="D665" s="7" t="s">
        <v>2591</v>
      </c>
      <c r="E665" s="7" t="s">
        <v>11210</v>
      </c>
      <c r="F665" s="7" t="s">
        <v>11215</v>
      </c>
      <c r="G665" s="296" t="s">
        <v>11216</v>
      </c>
      <c r="I665" s="7"/>
      <c r="J665" s="7" t="s">
        <v>251</v>
      </c>
      <c r="K665" s="7" t="s">
        <v>241</v>
      </c>
      <c r="L665" s="7" t="s">
        <v>12</v>
      </c>
      <c r="M665" s="7" t="s">
        <v>11217</v>
      </c>
      <c r="N665" s="7" t="s">
        <v>11217</v>
      </c>
    </row>
    <row r="666" ht="22.5" customHeight="1">
      <c r="A666" s="7" t="s">
        <v>11218</v>
      </c>
      <c r="B666" s="7" t="s">
        <v>2592</v>
      </c>
      <c r="C666" s="7"/>
      <c r="D666" s="7" t="s">
        <v>2591</v>
      </c>
      <c r="E666" s="7" t="s">
        <v>11210</v>
      </c>
      <c r="F666" s="7" t="s">
        <v>11219</v>
      </c>
      <c r="G666" s="296" t="s">
        <v>11220</v>
      </c>
      <c r="I666" s="7"/>
      <c r="J666" s="7" t="s">
        <v>251</v>
      </c>
      <c r="K666" s="7" t="s">
        <v>241</v>
      </c>
      <c r="L666" s="7" t="s">
        <v>14</v>
      </c>
      <c r="M666" s="7" t="s">
        <v>11221</v>
      </c>
      <c r="N666" s="7" t="s">
        <v>11221</v>
      </c>
    </row>
    <row r="667" ht="22.5" customHeight="1">
      <c r="A667" s="7" t="s">
        <v>11222</v>
      </c>
      <c r="B667" s="7" t="s">
        <v>2592</v>
      </c>
      <c r="C667" s="7"/>
      <c r="D667" s="7" t="s">
        <v>2591</v>
      </c>
      <c r="E667" s="7" t="s">
        <v>11210</v>
      </c>
      <c r="F667" s="7" t="s">
        <v>11223</v>
      </c>
      <c r="G667" s="296" t="s">
        <v>11224</v>
      </c>
      <c r="I667" s="7"/>
      <c r="J667" s="7" t="s">
        <v>251</v>
      </c>
      <c r="K667" s="7" t="s">
        <v>241</v>
      </c>
      <c r="L667" s="7" t="s">
        <v>17</v>
      </c>
      <c r="M667" s="7" t="s">
        <v>11225</v>
      </c>
      <c r="N667" s="7" t="s">
        <v>11225</v>
      </c>
    </row>
    <row r="668" ht="22.5" customHeight="1">
      <c r="A668" s="7" t="s">
        <v>11226</v>
      </c>
      <c r="B668" s="7" t="s">
        <v>2592</v>
      </c>
      <c r="C668" s="7"/>
      <c r="D668" s="7" t="s">
        <v>2591</v>
      </c>
      <c r="E668" s="7" t="s">
        <v>11210</v>
      </c>
      <c r="F668" s="7" t="s">
        <v>11227</v>
      </c>
      <c r="G668" s="296" t="s">
        <v>11228</v>
      </c>
      <c r="I668" s="7"/>
      <c r="J668" s="7" t="s">
        <v>251</v>
      </c>
      <c r="K668" s="7" t="s">
        <v>241</v>
      </c>
      <c r="L668" s="7" t="s">
        <v>18</v>
      </c>
      <c r="M668" s="7" t="s">
        <v>11229</v>
      </c>
      <c r="N668" s="7" t="s">
        <v>11229</v>
      </c>
    </row>
    <row r="669" ht="22.5" customHeight="1">
      <c r="A669" s="7" t="s">
        <v>11230</v>
      </c>
      <c r="B669" s="7" t="s">
        <v>2592</v>
      </c>
      <c r="C669" s="7"/>
      <c r="D669" s="7" t="s">
        <v>2591</v>
      </c>
      <c r="E669" s="7" t="s">
        <v>11210</v>
      </c>
      <c r="F669" s="7" t="s">
        <v>11231</v>
      </c>
      <c r="G669" s="296" t="s">
        <v>11232</v>
      </c>
      <c r="I669" s="7"/>
      <c r="J669" s="7" t="s">
        <v>251</v>
      </c>
      <c r="K669" s="7" t="s">
        <v>241</v>
      </c>
      <c r="L669" s="7" t="s">
        <v>19</v>
      </c>
      <c r="M669" s="7" t="s">
        <v>11233</v>
      </c>
      <c r="N669" s="7" t="s">
        <v>11233</v>
      </c>
    </row>
    <row r="670" ht="22.5" customHeight="1">
      <c r="A670" s="7" t="s">
        <v>11234</v>
      </c>
      <c r="B670" s="7" t="s">
        <v>2592</v>
      </c>
      <c r="C670" s="7"/>
      <c r="D670" s="7" t="s">
        <v>2591</v>
      </c>
      <c r="E670" s="7" t="s">
        <v>11210</v>
      </c>
      <c r="F670" s="7" t="s">
        <v>11235</v>
      </c>
      <c r="G670" s="296" t="s">
        <v>11236</v>
      </c>
      <c r="I670" s="7"/>
      <c r="J670" s="7" t="s">
        <v>251</v>
      </c>
      <c r="K670" s="7" t="s">
        <v>241</v>
      </c>
      <c r="L670" s="7" t="s">
        <v>20</v>
      </c>
      <c r="M670" s="7" t="s">
        <v>11237</v>
      </c>
      <c r="N670" s="7" t="s">
        <v>11237</v>
      </c>
    </row>
    <row r="671" ht="22.5" customHeight="1">
      <c r="A671" s="7" t="s">
        <v>11238</v>
      </c>
      <c r="B671" s="7" t="s">
        <v>2592</v>
      </c>
      <c r="C671" s="7"/>
      <c r="D671" s="7" t="s">
        <v>2591</v>
      </c>
      <c r="E671" s="7" t="s">
        <v>11210</v>
      </c>
      <c r="F671" s="7" t="s">
        <v>11239</v>
      </c>
      <c r="G671" s="296" t="s">
        <v>11240</v>
      </c>
      <c r="I671" s="7"/>
      <c r="J671" s="7" t="s">
        <v>251</v>
      </c>
      <c r="K671" s="7" t="s">
        <v>241</v>
      </c>
      <c r="L671" s="7" t="s">
        <v>22</v>
      </c>
      <c r="M671" s="7" t="s">
        <v>11241</v>
      </c>
      <c r="N671" s="7" t="s">
        <v>11241</v>
      </c>
    </row>
    <row r="672" ht="22.5" customHeight="1">
      <c r="A672" s="7" t="s">
        <v>11242</v>
      </c>
      <c r="B672" s="7" t="s">
        <v>2592</v>
      </c>
      <c r="C672" s="7"/>
      <c r="D672" s="7" t="s">
        <v>2591</v>
      </c>
      <c r="E672" s="7" t="s">
        <v>11210</v>
      </c>
      <c r="F672" s="7" t="s">
        <v>11243</v>
      </c>
      <c r="G672" s="296" t="s">
        <v>11244</v>
      </c>
      <c r="I672" s="7"/>
      <c r="J672" s="7" t="s">
        <v>251</v>
      </c>
      <c r="K672" s="7" t="s">
        <v>241</v>
      </c>
      <c r="L672" s="7" t="s">
        <v>23</v>
      </c>
      <c r="M672" s="7" t="s">
        <v>11245</v>
      </c>
      <c r="N672" s="7" t="s">
        <v>11245</v>
      </c>
    </row>
    <row r="673" ht="22.5" customHeight="1">
      <c r="A673" s="7" t="s">
        <v>11246</v>
      </c>
      <c r="B673" s="7" t="s">
        <v>2592</v>
      </c>
      <c r="C673" s="7"/>
      <c r="D673" s="7" t="s">
        <v>2591</v>
      </c>
      <c r="E673" s="7" t="s">
        <v>11210</v>
      </c>
      <c r="F673" s="7" t="s">
        <v>11247</v>
      </c>
      <c r="G673" s="296" t="s">
        <v>11248</v>
      </c>
      <c r="I673" s="7"/>
      <c r="J673" s="7" t="s">
        <v>251</v>
      </c>
      <c r="K673" s="7" t="s">
        <v>241</v>
      </c>
      <c r="L673" s="7" t="s">
        <v>26</v>
      </c>
      <c r="M673" s="7" t="s">
        <v>11249</v>
      </c>
      <c r="N673" s="7" t="s">
        <v>11249</v>
      </c>
    </row>
    <row r="674" ht="22.5" customHeight="1">
      <c r="A674" s="7" t="s">
        <v>11250</v>
      </c>
      <c r="B674" s="7" t="s">
        <v>2592</v>
      </c>
      <c r="C674" s="7"/>
      <c r="D674" s="7" t="s">
        <v>2591</v>
      </c>
      <c r="E674" s="7" t="s">
        <v>11210</v>
      </c>
      <c r="F674" s="7" t="s">
        <v>11251</v>
      </c>
      <c r="G674" s="296" t="s">
        <v>11252</v>
      </c>
      <c r="I674" s="7"/>
      <c r="J674" s="7" t="s">
        <v>251</v>
      </c>
      <c r="K674" s="7" t="s">
        <v>241</v>
      </c>
      <c r="L674" s="7" t="s">
        <v>28</v>
      </c>
      <c r="M674" s="7" t="s">
        <v>11253</v>
      </c>
      <c r="N674" s="7" t="s">
        <v>11253</v>
      </c>
    </row>
    <row r="675" ht="22.5" customHeight="1">
      <c r="A675" s="7" t="s">
        <v>11254</v>
      </c>
      <c r="B675" s="7" t="s">
        <v>2592</v>
      </c>
      <c r="C675" s="7"/>
      <c r="D675" s="7" t="s">
        <v>2591</v>
      </c>
      <c r="E675" s="7" t="s">
        <v>11210</v>
      </c>
      <c r="F675" s="7" t="s">
        <v>11255</v>
      </c>
      <c r="G675" s="296" t="s">
        <v>11256</v>
      </c>
      <c r="I675" s="7"/>
      <c r="J675" s="7" t="s">
        <v>251</v>
      </c>
      <c r="K675" s="7" t="s">
        <v>241</v>
      </c>
      <c r="L675" s="7" t="s">
        <v>29</v>
      </c>
      <c r="M675" s="7" t="s">
        <v>11257</v>
      </c>
      <c r="N675" s="7" t="s">
        <v>11257</v>
      </c>
    </row>
    <row r="676" ht="22.5" customHeight="1">
      <c r="A676" s="7" t="s">
        <v>11258</v>
      </c>
      <c r="B676" s="7" t="s">
        <v>2230</v>
      </c>
      <c r="C676" s="7"/>
      <c r="D676" s="7" t="s">
        <v>2278</v>
      </c>
      <c r="E676" s="7" t="s">
        <v>4543</v>
      </c>
      <c r="F676" s="7" t="s">
        <v>11260</v>
      </c>
      <c r="G676" s="296" t="s">
        <v>11261</v>
      </c>
      <c r="I676" s="7"/>
      <c r="J676" s="7" t="s">
        <v>152</v>
      </c>
      <c r="K676" s="7" t="s">
        <v>153</v>
      </c>
      <c r="L676" s="7"/>
      <c r="M676" s="7" t="s">
        <v>11262</v>
      </c>
      <c r="N676" s="7" t="s">
        <v>11262</v>
      </c>
    </row>
    <row r="677" ht="22.5" customHeight="1">
      <c r="A677" s="7" t="s">
        <v>11263</v>
      </c>
      <c r="B677" s="7" t="s">
        <v>2230</v>
      </c>
      <c r="C677" s="7"/>
      <c r="D677" s="7" t="s">
        <v>2278</v>
      </c>
      <c r="E677" s="7" t="s">
        <v>5020</v>
      </c>
      <c r="F677" s="7" t="s">
        <v>11264</v>
      </c>
      <c r="G677" s="296" t="s">
        <v>11265</v>
      </c>
      <c r="I677" s="7"/>
      <c r="J677" s="7" t="s">
        <v>215</v>
      </c>
      <c r="K677" s="7" t="s">
        <v>241</v>
      </c>
      <c r="L677" s="7"/>
      <c r="M677" s="7" t="s">
        <v>11266</v>
      </c>
      <c r="N677" s="7" t="s">
        <v>11266</v>
      </c>
    </row>
    <row r="678" ht="22.5" customHeight="1">
      <c r="A678" s="7" t="s">
        <v>11267</v>
      </c>
      <c r="B678" s="7" t="s">
        <v>2230</v>
      </c>
      <c r="C678" s="7"/>
      <c r="D678" s="7" t="s">
        <v>2278</v>
      </c>
      <c r="E678" s="7" t="s">
        <v>4533</v>
      </c>
      <c r="F678" s="7" t="s">
        <v>11268</v>
      </c>
      <c r="G678" s="296" t="s">
        <v>11269</v>
      </c>
      <c r="I678" s="7"/>
      <c r="J678" s="7" t="s">
        <v>112</v>
      </c>
      <c r="K678" s="7" t="s">
        <v>115</v>
      </c>
      <c r="L678" s="7"/>
      <c r="M678" s="7" t="s">
        <v>11270</v>
      </c>
      <c r="N678" s="7" t="s">
        <v>11270</v>
      </c>
    </row>
    <row r="679" ht="22.5" customHeight="1">
      <c r="A679" s="7" t="s">
        <v>11271</v>
      </c>
      <c r="B679" s="7" t="s">
        <v>2230</v>
      </c>
      <c r="C679" s="7"/>
      <c r="D679" s="7" t="s">
        <v>2278</v>
      </c>
      <c r="E679" s="7" t="s">
        <v>4552</v>
      </c>
      <c r="F679" s="7" t="s">
        <v>11272</v>
      </c>
      <c r="G679" s="296" t="s">
        <v>11273</v>
      </c>
      <c r="I679" s="7"/>
      <c r="J679" s="7" t="s">
        <v>89</v>
      </c>
      <c r="K679" s="7" t="s">
        <v>116</v>
      </c>
      <c r="L679" s="7"/>
      <c r="M679" s="7" t="s">
        <v>11274</v>
      </c>
      <c r="N679" s="7" t="s">
        <v>11274</v>
      </c>
    </row>
    <row r="680" ht="22.5" customHeight="1">
      <c r="A680" s="7" t="s">
        <v>11275</v>
      </c>
      <c r="B680" s="7" t="s">
        <v>2230</v>
      </c>
      <c r="C680" s="7"/>
      <c r="D680" s="7" t="s">
        <v>2278</v>
      </c>
      <c r="E680" s="7" t="s">
        <v>4562</v>
      </c>
      <c r="F680" s="7" t="s">
        <v>11276</v>
      </c>
      <c r="G680" s="296" t="s">
        <v>11277</v>
      </c>
      <c r="I680" s="7"/>
      <c r="J680" s="7" t="s">
        <v>99</v>
      </c>
      <c r="K680" s="7" t="s">
        <v>228</v>
      </c>
      <c r="L680" s="7"/>
      <c r="M680" s="7" t="s">
        <v>11278</v>
      </c>
      <c r="N680" s="7" t="s">
        <v>11278</v>
      </c>
    </row>
    <row r="681" ht="22.5" customHeight="1">
      <c r="A681" s="7" t="s">
        <v>11279</v>
      </c>
      <c r="B681" s="7" t="s">
        <v>2230</v>
      </c>
      <c r="C681" s="7"/>
      <c r="D681" s="7" t="s">
        <v>2278</v>
      </c>
      <c r="E681" s="7" t="s">
        <v>4572</v>
      </c>
      <c r="F681" s="7" t="s">
        <v>11280</v>
      </c>
      <c r="G681" s="296" t="s">
        <v>11281</v>
      </c>
      <c r="I681" s="7"/>
      <c r="J681" s="7" t="s">
        <v>178</v>
      </c>
      <c r="K681" s="7" t="s">
        <v>258</v>
      </c>
      <c r="L681" s="7"/>
      <c r="M681" s="7" t="s">
        <v>11282</v>
      </c>
      <c r="N681" s="7" t="s">
        <v>11282</v>
      </c>
    </row>
    <row r="682" ht="22.5" customHeight="1">
      <c r="A682" s="7" t="s">
        <v>11283</v>
      </c>
      <c r="B682" s="7" t="s">
        <v>2230</v>
      </c>
      <c r="C682" s="7"/>
      <c r="D682" s="7" t="s">
        <v>2278</v>
      </c>
      <c r="E682" s="7" t="s">
        <v>4586</v>
      </c>
      <c r="F682" s="7" t="s">
        <v>11284</v>
      </c>
      <c r="G682" s="296" t="s">
        <v>11285</v>
      </c>
      <c r="I682" s="7"/>
      <c r="J682" s="7" t="s">
        <v>295</v>
      </c>
      <c r="K682" s="7" t="s">
        <v>296</v>
      </c>
      <c r="L682" s="7"/>
      <c r="M682" s="7" t="s">
        <v>11286</v>
      </c>
      <c r="N682" s="7" t="s">
        <v>11286</v>
      </c>
    </row>
    <row r="683" ht="22.5" customHeight="1">
      <c r="A683" s="7" t="s">
        <v>11287</v>
      </c>
      <c r="B683" s="7" t="s">
        <v>2230</v>
      </c>
      <c r="C683" s="7"/>
      <c r="D683" s="7" t="s">
        <v>2278</v>
      </c>
      <c r="E683" s="7" t="s">
        <v>4597</v>
      </c>
      <c r="F683" s="7" t="s">
        <v>11288</v>
      </c>
      <c r="G683" s="296" t="s">
        <v>11289</v>
      </c>
      <c r="I683" s="7"/>
      <c r="J683" s="7" t="s">
        <v>284</v>
      </c>
      <c r="K683" s="7" t="s">
        <v>323</v>
      </c>
      <c r="L683" s="7"/>
      <c r="M683" s="7" t="s">
        <v>11290</v>
      </c>
      <c r="N683" s="7" t="s">
        <v>11290</v>
      </c>
    </row>
    <row r="684" ht="22.5" customHeight="1">
      <c r="A684" s="7" t="s">
        <v>11291</v>
      </c>
      <c r="B684" s="7" t="s">
        <v>2230</v>
      </c>
      <c r="C684" s="7"/>
      <c r="D684" s="7" t="s">
        <v>2278</v>
      </c>
      <c r="E684" s="7" t="s">
        <v>4606</v>
      </c>
      <c r="F684" s="7" t="s">
        <v>11292</v>
      </c>
      <c r="G684" s="296" t="s">
        <v>11293</v>
      </c>
      <c r="I684" s="7"/>
      <c r="J684" s="7" t="s">
        <v>143</v>
      </c>
      <c r="K684" s="7" t="s">
        <v>345</v>
      </c>
      <c r="L684" s="7"/>
      <c r="M684" s="7" t="s">
        <v>11294</v>
      </c>
      <c r="N684" s="7" t="s">
        <v>11294</v>
      </c>
    </row>
    <row r="685" ht="22.5" customHeight="1">
      <c r="A685" s="7" t="s">
        <v>11295</v>
      </c>
      <c r="B685" s="7" t="s">
        <v>2230</v>
      </c>
      <c r="C685" s="7"/>
      <c r="D685" s="7" t="s">
        <v>2278</v>
      </c>
      <c r="E685" s="7" t="s">
        <v>4615</v>
      </c>
      <c r="F685" s="7" t="s">
        <v>11296</v>
      </c>
      <c r="G685" s="296" t="s">
        <v>11297</v>
      </c>
      <c r="I685" s="7"/>
      <c r="J685" s="7" t="s">
        <v>370</v>
      </c>
      <c r="K685" s="7" t="s">
        <v>153</v>
      </c>
      <c r="L685" s="7"/>
      <c r="M685" s="7" t="s">
        <v>11298</v>
      </c>
      <c r="N685" s="7" t="s">
        <v>11298</v>
      </c>
    </row>
    <row r="686" ht="22.5" customHeight="1">
      <c r="A686" s="7" t="s">
        <v>11299</v>
      </c>
      <c r="B686" s="7" t="s">
        <v>2230</v>
      </c>
      <c r="C686" s="7"/>
      <c r="D686" s="7" t="s">
        <v>2278</v>
      </c>
      <c r="E686" s="7" t="s">
        <v>4626</v>
      </c>
      <c r="F686" s="7" t="s">
        <v>11300</v>
      </c>
      <c r="G686" s="296" t="s">
        <v>11301</v>
      </c>
      <c r="I686" s="7"/>
      <c r="J686" s="7" t="s">
        <v>106</v>
      </c>
      <c r="K686" s="7" t="s">
        <v>120</v>
      </c>
      <c r="L686" s="7"/>
      <c r="M686" s="7" t="s">
        <v>11302</v>
      </c>
      <c r="N686" s="7" t="s">
        <v>11302</v>
      </c>
    </row>
    <row r="687" ht="22.5" customHeight="1">
      <c r="A687" s="7" t="s">
        <v>11303</v>
      </c>
      <c r="B687" s="7" t="s">
        <v>2230</v>
      </c>
      <c r="C687" s="7"/>
      <c r="D687" s="7" t="s">
        <v>2278</v>
      </c>
      <c r="E687" s="7" t="s">
        <v>4637</v>
      </c>
      <c r="F687" s="7" t="s">
        <v>11304</v>
      </c>
      <c r="G687" s="296" t="s">
        <v>11305</v>
      </c>
      <c r="I687" s="7"/>
      <c r="J687" s="7" t="s">
        <v>214</v>
      </c>
      <c r="K687" s="7" t="s">
        <v>156</v>
      </c>
      <c r="L687" s="7"/>
      <c r="M687" s="7" t="s">
        <v>11306</v>
      </c>
      <c r="N687" s="7" t="s">
        <v>11306</v>
      </c>
    </row>
    <row r="688" ht="22.5" customHeight="1">
      <c r="A688" s="7" t="s">
        <v>11307</v>
      </c>
      <c r="B688" s="7" t="s">
        <v>2230</v>
      </c>
      <c r="C688" s="7"/>
      <c r="D688" s="7" t="s">
        <v>2278</v>
      </c>
      <c r="E688" s="7" t="s">
        <v>4648</v>
      </c>
      <c r="F688" s="7" t="s">
        <v>11308</v>
      </c>
      <c r="G688" s="296" t="s">
        <v>11309</v>
      </c>
      <c r="I688" s="7"/>
      <c r="J688" s="7" t="s">
        <v>239</v>
      </c>
      <c r="K688" s="7" t="s">
        <v>526</v>
      </c>
      <c r="L688" s="7"/>
      <c r="M688" s="7" t="s">
        <v>11310</v>
      </c>
      <c r="N688" s="7" t="s">
        <v>11310</v>
      </c>
    </row>
    <row r="689" ht="22.5" customHeight="1">
      <c r="A689" s="7" t="s">
        <v>11311</v>
      </c>
      <c r="B689" s="7" t="s">
        <v>2230</v>
      </c>
      <c r="C689" s="7"/>
      <c r="D689" s="7" t="s">
        <v>2278</v>
      </c>
      <c r="E689" s="7" t="s">
        <v>4660</v>
      </c>
      <c r="F689" s="7" t="s">
        <v>11312</v>
      </c>
      <c r="G689" s="296" t="s">
        <v>11313</v>
      </c>
      <c r="I689" s="7"/>
      <c r="J689" s="7" t="s">
        <v>177</v>
      </c>
      <c r="K689" s="7" t="s">
        <v>159</v>
      </c>
      <c r="L689" s="7"/>
      <c r="M689" s="7" t="s">
        <v>11314</v>
      </c>
      <c r="N689" s="7" t="s">
        <v>11314</v>
      </c>
    </row>
    <row r="690" ht="22.5" customHeight="1">
      <c r="A690" s="7" t="s">
        <v>11315</v>
      </c>
      <c r="B690" s="7" t="s">
        <v>2230</v>
      </c>
      <c r="C690" s="7"/>
      <c r="D690" s="7" t="s">
        <v>2278</v>
      </c>
      <c r="E690" s="7" t="s">
        <v>4669</v>
      </c>
      <c r="F690" s="7" t="s">
        <v>11316</v>
      </c>
      <c r="G690" s="296" t="s">
        <v>11317</v>
      </c>
      <c r="I690" s="7"/>
      <c r="J690" s="7" t="s">
        <v>192</v>
      </c>
      <c r="K690" s="7" t="s">
        <v>615</v>
      </c>
      <c r="L690" s="7"/>
      <c r="M690" s="7" t="s">
        <v>11318</v>
      </c>
      <c r="N690" s="7" t="s">
        <v>11318</v>
      </c>
    </row>
    <row r="691" ht="22.5" customHeight="1">
      <c r="A691" s="7" t="s">
        <v>11319</v>
      </c>
      <c r="B691" s="7" t="s">
        <v>2230</v>
      </c>
      <c r="C691" s="7"/>
      <c r="D691" s="7" t="s">
        <v>2278</v>
      </c>
      <c r="E691" s="7" t="s">
        <v>4681</v>
      </c>
      <c r="F691" s="7" t="s">
        <v>11320</v>
      </c>
      <c r="G691" s="296" t="s">
        <v>11321</v>
      </c>
      <c r="I691" s="7"/>
      <c r="J691" s="7" t="s">
        <v>132</v>
      </c>
      <c r="K691" s="7" t="s">
        <v>265</v>
      </c>
      <c r="L691" s="7"/>
      <c r="M691" s="7" t="s">
        <v>11322</v>
      </c>
      <c r="N691" s="7" t="s">
        <v>11322</v>
      </c>
    </row>
    <row r="692" ht="22.5" customHeight="1">
      <c r="A692" s="7" t="s">
        <v>11323</v>
      </c>
      <c r="B692" s="7" t="s">
        <v>2230</v>
      </c>
      <c r="C692" s="7"/>
      <c r="D692" s="7" t="s">
        <v>2278</v>
      </c>
      <c r="E692" s="7" t="s">
        <v>4691</v>
      </c>
      <c r="F692" s="7" t="s">
        <v>11324</v>
      </c>
      <c r="G692" s="296" t="s">
        <v>11325</v>
      </c>
      <c r="I692" s="7"/>
      <c r="J692" s="7" t="s">
        <v>151</v>
      </c>
      <c r="K692" s="7" t="s">
        <v>233</v>
      </c>
      <c r="L692" s="7"/>
      <c r="M692" s="7" t="s">
        <v>11326</v>
      </c>
      <c r="N692" s="7" t="s">
        <v>11326</v>
      </c>
    </row>
    <row r="693" ht="22.5" customHeight="1">
      <c r="A693" s="7" t="s">
        <v>11327</v>
      </c>
      <c r="B693" s="7" t="s">
        <v>2230</v>
      </c>
      <c r="C693" s="7"/>
      <c r="D693" s="7" t="s">
        <v>2278</v>
      </c>
      <c r="E693" s="7" t="s">
        <v>4705</v>
      </c>
      <c r="F693" s="7" t="s">
        <v>11328</v>
      </c>
      <c r="G693" s="296" t="s">
        <v>11329</v>
      </c>
      <c r="I693" s="7"/>
      <c r="J693" s="7" t="s">
        <v>121</v>
      </c>
      <c r="K693" s="7" t="s">
        <v>771</v>
      </c>
      <c r="L693" s="7"/>
      <c r="M693" s="7" t="s">
        <v>11330</v>
      </c>
      <c r="N693" s="7" t="s">
        <v>11330</v>
      </c>
    </row>
    <row r="694" ht="22.5" customHeight="1">
      <c r="A694" s="7" t="s">
        <v>11331</v>
      </c>
      <c r="B694" s="7" t="s">
        <v>2230</v>
      </c>
      <c r="C694" s="7"/>
      <c r="D694" s="7" t="s">
        <v>2278</v>
      </c>
      <c r="E694" s="7" t="s">
        <v>4718</v>
      </c>
      <c r="F694" s="7" t="s">
        <v>11332</v>
      </c>
      <c r="G694" s="296" t="s">
        <v>11333</v>
      </c>
      <c r="I694" s="7"/>
      <c r="J694" s="7" t="s">
        <v>34</v>
      </c>
      <c r="K694" s="7" t="s">
        <v>158</v>
      </c>
      <c r="L694" s="7"/>
      <c r="M694" s="7" t="s">
        <v>11334</v>
      </c>
      <c r="N694" s="7" t="s">
        <v>11334</v>
      </c>
    </row>
    <row r="695" ht="22.5" customHeight="1">
      <c r="A695" s="7" t="s">
        <v>11335</v>
      </c>
      <c r="B695" s="7" t="s">
        <v>2230</v>
      </c>
      <c r="C695" s="7"/>
      <c r="D695" s="7" t="s">
        <v>2278</v>
      </c>
      <c r="E695" s="7" t="s">
        <v>4730</v>
      </c>
      <c r="F695" s="7" t="s">
        <v>11336</v>
      </c>
      <c r="G695" s="296" t="s">
        <v>11337</v>
      </c>
      <c r="I695" s="7"/>
      <c r="J695" s="7" t="s">
        <v>278</v>
      </c>
      <c r="K695" s="7" t="s">
        <v>136</v>
      </c>
      <c r="L695" s="7"/>
      <c r="M695" s="7" t="s">
        <v>11338</v>
      </c>
      <c r="N695" s="7" t="s">
        <v>11338</v>
      </c>
    </row>
    <row r="696" ht="22.5" customHeight="1">
      <c r="A696" s="7" t="s">
        <v>11339</v>
      </c>
      <c r="B696" s="7" t="s">
        <v>2230</v>
      </c>
      <c r="C696" s="7"/>
      <c r="D696" s="7" t="s">
        <v>2278</v>
      </c>
      <c r="E696" s="7" t="s">
        <v>4740</v>
      </c>
      <c r="F696" s="7" t="s">
        <v>11340</v>
      </c>
      <c r="G696" s="296" t="s">
        <v>11341</v>
      </c>
      <c r="I696" s="7"/>
      <c r="J696" s="7" t="s">
        <v>110</v>
      </c>
      <c r="K696" s="7" t="s">
        <v>125</v>
      </c>
      <c r="L696" s="7"/>
      <c r="M696" s="7" t="s">
        <v>11342</v>
      </c>
      <c r="N696" s="7" t="s">
        <v>11342</v>
      </c>
    </row>
    <row r="697" ht="22.5" customHeight="1">
      <c r="A697" s="7" t="s">
        <v>11343</v>
      </c>
      <c r="B697" s="7" t="s">
        <v>2230</v>
      </c>
      <c r="C697" s="7"/>
      <c r="D697" s="7" t="s">
        <v>2278</v>
      </c>
      <c r="E697" s="7" t="s">
        <v>4751</v>
      </c>
      <c r="F697" s="7" t="s">
        <v>11344</v>
      </c>
      <c r="G697" s="296" t="s">
        <v>11345</v>
      </c>
      <c r="I697" s="7"/>
      <c r="J697" s="7" t="s">
        <v>56</v>
      </c>
      <c r="K697" s="7" t="s">
        <v>376</v>
      </c>
      <c r="L697" s="7"/>
      <c r="M697" s="7" t="s">
        <v>11346</v>
      </c>
      <c r="N697" s="7" t="s">
        <v>11346</v>
      </c>
    </row>
    <row r="698" ht="22.5" customHeight="1">
      <c r="A698" s="7" t="s">
        <v>11347</v>
      </c>
      <c r="B698" s="7" t="s">
        <v>2230</v>
      </c>
      <c r="C698" s="7"/>
      <c r="D698" s="7" t="s">
        <v>2278</v>
      </c>
      <c r="E698" s="7" t="s">
        <v>4761</v>
      </c>
      <c r="F698" s="7" t="s">
        <v>11348</v>
      </c>
      <c r="G698" s="296" t="s">
        <v>11349</v>
      </c>
      <c r="I698" s="7"/>
      <c r="J698" s="7" t="s">
        <v>126</v>
      </c>
      <c r="K698" s="7" t="s">
        <v>204</v>
      </c>
      <c r="L698" s="7"/>
      <c r="M698" s="7" t="s">
        <v>11350</v>
      </c>
      <c r="N698" s="7" t="s">
        <v>11350</v>
      </c>
    </row>
    <row r="699" ht="22.5" customHeight="1">
      <c r="A699" s="7" t="s">
        <v>11351</v>
      </c>
      <c r="B699" s="7" t="s">
        <v>2230</v>
      </c>
      <c r="C699" s="7"/>
      <c r="D699" s="7" t="s">
        <v>2278</v>
      </c>
      <c r="E699" s="7" t="s">
        <v>4771</v>
      </c>
      <c r="F699" s="7" t="s">
        <v>11352</v>
      </c>
      <c r="G699" s="296" t="s">
        <v>11353</v>
      </c>
      <c r="I699" s="7"/>
      <c r="J699" s="7" t="s">
        <v>62</v>
      </c>
      <c r="K699" s="7" t="s">
        <v>771</v>
      </c>
      <c r="L699" s="7"/>
      <c r="M699" s="7" t="s">
        <v>11354</v>
      </c>
      <c r="N699" s="7" t="s">
        <v>11354</v>
      </c>
    </row>
    <row r="700" ht="22.5" customHeight="1">
      <c r="A700" s="7" t="s">
        <v>11355</v>
      </c>
      <c r="B700" s="7" t="s">
        <v>2230</v>
      </c>
      <c r="C700" s="7"/>
      <c r="D700" s="7" t="s">
        <v>2278</v>
      </c>
      <c r="E700" s="7" t="s">
        <v>4784</v>
      </c>
      <c r="F700" s="7" t="s">
        <v>11356</v>
      </c>
      <c r="G700" s="296" t="s">
        <v>11357</v>
      </c>
      <c r="I700" s="7"/>
      <c r="J700" s="7" t="s">
        <v>97</v>
      </c>
      <c r="K700" s="7" t="s">
        <v>692</v>
      </c>
      <c r="L700" s="7"/>
      <c r="M700" s="7" t="s">
        <v>11358</v>
      </c>
      <c r="N700" s="7" t="s">
        <v>11358</v>
      </c>
    </row>
    <row r="701" ht="22.5" customHeight="1">
      <c r="A701" s="7" t="s">
        <v>11359</v>
      </c>
      <c r="B701" s="7" t="s">
        <v>2230</v>
      </c>
      <c r="C701" s="7"/>
      <c r="D701" s="7" t="s">
        <v>2278</v>
      </c>
      <c r="E701" s="7" t="s">
        <v>4795</v>
      </c>
      <c r="F701" s="7" t="s">
        <v>11360</v>
      </c>
      <c r="G701" s="296" t="s">
        <v>11361</v>
      </c>
      <c r="I701" s="7"/>
      <c r="J701" s="7" t="s">
        <v>66</v>
      </c>
      <c r="K701" s="7" t="s">
        <v>1160</v>
      </c>
      <c r="L701" s="7"/>
      <c r="M701" s="7" t="s">
        <v>11362</v>
      </c>
      <c r="N701" s="7" t="s">
        <v>11362</v>
      </c>
    </row>
    <row r="702" ht="22.5" customHeight="1">
      <c r="A702" s="7" t="s">
        <v>11363</v>
      </c>
      <c r="B702" s="7" t="s">
        <v>2230</v>
      </c>
      <c r="C702" s="7"/>
      <c r="D702" s="7" t="s">
        <v>2278</v>
      </c>
      <c r="E702" s="7" t="s">
        <v>4807</v>
      </c>
      <c r="F702" s="7" t="s">
        <v>11364</v>
      </c>
      <c r="G702" s="296" t="s">
        <v>11365</v>
      </c>
      <c r="I702" s="7"/>
      <c r="J702" s="7" t="s">
        <v>113</v>
      </c>
      <c r="K702" s="7" t="s">
        <v>262</v>
      </c>
      <c r="L702" s="7"/>
      <c r="M702" s="7" t="s">
        <v>11366</v>
      </c>
      <c r="N702" s="7" t="s">
        <v>11366</v>
      </c>
    </row>
    <row r="703" ht="22.5" customHeight="1">
      <c r="A703" s="7" t="s">
        <v>11367</v>
      </c>
      <c r="B703" s="7" t="s">
        <v>2230</v>
      </c>
      <c r="C703" s="7"/>
      <c r="D703" s="7" t="s">
        <v>2278</v>
      </c>
      <c r="E703" s="7" t="s">
        <v>4819</v>
      </c>
      <c r="F703" s="7" t="s">
        <v>11368</v>
      </c>
      <c r="G703" s="296" t="s">
        <v>11369</v>
      </c>
      <c r="I703" s="7"/>
      <c r="J703" s="7" t="s">
        <v>335</v>
      </c>
      <c r="K703" s="7" t="s">
        <v>332</v>
      </c>
      <c r="L703" s="7"/>
      <c r="M703" s="7" t="s">
        <v>11370</v>
      </c>
      <c r="N703" s="7" t="s">
        <v>11370</v>
      </c>
    </row>
    <row r="704" ht="22.5" customHeight="1">
      <c r="A704" s="7" t="s">
        <v>11371</v>
      </c>
      <c r="B704" s="7" t="s">
        <v>2230</v>
      </c>
      <c r="C704" s="7"/>
      <c r="D704" s="7" t="s">
        <v>2278</v>
      </c>
      <c r="E704" s="7" t="s">
        <v>4831</v>
      </c>
      <c r="F704" s="7" t="s">
        <v>11372</v>
      </c>
      <c r="G704" s="296" t="s">
        <v>11373</v>
      </c>
      <c r="I704" s="7"/>
      <c r="J704" s="7" t="s">
        <v>45</v>
      </c>
      <c r="K704" s="7" t="s">
        <v>377</v>
      </c>
      <c r="L704" s="7"/>
      <c r="M704" s="7" t="s">
        <v>11374</v>
      </c>
      <c r="N704" s="7" t="s">
        <v>11374</v>
      </c>
    </row>
    <row r="705" ht="22.5" customHeight="1">
      <c r="A705" s="7" t="s">
        <v>11375</v>
      </c>
      <c r="B705" s="7" t="s">
        <v>2230</v>
      </c>
      <c r="C705" s="7"/>
      <c r="D705" s="7" t="s">
        <v>2278</v>
      </c>
      <c r="E705" s="7" t="s">
        <v>4841</v>
      </c>
      <c r="F705" s="7" t="s">
        <v>11376</v>
      </c>
      <c r="G705" s="296" t="s">
        <v>11377</v>
      </c>
      <c r="I705" s="7"/>
      <c r="J705" s="7" t="s">
        <v>490</v>
      </c>
      <c r="K705" s="7" t="s">
        <v>940</v>
      </c>
      <c r="L705" s="7"/>
      <c r="M705" s="7" t="s">
        <v>11378</v>
      </c>
      <c r="N705" s="7" t="s">
        <v>11378</v>
      </c>
    </row>
    <row r="706" ht="22.5" customHeight="1">
      <c r="A706" s="7" t="s">
        <v>11379</v>
      </c>
      <c r="B706" s="7" t="s">
        <v>2230</v>
      </c>
      <c r="C706" s="7"/>
      <c r="D706" s="7" t="s">
        <v>2278</v>
      </c>
      <c r="E706" s="7" t="s">
        <v>4853</v>
      </c>
      <c r="F706" s="7" t="s">
        <v>11380</v>
      </c>
      <c r="G706" s="296" t="s">
        <v>11381</v>
      </c>
      <c r="I706" s="7"/>
      <c r="J706" s="7" t="s">
        <v>292</v>
      </c>
      <c r="K706" s="7" t="s">
        <v>1281</v>
      </c>
      <c r="L706" s="7"/>
      <c r="M706" s="7" t="s">
        <v>11382</v>
      </c>
      <c r="N706" s="7" t="s">
        <v>11382</v>
      </c>
    </row>
    <row r="707" ht="22.5" customHeight="1">
      <c r="A707" s="7" t="s">
        <v>11383</v>
      </c>
      <c r="B707" s="7" t="s">
        <v>2230</v>
      </c>
      <c r="C707" s="7"/>
      <c r="D707" s="7" t="s">
        <v>2278</v>
      </c>
      <c r="E707" s="7" t="s">
        <v>4867</v>
      </c>
      <c r="F707" s="7" t="s">
        <v>11384</v>
      </c>
      <c r="G707" s="296" t="s">
        <v>11385</v>
      </c>
      <c r="I707" s="7"/>
      <c r="J707" s="7" t="s">
        <v>599</v>
      </c>
      <c r="K707" s="7" t="s">
        <v>201</v>
      </c>
      <c r="L707" s="7"/>
      <c r="M707" s="7" t="s">
        <v>11386</v>
      </c>
      <c r="N707" s="7" t="s">
        <v>11386</v>
      </c>
    </row>
    <row r="708" ht="22.5" customHeight="1">
      <c r="A708" s="7" t="s">
        <v>11387</v>
      </c>
      <c r="B708" s="7" t="s">
        <v>2230</v>
      </c>
      <c r="C708" s="7"/>
      <c r="D708" s="7" t="s">
        <v>2278</v>
      </c>
      <c r="E708" s="7" t="s">
        <v>4877</v>
      </c>
      <c r="F708" s="7" t="s">
        <v>11388</v>
      </c>
      <c r="G708" s="296" t="s">
        <v>11389</v>
      </c>
      <c r="I708" s="7"/>
      <c r="J708" s="7" t="s">
        <v>188</v>
      </c>
      <c r="K708" s="7" t="s">
        <v>987</v>
      </c>
      <c r="L708" s="7"/>
      <c r="M708" s="7" t="s">
        <v>11390</v>
      </c>
      <c r="N708" s="7" t="s">
        <v>11390</v>
      </c>
    </row>
    <row r="709" ht="22.5" customHeight="1">
      <c r="A709" s="7" t="s">
        <v>11391</v>
      </c>
      <c r="B709" s="7" t="s">
        <v>2230</v>
      </c>
      <c r="C709" s="7"/>
      <c r="D709" s="7" t="s">
        <v>2278</v>
      </c>
      <c r="E709" s="7" t="s">
        <v>4888</v>
      </c>
      <c r="F709" s="7" t="s">
        <v>11392</v>
      </c>
      <c r="G709" s="296" t="s">
        <v>11393</v>
      </c>
      <c r="I709" s="7"/>
      <c r="J709" s="7" t="s">
        <v>104</v>
      </c>
      <c r="K709" s="7" t="s">
        <v>781</v>
      </c>
      <c r="L709" s="7"/>
      <c r="M709" s="7" t="s">
        <v>11394</v>
      </c>
      <c r="N709" s="7" t="s">
        <v>11394</v>
      </c>
    </row>
    <row r="710" ht="22.5" customHeight="1">
      <c r="A710" s="7" t="s">
        <v>11395</v>
      </c>
      <c r="B710" s="7" t="s">
        <v>2230</v>
      </c>
      <c r="C710" s="7"/>
      <c r="D710" s="7" t="s">
        <v>2278</v>
      </c>
      <c r="E710" s="7" t="s">
        <v>4897</v>
      </c>
      <c r="F710" s="7" t="s">
        <v>11396</v>
      </c>
      <c r="G710" s="296" t="s">
        <v>11397</v>
      </c>
      <c r="I710" s="7"/>
      <c r="J710" s="7" t="s">
        <v>65</v>
      </c>
      <c r="K710" s="7" t="s">
        <v>230</v>
      </c>
      <c r="L710" s="7"/>
      <c r="M710" s="7" t="s">
        <v>11398</v>
      </c>
      <c r="N710" s="7" t="s">
        <v>11398</v>
      </c>
    </row>
    <row r="711" ht="22.5" customHeight="1">
      <c r="A711" s="7" t="s">
        <v>11399</v>
      </c>
      <c r="B711" s="7" t="s">
        <v>2230</v>
      </c>
      <c r="C711" s="7"/>
      <c r="D711" s="7" t="s">
        <v>2278</v>
      </c>
      <c r="E711" s="7" t="s">
        <v>4910</v>
      </c>
      <c r="F711" s="7" t="s">
        <v>11400</v>
      </c>
      <c r="G711" s="296" t="s">
        <v>11401</v>
      </c>
      <c r="I711" s="7"/>
      <c r="J711" s="7" t="s">
        <v>74</v>
      </c>
      <c r="K711" s="7" t="s">
        <v>1160</v>
      </c>
      <c r="L711" s="7"/>
      <c r="M711" s="7" t="s">
        <v>11402</v>
      </c>
      <c r="N711" s="7" t="s">
        <v>11402</v>
      </c>
    </row>
    <row r="712" ht="22.5" customHeight="1">
      <c r="A712" s="7" t="s">
        <v>11403</v>
      </c>
      <c r="B712" s="7" t="s">
        <v>2230</v>
      </c>
      <c r="C712" s="7"/>
      <c r="D712" s="7" t="s">
        <v>2278</v>
      </c>
      <c r="E712" s="7" t="s">
        <v>4920</v>
      </c>
      <c r="F712" s="7" t="s">
        <v>11404</v>
      </c>
      <c r="G712" s="296" t="s">
        <v>11405</v>
      </c>
      <c r="I712" s="7"/>
      <c r="J712" s="7" t="s">
        <v>83</v>
      </c>
      <c r="K712" s="7" t="s">
        <v>1416</v>
      </c>
      <c r="L712" s="7"/>
      <c r="M712" s="7" t="s">
        <v>11406</v>
      </c>
      <c r="N712" s="7" t="s">
        <v>11406</v>
      </c>
    </row>
    <row r="713" ht="22.5" customHeight="1">
      <c r="A713" s="7" t="s">
        <v>11407</v>
      </c>
      <c r="B713" s="7" t="s">
        <v>2230</v>
      </c>
      <c r="C713" s="7"/>
      <c r="D713" s="7" t="s">
        <v>2278</v>
      </c>
      <c r="E713" s="7" t="s">
        <v>4929</v>
      </c>
      <c r="F713" s="7" t="s">
        <v>11408</v>
      </c>
      <c r="G713" s="296" t="s">
        <v>11409</v>
      </c>
      <c r="I713" s="7"/>
      <c r="J713" s="7" t="s">
        <v>50</v>
      </c>
      <c r="K713" s="7" t="s">
        <v>377</v>
      </c>
      <c r="L713" s="7"/>
      <c r="M713" s="7" t="s">
        <v>11410</v>
      </c>
      <c r="N713" s="7" t="s">
        <v>11410</v>
      </c>
    </row>
    <row r="714" ht="22.5" customHeight="1">
      <c r="A714" s="7" t="s">
        <v>11411</v>
      </c>
      <c r="B714" s="7" t="s">
        <v>2230</v>
      </c>
      <c r="C714" s="7"/>
      <c r="D714" s="7" t="s">
        <v>2278</v>
      </c>
      <c r="E714" s="7" t="s">
        <v>4938</v>
      </c>
      <c r="F714" s="7" t="s">
        <v>11412</v>
      </c>
      <c r="G714" s="296" t="s">
        <v>11413</v>
      </c>
      <c r="I714" s="7"/>
      <c r="J714" s="7" t="s">
        <v>587</v>
      </c>
      <c r="K714" s="7" t="s">
        <v>482</v>
      </c>
      <c r="L714" s="7"/>
      <c r="M714" s="7" t="s">
        <v>11414</v>
      </c>
      <c r="N714" s="7" t="s">
        <v>11414</v>
      </c>
    </row>
    <row r="715" ht="22.5" customHeight="1">
      <c r="A715" s="7" t="s">
        <v>11415</v>
      </c>
      <c r="B715" s="7" t="s">
        <v>2230</v>
      </c>
      <c r="C715" s="7"/>
      <c r="D715" s="7" t="s">
        <v>2278</v>
      </c>
      <c r="E715" s="7" t="s">
        <v>4946</v>
      </c>
      <c r="F715" s="7" t="s">
        <v>11416</v>
      </c>
      <c r="G715" s="296" t="s">
        <v>11417</v>
      </c>
      <c r="I715" s="7"/>
      <c r="J715" s="7" t="s">
        <v>48</v>
      </c>
      <c r="K715" s="7" t="s">
        <v>1164</v>
      </c>
      <c r="L715" s="7"/>
      <c r="M715" s="7" t="s">
        <v>11418</v>
      </c>
      <c r="N715" s="7" t="s">
        <v>11418</v>
      </c>
    </row>
    <row r="716" ht="22.5" customHeight="1">
      <c r="A716" s="7" t="s">
        <v>11419</v>
      </c>
      <c r="B716" s="7" t="s">
        <v>2230</v>
      </c>
      <c r="C716" s="7"/>
      <c r="D716" s="7" t="s">
        <v>2278</v>
      </c>
      <c r="E716" s="7" t="s">
        <v>4956</v>
      </c>
      <c r="F716" s="7" t="s">
        <v>11420</v>
      </c>
      <c r="G716" s="296" t="s">
        <v>11421</v>
      </c>
      <c r="I716" s="7"/>
      <c r="J716" s="7" t="s">
        <v>160</v>
      </c>
      <c r="K716" s="7" t="s">
        <v>123</v>
      </c>
      <c r="L716" s="7"/>
      <c r="M716" s="7" t="s">
        <v>11422</v>
      </c>
      <c r="N716" s="7" t="s">
        <v>11422</v>
      </c>
    </row>
    <row r="717" ht="22.5" customHeight="1">
      <c r="A717" s="7" t="s">
        <v>11423</v>
      </c>
      <c r="B717" s="7" t="s">
        <v>2230</v>
      </c>
      <c r="C717" s="7"/>
      <c r="D717" s="7" t="s">
        <v>2278</v>
      </c>
      <c r="E717" s="7" t="s">
        <v>4972</v>
      </c>
      <c r="F717" s="7" t="s">
        <v>11424</v>
      </c>
      <c r="G717" s="296" t="s">
        <v>11425</v>
      </c>
      <c r="I717" s="7"/>
      <c r="J717" s="7" t="s">
        <v>81</v>
      </c>
      <c r="K717" s="7" t="s">
        <v>136</v>
      </c>
      <c r="L717" s="7"/>
      <c r="M717" s="7" t="s">
        <v>11426</v>
      </c>
      <c r="N717" s="7" t="s">
        <v>11426</v>
      </c>
    </row>
    <row r="718" ht="22.5" customHeight="1">
      <c r="A718" s="7" t="s">
        <v>11427</v>
      </c>
      <c r="B718" s="7" t="s">
        <v>2230</v>
      </c>
      <c r="C718" s="7"/>
      <c r="D718" s="7" t="s">
        <v>2278</v>
      </c>
      <c r="E718" s="7" t="s">
        <v>4984</v>
      </c>
      <c r="F718" s="7" t="s">
        <v>11428</v>
      </c>
      <c r="G718" s="296" t="s">
        <v>11429</v>
      </c>
      <c r="I718" s="7"/>
      <c r="J718" s="7" t="s">
        <v>174</v>
      </c>
      <c r="K718" s="7" t="s">
        <v>233</v>
      </c>
      <c r="L718" s="7"/>
      <c r="M718" s="7" t="s">
        <v>11430</v>
      </c>
      <c r="N718" s="7" t="s">
        <v>11430</v>
      </c>
    </row>
    <row r="719" ht="22.5" customHeight="1">
      <c r="A719" s="7" t="s">
        <v>11431</v>
      </c>
      <c r="B719" s="7" t="s">
        <v>2230</v>
      </c>
      <c r="C719" s="7"/>
      <c r="D719" s="7" t="s">
        <v>2278</v>
      </c>
      <c r="E719" s="7" t="s">
        <v>4995</v>
      </c>
      <c r="F719" s="7" t="s">
        <v>11432</v>
      </c>
      <c r="G719" s="296" t="s">
        <v>11433</v>
      </c>
      <c r="I719" s="7"/>
      <c r="J719" s="7" t="s">
        <v>9</v>
      </c>
      <c r="K719" s="7" t="s">
        <v>1416</v>
      </c>
      <c r="L719" s="7"/>
      <c r="M719" s="7" t="s">
        <v>11434</v>
      </c>
      <c r="N719" s="7" t="s">
        <v>11434</v>
      </c>
    </row>
    <row r="720" ht="22.5" customHeight="1">
      <c r="A720" s="7" t="s">
        <v>11435</v>
      </c>
      <c r="B720" s="7" t="s">
        <v>2230</v>
      </c>
      <c r="C720" s="7"/>
      <c r="D720" s="7" t="s">
        <v>2278</v>
      </c>
      <c r="E720" s="7" t="s">
        <v>5009</v>
      </c>
      <c r="F720" s="7" t="s">
        <v>11436</v>
      </c>
      <c r="G720" s="296" t="s">
        <v>11437</v>
      </c>
      <c r="I720" s="7"/>
      <c r="J720" s="7" t="s">
        <v>372</v>
      </c>
      <c r="K720" s="7" t="s">
        <v>170</v>
      </c>
      <c r="L720" s="7"/>
      <c r="M720" s="7" t="s">
        <v>11438</v>
      </c>
      <c r="N720" s="7" t="s">
        <v>11438</v>
      </c>
    </row>
    <row r="721" ht="22.5" customHeight="1">
      <c r="A721" s="7" t="s">
        <v>11439</v>
      </c>
      <c r="B721" s="7" t="s">
        <v>2230</v>
      </c>
      <c r="C721" s="7"/>
      <c r="D721" s="7" t="s">
        <v>2278</v>
      </c>
      <c r="E721" s="7" t="s">
        <v>5032</v>
      </c>
      <c r="F721" s="7" t="s">
        <v>11440</v>
      </c>
      <c r="G721" s="296" t="s">
        <v>11441</v>
      </c>
      <c r="I721" s="7"/>
      <c r="J721" s="7" t="s">
        <v>94</v>
      </c>
      <c r="K721" s="7" t="s">
        <v>779</v>
      </c>
      <c r="L721" s="7"/>
      <c r="M721" s="7" t="s">
        <v>11442</v>
      </c>
      <c r="N721" s="7" t="s">
        <v>11442</v>
      </c>
    </row>
    <row r="722" ht="22.5" customHeight="1">
      <c r="A722" s="7" t="s">
        <v>11443</v>
      </c>
      <c r="B722" s="7" t="s">
        <v>2230</v>
      </c>
      <c r="C722" s="7"/>
      <c r="D722" s="7" t="s">
        <v>2278</v>
      </c>
      <c r="E722" s="7" t="s">
        <v>5042</v>
      </c>
      <c r="F722" s="7" t="s">
        <v>11444</v>
      </c>
      <c r="G722" s="296" t="s">
        <v>11445</v>
      </c>
      <c r="I722" s="7"/>
      <c r="J722" s="7" t="s">
        <v>183</v>
      </c>
      <c r="K722" s="7" t="s">
        <v>1353</v>
      </c>
      <c r="L722" s="7"/>
      <c r="M722" s="7" t="s">
        <v>11446</v>
      </c>
      <c r="N722" s="7" t="s">
        <v>11446</v>
      </c>
    </row>
    <row r="723" ht="22.5" customHeight="1">
      <c r="A723" s="7" t="s">
        <v>11447</v>
      </c>
      <c r="B723" s="7" t="s">
        <v>2230</v>
      </c>
      <c r="C723" s="7"/>
      <c r="D723" s="7" t="s">
        <v>2278</v>
      </c>
      <c r="E723" s="7" t="s">
        <v>5052</v>
      </c>
      <c r="F723" s="7" t="s">
        <v>11448</v>
      </c>
      <c r="G723" s="296" t="s">
        <v>11449</v>
      </c>
      <c r="I723" s="7"/>
      <c r="J723" s="7" t="s">
        <v>61</v>
      </c>
      <c r="K723" s="7" t="s">
        <v>377</v>
      </c>
      <c r="L723" s="7"/>
      <c r="M723" s="7" t="s">
        <v>11450</v>
      </c>
      <c r="N723" s="7" t="s">
        <v>11450</v>
      </c>
    </row>
    <row r="724" ht="22.5" customHeight="1">
      <c r="A724" s="7" t="s">
        <v>11451</v>
      </c>
      <c r="B724" s="7" t="s">
        <v>2230</v>
      </c>
      <c r="C724" s="7"/>
      <c r="D724" s="7" t="s">
        <v>2278</v>
      </c>
      <c r="E724" s="7" t="s">
        <v>5063</v>
      </c>
      <c r="F724" s="7" t="s">
        <v>11452</v>
      </c>
      <c r="G724" s="296" t="s">
        <v>11453</v>
      </c>
      <c r="I724" s="7"/>
      <c r="J724" s="7" t="s">
        <v>251</v>
      </c>
      <c r="K724" s="7" t="s">
        <v>241</v>
      </c>
      <c r="L724" s="7"/>
      <c r="M724" s="7" t="s">
        <v>11454</v>
      </c>
      <c r="N724" s="7" t="s">
        <v>11454</v>
      </c>
    </row>
    <row r="725" ht="22.5" customHeight="1">
      <c r="A725" s="7" t="s">
        <v>11455</v>
      </c>
      <c r="B725" s="7" t="s">
        <v>2628</v>
      </c>
      <c r="C725" s="7"/>
      <c r="D725" s="7" t="s">
        <v>2626</v>
      </c>
      <c r="E725" s="7" t="s">
        <v>10490</v>
      </c>
      <c r="F725" s="7" t="s">
        <v>11456</v>
      </c>
      <c r="G725" s="296" t="s">
        <v>11457</v>
      </c>
      <c r="I725" s="7"/>
      <c r="J725" s="7" t="s">
        <v>160</v>
      </c>
      <c r="K725" s="7" t="s">
        <v>123</v>
      </c>
      <c r="L725" s="7"/>
      <c r="M725" s="7" t="s">
        <v>11458</v>
      </c>
      <c r="N725" s="7" t="s">
        <v>11458</v>
      </c>
    </row>
    <row r="726" ht="22.5" customHeight="1">
      <c r="A726" s="7" t="s">
        <v>11459</v>
      </c>
      <c r="B726" s="7" t="s">
        <v>2628</v>
      </c>
      <c r="C726" s="7"/>
      <c r="D726" s="7" t="s">
        <v>2626</v>
      </c>
      <c r="E726" s="7" t="s">
        <v>10528</v>
      </c>
      <c r="F726" s="7" t="s">
        <v>11460</v>
      </c>
      <c r="G726" s="296" t="s">
        <v>11461</v>
      </c>
      <c r="I726" s="7"/>
      <c r="J726" s="7" t="s">
        <v>215</v>
      </c>
      <c r="K726" s="7" t="s">
        <v>241</v>
      </c>
      <c r="L726" s="7"/>
      <c r="M726" s="7" t="s">
        <v>11462</v>
      </c>
      <c r="N726" s="7" t="s">
        <v>11462</v>
      </c>
    </row>
    <row r="727" ht="22.5" customHeight="1">
      <c r="A727" s="7" t="s">
        <v>11463</v>
      </c>
      <c r="B727" s="7" t="s">
        <v>2628</v>
      </c>
      <c r="C727" s="7"/>
      <c r="D727" s="7" t="s">
        <v>2626</v>
      </c>
      <c r="E727" s="7" t="s">
        <v>10521</v>
      </c>
      <c r="F727" s="7" t="s">
        <v>11464</v>
      </c>
      <c r="G727" s="296" t="s">
        <v>11465</v>
      </c>
      <c r="I727" s="7"/>
      <c r="J727" s="7" t="s">
        <v>372</v>
      </c>
      <c r="K727" s="7" t="s">
        <v>170</v>
      </c>
      <c r="L727" s="7"/>
      <c r="M727" s="7" t="s">
        <v>11466</v>
      </c>
      <c r="N727" s="7" t="s">
        <v>11466</v>
      </c>
    </row>
    <row r="728" ht="22.5" customHeight="1">
      <c r="A728" s="7" t="s">
        <v>11467</v>
      </c>
      <c r="B728" s="7" t="s">
        <v>2628</v>
      </c>
      <c r="C728" s="7"/>
      <c r="D728" s="7" t="s">
        <v>2626</v>
      </c>
      <c r="E728" s="7" t="s">
        <v>10498</v>
      </c>
      <c r="F728" s="7" t="s">
        <v>11468</v>
      </c>
      <c r="G728" s="296" t="s">
        <v>11469</v>
      </c>
      <c r="I728" s="7"/>
      <c r="J728" s="7" t="s">
        <v>81</v>
      </c>
      <c r="K728" s="7" t="s">
        <v>136</v>
      </c>
      <c r="L728" s="7"/>
      <c r="M728" s="7" t="s">
        <v>11470</v>
      </c>
      <c r="N728" s="7" t="s">
        <v>11470</v>
      </c>
    </row>
    <row r="729" ht="22.5" customHeight="1">
      <c r="A729" s="7" t="s">
        <v>11471</v>
      </c>
      <c r="B729" s="7" t="s">
        <v>2628</v>
      </c>
      <c r="C729" s="7"/>
      <c r="D729" s="7" t="s">
        <v>2626</v>
      </c>
      <c r="E729" s="7" t="s">
        <v>10506</v>
      </c>
      <c r="F729" s="7" t="s">
        <v>11472</v>
      </c>
      <c r="G729" s="296" t="s">
        <v>11473</v>
      </c>
      <c r="I729" s="7"/>
      <c r="J729" s="7" t="s">
        <v>174</v>
      </c>
      <c r="K729" s="7" t="s">
        <v>233</v>
      </c>
      <c r="L729" s="7"/>
      <c r="M729" s="7" t="s">
        <v>11474</v>
      </c>
      <c r="N729" s="7" t="s">
        <v>11474</v>
      </c>
    </row>
    <row r="730" ht="22.5" customHeight="1">
      <c r="A730" s="7" t="s">
        <v>11475</v>
      </c>
      <c r="B730" s="7" t="s">
        <v>2628</v>
      </c>
      <c r="C730" s="7"/>
      <c r="D730" s="7" t="s">
        <v>2626</v>
      </c>
      <c r="E730" s="7" t="s">
        <v>10513</v>
      </c>
      <c r="F730" s="7" t="s">
        <v>11476</v>
      </c>
      <c r="G730" s="296" t="s">
        <v>11477</v>
      </c>
      <c r="I730" s="7"/>
      <c r="J730" s="7" t="s">
        <v>9</v>
      </c>
      <c r="K730" s="7" t="s">
        <v>1416</v>
      </c>
      <c r="L730" s="7"/>
      <c r="M730" s="7" t="s">
        <v>11478</v>
      </c>
      <c r="N730" s="7" t="s">
        <v>11478</v>
      </c>
    </row>
    <row r="731" ht="22.5" customHeight="1">
      <c r="A731" s="7" t="s">
        <v>11479</v>
      </c>
      <c r="B731" s="7" t="s">
        <v>2628</v>
      </c>
      <c r="C731" s="7"/>
      <c r="D731" s="7" t="s">
        <v>2626</v>
      </c>
      <c r="E731" s="7" t="s">
        <v>10535</v>
      </c>
      <c r="F731" s="7" t="s">
        <v>11480</v>
      </c>
      <c r="G731" s="296" t="s">
        <v>11481</v>
      </c>
      <c r="I731" s="7"/>
      <c r="J731" s="7" t="s">
        <v>94</v>
      </c>
      <c r="K731" s="7" t="s">
        <v>779</v>
      </c>
      <c r="L731" s="7"/>
      <c r="M731" s="7" t="s">
        <v>11482</v>
      </c>
      <c r="N731" s="7" t="s">
        <v>11482</v>
      </c>
    </row>
    <row r="732" ht="22.5" customHeight="1">
      <c r="A732" s="7" t="s">
        <v>11483</v>
      </c>
      <c r="B732" s="7" t="s">
        <v>2628</v>
      </c>
      <c r="C732" s="7"/>
      <c r="D732" s="7" t="s">
        <v>2626</v>
      </c>
      <c r="E732" s="7" t="s">
        <v>10543</v>
      </c>
      <c r="F732" s="7" t="s">
        <v>11484</v>
      </c>
      <c r="G732" s="296" t="s">
        <v>11485</v>
      </c>
      <c r="I732" s="7"/>
      <c r="J732" s="7" t="s">
        <v>183</v>
      </c>
      <c r="K732" s="7" t="s">
        <v>1353</v>
      </c>
      <c r="L732" s="7"/>
      <c r="M732" s="7" t="s">
        <v>11486</v>
      </c>
      <c r="N732" s="7" t="s">
        <v>11486</v>
      </c>
    </row>
    <row r="733" ht="22.5" customHeight="1">
      <c r="A733" s="7" t="s">
        <v>11487</v>
      </c>
      <c r="B733" s="7" t="s">
        <v>2628</v>
      </c>
      <c r="C733" s="7"/>
      <c r="D733" s="7" t="s">
        <v>2626</v>
      </c>
      <c r="E733" s="7" t="s">
        <v>10550</v>
      </c>
      <c r="F733" s="7" t="s">
        <v>11488</v>
      </c>
      <c r="G733" s="296" t="s">
        <v>11489</v>
      </c>
      <c r="I733" s="7"/>
      <c r="J733" s="7" t="s">
        <v>61</v>
      </c>
      <c r="K733" s="7" t="s">
        <v>377</v>
      </c>
      <c r="L733" s="7"/>
      <c r="M733" s="7" t="s">
        <v>11490</v>
      </c>
      <c r="N733" s="7" t="s">
        <v>11490</v>
      </c>
    </row>
    <row r="734" ht="22.5" customHeight="1">
      <c r="A734" s="7" t="s">
        <v>11491</v>
      </c>
      <c r="B734" s="7" t="s">
        <v>2628</v>
      </c>
      <c r="C734" s="7"/>
      <c r="D734" s="7" t="s">
        <v>2626</v>
      </c>
      <c r="E734" s="7" t="s">
        <v>10557</v>
      </c>
      <c r="F734" s="7" t="s">
        <v>11492</v>
      </c>
      <c r="G734" s="296" t="s">
        <v>11493</v>
      </c>
      <c r="I734" s="7"/>
      <c r="J734" s="7" t="s">
        <v>251</v>
      </c>
      <c r="K734" s="7" t="s">
        <v>241</v>
      </c>
      <c r="L734" s="7"/>
      <c r="M734" s="7" t="s">
        <v>11494</v>
      </c>
      <c r="N734" s="7" t="s">
        <v>11494</v>
      </c>
    </row>
    <row r="735" ht="22.5" customHeight="1">
      <c r="A735" s="7" t="s">
        <v>11495</v>
      </c>
      <c r="B735" s="7" t="s">
        <v>2338</v>
      </c>
      <c r="C735" s="7"/>
      <c r="D735" s="7" t="s">
        <v>2338</v>
      </c>
      <c r="E735" s="7" t="s">
        <v>2357</v>
      </c>
      <c r="F735" s="7" t="s">
        <v>11496</v>
      </c>
      <c r="G735" s="296" t="s">
        <v>11497</v>
      </c>
      <c r="I735" s="7"/>
      <c r="J735" s="7" t="s">
        <v>335</v>
      </c>
      <c r="K735" s="7" t="s">
        <v>332</v>
      </c>
      <c r="L735" s="7"/>
      <c r="M735" s="7" t="s">
        <v>11498</v>
      </c>
      <c r="N735" s="7" t="s">
        <v>11498</v>
      </c>
    </row>
    <row r="736" ht="22.5" customHeight="1">
      <c r="A736" s="7" t="s">
        <v>11499</v>
      </c>
      <c r="B736" s="7" t="s">
        <v>2338</v>
      </c>
      <c r="C736" s="7"/>
      <c r="D736" s="7" t="s">
        <v>2338</v>
      </c>
      <c r="E736" s="7" t="s">
        <v>2357</v>
      </c>
      <c r="F736" s="7" t="s">
        <v>11500</v>
      </c>
      <c r="G736" s="296" t="s">
        <v>11501</v>
      </c>
      <c r="I736" s="7"/>
      <c r="J736" s="7" t="s">
        <v>112</v>
      </c>
      <c r="K736" s="7" t="s">
        <v>115</v>
      </c>
      <c r="L736" s="7"/>
      <c r="M736" s="7" t="s">
        <v>11502</v>
      </c>
      <c r="N736" s="7" t="s">
        <v>11502</v>
      </c>
    </row>
    <row r="737" ht="22.5" customHeight="1">
      <c r="A737" s="7" t="s">
        <v>11503</v>
      </c>
      <c r="B737" s="7" t="s">
        <v>2338</v>
      </c>
      <c r="C737" s="7"/>
      <c r="D737" s="7" t="s">
        <v>2338</v>
      </c>
      <c r="E737" s="7" t="s">
        <v>2357</v>
      </c>
      <c r="F737" s="7" t="s">
        <v>11504</v>
      </c>
      <c r="G737" s="296" t="s">
        <v>11505</v>
      </c>
      <c r="I737" s="7"/>
      <c r="J737" s="7" t="s">
        <v>152</v>
      </c>
      <c r="K737" s="7" t="s">
        <v>153</v>
      </c>
      <c r="L737" s="7"/>
      <c r="M737" s="7" t="s">
        <v>11506</v>
      </c>
      <c r="N737" s="7" t="s">
        <v>11506</v>
      </c>
    </row>
    <row r="738" ht="22.5" customHeight="1">
      <c r="A738" s="7" t="s">
        <v>11507</v>
      </c>
      <c r="B738" s="7" t="s">
        <v>2338</v>
      </c>
      <c r="C738" s="7"/>
      <c r="D738" s="7" t="s">
        <v>2338</v>
      </c>
      <c r="E738" s="7" t="s">
        <v>2357</v>
      </c>
      <c r="F738" s="7" t="s">
        <v>11508</v>
      </c>
      <c r="G738" s="296" t="s">
        <v>11509</v>
      </c>
      <c r="I738" s="7"/>
      <c r="J738" s="7" t="s">
        <v>89</v>
      </c>
      <c r="K738" s="7" t="s">
        <v>116</v>
      </c>
      <c r="L738" s="7"/>
      <c r="M738" s="7" t="s">
        <v>11510</v>
      </c>
      <c r="N738" s="7" t="s">
        <v>11510</v>
      </c>
    </row>
    <row r="739" ht="22.5" customHeight="1">
      <c r="A739" s="7" t="s">
        <v>11511</v>
      </c>
      <c r="B739" s="7" t="s">
        <v>2338</v>
      </c>
      <c r="C739" s="7"/>
      <c r="D739" s="7" t="s">
        <v>2338</v>
      </c>
      <c r="E739" s="7" t="s">
        <v>2357</v>
      </c>
      <c r="F739" s="7" t="s">
        <v>9054</v>
      </c>
      <c r="G739" s="296" t="s">
        <v>11512</v>
      </c>
      <c r="I739" s="7"/>
      <c r="J739" s="7" t="s">
        <v>99</v>
      </c>
      <c r="K739" s="7" t="s">
        <v>228</v>
      </c>
      <c r="L739" s="7"/>
      <c r="M739" s="7" t="s">
        <v>11513</v>
      </c>
      <c r="N739" s="7" t="s">
        <v>11513</v>
      </c>
    </row>
    <row r="740" ht="22.5" customHeight="1">
      <c r="A740" s="7" t="s">
        <v>11514</v>
      </c>
      <c r="B740" s="7" t="s">
        <v>2338</v>
      </c>
      <c r="C740" s="7"/>
      <c r="D740" s="7" t="s">
        <v>2338</v>
      </c>
      <c r="E740" s="7" t="s">
        <v>2357</v>
      </c>
      <c r="F740" s="7" t="s">
        <v>11515</v>
      </c>
      <c r="G740" s="296" t="s">
        <v>11516</v>
      </c>
      <c r="I740" s="7"/>
      <c r="J740" s="7" t="s">
        <v>178</v>
      </c>
      <c r="K740" s="7" t="s">
        <v>258</v>
      </c>
      <c r="L740" s="7"/>
      <c r="M740" s="7" t="s">
        <v>11517</v>
      </c>
      <c r="N740" s="7" t="s">
        <v>11517</v>
      </c>
    </row>
    <row r="741" ht="22.5" customHeight="1">
      <c r="A741" s="7" t="s">
        <v>11518</v>
      </c>
      <c r="B741" s="7" t="s">
        <v>2338</v>
      </c>
      <c r="C741" s="7"/>
      <c r="D741" s="7" t="s">
        <v>2338</v>
      </c>
      <c r="E741" s="7" t="s">
        <v>2357</v>
      </c>
      <c r="F741" s="7" t="s">
        <v>11519</v>
      </c>
      <c r="G741" s="296" t="s">
        <v>11520</v>
      </c>
      <c r="I741" s="7"/>
      <c r="J741" s="7" t="s">
        <v>295</v>
      </c>
      <c r="K741" s="7" t="s">
        <v>296</v>
      </c>
      <c r="L741" s="7"/>
      <c r="M741" s="7" t="s">
        <v>11521</v>
      </c>
      <c r="N741" s="7" t="s">
        <v>11521</v>
      </c>
    </row>
    <row r="742" ht="22.5" customHeight="1">
      <c r="A742" s="7" t="s">
        <v>11522</v>
      </c>
      <c r="B742" s="7" t="s">
        <v>2338</v>
      </c>
      <c r="C742" s="7"/>
      <c r="D742" s="7" t="s">
        <v>2338</v>
      </c>
      <c r="E742" s="7" t="s">
        <v>2357</v>
      </c>
      <c r="F742" s="7" t="s">
        <v>11523</v>
      </c>
      <c r="G742" s="296" t="s">
        <v>11524</v>
      </c>
      <c r="I742" s="7"/>
      <c r="J742" s="7" t="s">
        <v>284</v>
      </c>
      <c r="K742" s="7" t="s">
        <v>323</v>
      </c>
      <c r="L742" s="7"/>
      <c r="M742" s="7" t="s">
        <v>11525</v>
      </c>
      <c r="N742" s="7" t="s">
        <v>11525</v>
      </c>
    </row>
    <row r="743" ht="22.5" customHeight="1">
      <c r="A743" s="7" t="s">
        <v>11526</v>
      </c>
      <c r="B743" s="7" t="s">
        <v>2338</v>
      </c>
      <c r="C743" s="7"/>
      <c r="D743" s="7" t="s">
        <v>2338</v>
      </c>
      <c r="E743" s="7" t="s">
        <v>2357</v>
      </c>
      <c r="F743" s="7" t="s">
        <v>8860</v>
      </c>
      <c r="G743" s="296" t="s">
        <v>11527</v>
      </c>
      <c r="I743" s="7"/>
      <c r="J743" s="7" t="s">
        <v>143</v>
      </c>
      <c r="K743" s="7" t="s">
        <v>345</v>
      </c>
      <c r="L743" s="7"/>
      <c r="M743" s="7" t="s">
        <v>11528</v>
      </c>
      <c r="N743" s="7" t="s">
        <v>11528</v>
      </c>
    </row>
    <row r="744" ht="22.5" customHeight="1">
      <c r="A744" s="7" t="s">
        <v>11529</v>
      </c>
      <c r="B744" s="7" t="s">
        <v>2338</v>
      </c>
      <c r="C744" s="7"/>
      <c r="D744" s="7" t="s">
        <v>2338</v>
      </c>
      <c r="E744" s="7" t="s">
        <v>2357</v>
      </c>
      <c r="F744" s="7" t="s">
        <v>11530</v>
      </c>
      <c r="G744" s="296" t="s">
        <v>11531</v>
      </c>
      <c r="I744" s="7"/>
      <c r="J744" s="7" t="s">
        <v>370</v>
      </c>
      <c r="K744" s="7" t="s">
        <v>153</v>
      </c>
      <c r="L744" s="7"/>
      <c r="M744" s="7" t="s">
        <v>11532</v>
      </c>
      <c r="N744" s="7" t="s">
        <v>11532</v>
      </c>
    </row>
    <row r="745" ht="22.5" customHeight="1">
      <c r="A745" s="7" t="s">
        <v>11533</v>
      </c>
      <c r="B745" s="7" t="s">
        <v>2338</v>
      </c>
      <c r="C745" s="7"/>
      <c r="D745" s="7" t="s">
        <v>2338</v>
      </c>
      <c r="E745" s="7" t="s">
        <v>2357</v>
      </c>
      <c r="F745" s="7" t="s">
        <v>11534</v>
      </c>
      <c r="G745" s="296" t="s">
        <v>11535</v>
      </c>
      <c r="I745" s="7"/>
      <c r="J745" s="7" t="s">
        <v>106</v>
      </c>
      <c r="K745" s="7" t="s">
        <v>120</v>
      </c>
      <c r="L745" s="7"/>
      <c r="M745" s="7" t="s">
        <v>11536</v>
      </c>
      <c r="N745" s="7" t="s">
        <v>11536</v>
      </c>
    </row>
    <row r="746" ht="22.5" customHeight="1">
      <c r="A746" s="7" t="s">
        <v>11537</v>
      </c>
      <c r="B746" s="7" t="s">
        <v>2338</v>
      </c>
      <c r="C746" s="7"/>
      <c r="D746" s="7" t="s">
        <v>2338</v>
      </c>
      <c r="E746" s="7" t="s">
        <v>2357</v>
      </c>
      <c r="F746" s="7" t="s">
        <v>11538</v>
      </c>
      <c r="G746" s="296" t="s">
        <v>11539</v>
      </c>
      <c r="I746" s="7"/>
      <c r="J746" s="7" t="s">
        <v>214</v>
      </c>
      <c r="K746" s="7" t="s">
        <v>156</v>
      </c>
      <c r="L746" s="7"/>
      <c r="M746" s="7" t="s">
        <v>11540</v>
      </c>
      <c r="N746" s="7" t="s">
        <v>11540</v>
      </c>
    </row>
    <row r="747" ht="22.5" customHeight="1">
      <c r="A747" s="7" t="s">
        <v>11541</v>
      </c>
      <c r="B747" s="7" t="s">
        <v>2338</v>
      </c>
      <c r="C747" s="7"/>
      <c r="D747" s="7" t="s">
        <v>2338</v>
      </c>
      <c r="E747" s="7" t="s">
        <v>2357</v>
      </c>
      <c r="F747" s="7" t="s">
        <v>11542</v>
      </c>
      <c r="G747" s="296" t="s">
        <v>11543</v>
      </c>
      <c r="I747" s="7"/>
      <c r="J747" s="7" t="s">
        <v>239</v>
      </c>
      <c r="K747" s="7" t="s">
        <v>526</v>
      </c>
      <c r="L747" s="7"/>
      <c r="M747" s="7" t="s">
        <v>11544</v>
      </c>
      <c r="N747" s="7" t="s">
        <v>11544</v>
      </c>
    </row>
    <row r="748" ht="22.5" customHeight="1">
      <c r="A748" s="7" t="s">
        <v>11545</v>
      </c>
      <c r="B748" s="7" t="s">
        <v>2338</v>
      </c>
      <c r="C748" s="7"/>
      <c r="D748" s="7" t="s">
        <v>2338</v>
      </c>
      <c r="E748" s="7" t="s">
        <v>2357</v>
      </c>
      <c r="F748" s="7" t="s">
        <v>11546</v>
      </c>
      <c r="G748" s="296" t="s">
        <v>11547</v>
      </c>
      <c r="I748" s="7"/>
      <c r="J748" s="7" t="s">
        <v>177</v>
      </c>
      <c r="K748" s="7" t="s">
        <v>159</v>
      </c>
      <c r="L748" s="7"/>
      <c r="M748" s="7" t="s">
        <v>11548</v>
      </c>
      <c r="N748" s="7" t="s">
        <v>11548</v>
      </c>
    </row>
    <row r="749" ht="22.5" customHeight="1">
      <c r="A749" s="7" t="s">
        <v>11549</v>
      </c>
      <c r="B749" s="7" t="s">
        <v>2338</v>
      </c>
      <c r="C749" s="7"/>
      <c r="D749" s="7" t="s">
        <v>2338</v>
      </c>
      <c r="E749" s="7" t="s">
        <v>2357</v>
      </c>
      <c r="F749" s="7" t="s">
        <v>11550</v>
      </c>
      <c r="G749" s="296" t="s">
        <v>11551</v>
      </c>
      <c r="I749" s="7"/>
      <c r="J749" s="7" t="s">
        <v>192</v>
      </c>
      <c r="K749" s="7" t="s">
        <v>615</v>
      </c>
      <c r="L749" s="7"/>
      <c r="M749" s="7" t="s">
        <v>11552</v>
      </c>
      <c r="N749" s="7" t="s">
        <v>11552</v>
      </c>
    </row>
    <row r="750" ht="22.5" customHeight="1">
      <c r="A750" s="7" t="s">
        <v>11553</v>
      </c>
      <c r="B750" s="7" t="s">
        <v>2338</v>
      </c>
      <c r="C750" s="7"/>
      <c r="D750" s="7" t="s">
        <v>2338</v>
      </c>
      <c r="E750" s="7" t="s">
        <v>2357</v>
      </c>
      <c r="F750" s="7" t="s">
        <v>11554</v>
      </c>
      <c r="G750" s="296" t="s">
        <v>11555</v>
      </c>
      <c r="I750" s="7"/>
      <c r="J750" s="7" t="s">
        <v>132</v>
      </c>
      <c r="K750" s="7" t="s">
        <v>265</v>
      </c>
      <c r="L750" s="7"/>
      <c r="M750" s="7" t="s">
        <v>11556</v>
      </c>
      <c r="N750" s="7" t="s">
        <v>11556</v>
      </c>
    </row>
    <row r="751" ht="22.5" customHeight="1">
      <c r="A751" s="7" t="s">
        <v>11557</v>
      </c>
      <c r="B751" s="7" t="s">
        <v>2338</v>
      </c>
      <c r="C751" s="7"/>
      <c r="D751" s="7" t="s">
        <v>2338</v>
      </c>
      <c r="E751" s="7" t="s">
        <v>2357</v>
      </c>
      <c r="F751" s="7" t="s">
        <v>11558</v>
      </c>
      <c r="G751" s="296" t="s">
        <v>11559</v>
      </c>
      <c r="I751" s="7"/>
      <c r="J751" s="7" t="s">
        <v>151</v>
      </c>
      <c r="K751" s="7" t="s">
        <v>233</v>
      </c>
      <c r="L751" s="7"/>
      <c r="M751" s="7" t="s">
        <v>11560</v>
      </c>
      <c r="N751" s="7" t="s">
        <v>11560</v>
      </c>
    </row>
    <row r="752" ht="22.5" customHeight="1">
      <c r="A752" s="7" t="s">
        <v>11561</v>
      </c>
      <c r="B752" s="7" t="s">
        <v>2338</v>
      </c>
      <c r="C752" s="7"/>
      <c r="D752" s="7" t="s">
        <v>2338</v>
      </c>
      <c r="E752" s="7" t="s">
        <v>2357</v>
      </c>
      <c r="F752" s="7" t="s">
        <v>11562</v>
      </c>
      <c r="G752" s="296" t="s">
        <v>11563</v>
      </c>
      <c r="I752" s="7"/>
      <c r="J752" s="7" t="s">
        <v>121</v>
      </c>
      <c r="K752" s="7" t="s">
        <v>771</v>
      </c>
      <c r="L752" s="7"/>
      <c r="M752" s="7" t="s">
        <v>11564</v>
      </c>
      <c r="N752" s="7" t="s">
        <v>11564</v>
      </c>
    </row>
    <row r="753" ht="22.5" customHeight="1">
      <c r="A753" s="7" t="s">
        <v>11565</v>
      </c>
      <c r="B753" s="7" t="s">
        <v>2338</v>
      </c>
      <c r="C753" s="7"/>
      <c r="D753" s="7" t="s">
        <v>2338</v>
      </c>
      <c r="E753" s="7" t="s">
        <v>2357</v>
      </c>
      <c r="F753" s="7" t="s">
        <v>11566</v>
      </c>
      <c r="G753" s="296" t="s">
        <v>11567</v>
      </c>
      <c r="I753" s="7"/>
      <c r="J753" s="7" t="s">
        <v>34</v>
      </c>
      <c r="K753" s="7" t="s">
        <v>158</v>
      </c>
      <c r="L753" s="7"/>
      <c r="M753" s="7" t="s">
        <v>11568</v>
      </c>
      <c r="N753" s="7" t="s">
        <v>11568</v>
      </c>
    </row>
    <row r="754" ht="22.5" customHeight="1">
      <c r="A754" s="7" t="s">
        <v>11569</v>
      </c>
      <c r="B754" s="7" t="s">
        <v>2338</v>
      </c>
      <c r="C754" s="7"/>
      <c r="D754" s="7" t="s">
        <v>2338</v>
      </c>
      <c r="E754" s="7" t="s">
        <v>2357</v>
      </c>
      <c r="F754" s="7" t="s">
        <v>11570</v>
      </c>
      <c r="G754" s="296" t="s">
        <v>11571</v>
      </c>
      <c r="I754" s="7"/>
      <c r="J754" s="7" t="s">
        <v>278</v>
      </c>
      <c r="K754" s="7" t="s">
        <v>136</v>
      </c>
      <c r="L754" s="7"/>
      <c r="M754" s="7" t="s">
        <v>11572</v>
      </c>
      <c r="N754" s="7" t="s">
        <v>11572</v>
      </c>
    </row>
    <row r="755" ht="22.5" customHeight="1">
      <c r="A755" s="7" t="s">
        <v>11573</v>
      </c>
      <c r="B755" s="7" t="s">
        <v>2338</v>
      </c>
      <c r="C755" s="7"/>
      <c r="D755" s="7" t="s">
        <v>2338</v>
      </c>
      <c r="E755" s="7" t="s">
        <v>2357</v>
      </c>
      <c r="F755" s="7" t="s">
        <v>11574</v>
      </c>
      <c r="G755" s="296" t="s">
        <v>11575</v>
      </c>
      <c r="I755" s="7"/>
      <c r="J755" s="7" t="s">
        <v>110</v>
      </c>
      <c r="K755" s="7" t="s">
        <v>125</v>
      </c>
      <c r="L755" s="7"/>
      <c r="M755" s="7" t="s">
        <v>11576</v>
      </c>
      <c r="N755" s="7" t="s">
        <v>11576</v>
      </c>
    </row>
    <row r="756" ht="22.5" customHeight="1">
      <c r="A756" s="7" t="s">
        <v>11577</v>
      </c>
      <c r="B756" s="7" t="s">
        <v>2338</v>
      </c>
      <c r="C756" s="7"/>
      <c r="D756" s="7" t="s">
        <v>2338</v>
      </c>
      <c r="E756" s="7" t="s">
        <v>2357</v>
      </c>
      <c r="F756" s="7" t="s">
        <v>11578</v>
      </c>
      <c r="G756" s="296" t="s">
        <v>11579</v>
      </c>
      <c r="I756" s="7"/>
      <c r="J756" s="7" t="s">
        <v>56</v>
      </c>
      <c r="K756" s="7" t="s">
        <v>376</v>
      </c>
      <c r="L756" s="7"/>
      <c r="M756" s="7" t="s">
        <v>11580</v>
      </c>
      <c r="N756" s="7" t="s">
        <v>11580</v>
      </c>
    </row>
    <row r="757" ht="22.5" customHeight="1">
      <c r="A757" s="7" t="s">
        <v>11581</v>
      </c>
      <c r="B757" s="7" t="s">
        <v>2338</v>
      </c>
      <c r="C757" s="7"/>
      <c r="D757" s="7" t="s">
        <v>2338</v>
      </c>
      <c r="E757" s="7" t="s">
        <v>2357</v>
      </c>
      <c r="F757" s="7" t="s">
        <v>11582</v>
      </c>
      <c r="G757" s="296" t="s">
        <v>11583</v>
      </c>
      <c r="I757" s="7"/>
      <c r="J757" s="7" t="s">
        <v>126</v>
      </c>
      <c r="K757" s="7" t="s">
        <v>204</v>
      </c>
      <c r="L757" s="7"/>
      <c r="M757" s="7" t="s">
        <v>11584</v>
      </c>
      <c r="N757" s="7" t="s">
        <v>11584</v>
      </c>
    </row>
    <row r="758" ht="22.5" customHeight="1">
      <c r="A758" s="7" t="s">
        <v>11585</v>
      </c>
      <c r="B758" s="7" t="s">
        <v>2338</v>
      </c>
      <c r="C758" s="7"/>
      <c r="D758" s="7" t="s">
        <v>2338</v>
      </c>
      <c r="E758" s="7" t="s">
        <v>2357</v>
      </c>
      <c r="F758" s="7" t="s">
        <v>11586</v>
      </c>
      <c r="G758" s="296" t="s">
        <v>11587</v>
      </c>
      <c r="I758" s="7"/>
      <c r="J758" s="7" t="s">
        <v>62</v>
      </c>
      <c r="K758" s="7" t="s">
        <v>771</v>
      </c>
      <c r="L758" s="7"/>
      <c r="M758" s="7" t="s">
        <v>11588</v>
      </c>
      <c r="N758" s="7" t="s">
        <v>11588</v>
      </c>
    </row>
    <row r="759" ht="22.5" customHeight="1">
      <c r="A759" s="7" t="s">
        <v>11589</v>
      </c>
      <c r="B759" s="7" t="s">
        <v>2338</v>
      </c>
      <c r="C759" s="7"/>
      <c r="D759" s="7" t="s">
        <v>2338</v>
      </c>
      <c r="E759" s="7" t="s">
        <v>2357</v>
      </c>
      <c r="F759" s="7" t="s">
        <v>11590</v>
      </c>
      <c r="G759" s="296" t="s">
        <v>11591</v>
      </c>
      <c r="I759" s="7"/>
      <c r="J759" s="7" t="s">
        <v>97</v>
      </c>
      <c r="K759" s="7" t="s">
        <v>692</v>
      </c>
      <c r="L759" s="7"/>
      <c r="M759" s="7" t="s">
        <v>11592</v>
      </c>
      <c r="N759" s="7" t="s">
        <v>11592</v>
      </c>
    </row>
    <row r="760" ht="22.5" customHeight="1">
      <c r="A760" s="7" t="s">
        <v>11593</v>
      </c>
      <c r="B760" s="7" t="s">
        <v>2338</v>
      </c>
      <c r="C760" s="7"/>
      <c r="D760" s="7" t="s">
        <v>2338</v>
      </c>
      <c r="E760" s="7" t="s">
        <v>2357</v>
      </c>
      <c r="F760" s="7" t="s">
        <v>11594</v>
      </c>
      <c r="G760" s="296" t="s">
        <v>11595</v>
      </c>
      <c r="I760" s="7"/>
      <c r="J760" s="7" t="s">
        <v>66</v>
      </c>
      <c r="K760" s="7" t="s">
        <v>1160</v>
      </c>
      <c r="L760" s="7"/>
      <c r="M760" s="7" t="s">
        <v>11596</v>
      </c>
      <c r="N760" s="7" t="s">
        <v>11596</v>
      </c>
    </row>
    <row r="761" ht="22.5" customHeight="1">
      <c r="A761" s="7" t="s">
        <v>11597</v>
      </c>
      <c r="B761" s="7" t="s">
        <v>2338</v>
      </c>
      <c r="C761" s="7"/>
      <c r="D761" s="7" t="s">
        <v>2338</v>
      </c>
      <c r="E761" s="7" t="s">
        <v>2357</v>
      </c>
      <c r="F761" s="7" t="s">
        <v>11598</v>
      </c>
      <c r="G761" s="296" t="s">
        <v>11599</v>
      </c>
      <c r="I761" s="7"/>
      <c r="J761" s="7" t="s">
        <v>113</v>
      </c>
      <c r="K761" s="7" t="s">
        <v>262</v>
      </c>
      <c r="L761" s="7"/>
      <c r="M761" s="7" t="s">
        <v>11600</v>
      </c>
      <c r="N761" s="7" t="s">
        <v>11600</v>
      </c>
    </row>
    <row r="762" ht="22.5" customHeight="1">
      <c r="A762" s="7" t="s">
        <v>11601</v>
      </c>
      <c r="B762" s="7" t="s">
        <v>2338</v>
      </c>
      <c r="C762" s="7"/>
      <c r="D762" s="7" t="s">
        <v>2338</v>
      </c>
      <c r="E762" s="7" t="s">
        <v>2357</v>
      </c>
      <c r="F762" s="7" t="s">
        <v>11602</v>
      </c>
      <c r="G762" s="296" t="s">
        <v>11603</v>
      </c>
      <c r="I762" s="7"/>
      <c r="J762" s="7" t="s">
        <v>45</v>
      </c>
      <c r="K762" s="7" t="s">
        <v>377</v>
      </c>
      <c r="L762" s="7"/>
      <c r="M762" s="7" t="s">
        <v>11604</v>
      </c>
      <c r="N762" s="7" t="s">
        <v>11604</v>
      </c>
    </row>
    <row r="763" ht="22.5" customHeight="1">
      <c r="A763" s="7" t="s">
        <v>11605</v>
      </c>
      <c r="B763" s="7" t="s">
        <v>2338</v>
      </c>
      <c r="C763" s="7"/>
      <c r="D763" s="7" t="s">
        <v>2338</v>
      </c>
      <c r="E763" s="7" t="s">
        <v>2357</v>
      </c>
      <c r="F763" s="7" t="s">
        <v>11606</v>
      </c>
      <c r="G763" s="296" t="s">
        <v>11607</v>
      </c>
      <c r="I763" s="7"/>
      <c r="J763" s="7" t="s">
        <v>490</v>
      </c>
      <c r="K763" s="7" t="s">
        <v>940</v>
      </c>
      <c r="L763" s="7"/>
      <c r="M763" s="7" t="s">
        <v>11608</v>
      </c>
      <c r="N763" s="7" t="s">
        <v>11608</v>
      </c>
    </row>
    <row r="764" ht="22.5" customHeight="1">
      <c r="A764" s="7" t="s">
        <v>11609</v>
      </c>
      <c r="B764" s="7" t="s">
        <v>2338</v>
      </c>
      <c r="C764" s="7"/>
      <c r="D764" s="7" t="s">
        <v>2338</v>
      </c>
      <c r="E764" s="7" t="s">
        <v>2357</v>
      </c>
      <c r="F764" s="7" t="s">
        <v>11610</v>
      </c>
      <c r="G764" s="296" t="s">
        <v>11611</v>
      </c>
      <c r="I764" s="7"/>
      <c r="J764" s="7" t="s">
        <v>292</v>
      </c>
      <c r="K764" s="7" t="s">
        <v>1281</v>
      </c>
      <c r="L764" s="7"/>
      <c r="M764" s="7" t="s">
        <v>11612</v>
      </c>
      <c r="N764" s="7" t="s">
        <v>11612</v>
      </c>
    </row>
    <row r="765" ht="22.5" customHeight="1">
      <c r="A765" s="7" t="s">
        <v>11613</v>
      </c>
      <c r="B765" s="7" t="s">
        <v>2338</v>
      </c>
      <c r="C765" s="7"/>
      <c r="D765" s="7" t="s">
        <v>2338</v>
      </c>
      <c r="E765" s="7" t="s">
        <v>2357</v>
      </c>
      <c r="F765" s="7" t="s">
        <v>11614</v>
      </c>
      <c r="G765" s="296" t="s">
        <v>11615</v>
      </c>
      <c r="I765" s="7"/>
      <c r="J765" s="7" t="s">
        <v>599</v>
      </c>
      <c r="K765" s="7" t="s">
        <v>201</v>
      </c>
      <c r="L765" s="7"/>
      <c r="M765" s="7" t="s">
        <v>11616</v>
      </c>
      <c r="N765" s="7" t="s">
        <v>11616</v>
      </c>
    </row>
    <row r="766" ht="22.5" customHeight="1">
      <c r="A766" s="7" t="s">
        <v>11617</v>
      </c>
      <c r="B766" s="7" t="s">
        <v>2338</v>
      </c>
      <c r="C766" s="7"/>
      <c r="D766" s="7" t="s">
        <v>2338</v>
      </c>
      <c r="E766" s="7" t="s">
        <v>2357</v>
      </c>
      <c r="F766" s="7" t="s">
        <v>11618</v>
      </c>
      <c r="G766" s="296" t="s">
        <v>11619</v>
      </c>
      <c r="I766" s="7"/>
      <c r="J766" s="7" t="s">
        <v>188</v>
      </c>
      <c r="K766" s="7" t="s">
        <v>987</v>
      </c>
      <c r="L766" s="7"/>
      <c r="M766" s="7" t="s">
        <v>11620</v>
      </c>
      <c r="N766" s="7" t="s">
        <v>11620</v>
      </c>
    </row>
    <row r="767" ht="22.5" customHeight="1">
      <c r="A767" s="7" t="s">
        <v>11621</v>
      </c>
      <c r="B767" s="7" t="s">
        <v>2338</v>
      </c>
      <c r="C767" s="7"/>
      <c r="D767" s="7" t="s">
        <v>2338</v>
      </c>
      <c r="E767" s="7" t="s">
        <v>2357</v>
      </c>
      <c r="F767" s="7" t="s">
        <v>11622</v>
      </c>
      <c r="G767" s="296" t="s">
        <v>11623</v>
      </c>
      <c r="I767" s="7"/>
      <c r="J767" s="7" t="s">
        <v>104</v>
      </c>
      <c r="K767" s="7" t="s">
        <v>781</v>
      </c>
      <c r="L767" s="7"/>
      <c r="M767" s="7" t="s">
        <v>11624</v>
      </c>
      <c r="N767" s="7" t="s">
        <v>11624</v>
      </c>
    </row>
    <row r="768" ht="22.5" customHeight="1">
      <c r="A768" s="7" t="s">
        <v>11625</v>
      </c>
      <c r="B768" s="7" t="s">
        <v>2338</v>
      </c>
      <c r="C768" s="7"/>
      <c r="D768" s="7" t="s">
        <v>2338</v>
      </c>
      <c r="E768" s="7" t="s">
        <v>2357</v>
      </c>
      <c r="F768" s="7" t="s">
        <v>9514</v>
      </c>
      <c r="G768" s="296" t="s">
        <v>11626</v>
      </c>
      <c r="I768" s="7"/>
      <c r="J768" s="7" t="s">
        <v>65</v>
      </c>
      <c r="K768" s="7" t="s">
        <v>230</v>
      </c>
      <c r="L768" s="7"/>
      <c r="M768" s="7" t="s">
        <v>11627</v>
      </c>
      <c r="N768" s="7" t="s">
        <v>11627</v>
      </c>
    </row>
    <row r="769" ht="22.5" customHeight="1">
      <c r="A769" s="7" t="s">
        <v>11628</v>
      </c>
      <c r="B769" s="7" t="s">
        <v>2338</v>
      </c>
      <c r="C769" s="7"/>
      <c r="D769" s="7" t="s">
        <v>2338</v>
      </c>
      <c r="E769" s="7" t="s">
        <v>2357</v>
      </c>
      <c r="F769" s="7" t="s">
        <v>11629</v>
      </c>
      <c r="G769" s="296" t="s">
        <v>11630</v>
      </c>
      <c r="I769" s="7"/>
      <c r="J769" s="7" t="s">
        <v>74</v>
      </c>
      <c r="K769" s="7" t="s">
        <v>1160</v>
      </c>
      <c r="L769" s="7"/>
      <c r="M769" s="7" t="s">
        <v>11631</v>
      </c>
      <c r="N769" s="7" t="s">
        <v>11631</v>
      </c>
    </row>
    <row r="770" ht="22.5" customHeight="1">
      <c r="A770" s="7" t="s">
        <v>11632</v>
      </c>
      <c r="B770" s="7" t="s">
        <v>2338</v>
      </c>
      <c r="C770" s="7"/>
      <c r="D770" s="7" t="s">
        <v>2338</v>
      </c>
      <c r="E770" s="7" t="s">
        <v>2357</v>
      </c>
      <c r="F770" s="7" t="s">
        <v>11633</v>
      </c>
      <c r="G770" s="296" t="s">
        <v>11634</v>
      </c>
      <c r="I770" s="7"/>
      <c r="J770" s="7" t="s">
        <v>83</v>
      </c>
      <c r="K770" s="7" t="s">
        <v>1416</v>
      </c>
      <c r="L770" s="7"/>
      <c r="M770" s="7" t="s">
        <v>11635</v>
      </c>
      <c r="N770" s="7" t="s">
        <v>11635</v>
      </c>
    </row>
    <row r="771" ht="22.5" customHeight="1">
      <c r="A771" s="7" t="s">
        <v>11636</v>
      </c>
      <c r="B771" s="7" t="s">
        <v>2338</v>
      </c>
      <c r="C771" s="7"/>
      <c r="D771" s="7" t="s">
        <v>2338</v>
      </c>
      <c r="E771" s="7" t="s">
        <v>2357</v>
      </c>
      <c r="F771" s="7" t="s">
        <v>11637</v>
      </c>
      <c r="G771" s="296" t="s">
        <v>11638</v>
      </c>
      <c r="I771" s="7"/>
      <c r="J771" s="7" t="s">
        <v>50</v>
      </c>
      <c r="K771" s="7" t="s">
        <v>377</v>
      </c>
      <c r="L771" s="7"/>
      <c r="M771" s="7" t="s">
        <v>11639</v>
      </c>
      <c r="N771" s="7" t="s">
        <v>11639</v>
      </c>
    </row>
    <row r="772" ht="22.5" customHeight="1">
      <c r="A772" s="7" t="s">
        <v>11640</v>
      </c>
      <c r="B772" s="7" t="s">
        <v>2338</v>
      </c>
      <c r="C772" s="7"/>
      <c r="D772" s="7" t="s">
        <v>2338</v>
      </c>
      <c r="E772" s="7" t="s">
        <v>2357</v>
      </c>
      <c r="F772" s="7" t="s">
        <v>11641</v>
      </c>
      <c r="G772" s="296" t="s">
        <v>11642</v>
      </c>
      <c r="I772" s="7"/>
      <c r="J772" s="7" t="s">
        <v>587</v>
      </c>
      <c r="K772" s="7" t="s">
        <v>482</v>
      </c>
      <c r="L772" s="7"/>
      <c r="M772" s="7" t="s">
        <v>11643</v>
      </c>
      <c r="N772" s="7" t="s">
        <v>11643</v>
      </c>
    </row>
    <row r="773" ht="22.5" customHeight="1">
      <c r="A773" s="7" t="s">
        <v>11644</v>
      </c>
      <c r="B773" s="7" t="s">
        <v>2338</v>
      </c>
      <c r="C773" s="7"/>
      <c r="D773" s="7" t="s">
        <v>2338</v>
      </c>
      <c r="E773" s="7" t="s">
        <v>2357</v>
      </c>
      <c r="F773" s="7" t="s">
        <v>11645</v>
      </c>
      <c r="G773" s="296" t="s">
        <v>11646</v>
      </c>
      <c r="I773" s="7"/>
      <c r="J773" s="7" t="s">
        <v>48</v>
      </c>
      <c r="K773" s="7" t="s">
        <v>1164</v>
      </c>
      <c r="L773" s="7"/>
      <c r="M773" s="7" t="s">
        <v>11647</v>
      </c>
      <c r="N773" s="7" t="s">
        <v>11647</v>
      </c>
    </row>
    <row r="774" ht="22.5" customHeight="1">
      <c r="A774" s="7" t="s">
        <v>11648</v>
      </c>
      <c r="B774" s="7" t="s">
        <v>2338</v>
      </c>
      <c r="C774" s="7"/>
      <c r="D774" s="7" t="s">
        <v>2338</v>
      </c>
      <c r="E774" s="7" t="s">
        <v>2357</v>
      </c>
      <c r="F774" s="7" t="s">
        <v>11649</v>
      </c>
      <c r="G774" s="296" t="s">
        <v>11650</v>
      </c>
      <c r="I774" s="7"/>
      <c r="J774" s="7" t="s">
        <v>160</v>
      </c>
      <c r="K774" s="7" t="s">
        <v>123</v>
      </c>
      <c r="L774" s="7"/>
      <c r="M774" s="7" t="s">
        <v>11651</v>
      </c>
      <c r="N774" s="7" t="s">
        <v>11651</v>
      </c>
    </row>
    <row r="775" ht="22.5" customHeight="1">
      <c r="A775" s="7" t="s">
        <v>11652</v>
      </c>
      <c r="B775" s="7" t="s">
        <v>2338</v>
      </c>
      <c r="C775" s="7"/>
      <c r="D775" s="7" t="s">
        <v>2338</v>
      </c>
      <c r="E775" s="7" t="s">
        <v>2357</v>
      </c>
      <c r="F775" s="7" t="s">
        <v>11653</v>
      </c>
      <c r="G775" s="296" t="s">
        <v>11654</v>
      </c>
      <c r="I775" s="7"/>
      <c r="J775" s="7" t="s">
        <v>81</v>
      </c>
      <c r="K775" s="7" t="s">
        <v>136</v>
      </c>
      <c r="L775" s="7"/>
      <c r="M775" s="7" t="s">
        <v>11655</v>
      </c>
      <c r="N775" s="7" t="s">
        <v>11655</v>
      </c>
    </row>
    <row r="776" ht="22.5" customHeight="1">
      <c r="A776" s="7" t="s">
        <v>11656</v>
      </c>
      <c r="B776" s="7" t="s">
        <v>2338</v>
      </c>
      <c r="C776" s="7"/>
      <c r="D776" s="7" t="s">
        <v>2338</v>
      </c>
      <c r="E776" s="7" t="s">
        <v>2357</v>
      </c>
      <c r="F776" s="7" t="s">
        <v>11657</v>
      </c>
      <c r="G776" s="296" t="s">
        <v>11658</v>
      </c>
      <c r="I776" s="7"/>
      <c r="J776" s="7" t="s">
        <v>174</v>
      </c>
      <c r="K776" s="7" t="s">
        <v>233</v>
      </c>
      <c r="L776" s="7"/>
      <c r="M776" s="7" t="s">
        <v>11659</v>
      </c>
      <c r="N776" s="7" t="s">
        <v>11659</v>
      </c>
    </row>
    <row r="777" ht="22.5" customHeight="1">
      <c r="A777" s="7" t="s">
        <v>11660</v>
      </c>
      <c r="B777" s="7" t="s">
        <v>2338</v>
      </c>
      <c r="C777" s="7"/>
      <c r="D777" s="7" t="s">
        <v>2338</v>
      </c>
      <c r="E777" s="7" t="s">
        <v>2357</v>
      </c>
      <c r="F777" s="7" t="s">
        <v>11661</v>
      </c>
      <c r="G777" s="296" t="s">
        <v>11662</v>
      </c>
      <c r="I777" s="7"/>
      <c r="J777" s="7" t="s">
        <v>9</v>
      </c>
      <c r="K777" s="7" t="s">
        <v>1416</v>
      </c>
      <c r="L777" s="7"/>
      <c r="M777" s="7" t="s">
        <v>11663</v>
      </c>
      <c r="N777" s="7" t="s">
        <v>11663</v>
      </c>
    </row>
    <row r="778" ht="22.5" customHeight="1">
      <c r="A778" s="7" t="s">
        <v>11664</v>
      </c>
      <c r="B778" s="7" t="s">
        <v>2338</v>
      </c>
      <c r="C778" s="7"/>
      <c r="D778" s="7" t="s">
        <v>2338</v>
      </c>
      <c r="E778" s="7" t="s">
        <v>2357</v>
      </c>
      <c r="F778" s="7" t="s">
        <v>11665</v>
      </c>
      <c r="G778" s="296" t="s">
        <v>11666</v>
      </c>
      <c r="I778" s="7"/>
      <c r="J778" s="7" t="s">
        <v>372</v>
      </c>
      <c r="K778" s="7" t="s">
        <v>170</v>
      </c>
      <c r="L778" s="7"/>
      <c r="M778" s="7" t="s">
        <v>11667</v>
      </c>
      <c r="N778" s="7" t="s">
        <v>11667</v>
      </c>
    </row>
    <row r="779" ht="22.5" customHeight="1">
      <c r="A779" s="7" t="s">
        <v>11668</v>
      </c>
      <c r="B779" s="7" t="s">
        <v>2338</v>
      </c>
      <c r="C779" s="7"/>
      <c r="D779" s="7" t="s">
        <v>2338</v>
      </c>
      <c r="E779" s="7" t="s">
        <v>2357</v>
      </c>
      <c r="F779" s="7" t="s">
        <v>11669</v>
      </c>
      <c r="G779" s="296" t="s">
        <v>11670</v>
      </c>
      <c r="I779" s="7"/>
      <c r="J779" s="7" t="s">
        <v>215</v>
      </c>
      <c r="K779" s="7" t="s">
        <v>241</v>
      </c>
      <c r="L779" s="7"/>
      <c r="M779" s="7" t="s">
        <v>11671</v>
      </c>
      <c r="N779" s="7" t="s">
        <v>11671</v>
      </c>
    </row>
    <row r="780" ht="22.5" customHeight="1">
      <c r="A780" s="7" t="s">
        <v>11672</v>
      </c>
      <c r="B780" s="7" t="s">
        <v>2338</v>
      </c>
      <c r="C780" s="7"/>
      <c r="D780" s="7" t="s">
        <v>2338</v>
      </c>
      <c r="E780" s="7" t="s">
        <v>2357</v>
      </c>
      <c r="F780" s="7" t="s">
        <v>11673</v>
      </c>
      <c r="G780" s="296" t="s">
        <v>11674</v>
      </c>
      <c r="I780" s="7"/>
      <c r="J780" s="7" t="s">
        <v>94</v>
      </c>
      <c r="K780" s="7" t="s">
        <v>779</v>
      </c>
      <c r="L780" s="7"/>
      <c r="M780" s="7" t="s">
        <v>11675</v>
      </c>
      <c r="N780" s="7" t="s">
        <v>11675</v>
      </c>
    </row>
    <row r="781" ht="22.5" customHeight="1">
      <c r="A781" s="7" t="s">
        <v>11676</v>
      </c>
      <c r="B781" s="7" t="s">
        <v>2338</v>
      </c>
      <c r="C781" s="7"/>
      <c r="D781" s="7" t="s">
        <v>2338</v>
      </c>
      <c r="E781" s="7" t="s">
        <v>2357</v>
      </c>
      <c r="F781" s="7" t="s">
        <v>11677</v>
      </c>
      <c r="G781" s="296" t="s">
        <v>11678</v>
      </c>
      <c r="I781" s="7"/>
      <c r="J781" s="7" t="s">
        <v>183</v>
      </c>
      <c r="K781" s="7" t="s">
        <v>1353</v>
      </c>
      <c r="L781" s="7"/>
      <c r="M781" s="7" t="s">
        <v>11679</v>
      </c>
      <c r="N781" s="7" t="s">
        <v>11679</v>
      </c>
    </row>
    <row r="782" ht="22.5" customHeight="1">
      <c r="A782" s="7" t="s">
        <v>11680</v>
      </c>
      <c r="B782" s="7" t="s">
        <v>2338</v>
      </c>
      <c r="C782" s="7"/>
      <c r="D782" s="7" t="s">
        <v>2338</v>
      </c>
      <c r="E782" s="7" t="s">
        <v>2357</v>
      </c>
      <c r="F782" s="7" t="s">
        <v>11681</v>
      </c>
      <c r="G782" s="296" t="s">
        <v>11682</v>
      </c>
      <c r="I782" s="7"/>
      <c r="J782" s="7" t="s">
        <v>61</v>
      </c>
      <c r="K782" s="7" t="s">
        <v>377</v>
      </c>
      <c r="L782" s="7"/>
      <c r="M782" s="7" t="s">
        <v>11683</v>
      </c>
      <c r="N782" s="7" t="s">
        <v>11683</v>
      </c>
    </row>
    <row r="783" ht="22.5" customHeight="1">
      <c r="A783" s="7" t="s">
        <v>11684</v>
      </c>
      <c r="B783" s="7" t="s">
        <v>2338</v>
      </c>
      <c r="C783" s="7"/>
      <c r="D783" s="7" t="s">
        <v>2338</v>
      </c>
      <c r="E783" s="7" t="s">
        <v>2357</v>
      </c>
      <c r="F783" s="7" t="s">
        <v>11685</v>
      </c>
      <c r="G783" s="296" t="s">
        <v>11686</v>
      </c>
      <c r="I783" s="7"/>
      <c r="J783" s="7" t="s">
        <v>251</v>
      </c>
      <c r="K783" s="7" t="s">
        <v>241</v>
      </c>
      <c r="L783" s="7"/>
      <c r="M783" s="7" t="s">
        <v>11687</v>
      </c>
      <c r="N783" s="7" t="s">
        <v>11687</v>
      </c>
    </row>
    <row r="784" ht="22.5" customHeight="1">
      <c r="A784" s="7" t="s">
        <v>11688</v>
      </c>
      <c r="B784" s="7" t="s">
        <v>2381</v>
      </c>
      <c r="C784" s="7"/>
      <c r="D784" s="7" t="s">
        <v>2381</v>
      </c>
      <c r="E784" s="7" t="s">
        <v>2398</v>
      </c>
      <c r="F784" s="7" t="s">
        <v>11689</v>
      </c>
      <c r="G784" s="296" t="s">
        <v>11690</v>
      </c>
      <c r="I784" s="7"/>
      <c r="J784" s="7" t="s">
        <v>106</v>
      </c>
      <c r="K784" s="7" t="s">
        <v>120</v>
      </c>
      <c r="L784" s="7"/>
      <c r="M784" s="7" t="s">
        <v>11691</v>
      </c>
      <c r="N784" s="7" t="s">
        <v>11691</v>
      </c>
    </row>
    <row r="785" ht="22.5" customHeight="1">
      <c r="A785" s="7" t="s">
        <v>11692</v>
      </c>
      <c r="B785" s="7" t="s">
        <v>2381</v>
      </c>
      <c r="C785" s="7"/>
      <c r="D785" s="7" t="s">
        <v>2381</v>
      </c>
      <c r="E785" s="7" t="s">
        <v>2398</v>
      </c>
      <c r="F785" s="7" t="s">
        <v>11693</v>
      </c>
      <c r="G785" s="296" t="s">
        <v>11694</v>
      </c>
      <c r="I785" s="7"/>
      <c r="J785" s="7" t="s">
        <v>214</v>
      </c>
      <c r="K785" s="7" t="s">
        <v>156</v>
      </c>
      <c r="L785" s="7"/>
      <c r="M785" s="7" t="s">
        <v>11695</v>
      </c>
      <c r="N785" s="7" t="s">
        <v>11695</v>
      </c>
    </row>
    <row r="786" ht="22.5" customHeight="1">
      <c r="A786" s="7" t="s">
        <v>11696</v>
      </c>
      <c r="B786" s="7" t="s">
        <v>2381</v>
      </c>
      <c r="C786" s="7"/>
      <c r="D786" s="7" t="s">
        <v>2381</v>
      </c>
      <c r="E786" s="7" t="s">
        <v>2398</v>
      </c>
      <c r="F786" s="7" t="s">
        <v>11697</v>
      </c>
      <c r="G786" s="296" t="s">
        <v>11698</v>
      </c>
      <c r="I786" s="7"/>
      <c r="J786" s="7" t="s">
        <v>239</v>
      </c>
      <c r="K786" s="7" t="s">
        <v>526</v>
      </c>
      <c r="L786" s="7"/>
      <c r="M786" s="7" t="s">
        <v>11699</v>
      </c>
      <c r="N786" s="7" t="s">
        <v>11699</v>
      </c>
    </row>
    <row r="787" ht="22.5" customHeight="1">
      <c r="A787" s="7" t="s">
        <v>11700</v>
      </c>
      <c r="B787" s="7" t="s">
        <v>2381</v>
      </c>
      <c r="C787" s="7"/>
      <c r="D787" s="7" t="s">
        <v>2381</v>
      </c>
      <c r="E787" s="7" t="s">
        <v>2398</v>
      </c>
      <c r="F787" s="7" t="s">
        <v>11701</v>
      </c>
      <c r="G787" s="296" t="s">
        <v>11702</v>
      </c>
      <c r="I787" s="7"/>
      <c r="J787" s="7" t="s">
        <v>177</v>
      </c>
      <c r="K787" s="7" t="s">
        <v>159</v>
      </c>
      <c r="L787" s="7"/>
      <c r="M787" s="7" t="s">
        <v>11703</v>
      </c>
      <c r="N787" s="7" t="s">
        <v>11703</v>
      </c>
    </row>
    <row r="788" ht="22.5" customHeight="1">
      <c r="A788" s="7" t="s">
        <v>11704</v>
      </c>
      <c r="B788" s="7" t="s">
        <v>2381</v>
      </c>
      <c r="C788" s="7"/>
      <c r="D788" s="7" t="s">
        <v>2381</v>
      </c>
      <c r="E788" s="7" t="s">
        <v>2398</v>
      </c>
      <c r="F788" s="7" t="s">
        <v>11705</v>
      </c>
      <c r="G788" s="296" t="s">
        <v>11706</v>
      </c>
      <c r="I788" s="7"/>
      <c r="J788" s="7" t="s">
        <v>192</v>
      </c>
      <c r="K788" s="7" t="s">
        <v>615</v>
      </c>
      <c r="L788" s="7"/>
      <c r="M788" s="7" t="s">
        <v>11707</v>
      </c>
      <c r="N788" s="7" t="s">
        <v>11707</v>
      </c>
    </row>
    <row r="789" ht="22.5" customHeight="1">
      <c r="A789" s="7" t="s">
        <v>11708</v>
      </c>
      <c r="B789" s="7" t="s">
        <v>2381</v>
      </c>
      <c r="C789" s="7"/>
      <c r="D789" s="7" t="s">
        <v>2381</v>
      </c>
      <c r="E789" s="7" t="s">
        <v>2398</v>
      </c>
      <c r="F789" s="7" t="s">
        <v>11709</v>
      </c>
      <c r="G789" s="296" t="s">
        <v>11710</v>
      </c>
      <c r="I789" s="7"/>
      <c r="J789" s="7" t="s">
        <v>132</v>
      </c>
      <c r="K789" s="7" t="s">
        <v>265</v>
      </c>
      <c r="L789" s="7"/>
      <c r="M789" s="7" t="s">
        <v>11711</v>
      </c>
      <c r="N789" s="7" t="s">
        <v>11711</v>
      </c>
    </row>
    <row r="790" ht="22.5" customHeight="1">
      <c r="A790" s="7" t="s">
        <v>11712</v>
      </c>
      <c r="B790" s="7" t="s">
        <v>2381</v>
      </c>
      <c r="C790" s="7"/>
      <c r="D790" s="7" t="s">
        <v>2381</v>
      </c>
      <c r="E790" s="7" t="s">
        <v>2398</v>
      </c>
      <c r="F790" s="7" t="s">
        <v>11713</v>
      </c>
      <c r="G790" s="296" t="s">
        <v>11714</v>
      </c>
      <c r="I790" s="7"/>
      <c r="J790" s="7" t="s">
        <v>151</v>
      </c>
      <c r="K790" s="7" t="s">
        <v>233</v>
      </c>
      <c r="L790" s="7"/>
      <c r="M790" s="7" t="s">
        <v>11715</v>
      </c>
      <c r="N790" s="7" t="s">
        <v>11715</v>
      </c>
    </row>
    <row r="791" ht="22.5" customHeight="1">
      <c r="A791" s="7" t="s">
        <v>11716</v>
      </c>
      <c r="B791" s="7" t="s">
        <v>2381</v>
      </c>
      <c r="C791" s="7"/>
      <c r="D791" s="7" t="s">
        <v>2381</v>
      </c>
      <c r="E791" s="7" t="s">
        <v>2398</v>
      </c>
      <c r="F791" s="7" t="s">
        <v>11717</v>
      </c>
      <c r="G791" s="296" t="s">
        <v>11718</v>
      </c>
      <c r="I791" s="7"/>
      <c r="J791" s="7" t="s">
        <v>121</v>
      </c>
      <c r="K791" s="7" t="s">
        <v>771</v>
      </c>
      <c r="L791" s="7"/>
      <c r="M791" s="7" t="s">
        <v>11719</v>
      </c>
      <c r="N791" s="7" t="s">
        <v>11719</v>
      </c>
    </row>
    <row r="792" ht="22.5" customHeight="1">
      <c r="A792" s="7" t="s">
        <v>11720</v>
      </c>
      <c r="B792" s="7" t="s">
        <v>2381</v>
      </c>
      <c r="C792" s="7"/>
      <c r="D792" s="7" t="s">
        <v>2381</v>
      </c>
      <c r="E792" s="7" t="s">
        <v>2398</v>
      </c>
      <c r="F792" s="7" t="s">
        <v>11721</v>
      </c>
      <c r="G792" s="296" t="s">
        <v>11722</v>
      </c>
      <c r="I792" s="7"/>
      <c r="J792" s="7" t="s">
        <v>34</v>
      </c>
      <c r="K792" s="7" t="s">
        <v>158</v>
      </c>
      <c r="L792" s="7"/>
      <c r="M792" s="7" t="s">
        <v>11723</v>
      </c>
      <c r="N792" s="7" t="s">
        <v>11723</v>
      </c>
    </row>
    <row r="793" ht="22.5" customHeight="1">
      <c r="A793" s="7" t="s">
        <v>11724</v>
      </c>
      <c r="B793" s="7" t="s">
        <v>2381</v>
      </c>
      <c r="C793" s="7"/>
      <c r="D793" s="7" t="s">
        <v>2381</v>
      </c>
      <c r="E793" s="7" t="s">
        <v>2398</v>
      </c>
      <c r="F793" s="7" t="s">
        <v>11725</v>
      </c>
      <c r="G793" s="296" t="s">
        <v>11726</v>
      </c>
      <c r="I793" s="7"/>
      <c r="J793" s="7" t="s">
        <v>278</v>
      </c>
      <c r="K793" s="7" t="s">
        <v>136</v>
      </c>
      <c r="L793" s="7"/>
      <c r="M793" s="7" t="s">
        <v>11727</v>
      </c>
      <c r="N793" s="7" t="s">
        <v>11727</v>
      </c>
    </row>
    <row r="794" ht="22.5" customHeight="1">
      <c r="A794" s="7" t="s">
        <v>11728</v>
      </c>
      <c r="B794" s="7" t="s">
        <v>2503</v>
      </c>
      <c r="C794" s="7"/>
      <c r="D794" s="7" t="s">
        <v>2503</v>
      </c>
      <c r="E794" s="7" t="s">
        <v>9750</v>
      </c>
      <c r="F794" s="7" t="s">
        <v>11729</v>
      </c>
      <c r="G794" s="296" t="s">
        <v>11730</v>
      </c>
      <c r="I794" s="7"/>
      <c r="J794" s="7" t="s">
        <v>335</v>
      </c>
      <c r="K794" s="7" t="s">
        <v>332</v>
      </c>
      <c r="L794" s="7" t="s">
        <v>10</v>
      </c>
      <c r="M794" s="7" t="s">
        <v>11731</v>
      </c>
      <c r="N794" s="7" t="s">
        <v>11731</v>
      </c>
    </row>
    <row r="795" ht="22.5" customHeight="1">
      <c r="A795" s="7" t="s">
        <v>11732</v>
      </c>
      <c r="B795" s="7" t="s">
        <v>2503</v>
      </c>
      <c r="C795" s="7"/>
      <c r="D795" s="7" t="s">
        <v>2503</v>
      </c>
      <c r="E795" s="7" t="s">
        <v>9750</v>
      </c>
      <c r="F795" s="7" t="s">
        <v>11733</v>
      </c>
      <c r="G795" s="296" t="s">
        <v>11734</v>
      </c>
      <c r="I795" s="7"/>
      <c r="J795" s="7" t="s">
        <v>335</v>
      </c>
      <c r="K795" s="7" t="s">
        <v>332</v>
      </c>
      <c r="L795" s="7" t="s">
        <v>14</v>
      </c>
      <c r="M795" s="7" t="s">
        <v>11735</v>
      </c>
      <c r="N795" s="7" t="s">
        <v>11735</v>
      </c>
    </row>
    <row r="796" ht="22.5" customHeight="1">
      <c r="A796" s="7" t="s">
        <v>11736</v>
      </c>
      <c r="B796" s="7" t="s">
        <v>2503</v>
      </c>
      <c r="C796" s="7"/>
      <c r="D796" s="7" t="s">
        <v>2503</v>
      </c>
      <c r="E796" s="7" t="s">
        <v>9750</v>
      </c>
      <c r="F796" s="7" t="s">
        <v>11737</v>
      </c>
      <c r="G796" s="296" t="s">
        <v>11738</v>
      </c>
      <c r="I796" s="7"/>
      <c r="J796" s="7" t="s">
        <v>335</v>
      </c>
      <c r="K796" s="7" t="s">
        <v>332</v>
      </c>
      <c r="L796" s="7" t="s">
        <v>17</v>
      </c>
      <c r="M796" s="7" t="s">
        <v>11739</v>
      </c>
      <c r="N796" s="7" t="s">
        <v>11739</v>
      </c>
    </row>
    <row r="797" ht="22.5" customHeight="1">
      <c r="A797" s="7" t="s">
        <v>11740</v>
      </c>
      <c r="B797" s="7" t="s">
        <v>2503</v>
      </c>
      <c r="C797" s="7"/>
      <c r="D797" s="7" t="s">
        <v>2503</v>
      </c>
      <c r="E797" s="7" t="s">
        <v>9750</v>
      </c>
      <c r="F797" s="7" t="s">
        <v>11741</v>
      </c>
      <c r="G797" s="296" t="s">
        <v>11742</v>
      </c>
      <c r="I797" s="7"/>
      <c r="J797" s="7" t="s">
        <v>335</v>
      </c>
      <c r="K797" s="7" t="s">
        <v>332</v>
      </c>
      <c r="L797" s="7" t="s">
        <v>18</v>
      </c>
      <c r="M797" s="7" t="s">
        <v>11743</v>
      </c>
      <c r="N797" s="7" t="s">
        <v>11743</v>
      </c>
    </row>
    <row r="798" ht="22.5" customHeight="1">
      <c r="A798" s="7" t="s">
        <v>11744</v>
      </c>
      <c r="B798" s="7" t="s">
        <v>2503</v>
      </c>
      <c r="C798" s="7"/>
      <c r="D798" s="7" t="s">
        <v>2503</v>
      </c>
      <c r="E798" s="7" t="s">
        <v>9750</v>
      </c>
      <c r="F798" s="7" t="s">
        <v>11745</v>
      </c>
      <c r="G798" s="296" t="s">
        <v>11746</v>
      </c>
      <c r="I798" s="7"/>
      <c r="J798" s="7" t="s">
        <v>335</v>
      </c>
      <c r="K798" s="7" t="s">
        <v>332</v>
      </c>
      <c r="L798" s="7" t="s">
        <v>19</v>
      </c>
      <c r="M798" s="7" t="s">
        <v>11747</v>
      </c>
      <c r="N798" s="7" t="s">
        <v>11747</v>
      </c>
    </row>
    <row r="799" ht="22.5" customHeight="1">
      <c r="A799" s="7" t="s">
        <v>11748</v>
      </c>
      <c r="B799" s="7" t="s">
        <v>2503</v>
      </c>
      <c r="C799" s="7"/>
      <c r="D799" s="7" t="s">
        <v>2503</v>
      </c>
      <c r="E799" s="7" t="s">
        <v>9750</v>
      </c>
      <c r="F799" s="7" t="s">
        <v>11749</v>
      </c>
      <c r="G799" s="296" t="s">
        <v>11750</v>
      </c>
      <c r="I799" s="7"/>
      <c r="J799" s="7" t="s">
        <v>335</v>
      </c>
      <c r="K799" s="7" t="s">
        <v>332</v>
      </c>
      <c r="L799" s="7" t="s">
        <v>20</v>
      </c>
      <c r="M799" s="7" t="s">
        <v>11751</v>
      </c>
      <c r="N799" s="7" t="s">
        <v>11751</v>
      </c>
    </row>
    <row r="800" ht="22.5" customHeight="1">
      <c r="A800" s="7" t="s">
        <v>11752</v>
      </c>
      <c r="B800" s="7" t="s">
        <v>2503</v>
      </c>
      <c r="C800" s="7"/>
      <c r="D800" s="7" t="s">
        <v>2503</v>
      </c>
      <c r="E800" s="7" t="s">
        <v>9750</v>
      </c>
      <c r="F800" s="7" t="s">
        <v>11753</v>
      </c>
      <c r="G800" s="296" t="s">
        <v>11754</v>
      </c>
      <c r="I800" s="7"/>
      <c r="J800" s="7" t="s">
        <v>335</v>
      </c>
      <c r="K800" s="7" t="s">
        <v>332</v>
      </c>
      <c r="L800" s="7" t="s">
        <v>21</v>
      </c>
      <c r="M800" s="7" t="s">
        <v>11755</v>
      </c>
      <c r="N800" s="7" t="s">
        <v>11755</v>
      </c>
    </row>
    <row r="801" ht="22.5" customHeight="1">
      <c r="A801" s="7" t="s">
        <v>11756</v>
      </c>
      <c r="B801" s="7" t="s">
        <v>2503</v>
      </c>
      <c r="C801" s="7"/>
      <c r="D801" s="7" t="s">
        <v>2503</v>
      </c>
      <c r="E801" s="7" t="s">
        <v>9750</v>
      </c>
      <c r="F801" s="7" t="s">
        <v>11757</v>
      </c>
      <c r="G801" s="296" t="s">
        <v>11758</v>
      </c>
      <c r="I801" s="7"/>
      <c r="J801" s="7" t="s">
        <v>335</v>
      </c>
      <c r="K801" s="7" t="s">
        <v>332</v>
      </c>
      <c r="L801" s="7" t="s">
        <v>22</v>
      </c>
      <c r="M801" s="7" t="s">
        <v>11759</v>
      </c>
      <c r="N801" s="7" t="s">
        <v>11759</v>
      </c>
    </row>
    <row r="802" ht="22.5" customHeight="1">
      <c r="A802" s="7" t="s">
        <v>11760</v>
      </c>
      <c r="B802" s="7" t="s">
        <v>2503</v>
      </c>
      <c r="C802" s="7"/>
      <c r="D802" s="7" t="s">
        <v>2503</v>
      </c>
      <c r="E802" s="7" t="s">
        <v>9750</v>
      </c>
      <c r="F802" s="7" t="s">
        <v>11761</v>
      </c>
      <c r="G802" s="296" t="s">
        <v>11762</v>
      </c>
      <c r="I802" s="7"/>
      <c r="J802" s="7" t="s">
        <v>335</v>
      </c>
      <c r="K802" s="7" t="s">
        <v>332</v>
      </c>
      <c r="L802" s="7" t="s">
        <v>23</v>
      </c>
      <c r="M802" s="7" t="s">
        <v>11763</v>
      </c>
      <c r="N802" s="7" t="s">
        <v>11763</v>
      </c>
    </row>
    <row r="803" ht="22.5" customHeight="1">
      <c r="A803" s="7" t="s">
        <v>11764</v>
      </c>
      <c r="B803" s="7" t="s">
        <v>2503</v>
      </c>
      <c r="C803" s="7"/>
      <c r="D803" s="7" t="s">
        <v>2503</v>
      </c>
      <c r="E803" s="7" t="s">
        <v>9750</v>
      </c>
      <c r="F803" s="7" t="s">
        <v>11765</v>
      </c>
      <c r="G803" s="296" t="s">
        <v>11766</v>
      </c>
      <c r="I803" s="7"/>
      <c r="J803" s="7" t="s">
        <v>335</v>
      </c>
      <c r="K803" s="7" t="s">
        <v>332</v>
      </c>
      <c r="L803" s="7" t="s">
        <v>26</v>
      </c>
      <c r="M803" s="7" t="s">
        <v>11767</v>
      </c>
      <c r="N803" s="7" t="s">
        <v>11767</v>
      </c>
    </row>
    <row r="804" ht="22.5" customHeight="1">
      <c r="A804" s="7" t="s">
        <v>11768</v>
      </c>
      <c r="B804" s="7" t="s">
        <v>2503</v>
      </c>
      <c r="C804" s="7"/>
      <c r="D804" s="7" t="s">
        <v>2503</v>
      </c>
      <c r="E804" s="7" t="s">
        <v>9750</v>
      </c>
      <c r="F804" s="7" t="s">
        <v>11769</v>
      </c>
      <c r="G804" s="296" t="s">
        <v>11770</v>
      </c>
      <c r="I804" s="7"/>
      <c r="J804" s="7" t="s">
        <v>335</v>
      </c>
      <c r="K804" s="7" t="s">
        <v>332</v>
      </c>
      <c r="L804" s="7" t="s">
        <v>28</v>
      </c>
      <c r="M804" s="7" t="s">
        <v>11771</v>
      </c>
      <c r="N804" s="7" t="s">
        <v>11771</v>
      </c>
    </row>
    <row r="805" ht="22.5" customHeight="1">
      <c r="A805" s="7" t="s">
        <v>11772</v>
      </c>
      <c r="B805" s="7" t="s">
        <v>2503</v>
      </c>
      <c r="C805" s="7"/>
      <c r="D805" s="7" t="s">
        <v>2503</v>
      </c>
      <c r="E805" s="7" t="s">
        <v>9750</v>
      </c>
      <c r="F805" s="7" t="s">
        <v>11773</v>
      </c>
      <c r="G805" s="296" t="s">
        <v>11774</v>
      </c>
      <c r="I805" s="7"/>
      <c r="J805" s="7" t="s">
        <v>335</v>
      </c>
      <c r="K805" s="7" t="s">
        <v>332</v>
      </c>
      <c r="L805" s="7" t="s">
        <v>29</v>
      </c>
      <c r="M805" s="7" t="s">
        <v>11775</v>
      </c>
      <c r="N805" s="7" t="s">
        <v>11775</v>
      </c>
    </row>
    <row r="806" ht="22.5" customHeight="1">
      <c r="A806" s="7" t="s">
        <v>11776</v>
      </c>
      <c r="B806" s="7" t="s">
        <v>2503</v>
      </c>
      <c r="C806" s="7"/>
      <c r="D806" s="7" t="s">
        <v>2503</v>
      </c>
      <c r="E806" s="7" t="s">
        <v>9743</v>
      </c>
      <c r="F806" s="7" t="s">
        <v>11777</v>
      </c>
      <c r="G806" s="296" t="s">
        <v>11778</v>
      </c>
      <c r="I806" s="7"/>
      <c r="J806" s="7" t="s">
        <v>112</v>
      </c>
      <c r="K806" s="7" t="s">
        <v>115</v>
      </c>
      <c r="L806" s="7" t="s">
        <v>10</v>
      </c>
      <c r="M806" s="7" t="s">
        <v>11779</v>
      </c>
      <c r="N806" s="7" t="s">
        <v>11779</v>
      </c>
    </row>
    <row r="807" ht="22.5" customHeight="1">
      <c r="A807" s="7" t="s">
        <v>11780</v>
      </c>
      <c r="B807" s="7" t="s">
        <v>2503</v>
      </c>
      <c r="C807" s="7"/>
      <c r="D807" s="7" t="s">
        <v>2503</v>
      </c>
      <c r="E807" s="7" t="s">
        <v>9743</v>
      </c>
      <c r="F807" s="7" t="s">
        <v>11781</v>
      </c>
      <c r="G807" s="296" t="s">
        <v>11782</v>
      </c>
      <c r="I807" s="7"/>
      <c r="J807" s="7" t="s">
        <v>112</v>
      </c>
      <c r="K807" s="7" t="s">
        <v>115</v>
      </c>
      <c r="L807" s="7" t="s">
        <v>12</v>
      </c>
      <c r="M807" s="7" t="s">
        <v>11783</v>
      </c>
      <c r="N807" s="7" t="s">
        <v>11783</v>
      </c>
    </row>
    <row r="808" ht="22.5" customHeight="1">
      <c r="A808" s="7" t="s">
        <v>11784</v>
      </c>
      <c r="B808" s="7" t="s">
        <v>2503</v>
      </c>
      <c r="C808" s="7"/>
      <c r="D808" s="7" t="s">
        <v>2503</v>
      </c>
      <c r="E808" s="7" t="s">
        <v>9743</v>
      </c>
      <c r="F808" s="7" t="s">
        <v>11785</v>
      </c>
      <c r="G808" s="296" t="s">
        <v>11786</v>
      </c>
      <c r="I808" s="7"/>
      <c r="J808" s="7" t="s">
        <v>112</v>
      </c>
      <c r="K808" s="7" t="s">
        <v>115</v>
      </c>
      <c r="L808" s="7" t="s">
        <v>13</v>
      </c>
      <c r="M808" s="7" t="s">
        <v>11787</v>
      </c>
      <c r="N808" s="7" t="s">
        <v>11787</v>
      </c>
    </row>
    <row r="809" ht="22.5" customHeight="1">
      <c r="A809" s="7" t="s">
        <v>11788</v>
      </c>
      <c r="B809" s="7" t="s">
        <v>2503</v>
      </c>
      <c r="C809" s="7"/>
      <c r="D809" s="7" t="s">
        <v>2503</v>
      </c>
      <c r="E809" s="7" t="s">
        <v>9743</v>
      </c>
      <c r="F809" s="7" t="s">
        <v>11789</v>
      </c>
      <c r="G809" s="296" t="s">
        <v>11790</v>
      </c>
      <c r="I809" s="7"/>
      <c r="J809" s="7" t="s">
        <v>112</v>
      </c>
      <c r="K809" s="7" t="s">
        <v>115</v>
      </c>
      <c r="L809" s="7" t="s">
        <v>14</v>
      </c>
      <c r="M809" s="7" t="s">
        <v>11791</v>
      </c>
      <c r="N809" s="7" t="s">
        <v>11791</v>
      </c>
    </row>
    <row r="810" ht="22.5" customHeight="1">
      <c r="A810" s="7" t="s">
        <v>11792</v>
      </c>
      <c r="B810" s="7" t="s">
        <v>2503</v>
      </c>
      <c r="C810" s="7"/>
      <c r="D810" s="7" t="s">
        <v>2503</v>
      </c>
      <c r="E810" s="7" t="s">
        <v>9743</v>
      </c>
      <c r="F810" s="7" t="s">
        <v>11793</v>
      </c>
      <c r="G810" s="296" t="s">
        <v>11794</v>
      </c>
      <c r="I810" s="7"/>
      <c r="J810" s="7" t="s">
        <v>112</v>
      </c>
      <c r="K810" s="7" t="s">
        <v>115</v>
      </c>
      <c r="L810" s="7" t="s">
        <v>15</v>
      </c>
      <c r="M810" s="7" t="s">
        <v>11795</v>
      </c>
      <c r="N810" s="7" t="s">
        <v>11795</v>
      </c>
    </row>
    <row r="811" ht="22.5" customHeight="1">
      <c r="A811" s="7" t="s">
        <v>11796</v>
      </c>
      <c r="B811" s="7" t="s">
        <v>2503</v>
      </c>
      <c r="C811" s="7"/>
      <c r="D811" s="7" t="s">
        <v>2503</v>
      </c>
      <c r="E811" s="7" t="s">
        <v>9743</v>
      </c>
      <c r="F811" s="7" t="s">
        <v>11797</v>
      </c>
      <c r="G811" s="296" t="s">
        <v>11798</v>
      </c>
      <c r="I811" s="7"/>
      <c r="J811" s="7" t="s">
        <v>112</v>
      </c>
      <c r="K811" s="7" t="s">
        <v>115</v>
      </c>
      <c r="L811" s="7" t="s">
        <v>17</v>
      </c>
      <c r="M811" s="7" t="s">
        <v>11799</v>
      </c>
      <c r="N811" s="7" t="s">
        <v>11799</v>
      </c>
    </row>
    <row r="812" ht="22.5" customHeight="1">
      <c r="A812" s="7" t="s">
        <v>11800</v>
      </c>
      <c r="B812" s="7" t="s">
        <v>2503</v>
      </c>
      <c r="C812" s="7"/>
      <c r="D812" s="7" t="s">
        <v>2503</v>
      </c>
      <c r="E812" s="7" t="s">
        <v>9743</v>
      </c>
      <c r="F812" s="7" t="s">
        <v>11801</v>
      </c>
      <c r="G812" s="296" t="s">
        <v>11802</v>
      </c>
      <c r="I812" s="7"/>
      <c r="J812" s="7" t="s">
        <v>112</v>
      </c>
      <c r="K812" s="7" t="s">
        <v>115</v>
      </c>
      <c r="L812" s="7" t="s">
        <v>19</v>
      </c>
      <c r="M812" s="7" t="s">
        <v>11803</v>
      </c>
      <c r="N812" s="7" t="s">
        <v>11803</v>
      </c>
    </row>
    <row r="813" ht="22.5" customHeight="1">
      <c r="A813" s="7" t="s">
        <v>11804</v>
      </c>
      <c r="B813" s="7" t="s">
        <v>2503</v>
      </c>
      <c r="C813" s="7"/>
      <c r="D813" s="7" t="s">
        <v>2503</v>
      </c>
      <c r="E813" s="7" t="s">
        <v>9743</v>
      </c>
      <c r="F813" s="7" t="s">
        <v>11805</v>
      </c>
      <c r="G813" s="296" t="s">
        <v>11806</v>
      </c>
      <c r="I813" s="7"/>
      <c r="J813" s="7" t="s">
        <v>112</v>
      </c>
      <c r="K813" s="7" t="s">
        <v>115</v>
      </c>
      <c r="L813" s="7" t="s">
        <v>22</v>
      </c>
      <c r="M813" s="7" t="s">
        <v>11807</v>
      </c>
      <c r="N813" s="7" t="s">
        <v>11807</v>
      </c>
    </row>
    <row r="814" ht="22.5" customHeight="1">
      <c r="A814" s="7" t="s">
        <v>11808</v>
      </c>
      <c r="B814" s="7" t="s">
        <v>2503</v>
      </c>
      <c r="C814" s="7"/>
      <c r="D814" s="7" t="s">
        <v>2503</v>
      </c>
      <c r="E814" s="7" t="s">
        <v>9743</v>
      </c>
      <c r="F814" s="7" t="s">
        <v>11809</v>
      </c>
      <c r="G814" s="296" t="s">
        <v>11810</v>
      </c>
      <c r="I814" s="7"/>
      <c r="J814" s="7" t="s">
        <v>112</v>
      </c>
      <c r="K814" s="7" t="s">
        <v>115</v>
      </c>
      <c r="L814" s="7" t="s">
        <v>26</v>
      </c>
      <c r="M814" s="7" t="s">
        <v>11811</v>
      </c>
      <c r="N814" s="7" t="s">
        <v>11811</v>
      </c>
    </row>
    <row r="815" ht="22.5" customHeight="1">
      <c r="A815" s="7" t="s">
        <v>11812</v>
      </c>
      <c r="B815" s="7" t="s">
        <v>2503</v>
      </c>
      <c r="C815" s="7"/>
      <c r="D815" s="7" t="s">
        <v>2503</v>
      </c>
      <c r="E815" s="7" t="s">
        <v>9743</v>
      </c>
      <c r="F815" s="7" t="s">
        <v>11813</v>
      </c>
      <c r="G815" s="296" t="s">
        <v>11814</v>
      </c>
      <c r="I815" s="7"/>
      <c r="J815" s="7" t="s">
        <v>112</v>
      </c>
      <c r="K815" s="7" t="s">
        <v>115</v>
      </c>
      <c r="L815" s="7" t="s">
        <v>29</v>
      </c>
      <c r="M815" s="7" t="s">
        <v>11815</v>
      </c>
      <c r="N815" s="7" t="s">
        <v>11815</v>
      </c>
    </row>
    <row r="816" ht="22.5" customHeight="1">
      <c r="A816" s="7" t="s">
        <v>11816</v>
      </c>
      <c r="B816" s="7" t="s">
        <v>2503</v>
      </c>
      <c r="C816" s="7"/>
      <c r="D816" s="7" t="s">
        <v>2503</v>
      </c>
      <c r="E816" s="7" t="s">
        <v>9743</v>
      </c>
      <c r="F816" s="7" t="s">
        <v>11817</v>
      </c>
      <c r="G816" s="296" t="s">
        <v>11818</v>
      </c>
      <c r="I816" s="7"/>
      <c r="J816" s="7" t="s">
        <v>112</v>
      </c>
      <c r="K816" s="7" t="s">
        <v>115</v>
      </c>
      <c r="L816" s="7" t="s">
        <v>30</v>
      </c>
      <c r="M816" s="7" t="s">
        <v>11819</v>
      </c>
      <c r="N816" s="7" t="s">
        <v>11819</v>
      </c>
    </row>
    <row r="817" ht="22.5" customHeight="1">
      <c r="A817" s="7" t="s">
        <v>11820</v>
      </c>
      <c r="B817" s="7" t="s">
        <v>2503</v>
      </c>
      <c r="C817" s="7"/>
      <c r="D817" s="7" t="s">
        <v>2503</v>
      </c>
      <c r="E817" s="7" t="s">
        <v>9730</v>
      </c>
      <c r="F817" s="7" t="s">
        <v>11821</v>
      </c>
      <c r="G817" s="296" t="s">
        <v>11822</v>
      </c>
      <c r="I817" s="7"/>
      <c r="J817" s="7" t="s">
        <v>152</v>
      </c>
      <c r="K817" s="7" t="s">
        <v>153</v>
      </c>
      <c r="L817" s="7" t="s">
        <v>10</v>
      </c>
      <c r="M817" s="7" t="s">
        <v>11823</v>
      </c>
      <c r="N817" s="7" t="s">
        <v>11823</v>
      </c>
    </row>
    <row r="818" ht="22.5" customHeight="1">
      <c r="A818" s="7" t="s">
        <v>11824</v>
      </c>
      <c r="B818" s="7" t="s">
        <v>2503</v>
      </c>
      <c r="C818" s="7"/>
      <c r="D818" s="7" t="s">
        <v>2503</v>
      </c>
      <c r="E818" s="7" t="s">
        <v>9730</v>
      </c>
      <c r="F818" s="7" t="s">
        <v>11825</v>
      </c>
      <c r="G818" s="296" t="s">
        <v>11826</v>
      </c>
      <c r="I818" s="7"/>
      <c r="J818" s="7" t="s">
        <v>152</v>
      </c>
      <c r="K818" s="7" t="s">
        <v>153</v>
      </c>
      <c r="L818" s="7" t="s">
        <v>12</v>
      </c>
      <c r="M818" s="7" t="s">
        <v>11827</v>
      </c>
      <c r="N818" s="7" t="s">
        <v>11827</v>
      </c>
    </row>
    <row r="819" ht="22.5" customHeight="1">
      <c r="A819" s="7" t="s">
        <v>11828</v>
      </c>
      <c r="B819" s="7" t="s">
        <v>2503</v>
      </c>
      <c r="C819" s="7"/>
      <c r="D819" s="7" t="s">
        <v>2503</v>
      </c>
      <c r="E819" s="7" t="s">
        <v>9730</v>
      </c>
      <c r="F819" s="7" t="s">
        <v>11829</v>
      </c>
      <c r="G819" s="296" t="s">
        <v>11830</v>
      </c>
      <c r="I819" s="7"/>
      <c r="J819" s="7" t="s">
        <v>152</v>
      </c>
      <c r="K819" s="7" t="s">
        <v>153</v>
      </c>
      <c r="L819" s="7" t="s">
        <v>14</v>
      </c>
      <c r="M819" s="7" t="s">
        <v>11831</v>
      </c>
      <c r="N819" s="7" t="s">
        <v>11831</v>
      </c>
    </row>
    <row r="820" ht="22.5" customHeight="1">
      <c r="A820" s="7" t="s">
        <v>11832</v>
      </c>
      <c r="B820" s="7" t="s">
        <v>2503</v>
      </c>
      <c r="C820" s="7"/>
      <c r="D820" s="7" t="s">
        <v>2503</v>
      </c>
      <c r="E820" s="7" t="s">
        <v>9730</v>
      </c>
      <c r="F820" s="7" t="s">
        <v>11833</v>
      </c>
      <c r="G820" s="296" t="s">
        <v>11834</v>
      </c>
      <c r="I820" s="7"/>
      <c r="J820" s="7" t="s">
        <v>152</v>
      </c>
      <c r="K820" s="7" t="s">
        <v>153</v>
      </c>
      <c r="L820" s="7" t="s">
        <v>16</v>
      </c>
      <c r="M820" s="7" t="s">
        <v>11835</v>
      </c>
      <c r="N820" s="7" t="s">
        <v>11835</v>
      </c>
    </row>
    <row r="821" ht="22.5" customHeight="1">
      <c r="A821" s="7" t="s">
        <v>11836</v>
      </c>
      <c r="B821" s="7" t="s">
        <v>2503</v>
      </c>
      <c r="C821" s="7"/>
      <c r="D821" s="7" t="s">
        <v>2503</v>
      </c>
      <c r="E821" s="7" t="s">
        <v>9730</v>
      </c>
      <c r="F821" s="7" t="s">
        <v>11837</v>
      </c>
      <c r="G821" s="296" t="s">
        <v>11838</v>
      </c>
      <c r="I821" s="7"/>
      <c r="J821" s="7" t="s">
        <v>152</v>
      </c>
      <c r="K821" s="7" t="s">
        <v>153</v>
      </c>
      <c r="L821" s="7" t="s">
        <v>19</v>
      </c>
      <c r="M821" s="7" t="s">
        <v>11839</v>
      </c>
      <c r="N821" s="7" t="s">
        <v>11839</v>
      </c>
    </row>
    <row r="822" ht="22.5" customHeight="1">
      <c r="A822" s="7" t="s">
        <v>11840</v>
      </c>
      <c r="B822" s="7" t="s">
        <v>2503</v>
      </c>
      <c r="C822" s="7"/>
      <c r="D822" s="7" t="s">
        <v>2503</v>
      </c>
      <c r="E822" s="7" t="s">
        <v>9730</v>
      </c>
      <c r="F822" s="7" t="s">
        <v>11841</v>
      </c>
      <c r="G822" s="296" t="s">
        <v>11842</v>
      </c>
      <c r="I822" s="7"/>
      <c r="J822" s="7" t="s">
        <v>152</v>
      </c>
      <c r="K822" s="7" t="s">
        <v>153</v>
      </c>
      <c r="L822" s="7" t="s">
        <v>20</v>
      </c>
      <c r="M822" s="7" t="s">
        <v>11843</v>
      </c>
      <c r="N822" s="7" t="s">
        <v>11843</v>
      </c>
    </row>
    <row r="823" ht="22.5" customHeight="1">
      <c r="A823" s="7" t="s">
        <v>11844</v>
      </c>
      <c r="B823" s="7" t="s">
        <v>2503</v>
      </c>
      <c r="C823" s="7"/>
      <c r="D823" s="7" t="s">
        <v>2503</v>
      </c>
      <c r="E823" s="7" t="s">
        <v>9730</v>
      </c>
      <c r="F823" s="7" t="s">
        <v>11845</v>
      </c>
      <c r="G823" s="296" t="s">
        <v>11846</v>
      </c>
      <c r="I823" s="7"/>
      <c r="J823" s="7" t="s">
        <v>152</v>
      </c>
      <c r="K823" s="7" t="s">
        <v>153</v>
      </c>
      <c r="L823" s="7" t="s">
        <v>22</v>
      </c>
      <c r="M823" s="7" t="s">
        <v>11847</v>
      </c>
      <c r="N823" s="7" t="s">
        <v>11847</v>
      </c>
    </row>
    <row r="824" ht="22.5" customHeight="1">
      <c r="A824" s="7" t="s">
        <v>11848</v>
      </c>
      <c r="B824" s="7" t="s">
        <v>2503</v>
      </c>
      <c r="C824" s="7"/>
      <c r="D824" s="7" t="s">
        <v>2503</v>
      </c>
      <c r="E824" s="7" t="s">
        <v>9730</v>
      </c>
      <c r="F824" s="7" t="s">
        <v>11849</v>
      </c>
      <c r="G824" s="296" t="s">
        <v>11850</v>
      </c>
      <c r="I824" s="7"/>
      <c r="J824" s="7" t="s">
        <v>152</v>
      </c>
      <c r="K824" s="7" t="s">
        <v>153</v>
      </c>
      <c r="L824" s="7" t="s">
        <v>23</v>
      </c>
      <c r="M824" s="7" t="s">
        <v>11851</v>
      </c>
      <c r="N824" s="7" t="s">
        <v>11851</v>
      </c>
    </row>
    <row r="825" ht="22.5" customHeight="1">
      <c r="A825" s="7" t="s">
        <v>11852</v>
      </c>
      <c r="B825" s="7" t="s">
        <v>2503</v>
      </c>
      <c r="C825" s="7"/>
      <c r="D825" s="7" t="s">
        <v>2503</v>
      </c>
      <c r="E825" s="7" t="s">
        <v>9730</v>
      </c>
      <c r="F825" s="7" t="s">
        <v>11853</v>
      </c>
      <c r="G825" s="296" t="s">
        <v>11854</v>
      </c>
      <c r="I825" s="7"/>
      <c r="J825" s="7" t="s">
        <v>152</v>
      </c>
      <c r="K825" s="7" t="s">
        <v>153</v>
      </c>
      <c r="L825" s="7" t="s">
        <v>26</v>
      </c>
      <c r="M825" s="7" t="s">
        <v>11855</v>
      </c>
      <c r="N825" s="7" t="s">
        <v>11855</v>
      </c>
    </row>
    <row r="826" ht="22.5" customHeight="1">
      <c r="A826" s="7" t="s">
        <v>11856</v>
      </c>
      <c r="B826" s="7" t="s">
        <v>2503</v>
      </c>
      <c r="C826" s="7"/>
      <c r="D826" s="7" t="s">
        <v>2503</v>
      </c>
      <c r="E826" s="7" t="s">
        <v>9730</v>
      </c>
      <c r="F826" s="7" t="s">
        <v>11857</v>
      </c>
      <c r="G826" s="296" t="s">
        <v>11858</v>
      </c>
      <c r="I826" s="7"/>
      <c r="J826" s="7" t="s">
        <v>152</v>
      </c>
      <c r="K826" s="7" t="s">
        <v>153</v>
      </c>
      <c r="L826" s="7" t="s">
        <v>29</v>
      </c>
      <c r="M826" s="7" t="s">
        <v>11859</v>
      </c>
      <c r="N826" s="7" t="s">
        <v>11859</v>
      </c>
    </row>
    <row r="827" ht="22.5" customHeight="1">
      <c r="A827" s="7" t="s">
        <v>11860</v>
      </c>
      <c r="B827" s="7" t="s">
        <v>2503</v>
      </c>
      <c r="C827" s="7"/>
      <c r="D827" s="7" t="s">
        <v>2503</v>
      </c>
      <c r="E827" s="7" t="s">
        <v>9730</v>
      </c>
      <c r="F827" s="7" t="s">
        <v>11861</v>
      </c>
      <c r="G827" s="296" t="s">
        <v>11862</v>
      </c>
      <c r="I827" s="7"/>
      <c r="J827" s="7" t="s">
        <v>152</v>
      </c>
      <c r="K827" s="7" t="s">
        <v>153</v>
      </c>
      <c r="L827" s="7" t="s">
        <v>30</v>
      </c>
      <c r="M827" s="7" t="s">
        <v>11863</v>
      </c>
      <c r="N827" s="7" t="s">
        <v>11863</v>
      </c>
    </row>
    <row r="828" ht="22.5" customHeight="1">
      <c r="A828" s="7" t="s">
        <v>11864</v>
      </c>
      <c r="B828" s="7" t="s">
        <v>2503</v>
      </c>
      <c r="C828" s="7"/>
      <c r="D828" s="7" t="s">
        <v>2503</v>
      </c>
      <c r="E828" s="7" t="s">
        <v>9719</v>
      </c>
      <c r="F828" s="7" t="s">
        <v>11865</v>
      </c>
      <c r="G828" s="296" t="s">
        <v>11866</v>
      </c>
      <c r="I828" s="7"/>
      <c r="J828" s="7" t="s">
        <v>89</v>
      </c>
      <c r="K828" s="7" t="s">
        <v>116</v>
      </c>
      <c r="L828" s="7" t="s">
        <v>10</v>
      </c>
      <c r="M828" s="7" t="s">
        <v>11867</v>
      </c>
      <c r="N828" s="7" t="s">
        <v>11867</v>
      </c>
    </row>
    <row r="829" ht="22.5" customHeight="1">
      <c r="A829" s="7" t="s">
        <v>11868</v>
      </c>
      <c r="B829" s="7" t="s">
        <v>2503</v>
      </c>
      <c r="C829" s="7"/>
      <c r="D829" s="7" t="s">
        <v>2503</v>
      </c>
      <c r="E829" s="7" t="s">
        <v>9719</v>
      </c>
      <c r="F829" s="7" t="s">
        <v>11869</v>
      </c>
      <c r="G829" s="296" t="s">
        <v>11870</v>
      </c>
      <c r="I829" s="7"/>
      <c r="J829" s="7" t="s">
        <v>89</v>
      </c>
      <c r="K829" s="7" t="s">
        <v>116</v>
      </c>
      <c r="L829" s="7" t="s">
        <v>12</v>
      </c>
      <c r="M829" s="7" t="s">
        <v>11871</v>
      </c>
      <c r="N829" s="7" t="s">
        <v>11871</v>
      </c>
    </row>
    <row r="830" ht="22.5" customHeight="1">
      <c r="A830" s="7" t="s">
        <v>11872</v>
      </c>
      <c r="B830" s="7" t="s">
        <v>2503</v>
      </c>
      <c r="C830" s="7"/>
      <c r="D830" s="7" t="s">
        <v>2503</v>
      </c>
      <c r="E830" s="7" t="s">
        <v>9719</v>
      </c>
      <c r="F830" s="7" t="s">
        <v>11873</v>
      </c>
      <c r="G830" s="296" t="s">
        <v>11874</v>
      </c>
      <c r="I830" s="7"/>
      <c r="J830" s="7" t="s">
        <v>89</v>
      </c>
      <c r="K830" s="7" t="s">
        <v>116</v>
      </c>
      <c r="L830" s="7" t="s">
        <v>13</v>
      </c>
      <c r="M830" s="7" t="s">
        <v>11875</v>
      </c>
      <c r="N830" s="7" t="s">
        <v>11875</v>
      </c>
    </row>
    <row r="831" ht="22.5" customHeight="1">
      <c r="A831" s="7" t="s">
        <v>11876</v>
      </c>
      <c r="B831" s="7" t="s">
        <v>2503</v>
      </c>
      <c r="C831" s="7"/>
      <c r="D831" s="7" t="s">
        <v>2503</v>
      </c>
      <c r="E831" s="7" t="s">
        <v>9719</v>
      </c>
      <c r="F831" s="7" t="s">
        <v>11877</v>
      </c>
      <c r="G831" s="296" t="s">
        <v>11878</v>
      </c>
      <c r="I831" s="7"/>
      <c r="J831" s="7" t="s">
        <v>89</v>
      </c>
      <c r="K831" s="7" t="s">
        <v>116</v>
      </c>
      <c r="L831" s="7" t="s">
        <v>14</v>
      </c>
      <c r="M831" s="7" t="s">
        <v>11879</v>
      </c>
      <c r="N831" s="7" t="s">
        <v>11879</v>
      </c>
    </row>
    <row r="832" ht="22.5" customHeight="1">
      <c r="A832" s="7" t="s">
        <v>11880</v>
      </c>
      <c r="B832" s="7" t="s">
        <v>2503</v>
      </c>
      <c r="C832" s="7"/>
      <c r="D832" s="7" t="s">
        <v>2503</v>
      </c>
      <c r="E832" s="7" t="s">
        <v>9719</v>
      </c>
      <c r="F832" s="7" t="s">
        <v>11881</v>
      </c>
      <c r="G832" s="296" t="s">
        <v>11882</v>
      </c>
      <c r="I832" s="7"/>
      <c r="J832" s="7" t="s">
        <v>89</v>
      </c>
      <c r="K832" s="7" t="s">
        <v>116</v>
      </c>
      <c r="L832" s="7" t="s">
        <v>15</v>
      </c>
      <c r="M832" s="7" t="s">
        <v>11883</v>
      </c>
      <c r="N832" s="7" t="s">
        <v>11883</v>
      </c>
    </row>
    <row r="833" ht="22.5" customHeight="1">
      <c r="A833" s="7" t="s">
        <v>11884</v>
      </c>
      <c r="B833" s="7" t="s">
        <v>2503</v>
      </c>
      <c r="C833" s="7"/>
      <c r="D833" s="7" t="s">
        <v>2503</v>
      </c>
      <c r="E833" s="7" t="s">
        <v>9719</v>
      </c>
      <c r="F833" s="7" t="s">
        <v>11885</v>
      </c>
      <c r="G833" s="296" t="s">
        <v>11886</v>
      </c>
      <c r="I833" s="7"/>
      <c r="J833" s="7" t="s">
        <v>89</v>
      </c>
      <c r="K833" s="7" t="s">
        <v>116</v>
      </c>
      <c r="L833" s="7" t="s">
        <v>17</v>
      </c>
      <c r="M833" s="7" t="s">
        <v>11887</v>
      </c>
      <c r="N833" s="7" t="s">
        <v>11887</v>
      </c>
    </row>
    <row r="834" ht="22.5" customHeight="1">
      <c r="A834" s="7" t="s">
        <v>11888</v>
      </c>
      <c r="B834" s="7" t="s">
        <v>2503</v>
      </c>
      <c r="C834" s="7"/>
      <c r="D834" s="7" t="s">
        <v>2503</v>
      </c>
      <c r="E834" s="7" t="s">
        <v>9719</v>
      </c>
      <c r="F834" s="7" t="s">
        <v>11889</v>
      </c>
      <c r="G834" s="296" t="s">
        <v>11890</v>
      </c>
      <c r="I834" s="7"/>
      <c r="J834" s="7" t="s">
        <v>89</v>
      </c>
      <c r="K834" s="7" t="s">
        <v>116</v>
      </c>
      <c r="L834" s="7" t="s">
        <v>19</v>
      </c>
      <c r="M834" s="7" t="s">
        <v>11891</v>
      </c>
      <c r="N834" s="7" t="s">
        <v>11891</v>
      </c>
    </row>
    <row r="835" ht="22.5" customHeight="1">
      <c r="A835" s="7" t="s">
        <v>11892</v>
      </c>
      <c r="B835" s="7" t="s">
        <v>2503</v>
      </c>
      <c r="C835" s="7"/>
      <c r="D835" s="7" t="s">
        <v>2503</v>
      </c>
      <c r="E835" s="7" t="s">
        <v>9719</v>
      </c>
      <c r="F835" s="7" t="s">
        <v>11893</v>
      </c>
      <c r="G835" s="296" t="s">
        <v>11894</v>
      </c>
      <c r="I835" s="7"/>
      <c r="J835" s="7" t="s">
        <v>89</v>
      </c>
      <c r="K835" s="7" t="s">
        <v>116</v>
      </c>
      <c r="L835" s="7" t="s">
        <v>22</v>
      </c>
      <c r="M835" s="7" t="s">
        <v>11895</v>
      </c>
      <c r="N835" s="7" t="s">
        <v>11895</v>
      </c>
    </row>
    <row r="836" ht="22.5" customHeight="1">
      <c r="A836" s="7" t="s">
        <v>11896</v>
      </c>
      <c r="B836" s="7" t="s">
        <v>2503</v>
      </c>
      <c r="C836" s="7"/>
      <c r="D836" s="7" t="s">
        <v>2503</v>
      </c>
      <c r="E836" s="7" t="s">
        <v>9719</v>
      </c>
      <c r="F836" s="7" t="s">
        <v>11897</v>
      </c>
      <c r="G836" s="296" t="s">
        <v>11898</v>
      </c>
      <c r="I836" s="7"/>
      <c r="J836" s="7" t="s">
        <v>89</v>
      </c>
      <c r="K836" s="7" t="s">
        <v>116</v>
      </c>
      <c r="L836" s="7" t="s">
        <v>26</v>
      </c>
      <c r="M836" s="7" t="s">
        <v>11899</v>
      </c>
      <c r="N836" s="7" t="s">
        <v>11899</v>
      </c>
    </row>
    <row r="837" ht="22.5" customHeight="1">
      <c r="A837" s="7" t="s">
        <v>11900</v>
      </c>
      <c r="B837" s="7" t="s">
        <v>2503</v>
      </c>
      <c r="C837" s="7"/>
      <c r="D837" s="7" t="s">
        <v>2503</v>
      </c>
      <c r="E837" s="7" t="s">
        <v>9719</v>
      </c>
      <c r="F837" s="7" t="s">
        <v>11901</v>
      </c>
      <c r="G837" s="296" t="s">
        <v>11902</v>
      </c>
      <c r="I837" s="7"/>
      <c r="J837" s="7" t="s">
        <v>89</v>
      </c>
      <c r="K837" s="7" t="s">
        <v>116</v>
      </c>
      <c r="L837" s="7" t="s">
        <v>29</v>
      </c>
      <c r="M837" s="7" t="s">
        <v>11903</v>
      </c>
      <c r="N837" s="7" t="s">
        <v>11903</v>
      </c>
    </row>
    <row r="838" ht="22.5" customHeight="1">
      <c r="A838" s="7" t="s">
        <v>11904</v>
      </c>
      <c r="B838" s="7" t="s">
        <v>2503</v>
      </c>
      <c r="C838" s="7"/>
      <c r="D838" s="7" t="s">
        <v>2503</v>
      </c>
      <c r="E838" s="7" t="s">
        <v>9719</v>
      </c>
      <c r="F838" s="7" t="s">
        <v>11905</v>
      </c>
      <c r="G838" s="296" t="s">
        <v>11906</v>
      </c>
      <c r="I838" s="7"/>
      <c r="J838" s="7" t="s">
        <v>89</v>
      </c>
      <c r="K838" s="7" t="s">
        <v>116</v>
      </c>
      <c r="L838" s="7" t="s">
        <v>30</v>
      </c>
      <c r="M838" s="7" t="s">
        <v>11907</v>
      </c>
      <c r="N838" s="7" t="s">
        <v>11907</v>
      </c>
    </row>
    <row r="839" ht="22.5" customHeight="1">
      <c r="A839" s="7" t="s">
        <v>11908</v>
      </c>
      <c r="B839" s="7" t="s">
        <v>2503</v>
      </c>
      <c r="C839" s="7"/>
      <c r="D839" s="7" t="s">
        <v>2503</v>
      </c>
      <c r="E839" s="7" t="s">
        <v>9711</v>
      </c>
      <c r="F839" s="7" t="s">
        <v>11909</v>
      </c>
      <c r="G839" s="296" t="s">
        <v>11910</v>
      </c>
      <c r="I839" s="7"/>
      <c r="J839" s="7" t="s">
        <v>99</v>
      </c>
      <c r="K839" s="7" t="s">
        <v>228</v>
      </c>
      <c r="L839" s="7" t="s">
        <v>10</v>
      </c>
      <c r="M839" s="7" t="s">
        <v>11911</v>
      </c>
      <c r="N839" s="7" t="s">
        <v>11911</v>
      </c>
    </row>
    <row r="840" ht="22.5" customHeight="1">
      <c r="A840" s="7" t="s">
        <v>11912</v>
      </c>
      <c r="B840" s="7" t="s">
        <v>2503</v>
      </c>
      <c r="C840" s="7"/>
      <c r="D840" s="7" t="s">
        <v>2503</v>
      </c>
      <c r="E840" s="7" t="s">
        <v>9711</v>
      </c>
      <c r="F840" s="7" t="s">
        <v>11913</v>
      </c>
      <c r="G840" s="296" t="s">
        <v>11914</v>
      </c>
      <c r="I840" s="7"/>
      <c r="J840" s="7" t="s">
        <v>99</v>
      </c>
      <c r="K840" s="7" t="s">
        <v>228</v>
      </c>
      <c r="L840" s="7" t="s">
        <v>12</v>
      </c>
      <c r="M840" s="7" t="s">
        <v>11915</v>
      </c>
      <c r="N840" s="7" t="s">
        <v>11915</v>
      </c>
    </row>
    <row r="841" ht="22.5" customHeight="1">
      <c r="A841" s="7" t="s">
        <v>11916</v>
      </c>
      <c r="B841" s="7" t="s">
        <v>2503</v>
      </c>
      <c r="C841" s="7"/>
      <c r="D841" s="7" t="s">
        <v>2503</v>
      </c>
      <c r="E841" s="7" t="s">
        <v>9711</v>
      </c>
      <c r="F841" s="7" t="s">
        <v>11917</v>
      </c>
      <c r="G841" s="296" t="s">
        <v>11918</v>
      </c>
      <c r="I841" s="7"/>
      <c r="J841" s="7" t="s">
        <v>99</v>
      </c>
      <c r="K841" s="7" t="s">
        <v>228</v>
      </c>
      <c r="L841" s="7" t="s">
        <v>14</v>
      </c>
      <c r="M841" s="7" t="s">
        <v>11919</v>
      </c>
      <c r="N841" s="7" t="s">
        <v>11919</v>
      </c>
    </row>
    <row r="842" ht="22.5" customHeight="1">
      <c r="A842" s="7" t="s">
        <v>11920</v>
      </c>
      <c r="B842" s="7" t="s">
        <v>2503</v>
      </c>
      <c r="C842" s="7"/>
      <c r="D842" s="7" t="s">
        <v>2503</v>
      </c>
      <c r="E842" s="7" t="s">
        <v>9711</v>
      </c>
      <c r="F842" s="7" t="s">
        <v>11921</v>
      </c>
      <c r="G842" s="296" t="s">
        <v>11922</v>
      </c>
      <c r="I842" s="7"/>
      <c r="J842" s="7" t="s">
        <v>99</v>
      </c>
      <c r="K842" s="7" t="s">
        <v>228</v>
      </c>
      <c r="L842" s="7" t="s">
        <v>16</v>
      </c>
      <c r="M842" s="7" t="s">
        <v>11923</v>
      </c>
      <c r="N842" s="7" t="s">
        <v>11923</v>
      </c>
    </row>
    <row r="843" ht="22.5" customHeight="1">
      <c r="A843" s="7" t="s">
        <v>11924</v>
      </c>
      <c r="B843" s="7" t="s">
        <v>2503</v>
      </c>
      <c r="C843" s="7"/>
      <c r="D843" s="7" t="s">
        <v>2503</v>
      </c>
      <c r="E843" s="7" t="s">
        <v>9711</v>
      </c>
      <c r="F843" s="7" t="s">
        <v>11925</v>
      </c>
      <c r="G843" s="296" t="s">
        <v>11926</v>
      </c>
      <c r="I843" s="7"/>
      <c r="J843" s="7" t="s">
        <v>99</v>
      </c>
      <c r="K843" s="7" t="s">
        <v>228</v>
      </c>
      <c r="L843" s="7" t="s">
        <v>19</v>
      </c>
      <c r="M843" s="7" t="s">
        <v>11927</v>
      </c>
      <c r="N843" s="7" t="s">
        <v>11927</v>
      </c>
    </row>
    <row r="844" ht="22.5" customHeight="1">
      <c r="A844" s="7" t="s">
        <v>11928</v>
      </c>
      <c r="B844" s="7" t="s">
        <v>2503</v>
      </c>
      <c r="C844" s="7"/>
      <c r="D844" s="7" t="s">
        <v>2503</v>
      </c>
      <c r="E844" s="7" t="s">
        <v>9711</v>
      </c>
      <c r="F844" s="7" t="s">
        <v>11929</v>
      </c>
      <c r="G844" s="296" t="s">
        <v>11930</v>
      </c>
      <c r="I844" s="7"/>
      <c r="J844" s="7" t="s">
        <v>99</v>
      </c>
      <c r="K844" s="7" t="s">
        <v>228</v>
      </c>
      <c r="L844" s="7" t="s">
        <v>20</v>
      </c>
      <c r="M844" s="7" t="s">
        <v>11931</v>
      </c>
      <c r="N844" s="7" t="s">
        <v>11931</v>
      </c>
    </row>
    <row r="845" ht="22.5" customHeight="1">
      <c r="A845" s="7" t="s">
        <v>11932</v>
      </c>
      <c r="B845" s="7" t="s">
        <v>2503</v>
      </c>
      <c r="C845" s="7"/>
      <c r="D845" s="7" t="s">
        <v>2503</v>
      </c>
      <c r="E845" s="7" t="s">
        <v>9711</v>
      </c>
      <c r="F845" s="7" t="s">
        <v>11933</v>
      </c>
      <c r="G845" s="296" t="s">
        <v>11934</v>
      </c>
      <c r="I845" s="7"/>
      <c r="J845" s="7" t="s">
        <v>99</v>
      </c>
      <c r="K845" s="7" t="s">
        <v>228</v>
      </c>
      <c r="L845" s="7" t="s">
        <v>22</v>
      </c>
      <c r="M845" s="7" t="s">
        <v>11935</v>
      </c>
      <c r="N845" s="7" t="s">
        <v>11935</v>
      </c>
    </row>
    <row r="846" ht="22.5" customHeight="1">
      <c r="A846" s="7" t="s">
        <v>11936</v>
      </c>
      <c r="B846" s="7" t="s">
        <v>2503</v>
      </c>
      <c r="C846" s="7"/>
      <c r="D846" s="7" t="s">
        <v>2503</v>
      </c>
      <c r="E846" s="7" t="s">
        <v>9711</v>
      </c>
      <c r="F846" s="7" t="s">
        <v>11937</v>
      </c>
      <c r="G846" s="296" t="s">
        <v>11938</v>
      </c>
      <c r="I846" s="7"/>
      <c r="J846" s="7" t="s">
        <v>99</v>
      </c>
      <c r="K846" s="7" t="s">
        <v>228</v>
      </c>
      <c r="L846" s="7" t="s">
        <v>23</v>
      </c>
      <c r="M846" s="7" t="s">
        <v>11939</v>
      </c>
      <c r="N846" s="7" t="s">
        <v>11939</v>
      </c>
    </row>
    <row r="847" ht="22.5" customHeight="1">
      <c r="A847" s="7" t="s">
        <v>11940</v>
      </c>
      <c r="B847" s="7" t="s">
        <v>2503</v>
      </c>
      <c r="C847" s="7"/>
      <c r="D847" s="7" t="s">
        <v>2503</v>
      </c>
      <c r="E847" s="7" t="s">
        <v>9711</v>
      </c>
      <c r="F847" s="7" t="s">
        <v>11941</v>
      </c>
      <c r="G847" s="296" t="s">
        <v>11942</v>
      </c>
      <c r="I847" s="7"/>
      <c r="J847" s="7" t="s">
        <v>99</v>
      </c>
      <c r="K847" s="7" t="s">
        <v>228</v>
      </c>
      <c r="L847" s="7" t="s">
        <v>26</v>
      </c>
      <c r="M847" s="7" t="s">
        <v>11943</v>
      </c>
      <c r="N847" s="7" t="s">
        <v>11943</v>
      </c>
    </row>
    <row r="848" ht="22.5" customHeight="1">
      <c r="A848" s="7" t="s">
        <v>11944</v>
      </c>
      <c r="B848" s="7" t="s">
        <v>2503</v>
      </c>
      <c r="C848" s="7"/>
      <c r="D848" s="7" t="s">
        <v>2503</v>
      </c>
      <c r="E848" s="7" t="s">
        <v>9711</v>
      </c>
      <c r="F848" s="7" t="s">
        <v>11945</v>
      </c>
      <c r="G848" s="296" t="s">
        <v>11946</v>
      </c>
      <c r="I848" s="7"/>
      <c r="J848" s="7" t="s">
        <v>99</v>
      </c>
      <c r="K848" s="7" t="s">
        <v>228</v>
      </c>
      <c r="L848" s="7" t="s">
        <v>29</v>
      </c>
      <c r="M848" s="7" t="s">
        <v>11947</v>
      </c>
      <c r="N848" s="7" t="s">
        <v>11947</v>
      </c>
    </row>
    <row r="849" ht="22.5" customHeight="1">
      <c r="A849" s="7" t="s">
        <v>11948</v>
      </c>
      <c r="B849" s="7" t="s">
        <v>2503</v>
      </c>
      <c r="C849" s="7"/>
      <c r="D849" s="7" t="s">
        <v>2503</v>
      </c>
      <c r="E849" s="7" t="s">
        <v>9711</v>
      </c>
      <c r="F849" s="7" t="s">
        <v>11949</v>
      </c>
      <c r="G849" s="296" t="s">
        <v>11950</v>
      </c>
      <c r="I849" s="7"/>
      <c r="J849" s="7" t="s">
        <v>99</v>
      </c>
      <c r="K849" s="7" t="s">
        <v>228</v>
      </c>
      <c r="L849" s="7" t="s">
        <v>30</v>
      </c>
      <c r="M849" s="7" t="s">
        <v>11951</v>
      </c>
      <c r="N849" s="7" t="s">
        <v>11951</v>
      </c>
    </row>
    <row r="850" ht="22.5" customHeight="1">
      <c r="A850" s="7" t="s">
        <v>11952</v>
      </c>
      <c r="B850" s="7" t="s">
        <v>2503</v>
      </c>
      <c r="C850" s="7"/>
      <c r="D850" s="7" t="s">
        <v>2503</v>
      </c>
      <c r="E850" s="7" t="s">
        <v>9702</v>
      </c>
      <c r="F850" s="7" t="s">
        <v>11953</v>
      </c>
      <c r="G850" s="296" t="s">
        <v>11954</v>
      </c>
      <c r="I850" s="7"/>
      <c r="J850" s="7" t="s">
        <v>178</v>
      </c>
      <c r="K850" s="7" t="s">
        <v>258</v>
      </c>
      <c r="L850" s="7" t="s">
        <v>10</v>
      </c>
      <c r="M850" s="7" t="s">
        <v>11955</v>
      </c>
      <c r="N850" s="7" t="s">
        <v>11955</v>
      </c>
    </row>
    <row r="851" ht="22.5" customHeight="1">
      <c r="A851" s="7" t="s">
        <v>11956</v>
      </c>
      <c r="B851" s="7" t="s">
        <v>2503</v>
      </c>
      <c r="C851" s="7"/>
      <c r="D851" s="7" t="s">
        <v>2503</v>
      </c>
      <c r="E851" s="7" t="s">
        <v>9702</v>
      </c>
      <c r="F851" s="7" t="s">
        <v>11957</v>
      </c>
      <c r="G851" s="296" t="s">
        <v>11958</v>
      </c>
      <c r="I851" s="7"/>
      <c r="J851" s="7" t="s">
        <v>178</v>
      </c>
      <c r="K851" s="7" t="s">
        <v>258</v>
      </c>
      <c r="L851" s="7" t="s">
        <v>14</v>
      </c>
      <c r="M851" s="7" t="s">
        <v>11959</v>
      </c>
      <c r="N851" s="7" t="s">
        <v>11959</v>
      </c>
    </row>
    <row r="852" ht="22.5" customHeight="1">
      <c r="A852" s="7" t="s">
        <v>11960</v>
      </c>
      <c r="B852" s="7" t="s">
        <v>2503</v>
      </c>
      <c r="C852" s="7"/>
      <c r="D852" s="7" t="s">
        <v>2503</v>
      </c>
      <c r="E852" s="7" t="s">
        <v>9702</v>
      </c>
      <c r="F852" s="7" t="s">
        <v>11961</v>
      </c>
      <c r="G852" s="296" t="s">
        <v>11962</v>
      </c>
      <c r="I852" s="7"/>
      <c r="J852" s="7" t="s">
        <v>178</v>
      </c>
      <c r="K852" s="7" t="s">
        <v>258</v>
      </c>
      <c r="L852" s="7" t="s">
        <v>15</v>
      </c>
      <c r="M852" s="7" t="s">
        <v>11963</v>
      </c>
      <c r="N852" s="7" t="s">
        <v>11963</v>
      </c>
    </row>
    <row r="853" ht="22.5" customHeight="1">
      <c r="A853" s="7" t="s">
        <v>11964</v>
      </c>
      <c r="B853" s="7" t="s">
        <v>2503</v>
      </c>
      <c r="C853" s="7"/>
      <c r="D853" s="7" t="s">
        <v>2503</v>
      </c>
      <c r="E853" s="7" t="s">
        <v>9702</v>
      </c>
      <c r="F853" s="7" t="s">
        <v>11965</v>
      </c>
      <c r="G853" s="296" t="s">
        <v>11966</v>
      </c>
      <c r="I853" s="7"/>
      <c r="J853" s="7" t="s">
        <v>178</v>
      </c>
      <c r="K853" s="7" t="s">
        <v>258</v>
      </c>
      <c r="L853" s="7" t="s">
        <v>17</v>
      </c>
      <c r="M853" s="7" t="s">
        <v>11967</v>
      </c>
      <c r="N853" s="7" t="s">
        <v>11967</v>
      </c>
    </row>
    <row r="854" ht="22.5" customHeight="1">
      <c r="A854" s="7" t="s">
        <v>11968</v>
      </c>
      <c r="B854" s="7" t="s">
        <v>2503</v>
      </c>
      <c r="C854" s="7"/>
      <c r="D854" s="7" t="s">
        <v>2503</v>
      </c>
      <c r="E854" s="7" t="s">
        <v>9702</v>
      </c>
      <c r="F854" s="7" t="s">
        <v>11969</v>
      </c>
      <c r="G854" s="296" t="s">
        <v>11970</v>
      </c>
      <c r="I854" s="7"/>
      <c r="J854" s="7" t="s">
        <v>178</v>
      </c>
      <c r="K854" s="7" t="s">
        <v>258</v>
      </c>
      <c r="L854" s="7" t="s">
        <v>19</v>
      </c>
      <c r="M854" s="7" t="s">
        <v>11971</v>
      </c>
      <c r="N854" s="7" t="s">
        <v>11971</v>
      </c>
    </row>
    <row r="855" ht="22.5" customHeight="1">
      <c r="A855" s="7" t="s">
        <v>11972</v>
      </c>
      <c r="B855" s="7" t="s">
        <v>2503</v>
      </c>
      <c r="C855" s="7"/>
      <c r="D855" s="7" t="s">
        <v>2503</v>
      </c>
      <c r="E855" s="7" t="s">
        <v>9702</v>
      </c>
      <c r="F855" s="7" t="s">
        <v>11973</v>
      </c>
      <c r="G855" s="296" t="s">
        <v>11974</v>
      </c>
      <c r="I855" s="7"/>
      <c r="J855" s="7" t="s">
        <v>178</v>
      </c>
      <c r="K855" s="7" t="s">
        <v>258</v>
      </c>
      <c r="L855" s="7" t="s">
        <v>20</v>
      </c>
      <c r="M855" s="7" t="s">
        <v>11975</v>
      </c>
      <c r="N855" s="7" t="s">
        <v>11975</v>
      </c>
    </row>
    <row r="856" ht="22.5" customHeight="1">
      <c r="A856" s="7" t="s">
        <v>11976</v>
      </c>
      <c r="B856" s="7" t="s">
        <v>2503</v>
      </c>
      <c r="C856" s="7"/>
      <c r="D856" s="7" t="s">
        <v>2503</v>
      </c>
      <c r="E856" s="7" t="s">
        <v>9702</v>
      </c>
      <c r="F856" s="7" t="s">
        <v>11977</v>
      </c>
      <c r="G856" s="296" t="s">
        <v>11978</v>
      </c>
      <c r="I856" s="7"/>
      <c r="J856" s="7" t="s">
        <v>178</v>
      </c>
      <c r="K856" s="7" t="s">
        <v>258</v>
      </c>
      <c r="L856" s="7" t="s">
        <v>21</v>
      </c>
      <c r="M856" s="7" t="s">
        <v>11979</v>
      </c>
      <c r="N856" s="7" t="s">
        <v>11979</v>
      </c>
    </row>
    <row r="857" ht="22.5" customHeight="1">
      <c r="A857" s="7" t="s">
        <v>11980</v>
      </c>
      <c r="B857" s="7" t="s">
        <v>2503</v>
      </c>
      <c r="C857" s="7"/>
      <c r="D857" s="7" t="s">
        <v>2503</v>
      </c>
      <c r="E857" s="7" t="s">
        <v>9702</v>
      </c>
      <c r="F857" s="7" t="s">
        <v>11981</v>
      </c>
      <c r="G857" s="296" t="s">
        <v>11982</v>
      </c>
      <c r="I857" s="7"/>
      <c r="J857" s="7" t="s">
        <v>178</v>
      </c>
      <c r="K857" s="7" t="s">
        <v>258</v>
      </c>
      <c r="L857" s="7" t="s">
        <v>22</v>
      </c>
      <c r="M857" s="7" t="s">
        <v>11983</v>
      </c>
      <c r="N857" s="7" t="s">
        <v>11983</v>
      </c>
    </row>
    <row r="858" ht="22.5" customHeight="1">
      <c r="A858" s="7" t="s">
        <v>11984</v>
      </c>
      <c r="B858" s="7" t="s">
        <v>2503</v>
      </c>
      <c r="C858" s="7"/>
      <c r="D858" s="7" t="s">
        <v>2503</v>
      </c>
      <c r="E858" s="7" t="s">
        <v>9702</v>
      </c>
      <c r="F858" s="7" t="s">
        <v>11985</v>
      </c>
      <c r="G858" s="296" t="s">
        <v>11986</v>
      </c>
      <c r="I858" s="7"/>
      <c r="J858" s="7" t="s">
        <v>178</v>
      </c>
      <c r="K858" s="7" t="s">
        <v>258</v>
      </c>
      <c r="L858" s="7" t="s">
        <v>23</v>
      </c>
      <c r="M858" s="7" t="s">
        <v>11987</v>
      </c>
      <c r="N858" s="7" t="s">
        <v>11987</v>
      </c>
    </row>
    <row r="859" ht="22.5" customHeight="1">
      <c r="A859" s="7" t="s">
        <v>11988</v>
      </c>
      <c r="B859" s="7" t="s">
        <v>2503</v>
      </c>
      <c r="C859" s="7"/>
      <c r="D859" s="7" t="s">
        <v>2503</v>
      </c>
      <c r="E859" s="7" t="s">
        <v>9702</v>
      </c>
      <c r="F859" s="7" t="s">
        <v>11989</v>
      </c>
      <c r="G859" s="296" t="s">
        <v>11990</v>
      </c>
      <c r="I859" s="7"/>
      <c r="J859" s="7" t="s">
        <v>178</v>
      </c>
      <c r="K859" s="7" t="s">
        <v>258</v>
      </c>
      <c r="L859" s="7" t="s">
        <v>26</v>
      </c>
      <c r="M859" s="7" t="s">
        <v>11991</v>
      </c>
      <c r="N859" s="7" t="s">
        <v>11991</v>
      </c>
    </row>
    <row r="860" ht="22.5" customHeight="1">
      <c r="A860" s="7" t="s">
        <v>11992</v>
      </c>
      <c r="B860" s="7" t="s">
        <v>2503</v>
      </c>
      <c r="C860" s="7"/>
      <c r="D860" s="7" t="s">
        <v>2503</v>
      </c>
      <c r="E860" s="7" t="s">
        <v>9702</v>
      </c>
      <c r="F860" s="7" t="s">
        <v>11993</v>
      </c>
      <c r="G860" s="296" t="s">
        <v>11994</v>
      </c>
      <c r="I860" s="7"/>
      <c r="J860" s="7" t="s">
        <v>178</v>
      </c>
      <c r="K860" s="7" t="s">
        <v>258</v>
      </c>
      <c r="L860" s="7" t="s">
        <v>29</v>
      </c>
      <c r="M860" s="7" t="s">
        <v>11995</v>
      </c>
      <c r="N860" s="7" t="s">
        <v>11995</v>
      </c>
    </row>
    <row r="861" ht="22.5" customHeight="1">
      <c r="A861" s="7" t="s">
        <v>11996</v>
      </c>
      <c r="B861" s="7" t="s">
        <v>2503</v>
      </c>
      <c r="C861" s="7"/>
      <c r="D861" s="7" t="s">
        <v>2503</v>
      </c>
      <c r="E861" s="7" t="s">
        <v>9702</v>
      </c>
      <c r="F861" s="7" t="s">
        <v>11997</v>
      </c>
      <c r="G861" s="296" t="s">
        <v>11998</v>
      </c>
      <c r="I861" s="7"/>
      <c r="J861" s="7" t="s">
        <v>178</v>
      </c>
      <c r="K861" s="7" t="s">
        <v>258</v>
      </c>
      <c r="L861" s="7" t="s">
        <v>31</v>
      </c>
      <c r="M861" s="7" t="s">
        <v>11999</v>
      </c>
      <c r="N861" s="7" t="s">
        <v>11999</v>
      </c>
    </row>
    <row r="862" ht="22.5" customHeight="1">
      <c r="A862" s="7" t="s">
        <v>12000</v>
      </c>
      <c r="B862" s="7" t="s">
        <v>2503</v>
      </c>
      <c r="C862" s="7"/>
      <c r="D862" s="7" t="s">
        <v>2503</v>
      </c>
      <c r="E862" s="7" t="s">
        <v>9693</v>
      </c>
      <c r="F862" s="7" t="s">
        <v>12001</v>
      </c>
      <c r="G862" s="296" t="s">
        <v>12002</v>
      </c>
      <c r="I862" s="7"/>
      <c r="J862" s="7" t="s">
        <v>295</v>
      </c>
      <c r="K862" s="7" t="s">
        <v>296</v>
      </c>
      <c r="L862" s="7" t="s">
        <v>10</v>
      </c>
      <c r="M862" s="7" t="s">
        <v>12003</v>
      </c>
      <c r="N862" s="7" t="s">
        <v>12003</v>
      </c>
    </row>
    <row r="863" ht="22.5" customHeight="1">
      <c r="A863" s="7" t="s">
        <v>12004</v>
      </c>
      <c r="B863" s="7" t="s">
        <v>2503</v>
      </c>
      <c r="C863" s="7"/>
      <c r="D863" s="7" t="s">
        <v>2503</v>
      </c>
      <c r="E863" s="7" t="s">
        <v>9693</v>
      </c>
      <c r="F863" s="7" t="s">
        <v>12005</v>
      </c>
      <c r="G863" s="296" t="s">
        <v>12006</v>
      </c>
      <c r="I863" s="7"/>
      <c r="J863" s="7" t="s">
        <v>295</v>
      </c>
      <c r="K863" s="7" t="s">
        <v>296</v>
      </c>
      <c r="L863" s="7" t="s">
        <v>14</v>
      </c>
      <c r="M863" s="7" t="s">
        <v>12007</v>
      </c>
      <c r="N863" s="7" t="s">
        <v>12007</v>
      </c>
    </row>
    <row r="864" ht="22.5" customHeight="1">
      <c r="A864" s="7" t="s">
        <v>12008</v>
      </c>
      <c r="B864" s="7" t="s">
        <v>2503</v>
      </c>
      <c r="C864" s="7"/>
      <c r="D864" s="7" t="s">
        <v>2503</v>
      </c>
      <c r="E864" s="7" t="s">
        <v>9693</v>
      </c>
      <c r="F864" s="7" t="s">
        <v>12009</v>
      </c>
      <c r="G864" s="296" t="s">
        <v>12010</v>
      </c>
      <c r="I864" s="7"/>
      <c r="J864" s="7" t="s">
        <v>295</v>
      </c>
      <c r="K864" s="7" t="s">
        <v>296</v>
      </c>
      <c r="L864" s="7" t="s">
        <v>15</v>
      </c>
      <c r="M864" s="7" t="s">
        <v>12011</v>
      </c>
      <c r="N864" s="7" t="s">
        <v>12011</v>
      </c>
    </row>
    <row r="865" ht="22.5" customHeight="1">
      <c r="A865" s="7" t="s">
        <v>12012</v>
      </c>
      <c r="B865" s="7" t="s">
        <v>2503</v>
      </c>
      <c r="C865" s="7"/>
      <c r="D865" s="7" t="s">
        <v>2503</v>
      </c>
      <c r="E865" s="7" t="s">
        <v>9693</v>
      </c>
      <c r="F865" s="7" t="s">
        <v>12013</v>
      </c>
      <c r="G865" s="296" t="s">
        <v>12014</v>
      </c>
      <c r="I865" s="7"/>
      <c r="J865" s="7" t="s">
        <v>295</v>
      </c>
      <c r="K865" s="7" t="s">
        <v>296</v>
      </c>
      <c r="L865" s="7" t="s">
        <v>17</v>
      </c>
      <c r="M865" s="7" t="s">
        <v>12015</v>
      </c>
      <c r="N865" s="7" t="s">
        <v>12015</v>
      </c>
    </row>
    <row r="866" ht="22.5" customHeight="1">
      <c r="A866" s="7" t="s">
        <v>12016</v>
      </c>
      <c r="B866" s="7" t="s">
        <v>2503</v>
      </c>
      <c r="C866" s="7"/>
      <c r="D866" s="7" t="s">
        <v>2503</v>
      </c>
      <c r="E866" s="7" t="s">
        <v>9693</v>
      </c>
      <c r="F866" s="7" t="s">
        <v>12017</v>
      </c>
      <c r="G866" s="296" t="s">
        <v>12018</v>
      </c>
      <c r="I866" s="7"/>
      <c r="J866" s="7" t="s">
        <v>295</v>
      </c>
      <c r="K866" s="7" t="s">
        <v>296</v>
      </c>
      <c r="L866" s="7" t="s">
        <v>19</v>
      </c>
      <c r="M866" s="7" t="s">
        <v>12019</v>
      </c>
      <c r="N866" s="7" t="s">
        <v>12019</v>
      </c>
    </row>
    <row r="867" ht="22.5" customHeight="1">
      <c r="A867" s="7" t="s">
        <v>12020</v>
      </c>
      <c r="B867" s="7" t="s">
        <v>2503</v>
      </c>
      <c r="C867" s="7"/>
      <c r="D867" s="7" t="s">
        <v>2503</v>
      </c>
      <c r="E867" s="7" t="s">
        <v>9693</v>
      </c>
      <c r="F867" s="7" t="s">
        <v>12021</v>
      </c>
      <c r="G867" s="296" t="s">
        <v>12022</v>
      </c>
      <c r="I867" s="7"/>
      <c r="J867" s="7" t="s">
        <v>295</v>
      </c>
      <c r="K867" s="7" t="s">
        <v>296</v>
      </c>
      <c r="L867" s="7" t="s">
        <v>20</v>
      </c>
      <c r="M867" s="7" t="s">
        <v>12023</v>
      </c>
      <c r="N867" s="7" t="s">
        <v>12023</v>
      </c>
    </row>
    <row r="868" ht="22.5" customHeight="1">
      <c r="A868" s="7" t="s">
        <v>12024</v>
      </c>
      <c r="B868" s="7" t="s">
        <v>2503</v>
      </c>
      <c r="C868" s="7"/>
      <c r="D868" s="7" t="s">
        <v>2503</v>
      </c>
      <c r="E868" s="7" t="s">
        <v>9693</v>
      </c>
      <c r="F868" s="7" t="s">
        <v>12025</v>
      </c>
      <c r="G868" s="296" t="s">
        <v>12026</v>
      </c>
      <c r="I868" s="7"/>
      <c r="J868" s="7" t="s">
        <v>295</v>
      </c>
      <c r="K868" s="7" t="s">
        <v>296</v>
      </c>
      <c r="L868" s="7" t="s">
        <v>21</v>
      </c>
      <c r="M868" s="7" t="s">
        <v>12027</v>
      </c>
      <c r="N868" s="7" t="s">
        <v>12027</v>
      </c>
    </row>
    <row r="869" ht="22.5" customHeight="1">
      <c r="A869" s="7" t="s">
        <v>12028</v>
      </c>
      <c r="B869" s="7" t="s">
        <v>2503</v>
      </c>
      <c r="C869" s="7"/>
      <c r="D869" s="7" t="s">
        <v>2503</v>
      </c>
      <c r="E869" s="7" t="s">
        <v>9693</v>
      </c>
      <c r="F869" s="7" t="s">
        <v>12029</v>
      </c>
      <c r="G869" s="296" t="s">
        <v>12030</v>
      </c>
      <c r="I869" s="7"/>
      <c r="J869" s="7" t="s">
        <v>295</v>
      </c>
      <c r="K869" s="7" t="s">
        <v>296</v>
      </c>
      <c r="L869" s="7" t="s">
        <v>22</v>
      </c>
      <c r="M869" s="7" t="s">
        <v>12031</v>
      </c>
      <c r="N869" s="7" t="s">
        <v>12031</v>
      </c>
    </row>
    <row r="870" ht="22.5" customHeight="1">
      <c r="A870" s="7" t="s">
        <v>12032</v>
      </c>
      <c r="B870" s="7" t="s">
        <v>2503</v>
      </c>
      <c r="C870" s="7"/>
      <c r="D870" s="7" t="s">
        <v>2503</v>
      </c>
      <c r="E870" s="7" t="s">
        <v>9693</v>
      </c>
      <c r="F870" s="7" t="s">
        <v>12033</v>
      </c>
      <c r="G870" s="296" t="s">
        <v>12034</v>
      </c>
      <c r="I870" s="7"/>
      <c r="J870" s="7" t="s">
        <v>295</v>
      </c>
      <c r="K870" s="7" t="s">
        <v>296</v>
      </c>
      <c r="L870" s="7" t="s">
        <v>23</v>
      </c>
      <c r="M870" s="7" t="s">
        <v>12035</v>
      </c>
      <c r="N870" s="7" t="s">
        <v>12035</v>
      </c>
    </row>
    <row r="871" ht="22.5" customHeight="1">
      <c r="A871" s="7" t="s">
        <v>12036</v>
      </c>
      <c r="B871" s="7" t="s">
        <v>2503</v>
      </c>
      <c r="C871" s="7"/>
      <c r="D871" s="7" t="s">
        <v>2503</v>
      </c>
      <c r="E871" s="7" t="s">
        <v>9693</v>
      </c>
      <c r="F871" s="7" t="s">
        <v>12037</v>
      </c>
      <c r="G871" s="296" t="s">
        <v>12038</v>
      </c>
      <c r="I871" s="7"/>
      <c r="J871" s="7" t="s">
        <v>295</v>
      </c>
      <c r="K871" s="7" t="s">
        <v>296</v>
      </c>
      <c r="L871" s="7" t="s">
        <v>26</v>
      </c>
      <c r="M871" s="7" t="s">
        <v>12039</v>
      </c>
      <c r="N871" s="7" t="s">
        <v>12039</v>
      </c>
    </row>
    <row r="872" ht="22.5" customHeight="1">
      <c r="A872" s="7" t="s">
        <v>12040</v>
      </c>
      <c r="B872" s="7" t="s">
        <v>2503</v>
      </c>
      <c r="C872" s="7"/>
      <c r="D872" s="7" t="s">
        <v>2503</v>
      </c>
      <c r="E872" s="7" t="s">
        <v>9693</v>
      </c>
      <c r="F872" s="7" t="s">
        <v>12041</v>
      </c>
      <c r="G872" s="296" t="s">
        <v>12042</v>
      </c>
      <c r="I872" s="7"/>
      <c r="J872" s="7" t="s">
        <v>295</v>
      </c>
      <c r="K872" s="7" t="s">
        <v>296</v>
      </c>
      <c r="L872" s="7" t="s">
        <v>29</v>
      </c>
      <c r="M872" s="7" t="s">
        <v>12043</v>
      </c>
      <c r="N872" s="7" t="s">
        <v>12043</v>
      </c>
    </row>
    <row r="873" ht="22.5" customHeight="1">
      <c r="A873" s="7" t="s">
        <v>12044</v>
      </c>
      <c r="B873" s="7" t="s">
        <v>2503</v>
      </c>
      <c r="C873" s="7"/>
      <c r="D873" s="7" t="s">
        <v>2503</v>
      </c>
      <c r="E873" s="7" t="s">
        <v>9693</v>
      </c>
      <c r="F873" s="7" t="s">
        <v>12045</v>
      </c>
      <c r="G873" s="296" t="s">
        <v>12046</v>
      </c>
      <c r="I873" s="7"/>
      <c r="J873" s="7" t="s">
        <v>295</v>
      </c>
      <c r="K873" s="7" t="s">
        <v>296</v>
      </c>
      <c r="L873" s="7" t="s">
        <v>30</v>
      </c>
      <c r="M873" s="7" t="s">
        <v>12047</v>
      </c>
      <c r="N873" s="7" t="s">
        <v>12047</v>
      </c>
    </row>
    <row r="874" ht="22.5" customHeight="1">
      <c r="A874" s="7" t="s">
        <v>12048</v>
      </c>
      <c r="B874" s="7" t="s">
        <v>2503</v>
      </c>
      <c r="C874" s="7"/>
      <c r="D874" s="7" t="s">
        <v>2503</v>
      </c>
      <c r="E874" s="7" t="s">
        <v>9685</v>
      </c>
      <c r="F874" s="7" t="s">
        <v>12049</v>
      </c>
      <c r="G874" s="296" t="s">
        <v>12050</v>
      </c>
      <c r="I874" s="7"/>
      <c r="J874" s="7" t="s">
        <v>284</v>
      </c>
      <c r="K874" s="7" t="s">
        <v>323</v>
      </c>
      <c r="L874" s="7" t="s">
        <v>10</v>
      </c>
      <c r="M874" s="7" t="s">
        <v>12051</v>
      </c>
      <c r="N874" s="7" t="s">
        <v>12051</v>
      </c>
    </row>
    <row r="875" ht="22.5" customHeight="1">
      <c r="A875" s="7" t="s">
        <v>12052</v>
      </c>
      <c r="B875" s="7" t="s">
        <v>2503</v>
      </c>
      <c r="C875" s="7"/>
      <c r="D875" s="7" t="s">
        <v>2503</v>
      </c>
      <c r="E875" s="7" t="s">
        <v>9685</v>
      </c>
      <c r="F875" s="7" t="s">
        <v>12053</v>
      </c>
      <c r="G875" s="296" t="s">
        <v>12054</v>
      </c>
      <c r="I875" s="7"/>
      <c r="J875" s="7" t="s">
        <v>284</v>
      </c>
      <c r="K875" s="7" t="s">
        <v>323</v>
      </c>
      <c r="L875" s="7" t="s">
        <v>14</v>
      </c>
      <c r="M875" s="7" t="s">
        <v>12055</v>
      </c>
      <c r="N875" s="7" t="s">
        <v>12055</v>
      </c>
    </row>
    <row r="876" ht="22.5" customHeight="1">
      <c r="A876" s="7" t="s">
        <v>12056</v>
      </c>
      <c r="B876" s="7" t="s">
        <v>2503</v>
      </c>
      <c r="C876" s="7"/>
      <c r="D876" s="7" t="s">
        <v>2503</v>
      </c>
      <c r="E876" s="7" t="s">
        <v>9685</v>
      </c>
      <c r="F876" s="7" t="s">
        <v>12057</v>
      </c>
      <c r="G876" s="296" t="s">
        <v>12058</v>
      </c>
      <c r="I876" s="7"/>
      <c r="J876" s="7" t="s">
        <v>284</v>
      </c>
      <c r="K876" s="7" t="s">
        <v>323</v>
      </c>
      <c r="L876" s="7" t="s">
        <v>16</v>
      </c>
      <c r="M876" s="7" t="s">
        <v>12059</v>
      </c>
      <c r="N876" s="7" t="s">
        <v>12059</v>
      </c>
    </row>
    <row r="877" ht="22.5" customHeight="1">
      <c r="A877" s="7" t="s">
        <v>12060</v>
      </c>
      <c r="B877" s="7" t="s">
        <v>2503</v>
      </c>
      <c r="C877" s="7"/>
      <c r="D877" s="7" t="s">
        <v>2503</v>
      </c>
      <c r="E877" s="7" t="s">
        <v>9685</v>
      </c>
      <c r="F877" s="7" t="s">
        <v>12061</v>
      </c>
      <c r="G877" s="296" t="s">
        <v>12062</v>
      </c>
      <c r="I877" s="7"/>
      <c r="J877" s="7" t="s">
        <v>284</v>
      </c>
      <c r="K877" s="7" t="s">
        <v>323</v>
      </c>
      <c r="L877" s="7" t="s">
        <v>19</v>
      </c>
      <c r="M877" s="7" t="s">
        <v>12063</v>
      </c>
      <c r="N877" s="7" t="s">
        <v>12063</v>
      </c>
    </row>
    <row r="878" ht="22.5" customHeight="1">
      <c r="A878" s="7" t="s">
        <v>12064</v>
      </c>
      <c r="B878" s="7" t="s">
        <v>2503</v>
      </c>
      <c r="C878" s="7"/>
      <c r="D878" s="7" t="s">
        <v>2503</v>
      </c>
      <c r="E878" s="7" t="s">
        <v>9685</v>
      </c>
      <c r="F878" s="7" t="s">
        <v>12065</v>
      </c>
      <c r="G878" s="296" t="s">
        <v>12066</v>
      </c>
      <c r="I878" s="7"/>
      <c r="J878" s="7" t="s">
        <v>284</v>
      </c>
      <c r="K878" s="7" t="s">
        <v>323</v>
      </c>
      <c r="L878" s="7" t="s">
        <v>20</v>
      </c>
      <c r="M878" s="7" t="s">
        <v>12067</v>
      </c>
      <c r="N878" s="7" t="s">
        <v>12067</v>
      </c>
    </row>
    <row r="879" ht="22.5" customHeight="1">
      <c r="A879" s="7" t="s">
        <v>12068</v>
      </c>
      <c r="B879" s="7" t="s">
        <v>2503</v>
      </c>
      <c r="C879" s="7"/>
      <c r="D879" s="7" t="s">
        <v>2503</v>
      </c>
      <c r="E879" s="7" t="s">
        <v>9685</v>
      </c>
      <c r="F879" s="7" t="s">
        <v>12069</v>
      </c>
      <c r="G879" s="296" t="s">
        <v>12070</v>
      </c>
      <c r="I879" s="7"/>
      <c r="J879" s="7" t="s">
        <v>284</v>
      </c>
      <c r="K879" s="7" t="s">
        <v>323</v>
      </c>
      <c r="L879" s="7" t="s">
        <v>21</v>
      </c>
      <c r="M879" s="7" t="s">
        <v>12071</v>
      </c>
      <c r="N879" s="7" t="s">
        <v>12071</v>
      </c>
    </row>
    <row r="880" ht="22.5" customHeight="1">
      <c r="A880" s="7" t="s">
        <v>12072</v>
      </c>
      <c r="B880" s="7" t="s">
        <v>2503</v>
      </c>
      <c r="C880" s="7"/>
      <c r="D880" s="7" t="s">
        <v>2503</v>
      </c>
      <c r="E880" s="7" t="s">
        <v>9685</v>
      </c>
      <c r="F880" s="7" t="s">
        <v>12073</v>
      </c>
      <c r="G880" s="296" t="s">
        <v>12074</v>
      </c>
      <c r="I880" s="7"/>
      <c r="J880" s="7" t="s">
        <v>284</v>
      </c>
      <c r="K880" s="7" t="s">
        <v>323</v>
      </c>
      <c r="L880" s="7" t="s">
        <v>22</v>
      </c>
      <c r="M880" s="7" t="s">
        <v>12075</v>
      </c>
      <c r="N880" s="7" t="s">
        <v>12075</v>
      </c>
    </row>
    <row r="881" ht="22.5" customHeight="1">
      <c r="A881" s="7" t="s">
        <v>12076</v>
      </c>
      <c r="B881" s="7" t="s">
        <v>2503</v>
      </c>
      <c r="C881" s="7"/>
      <c r="D881" s="7" t="s">
        <v>2503</v>
      </c>
      <c r="E881" s="7" t="s">
        <v>9685</v>
      </c>
      <c r="F881" s="7" t="s">
        <v>12077</v>
      </c>
      <c r="G881" s="296" t="s">
        <v>12078</v>
      </c>
      <c r="I881" s="7"/>
      <c r="J881" s="7" t="s">
        <v>284</v>
      </c>
      <c r="K881" s="7" t="s">
        <v>323</v>
      </c>
      <c r="L881" s="7" t="s">
        <v>23</v>
      </c>
      <c r="M881" s="7" t="s">
        <v>12079</v>
      </c>
      <c r="N881" s="7" t="s">
        <v>12079</v>
      </c>
    </row>
    <row r="882" ht="22.5" customHeight="1">
      <c r="A882" s="7" t="s">
        <v>12080</v>
      </c>
      <c r="B882" s="7" t="s">
        <v>2503</v>
      </c>
      <c r="C882" s="7"/>
      <c r="D882" s="7" t="s">
        <v>2503</v>
      </c>
      <c r="E882" s="7" t="s">
        <v>9685</v>
      </c>
      <c r="F882" s="7" t="s">
        <v>12081</v>
      </c>
      <c r="G882" s="296" t="s">
        <v>12082</v>
      </c>
      <c r="I882" s="7"/>
      <c r="J882" s="7" t="s">
        <v>284</v>
      </c>
      <c r="K882" s="7" t="s">
        <v>323</v>
      </c>
      <c r="L882" s="7" t="s">
        <v>26</v>
      </c>
      <c r="M882" s="7" t="s">
        <v>12083</v>
      </c>
      <c r="N882" s="7" t="s">
        <v>12083</v>
      </c>
    </row>
    <row r="883" ht="22.5" customHeight="1">
      <c r="A883" s="7" t="s">
        <v>12084</v>
      </c>
      <c r="B883" s="7" t="s">
        <v>2503</v>
      </c>
      <c r="C883" s="7"/>
      <c r="D883" s="7" t="s">
        <v>2503</v>
      </c>
      <c r="E883" s="7" t="s">
        <v>9685</v>
      </c>
      <c r="F883" s="7" t="s">
        <v>12085</v>
      </c>
      <c r="G883" s="296" t="s">
        <v>12086</v>
      </c>
      <c r="I883" s="7"/>
      <c r="J883" s="7" t="s">
        <v>284</v>
      </c>
      <c r="K883" s="7" t="s">
        <v>323</v>
      </c>
      <c r="L883" s="7" t="s">
        <v>29</v>
      </c>
      <c r="M883" s="7" t="s">
        <v>12087</v>
      </c>
      <c r="N883" s="7" t="s">
        <v>12087</v>
      </c>
    </row>
    <row r="884" ht="22.5" customHeight="1">
      <c r="A884" s="7" t="s">
        <v>12088</v>
      </c>
      <c r="B884" s="7" t="s">
        <v>2503</v>
      </c>
      <c r="C884" s="7"/>
      <c r="D884" s="7" t="s">
        <v>2503</v>
      </c>
      <c r="E884" s="7" t="s">
        <v>9672</v>
      </c>
      <c r="F884" s="7" t="s">
        <v>12089</v>
      </c>
      <c r="G884" s="296" t="s">
        <v>12090</v>
      </c>
      <c r="I884" s="7"/>
      <c r="J884" s="7" t="s">
        <v>143</v>
      </c>
      <c r="K884" s="7" t="s">
        <v>345</v>
      </c>
      <c r="L884" s="7" t="s">
        <v>10</v>
      </c>
      <c r="M884" s="7" t="s">
        <v>12091</v>
      </c>
      <c r="N884" s="7" t="s">
        <v>12091</v>
      </c>
    </row>
    <row r="885" ht="22.5" customHeight="1">
      <c r="A885" s="7" t="s">
        <v>12092</v>
      </c>
      <c r="B885" s="7" t="s">
        <v>2503</v>
      </c>
      <c r="C885" s="7"/>
      <c r="D885" s="7" t="s">
        <v>2503</v>
      </c>
      <c r="E885" s="7" t="s">
        <v>9672</v>
      </c>
      <c r="F885" s="7" t="s">
        <v>12093</v>
      </c>
      <c r="G885" s="296" t="s">
        <v>12094</v>
      </c>
      <c r="I885" s="7"/>
      <c r="J885" s="7" t="s">
        <v>143</v>
      </c>
      <c r="K885" s="7" t="s">
        <v>345</v>
      </c>
      <c r="L885" s="7" t="s">
        <v>14</v>
      </c>
      <c r="M885" s="7" t="s">
        <v>12095</v>
      </c>
      <c r="N885" s="7" t="s">
        <v>12095</v>
      </c>
    </row>
    <row r="886" ht="22.5" customHeight="1">
      <c r="A886" s="7" t="s">
        <v>12096</v>
      </c>
      <c r="B886" s="7" t="s">
        <v>2503</v>
      </c>
      <c r="C886" s="7"/>
      <c r="D886" s="7" t="s">
        <v>2503</v>
      </c>
      <c r="E886" s="7" t="s">
        <v>9672</v>
      </c>
      <c r="F886" s="7" t="s">
        <v>12097</v>
      </c>
      <c r="G886" s="296" t="s">
        <v>12098</v>
      </c>
      <c r="I886" s="7"/>
      <c r="J886" s="7" t="s">
        <v>143</v>
      </c>
      <c r="K886" s="7" t="s">
        <v>345</v>
      </c>
      <c r="L886" s="7" t="s">
        <v>16</v>
      </c>
      <c r="M886" s="7" t="s">
        <v>12099</v>
      </c>
      <c r="N886" s="7" t="s">
        <v>12099</v>
      </c>
    </row>
    <row r="887" ht="22.5" customHeight="1">
      <c r="A887" s="7" t="s">
        <v>12100</v>
      </c>
      <c r="B887" s="7" t="s">
        <v>2503</v>
      </c>
      <c r="C887" s="7"/>
      <c r="D887" s="7" t="s">
        <v>2503</v>
      </c>
      <c r="E887" s="7" t="s">
        <v>9672</v>
      </c>
      <c r="F887" s="7" t="s">
        <v>12101</v>
      </c>
      <c r="G887" s="296" t="s">
        <v>12102</v>
      </c>
      <c r="I887" s="7"/>
      <c r="J887" s="7" t="s">
        <v>143</v>
      </c>
      <c r="K887" s="7" t="s">
        <v>345</v>
      </c>
      <c r="L887" s="7" t="s">
        <v>19</v>
      </c>
      <c r="M887" s="7" t="s">
        <v>12103</v>
      </c>
      <c r="N887" s="7" t="s">
        <v>12103</v>
      </c>
    </row>
    <row r="888" ht="22.5" customHeight="1">
      <c r="A888" s="7" t="s">
        <v>12104</v>
      </c>
      <c r="B888" s="7" t="s">
        <v>2503</v>
      </c>
      <c r="C888" s="7"/>
      <c r="D888" s="7" t="s">
        <v>2503</v>
      </c>
      <c r="E888" s="7" t="s">
        <v>9672</v>
      </c>
      <c r="F888" s="7" t="s">
        <v>12105</v>
      </c>
      <c r="G888" s="296" t="s">
        <v>12106</v>
      </c>
      <c r="I888" s="7"/>
      <c r="J888" s="7" t="s">
        <v>143</v>
      </c>
      <c r="K888" s="7" t="s">
        <v>345</v>
      </c>
      <c r="L888" s="7" t="s">
        <v>20</v>
      </c>
      <c r="M888" s="7" t="s">
        <v>12107</v>
      </c>
      <c r="N888" s="7" t="s">
        <v>12107</v>
      </c>
    </row>
    <row r="889" ht="22.5" customHeight="1">
      <c r="A889" s="7" t="s">
        <v>12108</v>
      </c>
      <c r="B889" s="7" t="s">
        <v>2503</v>
      </c>
      <c r="C889" s="7"/>
      <c r="D889" s="7" t="s">
        <v>2503</v>
      </c>
      <c r="E889" s="7" t="s">
        <v>9672</v>
      </c>
      <c r="F889" s="7" t="s">
        <v>12109</v>
      </c>
      <c r="G889" s="296" t="s">
        <v>12110</v>
      </c>
      <c r="I889" s="7"/>
      <c r="J889" s="7" t="s">
        <v>143</v>
      </c>
      <c r="K889" s="7" t="s">
        <v>345</v>
      </c>
      <c r="L889" s="7" t="s">
        <v>22</v>
      </c>
      <c r="M889" s="7" t="s">
        <v>12111</v>
      </c>
      <c r="N889" s="7" t="s">
        <v>12111</v>
      </c>
    </row>
    <row r="890" ht="22.5" customHeight="1">
      <c r="A890" s="7" t="s">
        <v>12112</v>
      </c>
      <c r="B890" s="7" t="s">
        <v>2503</v>
      </c>
      <c r="C890" s="7"/>
      <c r="D890" s="7" t="s">
        <v>2503</v>
      </c>
      <c r="E890" s="7" t="s">
        <v>9672</v>
      </c>
      <c r="F890" s="7" t="s">
        <v>12113</v>
      </c>
      <c r="G890" s="296" t="s">
        <v>12114</v>
      </c>
      <c r="I890" s="7"/>
      <c r="J890" s="7" t="s">
        <v>143</v>
      </c>
      <c r="K890" s="7" t="s">
        <v>345</v>
      </c>
      <c r="L890" s="7" t="s">
        <v>26</v>
      </c>
      <c r="M890" s="7" t="s">
        <v>12115</v>
      </c>
      <c r="N890" s="7" t="s">
        <v>12115</v>
      </c>
    </row>
    <row r="891" ht="22.5" customHeight="1">
      <c r="A891" s="7" t="s">
        <v>12116</v>
      </c>
      <c r="B891" s="7" t="s">
        <v>2503</v>
      </c>
      <c r="C891" s="7"/>
      <c r="D891" s="7" t="s">
        <v>2503</v>
      </c>
      <c r="E891" s="7" t="s">
        <v>9672</v>
      </c>
      <c r="F891" s="7" t="s">
        <v>12117</v>
      </c>
      <c r="G891" s="296" t="s">
        <v>12118</v>
      </c>
      <c r="I891" s="7"/>
      <c r="J891" s="7" t="s">
        <v>143</v>
      </c>
      <c r="K891" s="7" t="s">
        <v>345</v>
      </c>
      <c r="L891" s="7" t="s">
        <v>27</v>
      </c>
      <c r="M891" s="7" t="s">
        <v>12119</v>
      </c>
      <c r="N891" s="7" t="s">
        <v>12119</v>
      </c>
    </row>
    <row r="892" ht="22.5" customHeight="1">
      <c r="A892" s="7" t="s">
        <v>12120</v>
      </c>
      <c r="B892" s="7" t="s">
        <v>2503</v>
      </c>
      <c r="C892" s="7"/>
      <c r="D892" s="7" t="s">
        <v>2503</v>
      </c>
      <c r="E892" s="7" t="s">
        <v>9672</v>
      </c>
      <c r="F892" s="7" t="s">
        <v>12121</v>
      </c>
      <c r="G892" s="296" t="s">
        <v>12122</v>
      </c>
      <c r="I892" s="7"/>
      <c r="J892" s="7" t="s">
        <v>143</v>
      </c>
      <c r="K892" s="7" t="s">
        <v>345</v>
      </c>
      <c r="L892" s="7" t="s">
        <v>29</v>
      </c>
      <c r="M892" s="7" t="s">
        <v>12123</v>
      </c>
      <c r="N892" s="7" t="s">
        <v>12123</v>
      </c>
    </row>
    <row r="893" ht="22.5" customHeight="1">
      <c r="A893" s="7" t="s">
        <v>12124</v>
      </c>
      <c r="B893" s="7" t="s">
        <v>2503</v>
      </c>
      <c r="C893" s="7"/>
      <c r="D893" s="7" t="s">
        <v>2503</v>
      </c>
      <c r="E893" s="7" t="s">
        <v>9672</v>
      </c>
      <c r="F893" s="7" t="s">
        <v>12125</v>
      </c>
      <c r="G893" s="296" t="s">
        <v>12126</v>
      </c>
      <c r="I893" s="7"/>
      <c r="J893" s="7" t="s">
        <v>143</v>
      </c>
      <c r="K893" s="7" t="s">
        <v>345</v>
      </c>
      <c r="L893" s="7" t="s">
        <v>30</v>
      </c>
      <c r="M893" s="7" t="s">
        <v>12127</v>
      </c>
      <c r="N893" s="7" t="s">
        <v>12127</v>
      </c>
    </row>
    <row r="894" ht="22.5" customHeight="1">
      <c r="A894" s="7" t="s">
        <v>12128</v>
      </c>
      <c r="B894" s="7" t="s">
        <v>2503</v>
      </c>
      <c r="C894" s="7"/>
      <c r="D894" s="7" t="s">
        <v>2503</v>
      </c>
      <c r="E894" s="7" t="s">
        <v>9662</v>
      </c>
      <c r="F894" s="7" t="s">
        <v>12129</v>
      </c>
      <c r="G894" s="296" t="s">
        <v>12130</v>
      </c>
      <c r="I894" s="7"/>
      <c r="J894" s="7" t="s">
        <v>370</v>
      </c>
      <c r="K894" s="7" t="s">
        <v>153</v>
      </c>
      <c r="L894" s="7" t="s">
        <v>10</v>
      </c>
      <c r="M894" s="7" t="s">
        <v>12131</v>
      </c>
      <c r="N894" s="7" t="s">
        <v>12131</v>
      </c>
    </row>
    <row r="895" ht="22.5" customHeight="1">
      <c r="A895" s="7" t="s">
        <v>12132</v>
      </c>
      <c r="B895" s="7" t="s">
        <v>2503</v>
      </c>
      <c r="C895" s="7"/>
      <c r="D895" s="7" t="s">
        <v>2503</v>
      </c>
      <c r="E895" s="7" t="s">
        <v>9662</v>
      </c>
      <c r="F895" s="7" t="s">
        <v>12133</v>
      </c>
      <c r="G895" s="296" t="s">
        <v>12134</v>
      </c>
      <c r="I895" s="7"/>
      <c r="J895" s="7" t="s">
        <v>370</v>
      </c>
      <c r="K895" s="7" t="s">
        <v>153</v>
      </c>
      <c r="L895" s="7" t="s">
        <v>14</v>
      </c>
      <c r="M895" s="7" t="s">
        <v>12135</v>
      </c>
      <c r="N895" s="7" t="s">
        <v>12135</v>
      </c>
    </row>
    <row r="896" ht="22.5" customHeight="1">
      <c r="A896" s="7" t="s">
        <v>12136</v>
      </c>
      <c r="B896" s="7" t="s">
        <v>2503</v>
      </c>
      <c r="C896" s="7"/>
      <c r="D896" s="7" t="s">
        <v>2503</v>
      </c>
      <c r="E896" s="7" t="s">
        <v>9662</v>
      </c>
      <c r="F896" s="7" t="s">
        <v>12137</v>
      </c>
      <c r="G896" s="296" t="s">
        <v>12138</v>
      </c>
      <c r="I896" s="7"/>
      <c r="J896" s="7" t="s">
        <v>370</v>
      </c>
      <c r="K896" s="7" t="s">
        <v>153</v>
      </c>
      <c r="L896" s="7" t="s">
        <v>15</v>
      </c>
      <c r="M896" s="7" t="s">
        <v>12139</v>
      </c>
      <c r="N896" s="7" t="s">
        <v>12139</v>
      </c>
    </row>
    <row r="897" ht="22.5" customHeight="1">
      <c r="A897" s="7" t="s">
        <v>12140</v>
      </c>
      <c r="B897" s="7" t="s">
        <v>2503</v>
      </c>
      <c r="C897" s="7"/>
      <c r="D897" s="7" t="s">
        <v>2503</v>
      </c>
      <c r="E897" s="7" t="s">
        <v>9662</v>
      </c>
      <c r="F897" s="7" t="s">
        <v>12141</v>
      </c>
      <c r="G897" s="296" t="s">
        <v>12142</v>
      </c>
      <c r="I897" s="7"/>
      <c r="J897" s="7" t="s">
        <v>370</v>
      </c>
      <c r="K897" s="7" t="s">
        <v>153</v>
      </c>
      <c r="L897" s="7" t="s">
        <v>17</v>
      </c>
      <c r="M897" s="7" t="s">
        <v>12143</v>
      </c>
      <c r="N897" s="7" t="s">
        <v>12143</v>
      </c>
    </row>
    <row r="898" ht="22.5" customHeight="1">
      <c r="A898" s="7" t="s">
        <v>12144</v>
      </c>
      <c r="B898" s="7" t="s">
        <v>2503</v>
      </c>
      <c r="C898" s="7"/>
      <c r="D898" s="7" t="s">
        <v>2503</v>
      </c>
      <c r="E898" s="7" t="s">
        <v>9662</v>
      </c>
      <c r="F898" s="7" t="s">
        <v>12145</v>
      </c>
      <c r="G898" s="296" t="s">
        <v>12146</v>
      </c>
      <c r="I898" s="7"/>
      <c r="J898" s="7" t="s">
        <v>370</v>
      </c>
      <c r="K898" s="7" t="s">
        <v>153</v>
      </c>
      <c r="L898" s="7" t="s">
        <v>19</v>
      </c>
      <c r="M898" s="7" t="s">
        <v>12147</v>
      </c>
      <c r="N898" s="7" t="s">
        <v>12147</v>
      </c>
    </row>
    <row r="899" ht="22.5" customHeight="1">
      <c r="A899" s="7" t="s">
        <v>12148</v>
      </c>
      <c r="B899" s="7" t="s">
        <v>2503</v>
      </c>
      <c r="C899" s="7"/>
      <c r="D899" s="7" t="s">
        <v>2503</v>
      </c>
      <c r="E899" s="7" t="s">
        <v>9662</v>
      </c>
      <c r="F899" s="7" t="s">
        <v>12149</v>
      </c>
      <c r="G899" s="296" t="s">
        <v>12150</v>
      </c>
      <c r="I899" s="7"/>
      <c r="J899" s="7" t="s">
        <v>370</v>
      </c>
      <c r="K899" s="7" t="s">
        <v>153</v>
      </c>
      <c r="L899" s="7" t="s">
        <v>20</v>
      </c>
      <c r="M899" s="7" t="s">
        <v>12151</v>
      </c>
      <c r="N899" s="7" t="s">
        <v>12151</v>
      </c>
    </row>
    <row r="900" ht="22.5" customHeight="1">
      <c r="A900" s="7" t="s">
        <v>12152</v>
      </c>
      <c r="B900" s="7" t="s">
        <v>2503</v>
      </c>
      <c r="C900" s="7"/>
      <c r="D900" s="7" t="s">
        <v>2503</v>
      </c>
      <c r="E900" s="7" t="s">
        <v>9662</v>
      </c>
      <c r="F900" s="7" t="s">
        <v>12153</v>
      </c>
      <c r="G900" s="296" t="s">
        <v>12154</v>
      </c>
      <c r="I900" s="7"/>
      <c r="J900" s="7" t="s">
        <v>370</v>
      </c>
      <c r="K900" s="7" t="s">
        <v>153</v>
      </c>
      <c r="L900" s="7" t="s">
        <v>21</v>
      </c>
      <c r="M900" s="7" t="s">
        <v>12155</v>
      </c>
      <c r="N900" s="7" t="s">
        <v>12155</v>
      </c>
    </row>
    <row r="901" ht="22.5" customHeight="1">
      <c r="A901" s="7" t="s">
        <v>12156</v>
      </c>
      <c r="B901" s="7" t="s">
        <v>2503</v>
      </c>
      <c r="C901" s="7"/>
      <c r="D901" s="7" t="s">
        <v>2503</v>
      </c>
      <c r="E901" s="7" t="s">
        <v>9662</v>
      </c>
      <c r="F901" s="7" t="s">
        <v>12157</v>
      </c>
      <c r="G901" s="296" t="s">
        <v>12158</v>
      </c>
      <c r="I901" s="7"/>
      <c r="J901" s="7" t="s">
        <v>370</v>
      </c>
      <c r="K901" s="7" t="s">
        <v>153</v>
      </c>
      <c r="L901" s="7" t="s">
        <v>22</v>
      </c>
      <c r="M901" s="7" t="s">
        <v>12159</v>
      </c>
      <c r="N901" s="7" t="s">
        <v>12159</v>
      </c>
    </row>
    <row r="902" ht="22.5" customHeight="1">
      <c r="A902" s="7" t="s">
        <v>12160</v>
      </c>
      <c r="B902" s="7" t="s">
        <v>2503</v>
      </c>
      <c r="C902" s="7"/>
      <c r="D902" s="7" t="s">
        <v>2503</v>
      </c>
      <c r="E902" s="7" t="s">
        <v>9662</v>
      </c>
      <c r="F902" s="7" t="s">
        <v>12161</v>
      </c>
      <c r="G902" s="296" t="s">
        <v>12162</v>
      </c>
      <c r="I902" s="7"/>
      <c r="J902" s="7" t="s">
        <v>370</v>
      </c>
      <c r="K902" s="7" t="s">
        <v>153</v>
      </c>
      <c r="L902" s="7" t="s">
        <v>23</v>
      </c>
      <c r="M902" s="7" t="s">
        <v>12163</v>
      </c>
      <c r="N902" s="7" t="s">
        <v>12163</v>
      </c>
    </row>
    <row r="903" ht="22.5" customHeight="1">
      <c r="A903" s="7" t="s">
        <v>12164</v>
      </c>
      <c r="B903" s="7" t="s">
        <v>2503</v>
      </c>
      <c r="C903" s="7"/>
      <c r="D903" s="7" t="s">
        <v>2503</v>
      </c>
      <c r="E903" s="7" t="s">
        <v>9662</v>
      </c>
      <c r="F903" s="7" t="s">
        <v>12165</v>
      </c>
      <c r="G903" s="296" t="s">
        <v>12166</v>
      </c>
      <c r="I903" s="7"/>
      <c r="J903" s="7" t="s">
        <v>370</v>
      </c>
      <c r="K903" s="7" t="s">
        <v>153</v>
      </c>
      <c r="L903" s="7" t="s">
        <v>26</v>
      </c>
      <c r="M903" s="7" t="s">
        <v>12167</v>
      </c>
      <c r="N903" s="7" t="s">
        <v>12167</v>
      </c>
    </row>
    <row r="904" ht="22.5" customHeight="1">
      <c r="A904" s="7" t="s">
        <v>12168</v>
      </c>
      <c r="B904" s="7" t="s">
        <v>2503</v>
      </c>
      <c r="C904" s="7"/>
      <c r="D904" s="7" t="s">
        <v>2503</v>
      </c>
      <c r="E904" s="7" t="s">
        <v>9662</v>
      </c>
      <c r="F904" s="7" t="s">
        <v>12169</v>
      </c>
      <c r="G904" s="296" t="s">
        <v>12170</v>
      </c>
      <c r="I904" s="7"/>
      <c r="J904" s="7" t="s">
        <v>370</v>
      </c>
      <c r="K904" s="7" t="s">
        <v>153</v>
      </c>
      <c r="L904" s="7" t="s">
        <v>29</v>
      </c>
      <c r="M904" s="7" t="s">
        <v>12171</v>
      </c>
      <c r="N904" s="7" t="s">
        <v>12171</v>
      </c>
    </row>
    <row r="905" ht="22.5" customHeight="1">
      <c r="A905" s="7" t="s">
        <v>12172</v>
      </c>
      <c r="B905" s="7" t="s">
        <v>2503</v>
      </c>
      <c r="C905" s="7"/>
      <c r="D905" s="7" t="s">
        <v>2503</v>
      </c>
      <c r="E905" s="7" t="s">
        <v>9662</v>
      </c>
      <c r="F905" s="7" t="s">
        <v>12173</v>
      </c>
      <c r="G905" s="296" t="s">
        <v>12174</v>
      </c>
      <c r="I905" s="7"/>
      <c r="J905" s="7" t="s">
        <v>370</v>
      </c>
      <c r="K905" s="7" t="s">
        <v>153</v>
      </c>
      <c r="L905" s="7" t="s">
        <v>30</v>
      </c>
      <c r="M905" s="7" t="s">
        <v>12175</v>
      </c>
      <c r="N905" s="7" t="s">
        <v>12175</v>
      </c>
    </row>
    <row r="906" ht="22.5" customHeight="1">
      <c r="A906" s="7" t="s">
        <v>12176</v>
      </c>
      <c r="B906" s="7" t="s">
        <v>2503</v>
      </c>
      <c r="C906" s="7"/>
      <c r="D906" s="7" t="s">
        <v>2503</v>
      </c>
      <c r="E906" s="7" t="s">
        <v>9650</v>
      </c>
      <c r="F906" s="7" t="s">
        <v>12177</v>
      </c>
      <c r="G906" s="296" t="s">
        <v>12178</v>
      </c>
      <c r="I906" s="7"/>
      <c r="J906" s="7" t="s">
        <v>106</v>
      </c>
      <c r="K906" s="7" t="s">
        <v>120</v>
      </c>
      <c r="L906" s="7" t="s">
        <v>10</v>
      </c>
      <c r="M906" s="7" t="s">
        <v>12179</v>
      </c>
      <c r="N906" s="7" t="s">
        <v>12179</v>
      </c>
    </row>
    <row r="907" ht="22.5" customHeight="1">
      <c r="A907" s="7" t="s">
        <v>12180</v>
      </c>
      <c r="B907" s="7" t="s">
        <v>2503</v>
      </c>
      <c r="C907" s="7"/>
      <c r="D907" s="7" t="s">
        <v>2503</v>
      </c>
      <c r="E907" s="7" t="s">
        <v>9650</v>
      </c>
      <c r="F907" s="7" t="s">
        <v>12181</v>
      </c>
      <c r="G907" s="296" t="s">
        <v>12182</v>
      </c>
      <c r="I907" s="7"/>
      <c r="J907" s="7" t="s">
        <v>106</v>
      </c>
      <c r="K907" s="7" t="s">
        <v>120</v>
      </c>
      <c r="L907" s="7" t="s">
        <v>12</v>
      </c>
      <c r="M907" s="7" t="s">
        <v>12183</v>
      </c>
      <c r="N907" s="7" t="s">
        <v>12183</v>
      </c>
    </row>
    <row r="908" ht="22.5" customHeight="1">
      <c r="A908" s="7" t="s">
        <v>12184</v>
      </c>
      <c r="B908" s="7" t="s">
        <v>2503</v>
      </c>
      <c r="C908" s="7"/>
      <c r="D908" s="7" t="s">
        <v>2503</v>
      </c>
      <c r="E908" s="7" t="s">
        <v>9650</v>
      </c>
      <c r="F908" s="7" t="s">
        <v>12185</v>
      </c>
      <c r="G908" s="296" t="s">
        <v>12186</v>
      </c>
      <c r="I908" s="7"/>
      <c r="J908" s="7" t="s">
        <v>106</v>
      </c>
      <c r="K908" s="7" t="s">
        <v>120</v>
      </c>
      <c r="L908" s="7" t="s">
        <v>13</v>
      </c>
      <c r="M908" s="7" t="s">
        <v>12187</v>
      </c>
      <c r="N908" s="7" t="s">
        <v>12187</v>
      </c>
    </row>
    <row r="909" ht="22.5" customHeight="1">
      <c r="A909" s="7" t="s">
        <v>12188</v>
      </c>
      <c r="B909" s="7" t="s">
        <v>2503</v>
      </c>
      <c r="C909" s="7"/>
      <c r="D909" s="7" t="s">
        <v>2503</v>
      </c>
      <c r="E909" s="7" t="s">
        <v>9650</v>
      </c>
      <c r="F909" s="7" t="s">
        <v>12189</v>
      </c>
      <c r="G909" s="296" t="s">
        <v>12190</v>
      </c>
      <c r="I909" s="7"/>
      <c r="J909" s="7" t="s">
        <v>106</v>
      </c>
      <c r="K909" s="7" t="s">
        <v>120</v>
      </c>
      <c r="L909" s="7" t="s">
        <v>14</v>
      </c>
      <c r="M909" s="7" t="s">
        <v>12191</v>
      </c>
      <c r="N909" s="7" t="s">
        <v>12191</v>
      </c>
    </row>
    <row r="910" ht="22.5" customHeight="1">
      <c r="A910" s="7" t="s">
        <v>12192</v>
      </c>
      <c r="B910" s="7" t="s">
        <v>2503</v>
      </c>
      <c r="C910" s="7"/>
      <c r="D910" s="7" t="s">
        <v>2503</v>
      </c>
      <c r="E910" s="7" t="s">
        <v>9650</v>
      </c>
      <c r="F910" s="7" t="s">
        <v>12193</v>
      </c>
      <c r="G910" s="296" t="s">
        <v>12194</v>
      </c>
      <c r="I910" s="7"/>
      <c r="J910" s="7" t="s">
        <v>106</v>
      </c>
      <c r="K910" s="7" t="s">
        <v>120</v>
      </c>
      <c r="L910" s="7" t="s">
        <v>16</v>
      </c>
      <c r="M910" s="7" t="s">
        <v>12195</v>
      </c>
      <c r="N910" s="7" t="s">
        <v>12195</v>
      </c>
    </row>
    <row r="911" ht="22.5" customHeight="1">
      <c r="A911" s="7" t="s">
        <v>12196</v>
      </c>
      <c r="B911" s="7" t="s">
        <v>2503</v>
      </c>
      <c r="C911" s="7"/>
      <c r="D911" s="7" t="s">
        <v>2503</v>
      </c>
      <c r="E911" s="7" t="s">
        <v>9650</v>
      </c>
      <c r="F911" s="7" t="s">
        <v>12197</v>
      </c>
      <c r="G911" s="296" t="s">
        <v>12198</v>
      </c>
      <c r="I911" s="7"/>
      <c r="J911" s="7" t="s">
        <v>106</v>
      </c>
      <c r="K911" s="7" t="s">
        <v>120</v>
      </c>
      <c r="L911" s="7" t="s">
        <v>19</v>
      </c>
      <c r="M911" s="7" t="s">
        <v>12199</v>
      </c>
      <c r="N911" s="7" t="s">
        <v>12199</v>
      </c>
    </row>
    <row r="912" ht="22.5" customHeight="1">
      <c r="A912" s="7" t="s">
        <v>12200</v>
      </c>
      <c r="B912" s="7" t="s">
        <v>2503</v>
      </c>
      <c r="C912" s="7"/>
      <c r="D912" s="7" t="s">
        <v>2503</v>
      </c>
      <c r="E912" s="7" t="s">
        <v>9650</v>
      </c>
      <c r="F912" s="7" t="s">
        <v>12201</v>
      </c>
      <c r="G912" s="296" t="s">
        <v>12202</v>
      </c>
      <c r="I912" s="7"/>
      <c r="J912" s="7" t="s">
        <v>106</v>
      </c>
      <c r="K912" s="7" t="s">
        <v>120</v>
      </c>
      <c r="L912" s="7" t="s">
        <v>22</v>
      </c>
      <c r="M912" s="7" t="s">
        <v>12203</v>
      </c>
      <c r="N912" s="7" t="s">
        <v>12203</v>
      </c>
    </row>
    <row r="913" ht="22.5" customHeight="1">
      <c r="A913" s="7" t="s">
        <v>12204</v>
      </c>
      <c r="B913" s="7" t="s">
        <v>2503</v>
      </c>
      <c r="C913" s="7"/>
      <c r="D913" s="7" t="s">
        <v>2503</v>
      </c>
      <c r="E913" s="7" t="s">
        <v>9650</v>
      </c>
      <c r="F913" s="7" t="s">
        <v>12205</v>
      </c>
      <c r="G913" s="296" t="s">
        <v>12206</v>
      </c>
      <c r="I913" s="7"/>
      <c r="J913" s="7" t="s">
        <v>106</v>
      </c>
      <c r="K913" s="7" t="s">
        <v>120</v>
      </c>
      <c r="L913" s="7" t="s">
        <v>26</v>
      </c>
      <c r="M913" s="7" t="s">
        <v>12207</v>
      </c>
      <c r="N913" s="7" t="s">
        <v>12207</v>
      </c>
    </row>
    <row r="914" ht="22.5" customHeight="1">
      <c r="A914" s="7" t="s">
        <v>12208</v>
      </c>
      <c r="B914" s="7" t="s">
        <v>2503</v>
      </c>
      <c r="C914" s="7"/>
      <c r="D914" s="7" t="s">
        <v>2503</v>
      </c>
      <c r="E914" s="7" t="s">
        <v>9650</v>
      </c>
      <c r="F914" s="7" t="s">
        <v>12209</v>
      </c>
      <c r="G914" s="296" t="s">
        <v>12210</v>
      </c>
      <c r="I914" s="7"/>
      <c r="J914" s="7" t="s">
        <v>106</v>
      </c>
      <c r="K914" s="7" t="s">
        <v>120</v>
      </c>
      <c r="L914" s="7" t="s">
        <v>29</v>
      </c>
      <c r="M914" s="7" t="s">
        <v>12211</v>
      </c>
      <c r="N914" s="7" t="s">
        <v>12211</v>
      </c>
    </row>
    <row r="915" ht="22.5" customHeight="1">
      <c r="A915" s="7" t="s">
        <v>12212</v>
      </c>
      <c r="B915" s="7" t="s">
        <v>2503</v>
      </c>
      <c r="C915" s="7"/>
      <c r="D915" s="7" t="s">
        <v>2503</v>
      </c>
      <c r="E915" s="7" t="s">
        <v>9650</v>
      </c>
      <c r="F915" s="7" t="s">
        <v>12213</v>
      </c>
      <c r="G915" s="296" t="s">
        <v>12214</v>
      </c>
      <c r="I915" s="7"/>
      <c r="J915" s="7" t="s">
        <v>106</v>
      </c>
      <c r="K915" s="7" t="s">
        <v>120</v>
      </c>
      <c r="L915" s="7" t="s">
        <v>30</v>
      </c>
      <c r="M915" s="7" t="s">
        <v>12215</v>
      </c>
      <c r="N915" s="7" t="s">
        <v>12215</v>
      </c>
    </row>
    <row r="916" ht="22.5" customHeight="1">
      <c r="A916" s="7" t="s">
        <v>12216</v>
      </c>
      <c r="B916" s="7" t="s">
        <v>2503</v>
      </c>
      <c r="C916" s="7"/>
      <c r="D916" s="7" t="s">
        <v>2503</v>
      </c>
      <c r="E916" s="7" t="s">
        <v>9637</v>
      </c>
      <c r="F916" s="7" t="s">
        <v>12217</v>
      </c>
      <c r="G916" s="296" t="s">
        <v>12218</v>
      </c>
      <c r="I916" s="7"/>
      <c r="J916" s="7" t="s">
        <v>214</v>
      </c>
      <c r="K916" s="7" t="s">
        <v>156</v>
      </c>
      <c r="L916" s="7" t="s">
        <v>10</v>
      </c>
      <c r="M916" s="7" t="s">
        <v>12219</v>
      </c>
      <c r="N916" s="7" t="s">
        <v>12219</v>
      </c>
    </row>
    <row r="917" ht="22.5" customHeight="1">
      <c r="A917" s="7" t="s">
        <v>12220</v>
      </c>
      <c r="B917" s="7" t="s">
        <v>2503</v>
      </c>
      <c r="C917" s="7"/>
      <c r="D917" s="7" t="s">
        <v>2503</v>
      </c>
      <c r="E917" s="7" t="s">
        <v>9637</v>
      </c>
      <c r="F917" s="7" t="s">
        <v>12221</v>
      </c>
      <c r="G917" s="296" t="s">
        <v>12222</v>
      </c>
      <c r="I917" s="7"/>
      <c r="J917" s="7" t="s">
        <v>214</v>
      </c>
      <c r="K917" s="7" t="s">
        <v>156</v>
      </c>
      <c r="L917" s="7" t="s">
        <v>12</v>
      </c>
      <c r="M917" s="7" t="s">
        <v>12223</v>
      </c>
      <c r="N917" s="7" t="s">
        <v>12223</v>
      </c>
    </row>
    <row r="918" ht="22.5" customHeight="1">
      <c r="A918" s="7" t="s">
        <v>12224</v>
      </c>
      <c r="B918" s="7" t="s">
        <v>2503</v>
      </c>
      <c r="C918" s="7"/>
      <c r="D918" s="7" t="s">
        <v>2503</v>
      </c>
      <c r="E918" s="7" t="s">
        <v>9637</v>
      </c>
      <c r="F918" s="7" t="s">
        <v>12225</v>
      </c>
      <c r="G918" s="296" t="s">
        <v>12226</v>
      </c>
      <c r="I918" s="7"/>
      <c r="J918" s="7" t="s">
        <v>214</v>
      </c>
      <c r="K918" s="7" t="s">
        <v>156</v>
      </c>
      <c r="L918" s="7" t="s">
        <v>14</v>
      </c>
      <c r="M918" s="7" t="s">
        <v>12227</v>
      </c>
      <c r="N918" s="7" t="s">
        <v>12227</v>
      </c>
    </row>
    <row r="919" ht="22.5" customHeight="1">
      <c r="A919" s="7" t="s">
        <v>12228</v>
      </c>
      <c r="B919" s="7" t="s">
        <v>2503</v>
      </c>
      <c r="C919" s="7"/>
      <c r="D919" s="7" t="s">
        <v>2503</v>
      </c>
      <c r="E919" s="7" t="s">
        <v>9637</v>
      </c>
      <c r="F919" s="7" t="s">
        <v>12229</v>
      </c>
      <c r="G919" s="296" t="s">
        <v>12230</v>
      </c>
      <c r="I919" s="7"/>
      <c r="J919" s="7" t="s">
        <v>214</v>
      </c>
      <c r="K919" s="7" t="s">
        <v>156</v>
      </c>
      <c r="L919" s="7" t="s">
        <v>16</v>
      </c>
      <c r="M919" s="7" t="s">
        <v>12231</v>
      </c>
      <c r="N919" s="7" t="s">
        <v>12231</v>
      </c>
    </row>
    <row r="920" ht="22.5" customHeight="1">
      <c r="A920" s="7" t="s">
        <v>12232</v>
      </c>
      <c r="B920" s="7" t="s">
        <v>2503</v>
      </c>
      <c r="C920" s="7"/>
      <c r="D920" s="7" t="s">
        <v>2503</v>
      </c>
      <c r="E920" s="7" t="s">
        <v>9637</v>
      </c>
      <c r="F920" s="7" t="s">
        <v>12233</v>
      </c>
      <c r="G920" s="296" t="s">
        <v>12234</v>
      </c>
      <c r="I920" s="7"/>
      <c r="J920" s="7" t="s">
        <v>214</v>
      </c>
      <c r="K920" s="7" t="s">
        <v>156</v>
      </c>
      <c r="L920" s="7" t="s">
        <v>19</v>
      </c>
      <c r="M920" s="7" t="s">
        <v>12235</v>
      </c>
      <c r="N920" s="7" t="s">
        <v>12235</v>
      </c>
    </row>
    <row r="921" ht="22.5" customHeight="1">
      <c r="A921" s="7" t="s">
        <v>12236</v>
      </c>
      <c r="B921" s="7" t="s">
        <v>2503</v>
      </c>
      <c r="C921" s="7"/>
      <c r="D921" s="7" t="s">
        <v>2503</v>
      </c>
      <c r="E921" s="7" t="s">
        <v>9637</v>
      </c>
      <c r="F921" s="7" t="s">
        <v>12237</v>
      </c>
      <c r="G921" s="296" t="s">
        <v>12238</v>
      </c>
      <c r="I921" s="7"/>
      <c r="J921" s="7" t="s">
        <v>214</v>
      </c>
      <c r="K921" s="7" t="s">
        <v>156</v>
      </c>
      <c r="L921" s="7" t="s">
        <v>20</v>
      </c>
      <c r="M921" s="7" t="s">
        <v>12239</v>
      </c>
      <c r="N921" s="7" t="s">
        <v>12239</v>
      </c>
    </row>
    <row r="922" ht="22.5" customHeight="1">
      <c r="A922" s="7" t="s">
        <v>12240</v>
      </c>
      <c r="B922" s="7" t="s">
        <v>2503</v>
      </c>
      <c r="C922" s="7"/>
      <c r="D922" s="7" t="s">
        <v>2503</v>
      </c>
      <c r="E922" s="7" t="s">
        <v>9637</v>
      </c>
      <c r="F922" s="7" t="s">
        <v>12241</v>
      </c>
      <c r="G922" s="296" t="s">
        <v>12242</v>
      </c>
      <c r="I922" s="7"/>
      <c r="J922" s="7" t="s">
        <v>214</v>
      </c>
      <c r="K922" s="7" t="s">
        <v>156</v>
      </c>
      <c r="L922" s="7" t="s">
        <v>22</v>
      </c>
      <c r="M922" s="7" t="s">
        <v>12243</v>
      </c>
      <c r="N922" s="7" t="s">
        <v>12243</v>
      </c>
    </row>
    <row r="923" ht="22.5" customHeight="1">
      <c r="A923" s="7" t="s">
        <v>12244</v>
      </c>
      <c r="B923" s="7" t="s">
        <v>2503</v>
      </c>
      <c r="C923" s="7"/>
      <c r="D923" s="7" t="s">
        <v>2503</v>
      </c>
      <c r="E923" s="7" t="s">
        <v>9637</v>
      </c>
      <c r="F923" s="7" t="s">
        <v>12245</v>
      </c>
      <c r="G923" s="296" t="s">
        <v>12246</v>
      </c>
      <c r="I923" s="7"/>
      <c r="J923" s="7" t="s">
        <v>214</v>
      </c>
      <c r="K923" s="7" t="s">
        <v>156</v>
      </c>
      <c r="L923" s="7" t="s">
        <v>23</v>
      </c>
      <c r="M923" s="7" t="s">
        <v>12247</v>
      </c>
      <c r="N923" s="7" t="s">
        <v>12247</v>
      </c>
    </row>
    <row r="924" ht="22.5" customHeight="1">
      <c r="A924" s="7" t="s">
        <v>12248</v>
      </c>
      <c r="B924" s="7" t="s">
        <v>2503</v>
      </c>
      <c r="C924" s="7"/>
      <c r="D924" s="7" t="s">
        <v>2503</v>
      </c>
      <c r="E924" s="7" t="s">
        <v>9637</v>
      </c>
      <c r="F924" s="7" t="s">
        <v>12249</v>
      </c>
      <c r="G924" s="296" t="s">
        <v>12250</v>
      </c>
      <c r="I924" s="7"/>
      <c r="J924" s="7" t="s">
        <v>214</v>
      </c>
      <c r="K924" s="7" t="s">
        <v>156</v>
      </c>
      <c r="L924" s="7" t="s">
        <v>26</v>
      </c>
      <c r="M924" s="7" t="s">
        <v>12251</v>
      </c>
      <c r="N924" s="7" t="s">
        <v>12251</v>
      </c>
    </row>
    <row r="925" ht="22.5" customHeight="1">
      <c r="A925" s="7" t="s">
        <v>12252</v>
      </c>
      <c r="B925" s="7" t="s">
        <v>2503</v>
      </c>
      <c r="C925" s="7"/>
      <c r="D925" s="7" t="s">
        <v>2503</v>
      </c>
      <c r="E925" s="7" t="s">
        <v>9637</v>
      </c>
      <c r="F925" s="7" t="s">
        <v>12253</v>
      </c>
      <c r="G925" s="296" t="s">
        <v>12254</v>
      </c>
      <c r="I925" s="7"/>
      <c r="J925" s="7" t="s">
        <v>214</v>
      </c>
      <c r="K925" s="7" t="s">
        <v>156</v>
      </c>
      <c r="L925" s="7" t="s">
        <v>29</v>
      </c>
      <c r="M925" s="7" t="s">
        <v>12255</v>
      </c>
      <c r="N925" s="7" t="s">
        <v>12255</v>
      </c>
    </row>
    <row r="926" ht="22.5" customHeight="1">
      <c r="A926" s="7" t="s">
        <v>12256</v>
      </c>
      <c r="B926" s="7" t="s">
        <v>2503</v>
      </c>
      <c r="C926" s="7"/>
      <c r="D926" s="7" t="s">
        <v>2503</v>
      </c>
      <c r="E926" s="7" t="s">
        <v>9624</v>
      </c>
      <c r="F926" s="7" t="s">
        <v>12257</v>
      </c>
      <c r="G926" s="296" t="s">
        <v>12258</v>
      </c>
      <c r="I926" s="7"/>
      <c r="J926" s="7" t="s">
        <v>239</v>
      </c>
      <c r="K926" s="7" t="s">
        <v>526</v>
      </c>
      <c r="L926" s="7" t="s">
        <v>10</v>
      </c>
      <c r="M926" s="7" t="s">
        <v>12259</v>
      </c>
      <c r="N926" s="7" t="s">
        <v>12259</v>
      </c>
    </row>
    <row r="927" ht="22.5" customHeight="1">
      <c r="A927" s="7" t="s">
        <v>12260</v>
      </c>
      <c r="B927" s="7" t="s">
        <v>2503</v>
      </c>
      <c r="C927" s="7"/>
      <c r="D927" s="7" t="s">
        <v>2503</v>
      </c>
      <c r="E927" s="7" t="s">
        <v>9624</v>
      </c>
      <c r="F927" s="7" t="s">
        <v>12261</v>
      </c>
      <c r="G927" s="296" t="s">
        <v>12262</v>
      </c>
      <c r="I927" s="7"/>
      <c r="J927" s="7" t="s">
        <v>239</v>
      </c>
      <c r="K927" s="7" t="s">
        <v>526</v>
      </c>
      <c r="L927" s="7" t="s">
        <v>12</v>
      </c>
      <c r="M927" s="7" t="s">
        <v>12263</v>
      </c>
      <c r="N927" s="7" t="s">
        <v>12263</v>
      </c>
    </row>
    <row r="928" ht="22.5" customHeight="1">
      <c r="A928" s="7" t="s">
        <v>12264</v>
      </c>
      <c r="B928" s="7" t="s">
        <v>2503</v>
      </c>
      <c r="C928" s="7"/>
      <c r="D928" s="7" t="s">
        <v>2503</v>
      </c>
      <c r="E928" s="7" t="s">
        <v>9624</v>
      </c>
      <c r="F928" s="7" t="s">
        <v>12265</v>
      </c>
      <c r="G928" s="296" t="s">
        <v>12266</v>
      </c>
      <c r="I928" s="7"/>
      <c r="J928" s="7" t="s">
        <v>239</v>
      </c>
      <c r="K928" s="7" t="s">
        <v>526</v>
      </c>
      <c r="L928" s="7" t="s">
        <v>13</v>
      </c>
      <c r="M928" s="7" t="s">
        <v>12267</v>
      </c>
      <c r="N928" s="7" t="s">
        <v>12267</v>
      </c>
    </row>
    <row r="929" ht="22.5" customHeight="1">
      <c r="A929" s="7" t="s">
        <v>12268</v>
      </c>
      <c r="B929" s="7" t="s">
        <v>2503</v>
      </c>
      <c r="C929" s="7"/>
      <c r="D929" s="7" t="s">
        <v>2503</v>
      </c>
      <c r="E929" s="7" t="s">
        <v>9624</v>
      </c>
      <c r="F929" s="7" t="s">
        <v>12269</v>
      </c>
      <c r="G929" s="296" t="s">
        <v>12270</v>
      </c>
      <c r="I929" s="7"/>
      <c r="J929" s="7" t="s">
        <v>239</v>
      </c>
      <c r="K929" s="7" t="s">
        <v>526</v>
      </c>
      <c r="L929" s="7" t="s">
        <v>14</v>
      </c>
      <c r="M929" s="7" t="s">
        <v>12271</v>
      </c>
      <c r="N929" s="7" t="s">
        <v>12271</v>
      </c>
    </row>
    <row r="930" ht="22.5" customHeight="1">
      <c r="A930" s="7" t="s">
        <v>12272</v>
      </c>
      <c r="B930" s="7" t="s">
        <v>2503</v>
      </c>
      <c r="C930" s="7"/>
      <c r="D930" s="7" t="s">
        <v>2503</v>
      </c>
      <c r="E930" s="7" t="s">
        <v>9624</v>
      </c>
      <c r="F930" s="7" t="s">
        <v>12273</v>
      </c>
      <c r="G930" s="296" t="s">
        <v>12274</v>
      </c>
      <c r="I930" s="7"/>
      <c r="J930" s="7" t="s">
        <v>239</v>
      </c>
      <c r="K930" s="7" t="s">
        <v>526</v>
      </c>
      <c r="L930" s="7" t="s">
        <v>15</v>
      </c>
      <c r="M930" s="7" t="s">
        <v>12275</v>
      </c>
      <c r="N930" s="7" t="s">
        <v>12275</v>
      </c>
    </row>
    <row r="931" ht="22.5" customHeight="1">
      <c r="A931" s="7" t="s">
        <v>12276</v>
      </c>
      <c r="B931" s="7" t="s">
        <v>2503</v>
      </c>
      <c r="C931" s="7"/>
      <c r="D931" s="7" t="s">
        <v>2503</v>
      </c>
      <c r="E931" s="7" t="s">
        <v>9624</v>
      </c>
      <c r="F931" s="7" t="s">
        <v>12277</v>
      </c>
      <c r="G931" s="296" t="s">
        <v>12278</v>
      </c>
      <c r="I931" s="7"/>
      <c r="J931" s="7" t="s">
        <v>239</v>
      </c>
      <c r="K931" s="7" t="s">
        <v>526</v>
      </c>
      <c r="L931" s="7" t="s">
        <v>17</v>
      </c>
      <c r="M931" s="7" t="s">
        <v>12279</v>
      </c>
      <c r="N931" s="7" t="s">
        <v>12279</v>
      </c>
    </row>
    <row r="932" ht="22.5" customHeight="1">
      <c r="A932" s="7" t="s">
        <v>12280</v>
      </c>
      <c r="B932" s="7" t="s">
        <v>2503</v>
      </c>
      <c r="C932" s="7"/>
      <c r="D932" s="7" t="s">
        <v>2503</v>
      </c>
      <c r="E932" s="7" t="s">
        <v>9624</v>
      </c>
      <c r="F932" s="7" t="s">
        <v>12281</v>
      </c>
      <c r="G932" s="296" t="s">
        <v>12282</v>
      </c>
      <c r="I932" s="7"/>
      <c r="J932" s="7" t="s">
        <v>239</v>
      </c>
      <c r="K932" s="7" t="s">
        <v>526</v>
      </c>
      <c r="L932" s="7" t="s">
        <v>19</v>
      </c>
      <c r="M932" s="7" t="s">
        <v>12283</v>
      </c>
      <c r="N932" s="7" t="s">
        <v>12283</v>
      </c>
    </row>
    <row r="933" ht="22.5" customHeight="1">
      <c r="A933" s="7" t="s">
        <v>12284</v>
      </c>
      <c r="B933" s="7" t="s">
        <v>2503</v>
      </c>
      <c r="C933" s="7"/>
      <c r="D933" s="7" t="s">
        <v>2503</v>
      </c>
      <c r="E933" s="7" t="s">
        <v>9624</v>
      </c>
      <c r="F933" s="7" t="s">
        <v>12285</v>
      </c>
      <c r="G933" s="296" t="s">
        <v>12286</v>
      </c>
      <c r="I933" s="7"/>
      <c r="J933" s="7" t="s">
        <v>239</v>
      </c>
      <c r="K933" s="7" t="s">
        <v>526</v>
      </c>
      <c r="L933" s="7" t="s">
        <v>22</v>
      </c>
      <c r="M933" s="7" t="s">
        <v>12287</v>
      </c>
      <c r="N933" s="7" t="s">
        <v>12287</v>
      </c>
    </row>
    <row r="934" ht="22.5" customHeight="1">
      <c r="A934" s="7" t="s">
        <v>12288</v>
      </c>
      <c r="B934" s="7" t="s">
        <v>2503</v>
      </c>
      <c r="C934" s="7"/>
      <c r="D934" s="7" t="s">
        <v>2503</v>
      </c>
      <c r="E934" s="7" t="s">
        <v>9624</v>
      </c>
      <c r="F934" s="7" t="s">
        <v>12289</v>
      </c>
      <c r="G934" s="296" t="s">
        <v>12290</v>
      </c>
      <c r="I934" s="7"/>
      <c r="J934" s="7" t="s">
        <v>239</v>
      </c>
      <c r="K934" s="7" t="s">
        <v>526</v>
      </c>
      <c r="L934" s="7" t="s">
        <v>26</v>
      </c>
      <c r="M934" s="7" t="s">
        <v>12291</v>
      </c>
      <c r="N934" s="7" t="s">
        <v>12291</v>
      </c>
    </row>
    <row r="935" ht="22.5" customHeight="1">
      <c r="A935" s="7" t="s">
        <v>12292</v>
      </c>
      <c r="B935" s="7" t="s">
        <v>2503</v>
      </c>
      <c r="C935" s="7"/>
      <c r="D935" s="7" t="s">
        <v>2503</v>
      </c>
      <c r="E935" s="7" t="s">
        <v>9624</v>
      </c>
      <c r="F935" s="7" t="s">
        <v>12293</v>
      </c>
      <c r="G935" s="296" t="s">
        <v>12294</v>
      </c>
      <c r="I935" s="7"/>
      <c r="J935" s="7" t="s">
        <v>239</v>
      </c>
      <c r="K935" s="7" t="s">
        <v>526</v>
      </c>
      <c r="L935" s="7" t="s">
        <v>29</v>
      </c>
      <c r="M935" s="7" t="s">
        <v>12295</v>
      </c>
      <c r="N935" s="7" t="s">
        <v>12295</v>
      </c>
    </row>
    <row r="936" ht="22.5" customHeight="1">
      <c r="A936" s="7" t="s">
        <v>12296</v>
      </c>
      <c r="B936" s="7" t="s">
        <v>2503</v>
      </c>
      <c r="C936" s="7"/>
      <c r="D936" s="7" t="s">
        <v>2503</v>
      </c>
      <c r="E936" s="7" t="s">
        <v>9613</v>
      </c>
      <c r="F936" s="7" t="s">
        <v>12297</v>
      </c>
      <c r="G936" s="296" t="s">
        <v>12298</v>
      </c>
      <c r="I936" s="7"/>
      <c r="J936" s="7" t="s">
        <v>177</v>
      </c>
      <c r="K936" s="7" t="s">
        <v>159</v>
      </c>
      <c r="L936" s="7" t="s">
        <v>10</v>
      </c>
      <c r="M936" s="7" t="s">
        <v>12299</v>
      </c>
      <c r="N936" s="7" t="s">
        <v>12299</v>
      </c>
    </row>
    <row r="937" ht="22.5" customHeight="1">
      <c r="A937" s="7" t="s">
        <v>12300</v>
      </c>
      <c r="B937" s="7" t="s">
        <v>2503</v>
      </c>
      <c r="C937" s="7"/>
      <c r="D937" s="7" t="s">
        <v>2503</v>
      </c>
      <c r="E937" s="7" t="s">
        <v>9613</v>
      </c>
      <c r="F937" s="7" t="s">
        <v>12301</v>
      </c>
      <c r="G937" s="296" t="s">
        <v>12302</v>
      </c>
      <c r="I937" s="7"/>
      <c r="J937" s="7" t="s">
        <v>177</v>
      </c>
      <c r="K937" s="7" t="s">
        <v>159</v>
      </c>
      <c r="L937" s="7" t="s">
        <v>12</v>
      </c>
      <c r="M937" s="7" t="s">
        <v>12303</v>
      </c>
      <c r="N937" s="7" t="s">
        <v>12303</v>
      </c>
    </row>
    <row r="938" ht="22.5" customHeight="1">
      <c r="A938" s="7" t="s">
        <v>12304</v>
      </c>
      <c r="B938" s="7" t="s">
        <v>2503</v>
      </c>
      <c r="C938" s="7"/>
      <c r="D938" s="7" t="s">
        <v>2503</v>
      </c>
      <c r="E938" s="7" t="s">
        <v>9613</v>
      </c>
      <c r="F938" s="7" t="s">
        <v>12305</v>
      </c>
      <c r="G938" s="296" t="s">
        <v>12306</v>
      </c>
      <c r="I938" s="7"/>
      <c r="J938" s="7" t="s">
        <v>177</v>
      </c>
      <c r="K938" s="7" t="s">
        <v>159</v>
      </c>
      <c r="L938" s="7" t="s">
        <v>14</v>
      </c>
      <c r="M938" s="7" t="s">
        <v>12307</v>
      </c>
      <c r="N938" s="7" t="s">
        <v>12307</v>
      </c>
    </row>
    <row r="939" ht="22.5" customHeight="1">
      <c r="A939" s="7" t="s">
        <v>12308</v>
      </c>
      <c r="B939" s="7" t="s">
        <v>2503</v>
      </c>
      <c r="C939" s="7"/>
      <c r="D939" s="7" t="s">
        <v>2503</v>
      </c>
      <c r="E939" s="7" t="s">
        <v>9613</v>
      </c>
      <c r="F939" s="7" t="s">
        <v>12309</v>
      </c>
      <c r="G939" s="296" t="s">
        <v>12310</v>
      </c>
      <c r="I939" s="7"/>
      <c r="J939" s="7" t="s">
        <v>177</v>
      </c>
      <c r="K939" s="7" t="s">
        <v>159</v>
      </c>
      <c r="L939" s="7" t="s">
        <v>16</v>
      </c>
      <c r="M939" s="7" t="s">
        <v>12311</v>
      </c>
      <c r="N939" s="7" t="s">
        <v>12311</v>
      </c>
    </row>
    <row r="940" ht="22.5" customHeight="1">
      <c r="A940" s="7" t="s">
        <v>12312</v>
      </c>
      <c r="B940" s="7" t="s">
        <v>2503</v>
      </c>
      <c r="C940" s="7"/>
      <c r="D940" s="7" t="s">
        <v>2503</v>
      </c>
      <c r="E940" s="7" t="s">
        <v>9613</v>
      </c>
      <c r="F940" s="7" t="s">
        <v>12313</v>
      </c>
      <c r="G940" s="296" t="s">
        <v>12314</v>
      </c>
      <c r="I940" s="7"/>
      <c r="J940" s="7" t="s">
        <v>177</v>
      </c>
      <c r="K940" s="7" t="s">
        <v>159</v>
      </c>
      <c r="L940" s="7" t="s">
        <v>19</v>
      </c>
      <c r="M940" s="7" t="s">
        <v>12315</v>
      </c>
      <c r="N940" s="7" t="s">
        <v>12315</v>
      </c>
    </row>
    <row r="941" ht="22.5" customHeight="1">
      <c r="A941" s="7" t="s">
        <v>12316</v>
      </c>
      <c r="B941" s="7" t="s">
        <v>2503</v>
      </c>
      <c r="C941" s="7"/>
      <c r="D941" s="7" t="s">
        <v>2503</v>
      </c>
      <c r="E941" s="7" t="s">
        <v>9613</v>
      </c>
      <c r="F941" s="7" t="s">
        <v>12317</v>
      </c>
      <c r="G941" s="296" t="s">
        <v>12318</v>
      </c>
      <c r="I941" s="7"/>
      <c r="J941" s="7" t="s">
        <v>177</v>
      </c>
      <c r="K941" s="7" t="s">
        <v>159</v>
      </c>
      <c r="L941" s="7" t="s">
        <v>20</v>
      </c>
      <c r="M941" s="7" t="s">
        <v>12319</v>
      </c>
      <c r="N941" s="7" t="s">
        <v>12319</v>
      </c>
    </row>
    <row r="942" ht="22.5" customHeight="1">
      <c r="A942" s="7" t="s">
        <v>12320</v>
      </c>
      <c r="B942" s="7" t="s">
        <v>2503</v>
      </c>
      <c r="C942" s="7"/>
      <c r="D942" s="7" t="s">
        <v>2503</v>
      </c>
      <c r="E942" s="7" t="s">
        <v>9613</v>
      </c>
      <c r="F942" s="7" t="s">
        <v>12321</v>
      </c>
      <c r="G942" s="296" t="s">
        <v>12322</v>
      </c>
      <c r="I942" s="7"/>
      <c r="J942" s="7" t="s">
        <v>177</v>
      </c>
      <c r="K942" s="7" t="s">
        <v>159</v>
      </c>
      <c r="L942" s="7" t="s">
        <v>22</v>
      </c>
      <c r="M942" s="7" t="s">
        <v>12323</v>
      </c>
      <c r="N942" s="7" t="s">
        <v>12323</v>
      </c>
    </row>
    <row r="943" ht="22.5" customHeight="1">
      <c r="A943" s="7" t="s">
        <v>12324</v>
      </c>
      <c r="B943" s="7" t="s">
        <v>2503</v>
      </c>
      <c r="C943" s="7"/>
      <c r="D943" s="7" t="s">
        <v>2503</v>
      </c>
      <c r="E943" s="7" t="s">
        <v>9613</v>
      </c>
      <c r="F943" s="7" t="s">
        <v>12325</v>
      </c>
      <c r="G943" s="296" t="s">
        <v>12326</v>
      </c>
      <c r="I943" s="7"/>
      <c r="J943" s="7" t="s">
        <v>177</v>
      </c>
      <c r="K943" s="7" t="s">
        <v>159</v>
      </c>
      <c r="L943" s="7" t="s">
        <v>23</v>
      </c>
      <c r="M943" s="7" t="s">
        <v>12327</v>
      </c>
      <c r="N943" s="7" t="s">
        <v>12327</v>
      </c>
    </row>
    <row r="944" ht="22.5" customHeight="1">
      <c r="A944" s="7" t="s">
        <v>12328</v>
      </c>
      <c r="B944" s="7" t="s">
        <v>2503</v>
      </c>
      <c r="C944" s="7"/>
      <c r="D944" s="7" t="s">
        <v>2503</v>
      </c>
      <c r="E944" s="7" t="s">
        <v>9613</v>
      </c>
      <c r="F944" s="7" t="s">
        <v>12329</v>
      </c>
      <c r="G944" s="296" t="s">
        <v>12330</v>
      </c>
      <c r="I944" s="7"/>
      <c r="J944" s="7" t="s">
        <v>177</v>
      </c>
      <c r="K944" s="7" t="s">
        <v>159</v>
      </c>
      <c r="L944" s="7" t="s">
        <v>26</v>
      </c>
      <c r="M944" s="7" t="s">
        <v>12331</v>
      </c>
      <c r="N944" s="7" t="s">
        <v>12331</v>
      </c>
    </row>
    <row r="945" ht="22.5" customHeight="1">
      <c r="A945" s="7" t="s">
        <v>12332</v>
      </c>
      <c r="B945" s="7" t="s">
        <v>2503</v>
      </c>
      <c r="C945" s="7"/>
      <c r="D945" s="7" t="s">
        <v>2503</v>
      </c>
      <c r="E945" s="7" t="s">
        <v>9613</v>
      </c>
      <c r="F945" s="7" t="s">
        <v>12333</v>
      </c>
      <c r="G945" s="296" t="s">
        <v>12334</v>
      </c>
      <c r="I945" s="7"/>
      <c r="J945" s="7" t="s">
        <v>177</v>
      </c>
      <c r="K945" s="7" t="s">
        <v>159</v>
      </c>
      <c r="L945" s="7" t="s">
        <v>29</v>
      </c>
      <c r="M945" s="7" t="s">
        <v>12335</v>
      </c>
      <c r="N945" s="7" t="s">
        <v>12335</v>
      </c>
    </row>
    <row r="946" ht="22.5" customHeight="1">
      <c r="A946" s="7" t="s">
        <v>12336</v>
      </c>
      <c r="B946" s="7" t="s">
        <v>2503</v>
      </c>
      <c r="C946" s="7"/>
      <c r="D946" s="7" t="s">
        <v>2503</v>
      </c>
      <c r="E946" s="7" t="s">
        <v>9613</v>
      </c>
      <c r="F946" s="7" t="s">
        <v>12337</v>
      </c>
      <c r="G946" s="296" t="s">
        <v>12338</v>
      </c>
      <c r="I946" s="7"/>
      <c r="J946" s="7" t="s">
        <v>177</v>
      </c>
      <c r="K946" s="7" t="s">
        <v>159</v>
      </c>
      <c r="L946" s="7" t="s">
        <v>31</v>
      </c>
      <c r="M946" s="7" t="s">
        <v>12339</v>
      </c>
      <c r="N946" s="7" t="s">
        <v>12339</v>
      </c>
    </row>
    <row r="947" ht="22.5" customHeight="1">
      <c r="A947" s="7" t="s">
        <v>12340</v>
      </c>
      <c r="B947" s="7" t="s">
        <v>2503</v>
      </c>
      <c r="C947" s="7"/>
      <c r="D947" s="7" t="s">
        <v>2503</v>
      </c>
      <c r="E947" s="7" t="s">
        <v>9602</v>
      </c>
      <c r="F947" s="7" t="s">
        <v>12341</v>
      </c>
      <c r="G947" s="296" t="s">
        <v>12342</v>
      </c>
      <c r="I947" s="7"/>
      <c r="J947" s="7" t="s">
        <v>192</v>
      </c>
      <c r="K947" s="7" t="s">
        <v>615</v>
      </c>
      <c r="L947" s="7" t="s">
        <v>10</v>
      </c>
      <c r="M947" s="7" t="s">
        <v>12343</v>
      </c>
      <c r="N947" s="7" t="s">
        <v>12343</v>
      </c>
    </row>
    <row r="948" ht="22.5" customHeight="1">
      <c r="A948" s="7" t="s">
        <v>12344</v>
      </c>
      <c r="B948" s="7" t="s">
        <v>2503</v>
      </c>
      <c r="C948" s="7"/>
      <c r="D948" s="7" t="s">
        <v>2503</v>
      </c>
      <c r="E948" s="7" t="s">
        <v>9602</v>
      </c>
      <c r="F948" s="7" t="s">
        <v>12345</v>
      </c>
      <c r="G948" s="296" t="s">
        <v>12346</v>
      </c>
      <c r="I948" s="7"/>
      <c r="J948" s="7" t="s">
        <v>192</v>
      </c>
      <c r="K948" s="7" t="s">
        <v>615</v>
      </c>
      <c r="L948" s="7" t="s">
        <v>12</v>
      </c>
      <c r="M948" s="7" t="s">
        <v>12347</v>
      </c>
      <c r="N948" s="7" t="s">
        <v>12347</v>
      </c>
    </row>
    <row r="949" ht="22.5" customHeight="1">
      <c r="A949" s="7" t="s">
        <v>12348</v>
      </c>
      <c r="B949" s="7" t="s">
        <v>2503</v>
      </c>
      <c r="C949" s="7"/>
      <c r="D949" s="7" t="s">
        <v>2503</v>
      </c>
      <c r="E949" s="7" t="s">
        <v>9602</v>
      </c>
      <c r="F949" s="7" t="s">
        <v>12349</v>
      </c>
      <c r="G949" s="296" t="s">
        <v>12350</v>
      </c>
      <c r="I949" s="7"/>
      <c r="J949" s="7" t="s">
        <v>192</v>
      </c>
      <c r="K949" s="7" t="s">
        <v>615</v>
      </c>
      <c r="L949" s="7" t="s">
        <v>14</v>
      </c>
      <c r="M949" s="7" t="s">
        <v>12351</v>
      </c>
      <c r="N949" s="7" t="s">
        <v>12351</v>
      </c>
    </row>
    <row r="950" ht="22.5" customHeight="1">
      <c r="A950" s="7" t="s">
        <v>12352</v>
      </c>
      <c r="B950" s="7" t="s">
        <v>2503</v>
      </c>
      <c r="C950" s="7"/>
      <c r="D950" s="7" t="s">
        <v>2503</v>
      </c>
      <c r="E950" s="7" t="s">
        <v>9602</v>
      </c>
      <c r="F950" s="7" t="s">
        <v>12353</v>
      </c>
      <c r="G950" s="296" t="s">
        <v>12354</v>
      </c>
      <c r="I950" s="7"/>
      <c r="J950" s="7" t="s">
        <v>192</v>
      </c>
      <c r="K950" s="7" t="s">
        <v>615</v>
      </c>
      <c r="L950" s="7" t="s">
        <v>16</v>
      </c>
      <c r="M950" s="7" t="s">
        <v>12355</v>
      </c>
      <c r="N950" s="7" t="s">
        <v>12355</v>
      </c>
    </row>
    <row r="951" ht="22.5" customHeight="1">
      <c r="A951" s="7" t="s">
        <v>12356</v>
      </c>
      <c r="B951" s="7" t="s">
        <v>2503</v>
      </c>
      <c r="C951" s="7"/>
      <c r="D951" s="7" t="s">
        <v>2503</v>
      </c>
      <c r="E951" s="7" t="s">
        <v>9602</v>
      </c>
      <c r="F951" s="7" t="s">
        <v>12357</v>
      </c>
      <c r="G951" s="296" t="s">
        <v>12358</v>
      </c>
      <c r="I951" s="7"/>
      <c r="J951" s="7" t="s">
        <v>192</v>
      </c>
      <c r="K951" s="7" t="s">
        <v>615</v>
      </c>
      <c r="L951" s="7" t="s">
        <v>19</v>
      </c>
      <c r="M951" s="7" t="s">
        <v>12359</v>
      </c>
      <c r="N951" s="7" t="s">
        <v>12359</v>
      </c>
    </row>
    <row r="952" ht="22.5" customHeight="1">
      <c r="A952" s="7" t="s">
        <v>12360</v>
      </c>
      <c r="B952" s="7" t="s">
        <v>2503</v>
      </c>
      <c r="C952" s="7"/>
      <c r="D952" s="7" t="s">
        <v>2503</v>
      </c>
      <c r="E952" s="7" t="s">
        <v>9602</v>
      </c>
      <c r="F952" s="7" t="s">
        <v>12361</v>
      </c>
      <c r="G952" s="296" t="s">
        <v>12362</v>
      </c>
      <c r="I952" s="7"/>
      <c r="J952" s="7" t="s">
        <v>192</v>
      </c>
      <c r="K952" s="7" t="s">
        <v>615</v>
      </c>
      <c r="L952" s="7" t="s">
        <v>20</v>
      </c>
      <c r="M952" s="7" t="s">
        <v>12363</v>
      </c>
      <c r="N952" s="7" t="s">
        <v>12363</v>
      </c>
    </row>
    <row r="953" ht="22.5" customHeight="1">
      <c r="A953" s="7" t="s">
        <v>12364</v>
      </c>
      <c r="B953" s="7" t="s">
        <v>2503</v>
      </c>
      <c r="C953" s="7"/>
      <c r="D953" s="7" t="s">
        <v>2503</v>
      </c>
      <c r="E953" s="7" t="s">
        <v>9602</v>
      </c>
      <c r="F953" s="7" t="s">
        <v>12365</v>
      </c>
      <c r="G953" s="296" t="s">
        <v>12366</v>
      </c>
      <c r="I953" s="7"/>
      <c r="J953" s="7" t="s">
        <v>192</v>
      </c>
      <c r="K953" s="7" t="s">
        <v>615</v>
      </c>
      <c r="L953" s="7" t="s">
        <v>22</v>
      </c>
      <c r="M953" s="7" t="s">
        <v>12367</v>
      </c>
      <c r="N953" s="7" t="s">
        <v>12367</v>
      </c>
    </row>
    <row r="954" ht="22.5" customHeight="1">
      <c r="A954" s="7" t="s">
        <v>12368</v>
      </c>
      <c r="B954" s="7" t="s">
        <v>2503</v>
      </c>
      <c r="C954" s="7"/>
      <c r="D954" s="7" t="s">
        <v>2503</v>
      </c>
      <c r="E954" s="7" t="s">
        <v>9602</v>
      </c>
      <c r="F954" s="7" t="s">
        <v>12369</v>
      </c>
      <c r="G954" s="296" t="s">
        <v>12370</v>
      </c>
      <c r="I954" s="7"/>
      <c r="J954" s="7" t="s">
        <v>192</v>
      </c>
      <c r="K954" s="7" t="s">
        <v>615</v>
      </c>
      <c r="L954" s="7" t="s">
        <v>23</v>
      </c>
      <c r="M954" s="7" t="s">
        <v>12371</v>
      </c>
      <c r="N954" s="7" t="s">
        <v>12371</v>
      </c>
    </row>
    <row r="955" ht="22.5" customHeight="1">
      <c r="A955" s="7" t="s">
        <v>12372</v>
      </c>
      <c r="B955" s="7" t="s">
        <v>2503</v>
      </c>
      <c r="C955" s="7"/>
      <c r="D955" s="7" t="s">
        <v>2503</v>
      </c>
      <c r="E955" s="7" t="s">
        <v>9602</v>
      </c>
      <c r="F955" s="7" t="s">
        <v>12373</v>
      </c>
      <c r="G955" s="296" t="s">
        <v>12374</v>
      </c>
      <c r="I955" s="7"/>
      <c r="J955" s="7" t="s">
        <v>192</v>
      </c>
      <c r="K955" s="7" t="s">
        <v>615</v>
      </c>
      <c r="L955" s="7" t="s">
        <v>26</v>
      </c>
      <c r="M955" s="7" t="s">
        <v>12375</v>
      </c>
      <c r="N955" s="7" t="s">
        <v>12375</v>
      </c>
    </row>
    <row r="956" ht="22.5" customHeight="1">
      <c r="A956" s="7" t="s">
        <v>12376</v>
      </c>
      <c r="B956" s="7" t="s">
        <v>2503</v>
      </c>
      <c r="C956" s="7"/>
      <c r="D956" s="7" t="s">
        <v>2503</v>
      </c>
      <c r="E956" s="7" t="s">
        <v>9602</v>
      </c>
      <c r="F956" s="7" t="s">
        <v>12377</v>
      </c>
      <c r="G956" s="296" t="s">
        <v>12378</v>
      </c>
      <c r="I956" s="7"/>
      <c r="J956" s="7" t="s">
        <v>192</v>
      </c>
      <c r="K956" s="7" t="s">
        <v>615</v>
      </c>
      <c r="L956" s="7" t="s">
        <v>29</v>
      </c>
      <c r="M956" s="7" t="s">
        <v>12379</v>
      </c>
      <c r="N956" s="7" t="s">
        <v>12379</v>
      </c>
    </row>
    <row r="957" ht="22.5" customHeight="1">
      <c r="A957" s="7" t="s">
        <v>12380</v>
      </c>
      <c r="B957" s="7" t="s">
        <v>2503</v>
      </c>
      <c r="C957" s="7"/>
      <c r="D957" s="7" t="s">
        <v>2503</v>
      </c>
      <c r="E957" s="7" t="s">
        <v>9602</v>
      </c>
      <c r="F957" s="7" t="s">
        <v>12381</v>
      </c>
      <c r="G957" s="296" t="s">
        <v>12382</v>
      </c>
      <c r="I957" s="7"/>
      <c r="J957" s="7" t="s">
        <v>192</v>
      </c>
      <c r="K957" s="7" t="s">
        <v>615</v>
      </c>
      <c r="L957" s="7" t="s">
        <v>31</v>
      </c>
      <c r="M957" s="7" t="s">
        <v>12383</v>
      </c>
      <c r="N957" s="7" t="s">
        <v>12383</v>
      </c>
    </row>
    <row r="958" ht="22.5" customHeight="1">
      <c r="A958" s="7" t="s">
        <v>12384</v>
      </c>
      <c r="B958" s="7" t="s">
        <v>2503</v>
      </c>
      <c r="C958" s="7"/>
      <c r="D958" s="7" t="s">
        <v>2503</v>
      </c>
      <c r="E958" s="7" t="s">
        <v>9591</v>
      </c>
      <c r="F958" s="7" t="s">
        <v>12385</v>
      </c>
      <c r="G958" s="296" t="s">
        <v>12386</v>
      </c>
      <c r="I958" s="7"/>
      <c r="J958" s="7" t="s">
        <v>132</v>
      </c>
      <c r="K958" s="7" t="s">
        <v>265</v>
      </c>
      <c r="L958" s="7" t="s">
        <v>10</v>
      </c>
      <c r="M958" s="7" t="s">
        <v>12387</v>
      </c>
      <c r="N958" s="7" t="s">
        <v>12387</v>
      </c>
    </row>
    <row r="959" ht="22.5" customHeight="1">
      <c r="A959" s="7" t="s">
        <v>12388</v>
      </c>
      <c r="B959" s="7" t="s">
        <v>2503</v>
      </c>
      <c r="C959" s="7"/>
      <c r="D959" s="7" t="s">
        <v>2503</v>
      </c>
      <c r="E959" s="7" t="s">
        <v>9591</v>
      </c>
      <c r="F959" s="7" t="s">
        <v>12389</v>
      </c>
      <c r="G959" s="296" t="s">
        <v>12390</v>
      </c>
      <c r="I959" s="7"/>
      <c r="J959" s="7" t="s">
        <v>132</v>
      </c>
      <c r="K959" s="7" t="s">
        <v>265</v>
      </c>
      <c r="L959" s="7" t="s">
        <v>14</v>
      </c>
      <c r="M959" s="7" t="s">
        <v>12391</v>
      </c>
      <c r="N959" s="7" t="s">
        <v>12391</v>
      </c>
    </row>
    <row r="960" ht="22.5" customHeight="1">
      <c r="A960" s="7" t="s">
        <v>12392</v>
      </c>
      <c r="B960" s="7" t="s">
        <v>2503</v>
      </c>
      <c r="C960" s="7"/>
      <c r="D960" s="7" t="s">
        <v>2503</v>
      </c>
      <c r="E960" s="7" t="s">
        <v>9591</v>
      </c>
      <c r="F960" s="7" t="s">
        <v>12393</v>
      </c>
      <c r="G960" s="296" t="s">
        <v>12394</v>
      </c>
      <c r="I960" s="7"/>
      <c r="J960" s="7" t="s">
        <v>132</v>
      </c>
      <c r="K960" s="7" t="s">
        <v>265</v>
      </c>
      <c r="L960" s="7" t="s">
        <v>16</v>
      </c>
      <c r="M960" s="7" t="s">
        <v>12395</v>
      </c>
      <c r="N960" s="7" t="s">
        <v>12395</v>
      </c>
    </row>
    <row r="961" ht="22.5" customHeight="1">
      <c r="A961" s="7" t="s">
        <v>12396</v>
      </c>
      <c r="B961" s="7" t="s">
        <v>2503</v>
      </c>
      <c r="C961" s="7"/>
      <c r="D961" s="7" t="s">
        <v>2503</v>
      </c>
      <c r="E961" s="7" t="s">
        <v>9591</v>
      </c>
      <c r="F961" s="7" t="s">
        <v>12397</v>
      </c>
      <c r="G961" s="296" t="s">
        <v>12398</v>
      </c>
      <c r="I961" s="7"/>
      <c r="J961" s="7" t="s">
        <v>132</v>
      </c>
      <c r="K961" s="7" t="s">
        <v>265</v>
      </c>
      <c r="L961" s="7" t="s">
        <v>19</v>
      </c>
      <c r="M961" s="7" t="s">
        <v>12399</v>
      </c>
      <c r="N961" s="7" t="s">
        <v>12399</v>
      </c>
    </row>
    <row r="962" ht="22.5" customHeight="1">
      <c r="A962" s="7" t="s">
        <v>12400</v>
      </c>
      <c r="B962" s="7" t="s">
        <v>2503</v>
      </c>
      <c r="C962" s="7"/>
      <c r="D962" s="7" t="s">
        <v>2503</v>
      </c>
      <c r="E962" s="7" t="s">
        <v>9591</v>
      </c>
      <c r="F962" s="7" t="s">
        <v>12401</v>
      </c>
      <c r="G962" s="296" t="s">
        <v>12402</v>
      </c>
      <c r="I962" s="7"/>
      <c r="J962" s="7" t="s">
        <v>132</v>
      </c>
      <c r="K962" s="7" t="s">
        <v>265</v>
      </c>
      <c r="L962" s="7" t="s">
        <v>20</v>
      </c>
      <c r="M962" s="7" t="s">
        <v>12403</v>
      </c>
      <c r="N962" s="7" t="s">
        <v>12403</v>
      </c>
    </row>
    <row r="963" ht="22.5" customHeight="1">
      <c r="A963" s="7" t="s">
        <v>12404</v>
      </c>
      <c r="B963" s="7" t="s">
        <v>2503</v>
      </c>
      <c r="C963" s="7"/>
      <c r="D963" s="7" t="s">
        <v>2503</v>
      </c>
      <c r="E963" s="7" t="s">
        <v>9591</v>
      </c>
      <c r="F963" s="7" t="s">
        <v>12405</v>
      </c>
      <c r="G963" s="296" t="s">
        <v>12406</v>
      </c>
      <c r="I963" s="7"/>
      <c r="J963" s="7" t="s">
        <v>132</v>
      </c>
      <c r="K963" s="7" t="s">
        <v>265</v>
      </c>
      <c r="L963" s="7" t="s">
        <v>21</v>
      </c>
      <c r="M963" s="7" t="s">
        <v>12407</v>
      </c>
      <c r="N963" s="7" t="s">
        <v>12407</v>
      </c>
    </row>
    <row r="964" ht="22.5" customHeight="1">
      <c r="A964" s="7" t="s">
        <v>12408</v>
      </c>
      <c r="B964" s="7" t="s">
        <v>2503</v>
      </c>
      <c r="C964" s="7"/>
      <c r="D964" s="7" t="s">
        <v>2503</v>
      </c>
      <c r="E964" s="7" t="s">
        <v>9591</v>
      </c>
      <c r="F964" s="7" t="s">
        <v>12409</v>
      </c>
      <c r="G964" s="296" t="s">
        <v>12410</v>
      </c>
      <c r="I964" s="7"/>
      <c r="J964" s="7" t="s">
        <v>132</v>
      </c>
      <c r="K964" s="7" t="s">
        <v>265</v>
      </c>
      <c r="L964" s="7" t="s">
        <v>22</v>
      </c>
      <c r="M964" s="7" t="s">
        <v>12411</v>
      </c>
      <c r="N964" s="7" t="s">
        <v>12411</v>
      </c>
    </row>
    <row r="965" ht="22.5" customHeight="1">
      <c r="A965" s="7" t="s">
        <v>12412</v>
      </c>
      <c r="B965" s="7" t="s">
        <v>2503</v>
      </c>
      <c r="C965" s="7"/>
      <c r="D965" s="7" t="s">
        <v>2503</v>
      </c>
      <c r="E965" s="7" t="s">
        <v>9591</v>
      </c>
      <c r="F965" s="7" t="s">
        <v>12413</v>
      </c>
      <c r="G965" s="296" t="s">
        <v>12414</v>
      </c>
      <c r="I965" s="7"/>
      <c r="J965" s="7" t="s">
        <v>132</v>
      </c>
      <c r="K965" s="7" t="s">
        <v>265</v>
      </c>
      <c r="L965" s="7" t="s">
        <v>23</v>
      </c>
      <c r="M965" s="7" t="s">
        <v>12415</v>
      </c>
      <c r="N965" s="7" t="s">
        <v>12415</v>
      </c>
    </row>
    <row r="966" ht="22.5" customHeight="1">
      <c r="A966" s="7" t="s">
        <v>12416</v>
      </c>
      <c r="B966" s="7" t="s">
        <v>2503</v>
      </c>
      <c r="C966" s="7"/>
      <c r="D966" s="7" t="s">
        <v>2503</v>
      </c>
      <c r="E966" s="7" t="s">
        <v>9591</v>
      </c>
      <c r="F966" s="7" t="s">
        <v>12417</v>
      </c>
      <c r="G966" s="296" t="s">
        <v>12418</v>
      </c>
      <c r="I966" s="7"/>
      <c r="J966" s="7" t="s">
        <v>132</v>
      </c>
      <c r="K966" s="7" t="s">
        <v>265</v>
      </c>
      <c r="L966" s="7" t="s">
        <v>26</v>
      </c>
      <c r="M966" s="7" t="s">
        <v>12419</v>
      </c>
      <c r="N966" s="7" t="s">
        <v>12419</v>
      </c>
    </row>
    <row r="967" ht="22.5" customHeight="1">
      <c r="A967" s="7" t="s">
        <v>12420</v>
      </c>
      <c r="B967" s="7" t="s">
        <v>2503</v>
      </c>
      <c r="C967" s="7"/>
      <c r="D967" s="7" t="s">
        <v>2503</v>
      </c>
      <c r="E967" s="7" t="s">
        <v>9591</v>
      </c>
      <c r="F967" s="7" t="s">
        <v>12421</v>
      </c>
      <c r="G967" s="296" t="s">
        <v>12422</v>
      </c>
      <c r="I967" s="7"/>
      <c r="J967" s="7" t="s">
        <v>132</v>
      </c>
      <c r="K967" s="7" t="s">
        <v>265</v>
      </c>
      <c r="L967" s="7" t="s">
        <v>29</v>
      </c>
      <c r="M967" s="7" t="s">
        <v>12423</v>
      </c>
      <c r="N967" s="7" t="s">
        <v>12423</v>
      </c>
    </row>
    <row r="968" ht="22.5" customHeight="1">
      <c r="A968" s="7" t="s">
        <v>12424</v>
      </c>
      <c r="B968" s="7" t="s">
        <v>2503</v>
      </c>
      <c r="C968" s="7"/>
      <c r="D968" s="7" t="s">
        <v>2503</v>
      </c>
      <c r="E968" s="7" t="s">
        <v>9582</v>
      </c>
      <c r="F968" s="7" t="s">
        <v>12425</v>
      </c>
      <c r="G968" s="296" t="s">
        <v>12426</v>
      </c>
      <c r="I968" s="7"/>
      <c r="J968" s="7" t="s">
        <v>151</v>
      </c>
      <c r="K968" s="7" t="s">
        <v>233</v>
      </c>
      <c r="L968" s="7" t="s">
        <v>10</v>
      </c>
      <c r="M968" s="7" t="s">
        <v>12427</v>
      </c>
      <c r="N968" s="7" t="s">
        <v>12427</v>
      </c>
    </row>
    <row r="969" ht="22.5" customHeight="1">
      <c r="A969" s="7" t="s">
        <v>12428</v>
      </c>
      <c r="B969" s="7" t="s">
        <v>2503</v>
      </c>
      <c r="C969" s="7"/>
      <c r="D969" s="7" t="s">
        <v>2503</v>
      </c>
      <c r="E969" s="7" t="s">
        <v>9582</v>
      </c>
      <c r="F969" s="7" t="s">
        <v>12429</v>
      </c>
      <c r="G969" s="296" t="s">
        <v>12430</v>
      </c>
      <c r="I969" s="7"/>
      <c r="J969" s="7" t="s">
        <v>151</v>
      </c>
      <c r="K969" s="7" t="s">
        <v>233</v>
      </c>
      <c r="L969" s="7" t="s">
        <v>14</v>
      </c>
      <c r="M969" s="7" t="s">
        <v>12431</v>
      </c>
      <c r="N969" s="7" t="s">
        <v>12431</v>
      </c>
    </row>
    <row r="970" ht="22.5" customHeight="1">
      <c r="A970" s="7" t="s">
        <v>12432</v>
      </c>
      <c r="B970" s="7" t="s">
        <v>2503</v>
      </c>
      <c r="C970" s="7"/>
      <c r="D970" s="7" t="s">
        <v>2503</v>
      </c>
      <c r="E970" s="7" t="s">
        <v>9582</v>
      </c>
      <c r="F970" s="7" t="s">
        <v>12433</v>
      </c>
      <c r="G970" s="296" t="s">
        <v>12434</v>
      </c>
      <c r="I970" s="7"/>
      <c r="J970" s="7" t="s">
        <v>151</v>
      </c>
      <c r="K970" s="7" t="s">
        <v>233</v>
      </c>
      <c r="L970" s="7" t="s">
        <v>15</v>
      </c>
      <c r="M970" s="7" t="s">
        <v>12435</v>
      </c>
      <c r="N970" s="7" t="s">
        <v>12435</v>
      </c>
    </row>
    <row r="971" ht="22.5" customHeight="1">
      <c r="A971" s="7" t="s">
        <v>12436</v>
      </c>
      <c r="B971" s="7" t="s">
        <v>2503</v>
      </c>
      <c r="C971" s="7"/>
      <c r="D971" s="7" t="s">
        <v>2503</v>
      </c>
      <c r="E971" s="7" t="s">
        <v>9582</v>
      </c>
      <c r="F971" s="7" t="s">
        <v>12437</v>
      </c>
      <c r="G971" s="296" t="s">
        <v>12438</v>
      </c>
      <c r="I971" s="7"/>
      <c r="J971" s="7" t="s">
        <v>151</v>
      </c>
      <c r="K971" s="7" t="s">
        <v>233</v>
      </c>
      <c r="L971" s="7" t="s">
        <v>17</v>
      </c>
      <c r="M971" s="7" t="s">
        <v>12439</v>
      </c>
      <c r="N971" s="7" t="s">
        <v>12439</v>
      </c>
    </row>
    <row r="972" ht="22.5" customHeight="1">
      <c r="A972" s="7" t="s">
        <v>12440</v>
      </c>
      <c r="B972" s="7" t="s">
        <v>2503</v>
      </c>
      <c r="C972" s="7"/>
      <c r="D972" s="7" t="s">
        <v>2503</v>
      </c>
      <c r="E972" s="7" t="s">
        <v>9582</v>
      </c>
      <c r="F972" s="7" t="s">
        <v>12441</v>
      </c>
      <c r="G972" s="296" t="s">
        <v>12442</v>
      </c>
      <c r="I972" s="7"/>
      <c r="J972" s="7" t="s">
        <v>151</v>
      </c>
      <c r="K972" s="7" t="s">
        <v>233</v>
      </c>
      <c r="L972" s="7" t="s">
        <v>19</v>
      </c>
      <c r="M972" s="7" t="s">
        <v>12443</v>
      </c>
      <c r="N972" s="7" t="s">
        <v>12443</v>
      </c>
    </row>
    <row r="973" ht="22.5" customHeight="1">
      <c r="A973" s="7" t="s">
        <v>12444</v>
      </c>
      <c r="B973" s="7" t="s">
        <v>2503</v>
      </c>
      <c r="C973" s="7"/>
      <c r="D973" s="7" t="s">
        <v>2503</v>
      </c>
      <c r="E973" s="7" t="s">
        <v>9582</v>
      </c>
      <c r="F973" s="7" t="s">
        <v>12445</v>
      </c>
      <c r="G973" s="296" t="s">
        <v>12446</v>
      </c>
      <c r="I973" s="7"/>
      <c r="J973" s="7" t="s">
        <v>151</v>
      </c>
      <c r="K973" s="7" t="s">
        <v>233</v>
      </c>
      <c r="L973" s="7" t="s">
        <v>20</v>
      </c>
      <c r="M973" s="7" t="s">
        <v>12447</v>
      </c>
      <c r="N973" s="7" t="s">
        <v>12447</v>
      </c>
    </row>
    <row r="974" ht="22.5" customHeight="1">
      <c r="A974" s="7" t="s">
        <v>12448</v>
      </c>
      <c r="B974" s="7" t="s">
        <v>2503</v>
      </c>
      <c r="C974" s="7"/>
      <c r="D974" s="7" t="s">
        <v>2503</v>
      </c>
      <c r="E974" s="7" t="s">
        <v>9582</v>
      </c>
      <c r="F974" s="7" t="s">
        <v>12449</v>
      </c>
      <c r="G974" s="296" t="s">
        <v>12450</v>
      </c>
      <c r="I974" s="7"/>
      <c r="J974" s="7" t="s">
        <v>151</v>
      </c>
      <c r="K974" s="7" t="s">
        <v>233</v>
      </c>
      <c r="L974" s="7" t="s">
        <v>21</v>
      </c>
      <c r="M974" s="7" t="s">
        <v>12451</v>
      </c>
      <c r="N974" s="7" t="s">
        <v>12451</v>
      </c>
    </row>
    <row r="975" ht="22.5" customHeight="1">
      <c r="A975" s="7" t="s">
        <v>12452</v>
      </c>
      <c r="B975" s="7" t="s">
        <v>2503</v>
      </c>
      <c r="C975" s="7"/>
      <c r="D975" s="7" t="s">
        <v>2503</v>
      </c>
      <c r="E975" s="7" t="s">
        <v>9582</v>
      </c>
      <c r="F975" s="7" t="s">
        <v>12453</v>
      </c>
      <c r="G975" s="296" t="s">
        <v>12454</v>
      </c>
      <c r="I975" s="7"/>
      <c r="J975" s="7" t="s">
        <v>151</v>
      </c>
      <c r="K975" s="7" t="s">
        <v>233</v>
      </c>
      <c r="L975" s="7" t="s">
        <v>22</v>
      </c>
      <c r="M975" s="7" t="s">
        <v>12455</v>
      </c>
      <c r="N975" s="7" t="s">
        <v>12455</v>
      </c>
    </row>
    <row r="976" ht="22.5" customHeight="1">
      <c r="A976" s="7" t="s">
        <v>12456</v>
      </c>
      <c r="B976" s="7" t="s">
        <v>2503</v>
      </c>
      <c r="C976" s="7"/>
      <c r="D976" s="7" t="s">
        <v>2503</v>
      </c>
      <c r="E976" s="7" t="s">
        <v>9582</v>
      </c>
      <c r="F976" s="7" t="s">
        <v>12457</v>
      </c>
      <c r="G976" s="296" t="s">
        <v>12458</v>
      </c>
      <c r="I976" s="7"/>
      <c r="J976" s="7" t="s">
        <v>151</v>
      </c>
      <c r="K976" s="7" t="s">
        <v>233</v>
      </c>
      <c r="L976" s="7" t="s">
        <v>23</v>
      </c>
      <c r="M976" s="7" t="s">
        <v>12459</v>
      </c>
      <c r="N976" s="7" t="s">
        <v>12459</v>
      </c>
    </row>
    <row r="977" ht="22.5" customHeight="1">
      <c r="A977" s="7" t="s">
        <v>12460</v>
      </c>
      <c r="B977" s="7" t="s">
        <v>2503</v>
      </c>
      <c r="C977" s="7"/>
      <c r="D977" s="7" t="s">
        <v>2503</v>
      </c>
      <c r="E977" s="7" t="s">
        <v>9582</v>
      </c>
      <c r="F977" s="7" t="s">
        <v>12461</v>
      </c>
      <c r="G977" s="296" t="s">
        <v>12462</v>
      </c>
      <c r="I977" s="7"/>
      <c r="J977" s="7" t="s">
        <v>151</v>
      </c>
      <c r="K977" s="7" t="s">
        <v>233</v>
      </c>
      <c r="L977" s="7" t="s">
        <v>26</v>
      </c>
      <c r="M977" s="7" t="s">
        <v>12463</v>
      </c>
      <c r="N977" s="7" t="s">
        <v>12463</v>
      </c>
    </row>
    <row r="978" ht="22.5" customHeight="1">
      <c r="A978" s="7" t="s">
        <v>12464</v>
      </c>
      <c r="B978" s="7" t="s">
        <v>2503</v>
      </c>
      <c r="C978" s="7"/>
      <c r="D978" s="7" t="s">
        <v>2503</v>
      </c>
      <c r="E978" s="7" t="s">
        <v>9582</v>
      </c>
      <c r="F978" s="7" t="s">
        <v>12465</v>
      </c>
      <c r="G978" s="296" t="s">
        <v>12466</v>
      </c>
      <c r="I978" s="7"/>
      <c r="J978" s="7" t="s">
        <v>151</v>
      </c>
      <c r="K978" s="7" t="s">
        <v>233</v>
      </c>
      <c r="L978" s="7" t="s">
        <v>29</v>
      </c>
      <c r="M978" s="7" t="s">
        <v>12467</v>
      </c>
      <c r="N978" s="7" t="s">
        <v>12467</v>
      </c>
    </row>
    <row r="979" ht="22.5" customHeight="1">
      <c r="A979" s="7" t="s">
        <v>12468</v>
      </c>
      <c r="B979" s="7" t="s">
        <v>2503</v>
      </c>
      <c r="C979" s="7"/>
      <c r="D979" s="7" t="s">
        <v>2503</v>
      </c>
      <c r="E979" s="7" t="s">
        <v>9582</v>
      </c>
      <c r="F979" s="7" t="s">
        <v>12469</v>
      </c>
      <c r="G979" s="296" t="s">
        <v>12470</v>
      </c>
      <c r="I979" s="7"/>
      <c r="J979" s="7" t="s">
        <v>151</v>
      </c>
      <c r="K979" s="7" t="s">
        <v>233</v>
      </c>
      <c r="L979" s="7" t="s">
        <v>30</v>
      </c>
      <c r="M979" s="7" t="s">
        <v>12471</v>
      </c>
      <c r="N979" s="7" t="s">
        <v>12471</v>
      </c>
    </row>
    <row r="980" ht="22.5" customHeight="1">
      <c r="A980" s="7" t="s">
        <v>12472</v>
      </c>
      <c r="B980" s="7" t="s">
        <v>2503</v>
      </c>
      <c r="C980" s="7"/>
      <c r="D980" s="7" t="s">
        <v>2503</v>
      </c>
      <c r="E980" s="7" t="s">
        <v>9576</v>
      </c>
      <c r="F980" s="7" t="s">
        <v>12473</v>
      </c>
      <c r="G980" s="296" t="s">
        <v>12474</v>
      </c>
      <c r="I980" s="7"/>
      <c r="J980" s="7" t="s">
        <v>121</v>
      </c>
      <c r="K980" s="7" t="s">
        <v>771</v>
      </c>
      <c r="L980" s="7" t="s">
        <v>10</v>
      </c>
      <c r="M980" s="7" t="s">
        <v>12475</v>
      </c>
      <c r="N980" s="7" t="s">
        <v>12475</v>
      </c>
    </row>
    <row r="981" ht="22.5" customHeight="1">
      <c r="A981" s="7" t="s">
        <v>12476</v>
      </c>
      <c r="B981" s="7" t="s">
        <v>2503</v>
      </c>
      <c r="C981" s="7"/>
      <c r="D981" s="7" t="s">
        <v>2503</v>
      </c>
      <c r="E981" s="7" t="s">
        <v>9576</v>
      </c>
      <c r="F981" s="7" t="s">
        <v>12477</v>
      </c>
      <c r="G981" s="296" t="s">
        <v>12478</v>
      </c>
      <c r="I981" s="7"/>
      <c r="J981" s="7" t="s">
        <v>121</v>
      </c>
      <c r="K981" s="7" t="s">
        <v>771</v>
      </c>
      <c r="L981" s="7" t="s">
        <v>14</v>
      </c>
      <c r="M981" s="7" t="s">
        <v>12479</v>
      </c>
      <c r="N981" s="7" t="s">
        <v>12479</v>
      </c>
    </row>
    <row r="982" ht="22.5" customHeight="1">
      <c r="A982" s="7" t="s">
        <v>12480</v>
      </c>
      <c r="B982" s="7" t="s">
        <v>2503</v>
      </c>
      <c r="C982" s="7"/>
      <c r="D982" s="7" t="s">
        <v>2503</v>
      </c>
      <c r="E982" s="7" t="s">
        <v>9576</v>
      </c>
      <c r="F982" s="7" t="s">
        <v>12481</v>
      </c>
      <c r="G982" s="296" t="s">
        <v>12482</v>
      </c>
      <c r="I982" s="7"/>
      <c r="J982" s="7" t="s">
        <v>121</v>
      </c>
      <c r="K982" s="7" t="s">
        <v>771</v>
      </c>
      <c r="L982" s="7" t="s">
        <v>16</v>
      </c>
      <c r="M982" s="7" t="s">
        <v>12483</v>
      </c>
      <c r="N982" s="7" t="s">
        <v>12483</v>
      </c>
    </row>
    <row r="983" ht="22.5" customHeight="1">
      <c r="A983" s="7" t="s">
        <v>12484</v>
      </c>
      <c r="B983" s="7" t="s">
        <v>2503</v>
      </c>
      <c r="C983" s="7"/>
      <c r="D983" s="7" t="s">
        <v>2503</v>
      </c>
      <c r="E983" s="7" t="s">
        <v>9576</v>
      </c>
      <c r="F983" s="7" t="s">
        <v>12485</v>
      </c>
      <c r="G983" s="296" t="s">
        <v>12486</v>
      </c>
      <c r="I983" s="7"/>
      <c r="J983" s="7" t="s">
        <v>121</v>
      </c>
      <c r="K983" s="7" t="s">
        <v>771</v>
      </c>
      <c r="L983" s="7" t="s">
        <v>19</v>
      </c>
      <c r="M983" s="7" t="s">
        <v>12487</v>
      </c>
      <c r="N983" s="7" t="s">
        <v>12487</v>
      </c>
    </row>
    <row r="984" ht="22.5" customHeight="1">
      <c r="A984" s="7" t="s">
        <v>12488</v>
      </c>
      <c r="B984" s="7" t="s">
        <v>2503</v>
      </c>
      <c r="C984" s="7"/>
      <c r="D984" s="7" t="s">
        <v>2503</v>
      </c>
      <c r="E984" s="7" t="s">
        <v>9576</v>
      </c>
      <c r="F984" s="7" t="s">
        <v>12489</v>
      </c>
      <c r="G984" s="296" t="s">
        <v>12490</v>
      </c>
      <c r="I984" s="7"/>
      <c r="J984" s="7" t="s">
        <v>121</v>
      </c>
      <c r="K984" s="7" t="s">
        <v>771</v>
      </c>
      <c r="L984" s="7" t="s">
        <v>20</v>
      </c>
      <c r="M984" s="7" t="s">
        <v>12491</v>
      </c>
      <c r="N984" s="7" t="s">
        <v>12491</v>
      </c>
    </row>
    <row r="985" ht="22.5" customHeight="1">
      <c r="A985" s="7" t="s">
        <v>12492</v>
      </c>
      <c r="B985" s="7" t="s">
        <v>2503</v>
      </c>
      <c r="C985" s="7"/>
      <c r="D985" s="7" t="s">
        <v>2503</v>
      </c>
      <c r="E985" s="7" t="s">
        <v>9576</v>
      </c>
      <c r="F985" s="7" t="s">
        <v>12493</v>
      </c>
      <c r="G985" s="296" t="s">
        <v>12494</v>
      </c>
      <c r="I985" s="7"/>
      <c r="J985" s="7" t="s">
        <v>121</v>
      </c>
      <c r="K985" s="7" t="s">
        <v>771</v>
      </c>
      <c r="L985" s="7" t="s">
        <v>21</v>
      </c>
      <c r="M985" s="7" t="s">
        <v>12495</v>
      </c>
      <c r="N985" s="7" t="s">
        <v>12495</v>
      </c>
    </row>
    <row r="986" ht="22.5" customHeight="1">
      <c r="A986" s="7" t="s">
        <v>12496</v>
      </c>
      <c r="B986" s="7" t="s">
        <v>2503</v>
      </c>
      <c r="C986" s="7"/>
      <c r="D986" s="7" t="s">
        <v>2503</v>
      </c>
      <c r="E986" s="7" t="s">
        <v>9576</v>
      </c>
      <c r="F986" s="7" t="s">
        <v>12497</v>
      </c>
      <c r="G986" s="296" t="s">
        <v>12498</v>
      </c>
      <c r="I986" s="7"/>
      <c r="J986" s="7" t="s">
        <v>121</v>
      </c>
      <c r="K986" s="7" t="s">
        <v>771</v>
      </c>
      <c r="L986" s="7" t="s">
        <v>22</v>
      </c>
      <c r="M986" s="7" t="s">
        <v>12499</v>
      </c>
      <c r="N986" s="7" t="s">
        <v>12499</v>
      </c>
    </row>
    <row r="987" ht="22.5" customHeight="1">
      <c r="A987" s="7" t="s">
        <v>12500</v>
      </c>
      <c r="B987" s="7" t="s">
        <v>2503</v>
      </c>
      <c r="C987" s="7"/>
      <c r="D987" s="7" t="s">
        <v>2503</v>
      </c>
      <c r="E987" s="7" t="s">
        <v>9576</v>
      </c>
      <c r="F987" s="7" t="s">
        <v>12501</v>
      </c>
      <c r="G987" s="296" t="s">
        <v>12502</v>
      </c>
      <c r="I987" s="7"/>
      <c r="J987" s="7" t="s">
        <v>121</v>
      </c>
      <c r="K987" s="7" t="s">
        <v>771</v>
      </c>
      <c r="L987" s="7" t="s">
        <v>23</v>
      </c>
      <c r="M987" s="7" t="s">
        <v>12503</v>
      </c>
      <c r="N987" s="7" t="s">
        <v>12503</v>
      </c>
    </row>
    <row r="988" ht="22.5" customHeight="1">
      <c r="A988" s="7" t="s">
        <v>12504</v>
      </c>
      <c r="B988" s="7" t="s">
        <v>2503</v>
      </c>
      <c r="C988" s="7"/>
      <c r="D988" s="7" t="s">
        <v>2503</v>
      </c>
      <c r="E988" s="7" t="s">
        <v>9576</v>
      </c>
      <c r="F988" s="7" t="s">
        <v>12505</v>
      </c>
      <c r="G988" s="296" t="s">
        <v>12506</v>
      </c>
      <c r="I988" s="7"/>
      <c r="J988" s="7" t="s">
        <v>121</v>
      </c>
      <c r="K988" s="7" t="s">
        <v>771</v>
      </c>
      <c r="L988" s="7" t="s">
        <v>26</v>
      </c>
      <c r="M988" s="7" t="s">
        <v>12507</v>
      </c>
      <c r="N988" s="7" t="s">
        <v>12507</v>
      </c>
    </row>
    <row r="989" ht="22.5" customHeight="1">
      <c r="A989" s="7" t="s">
        <v>12508</v>
      </c>
      <c r="B989" s="7" t="s">
        <v>2503</v>
      </c>
      <c r="C989" s="7"/>
      <c r="D989" s="7" t="s">
        <v>2503</v>
      </c>
      <c r="E989" s="7" t="s">
        <v>9576</v>
      </c>
      <c r="F989" s="7" t="s">
        <v>12509</v>
      </c>
      <c r="G989" s="296" t="s">
        <v>12510</v>
      </c>
      <c r="I989" s="7"/>
      <c r="J989" s="7" t="s">
        <v>121</v>
      </c>
      <c r="K989" s="7" t="s">
        <v>771</v>
      </c>
      <c r="L989" s="7" t="s">
        <v>29</v>
      </c>
      <c r="M989" s="7" t="s">
        <v>12511</v>
      </c>
      <c r="N989" s="7" t="s">
        <v>12511</v>
      </c>
    </row>
    <row r="990" ht="22.5" customHeight="1">
      <c r="A990" s="7" t="s">
        <v>12512</v>
      </c>
      <c r="B990" s="7" t="s">
        <v>2503</v>
      </c>
      <c r="C990" s="7"/>
      <c r="D990" s="7" t="s">
        <v>2503</v>
      </c>
      <c r="E990" s="7" t="s">
        <v>9568</v>
      </c>
      <c r="F990" s="7" t="s">
        <v>12513</v>
      </c>
      <c r="G990" s="296" t="s">
        <v>12514</v>
      </c>
      <c r="I990" s="7"/>
      <c r="J990" s="7" t="s">
        <v>34</v>
      </c>
      <c r="K990" s="7" t="s">
        <v>158</v>
      </c>
      <c r="L990" s="7" t="s">
        <v>10</v>
      </c>
      <c r="M990" s="7" t="s">
        <v>12515</v>
      </c>
      <c r="N990" s="7" t="s">
        <v>12515</v>
      </c>
    </row>
    <row r="991" ht="22.5" customHeight="1">
      <c r="A991" s="7" t="s">
        <v>12516</v>
      </c>
      <c r="B991" s="7" t="s">
        <v>2503</v>
      </c>
      <c r="C991" s="7"/>
      <c r="D991" s="7" t="s">
        <v>2503</v>
      </c>
      <c r="E991" s="7" t="s">
        <v>9568</v>
      </c>
      <c r="F991" s="7" t="s">
        <v>12517</v>
      </c>
      <c r="G991" s="296" t="s">
        <v>12518</v>
      </c>
      <c r="I991" s="7"/>
      <c r="J991" s="7" t="s">
        <v>34</v>
      </c>
      <c r="K991" s="7" t="s">
        <v>158</v>
      </c>
      <c r="L991" s="7" t="s">
        <v>14</v>
      </c>
      <c r="M991" s="7" t="s">
        <v>12519</v>
      </c>
      <c r="N991" s="7" t="s">
        <v>12519</v>
      </c>
    </row>
    <row r="992" ht="22.5" customHeight="1">
      <c r="A992" s="7" t="s">
        <v>12520</v>
      </c>
      <c r="B992" s="7" t="s">
        <v>2503</v>
      </c>
      <c r="C992" s="7"/>
      <c r="D992" s="7" t="s">
        <v>2503</v>
      </c>
      <c r="E992" s="7" t="s">
        <v>9568</v>
      </c>
      <c r="F992" s="7" t="s">
        <v>12521</v>
      </c>
      <c r="G992" s="296" t="s">
        <v>12522</v>
      </c>
      <c r="I992" s="7"/>
      <c r="J992" s="7" t="s">
        <v>34</v>
      </c>
      <c r="K992" s="7" t="s">
        <v>158</v>
      </c>
      <c r="L992" s="7" t="s">
        <v>16</v>
      </c>
      <c r="M992" s="7" t="s">
        <v>12523</v>
      </c>
      <c r="N992" s="7" t="s">
        <v>12523</v>
      </c>
    </row>
    <row r="993" ht="22.5" customHeight="1">
      <c r="A993" s="7" t="s">
        <v>12524</v>
      </c>
      <c r="B993" s="7" t="s">
        <v>2503</v>
      </c>
      <c r="C993" s="7"/>
      <c r="D993" s="7" t="s">
        <v>2503</v>
      </c>
      <c r="E993" s="7" t="s">
        <v>9568</v>
      </c>
      <c r="F993" s="7" t="s">
        <v>12525</v>
      </c>
      <c r="G993" s="296" t="s">
        <v>12526</v>
      </c>
      <c r="I993" s="7"/>
      <c r="J993" s="7" t="s">
        <v>34</v>
      </c>
      <c r="K993" s="7" t="s">
        <v>158</v>
      </c>
      <c r="L993" s="7" t="s">
        <v>19</v>
      </c>
      <c r="M993" s="7" t="s">
        <v>12527</v>
      </c>
      <c r="N993" s="7" t="s">
        <v>12527</v>
      </c>
    </row>
    <row r="994" ht="22.5" customHeight="1">
      <c r="A994" s="7" t="s">
        <v>12528</v>
      </c>
      <c r="B994" s="7" t="s">
        <v>2503</v>
      </c>
      <c r="C994" s="7"/>
      <c r="D994" s="7" t="s">
        <v>2503</v>
      </c>
      <c r="E994" s="7" t="s">
        <v>9568</v>
      </c>
      <c r="F994" s="7" t="s">
        <v>12529</v>
      </c>
      <c r="G994" s="296" t="s">
        <v>12530</v>
      </c>
      <c r="I994" s="7"/>
      <c r="J994" s="7" t="s">
        <v>34</v>
      </c>
      <c r="K994" s="7" t="s">
        <v>158</v>
      </c>
      <c r="L994" s="7" t="s">
        <v>20</v>
      </c>
      <c r="M994" s="7" t="s">
        <v>12531</v>
      </c>
      <c r="N994" s="7" t="s">
        <v>12531</v>
      </c>
    </row>
    <row r="995" ht="22.5" customHeight="1">
      <c r="A995" s="7" t="s">
        <v>12532</v>
      </c>
      <c r="B995" s="7" t="s">
        <v>2503</v>
      </c>
      <c r="C995" s="7"/>
      <c r="D995" s="7" t="s">
        <v>2503</v>
      </c>
      <c r="E995" s="7" t="s">
        <v>9568</v>
      </c>
      <c r="F995" s="7" t="s">
        <v>12533</v>
      </c>
      <c r="G995" s="296" t="s">
        <v>12534</v>
      </c>
      <c r="I995" s="7"/>
      <c r="J995" s="7" t="s">
        <v>34</v>
      </c>
      <c r="K995" s="7" t="s">
        <v>158</v>
      </c>
      <c r="L995" s="7" t="s">
        <v>22</v>
      </c>
      <c r="M995" s="7" t="s">
        <v>12535</v>
      </c>
      <c r="N995" s="7" t="s">
        <v>12535</v>
      </c>
    </row>
    <row r="996" ht="22.5" customHeight="1">
      <c r="A996" s="7" t="s">
        <v>12536</v>
      </c>
      <c r="B996" s="7" t="s">
        <v>2503</v>
      </c>
      <c r="C996" s="7"/>
      <c r="D996" s="7" t="s">
        <v>2503</v>
      </c>
      <c r="E996" s="7" t="s">
        <v>9568</v>
      </c>
      <c r="F996" s="7" t="s">
        <v>12537</v>
      </c>
      <c r="G996" s="296" t="s">
        <v>12538</v>
      </c>
      <c r="I996" s="7"/>
      <c r="J996" s="7" t="s">
        <v>34</v>
      </c>
      <c r="K996" s="7" t="s">
        <v>158</v>
      </c>
      <c r="L996" s="7" t="s">
        <v>26</v>
      </c>
      <c r="M996" s="7" t="s">
        <v>12539</v>
      </c>
      <c r="N996" s="7" t="s">
        <v>12539</v>
      </c>
    </row>
    <row r="997" ht="22.5" customHeight="1">
      <c r="A997" s="7" t="s">
        <v>12540</v>
      </c>
      <c r="B997" s="7" t="s">
        <v>2503</v>
      </c>
      <c r="C997" s="7"/>
      <c r="D997" s="7" t="s">
        <v>2503</v>
      </c>
      <c r="E997" s="7" t="s">
        <v>9568</v>
      </c>
      <c r="F997" s="7" t="s">
        <v>12541</v>
      </c>
      <c r="G997" s="296" t="s">
        <v>12542</v>
      </c>
      <c r="I997" s="7"/>
      <c r="J997" s="7" t="s">
        <v>34</v>
      </c>
      <c r="K997" s="7" t="s">
        <v>158</v>
      </c>
      <c r="L997" s="7" t="s">
        <v>29</v>
      </c>
      <c r="M997" s="7" t="s">
        <v>12543</v>
      </c>
      <c r="N997" s="7" t="s">
        <v>12543</v>
      </c>
    </row>
    <row r="998" ht="22.5" customHeight="1">
      <c r="A998" s="7" t="s">
        <v>12544</v>
      </c>
      <c r="B998" s="7" t="s">
        <v>2503</v>
      </c>
      <c r="C998" s="7"/>
      <c r="D998" s="7" t="s">
        <v>2503</v>
      </c>
      <c r="E998" s="7" t="s">
        <v>9558</v>
      </c>
      <c r="F998" s="7" t="s">
        <v>12545</v>
      </c>
      <c r="G998" s="296" t="s">
        <v>12546</v>
      </c>
      <c r="I998" s="7"/>
      <c r="J998" s="7" t="s">
        <v>278</v>
      </c>
      <c r="K998" s="7" t="s">
        <v>136</v>
      </c>
      <c r="L998" s="7" t="s">
        <v>10</v>
      </c>
      <c r="M998" s="7" t="s">
        <v>12547</v>
      </c>
      <c r="N998" s="7" t="s">
        <v>12547</v>
      </c>
    </row>
    <row r="999" ht="22.5" customHeight="1">
      <c r="A999" s="7" t="s">
        <v>12548</v>
      </c>
      <c r="B999" s="7" t="s">
        <v>2503</v>
      </c>
      <c r="C999" s="7"/>
      <c r="D999" s="7" t="s">
        <v>2503</v>
      </c>
      <c r="E999" s="7" t="s">
        <v>9558</v>
      </c>
      <c r="F999" s="7" t="s">
        <v>12549</v>
      </c>
      <c r="G999" s="296" t="s">
        <v>12550</v>
      </c>
      <c r="I999" s="7"/>
      <c r="J999" s="7" t="s">
        <v>278</v>
      </c>
      <c r="K999" s="7" t="s">
        <v>136</v>
      </c>
      <c r="L999" s="7" t="s">
        <v>12</v>
      </c>
      <c r="M999" s="7" t="s">
        <v>12551</v>
      </c>
      <c r="N999" s="7" t="s">
        <v>12551</v>
      </c>
    </row>
    <row r="1000" ht="22.5" customHeight="1">
      <c r="A1000" s="7" t="s">
        <v>12552</v>
      </c>
      <c r="B1000" s="7" t="s">
        <v>2503</v>
      </c>
      <c r="C1000" s="7"/>
      <c r="D1000" s="7" t="s">
        <v>2503</v>
      </c>
      <c r="E1000" s="7" t="s">
        <v>9558</v>
      </c>
      <c r="F1000" s="7" t="s">
        <v>12553</v>
      </c>
      <c r="G1000" s="296" t="s">
        <v>12554</v>
      </c>
      <c r="I1000" s="7"/>
      <c r="J1000" s="7" t="s">
        <v>278</v>
      </c>
      <c r="K1000" s="7" t="s">
        <v>136</v>
      </c>
      <c r="L1000" s="7" t="s">
        <v>14</v>
      </c>
      <c r="M1000" s="7" t="s">
        <v>12555</v>
      </c>
      <c r="N1000" s="7" t="s">
        <v>12555</v>
      </c>
    </row>
    <row r="1001" ht="22.5" customHeight="1">
      <c r="A1001" s="7" t="s">
        <v>12556</v>
      </c>
      <c r="B1001" s="7" t="s">
        <v>2503</v>
      </c>
      <c r="C1001" s="7"/>
      <c r="D1001" s="7" t="s">
        <v>2503</v>
      </c>
      <c r="E1001" s="7" t="s">
        <v>9558</v>
      </c>
      <c r="F1001" s="7" t="s">
        <v>12557</v>
      </c>
      <c r="G1001" s="296" t="s">
        <v>12558</v>
      </c>
      <c r="I1001" s="7"/>
      <c r="J1001" s="7" t="s">
        <v>278</v>
      </c>
      <c r="K1001" s="7" t="s">
        <v>136</v>
      </c>
      <c r="L1001" s="7" t="s">
        <v>16</v>
      </c>
      <c r="M1001" s="7" t="s">
        <v>12559</v>
      </c>
      <c r="N1001" s="7" t="s">
        <v>12559</v>
      </c>
    </row>
    <row r="1002" ht="22.5" customHeight="1">
      <c r="A1002" s="7" t="s">
        <v>12560</v>
      </c>
      <c r="B1002" s="7" t="s">
        <v>2503</v>
      </c>
      <c r="C1002" s="7"/>
      <c r="D1002" s="7" t="s">
        <v>2503</v>
      </c>
      <c r="E1002" s="7" t="s">
        <v>9558</v>
      </c>
      <c r="F1002" s="7" t="s">
        <v>12561</v>
      </c>
      <c r="G1002" s="296" t="s">
        <v>12562</v>
      </c>
      <c r="I1002" s="7"/>
      <c r="J1002" s="7" t="s">
        <v>278</v>
      </c>
      <c r="K1002" s="7" t="s">
        <v>136</v>
      </c>
      <c r="L1002" s="7" t="s">
        <v>19</v>
      </c>
      <c r="M1002" s="7" t="s">
        <v>12563</v>
      </c>
      <c r="N1002" s="7" t="s">
        <v>12563</v>
      </c>
    </row>
    <row r="1003" ht="22.5" customHeight="1">
      <c r="A1003" s="7" t="s">
        <v>12564</v>
      </c>
      <c r="B1003" s="7" t="s">
        <v>2503</v>
      </c>
      <c r="C1003" s="7"/>
      <c r="D1003" s="7" t="s">
        <v>2503</v>
      </c>
      <c r="E1003" s="7" t="s">
        <v>9558</v>
      </c>
      <c r="F1003" s="7" t="s">
        <v>12565</v>
      </c>
      <c r="G1003" s="296" t="s">
        <v>12566</v>
      </c>
      <c r="I1003" s="7"/>
      <c r="J1003" s="7" t="s">
        <v>278</v>
      </c>
      <c r="K1003" s="7" t="s">
        <v>136</v>
      </c>
      <c r="L1003" s="7" t="s">
        <v>20</v>
      </c>
      <c r="M1003" s="7" t="s">
        <v>12567</v>
      </c>
      <c r="N1003" s="7" t="s">
        <v>12567</v>
      </c>
    </row>
    <row r="1004" ht="22.5" customHeight="1">
      <c r="A1004" s="7" t="s">
        <v>12568</v>
      </c>
      <c r="B1004" s="7" t="s">
        <v>2503</v>
      </c>
      <c r="C1004" s="7"/>
      <c r="D1004" s="7" t="s">
        <v>2503</v>
      </c>
      <c r="E1004" s="7" t="s">
        <v>9558</v>
      </c>
      <c r="F1004" s="7" t="s">
        <v>12569</v>
      </c>
      <c r="G1004" s="296" t="s">
        <v>12570</v>
      </c>
      <c r="I1004" s="7"/>
      <c r="J1004" s="7" t="s">
        <v>278</v>
      </c>
      <c r="K1004" s="7" t="s">
        <v>136</v>
      </c>
      <c r="L1004" s="7" t="s">
        <v>22</v>
      </c>
      <c r="M1004" s="7" t="s">
        <v>12571</v>
      </c>
      <c r="N1004" s="7" t="s">
        <v>12571</v>
      </c>
    </row>
    <row r="1005" ht="22.5" customHeight="1">
      <c r="A1005" s="7" t="s">
        <v>12572</v>
      </c>
      <c r="B1005" s="7" t="s">
        <v>2503</v>
      </c>
      <c r="C1005" s="7"/>
      <c r="D1005" s="7" t="s">
        <v>2503</v>
      </c>
      <c r="E1005" s="7" t="s">
        <v>9558</v>
      </c>
      <c r="F1005" s="7" t="s">
        <v>12573</v>
      </c>
      <c r="G1005" s="296" t="s">
        <v>12574</v>
      </c>
      <c r="I1005" s="7"/>
      <c r="J1005" s="7" t="s">
        <v>278</v>
      </c>
      <c r="K1005" s="7" t="s">
        <v>136</v>
      </c>
      <c r="L1005" s="7" t="s">
        <v>23</v>
      </c>
      <c r="M1005" s="7" t="s">
        <v>12575</v>
      </c>
      <c r="N1005" s="7" t="s">
        <v>12575</v>
      </c>
    </row>
    <row r="1006" ht="22.5" customHeight="1">
      <c r="A1006" s="7" t="s">
        <v>12576</v>
      </c>
      <c r="B1006" s="7" t="s">
        <v>2503</v>
      </c>
      <c r="C1006" s="7"/>
      <c r="D1006" s="7" t="s">
        <v>2503</v>
      </c>
      <c r="E1006" s="7" t="s">
        <v>9558</v>
      </c>
      <c r="F1006" s="7" t="s">
        <v>12577</v>
      </c>
      <c r="G1006" s="296" t="s">
        <v>12578</v>
      </c>
      <c r="I1006" s="7"/>
      <c r="J1006" s="7" t="s">
        <v>278</v>
      </c>
      <c r="K1006" s="7" t="s">
        <v>136</v>
      </c>
      <c r="L1006" s="7" t="s">
        <v>26</v>
      </c>
      <c r="M1006" s="7" t="s">
        <v>12579</v>
      </c>
      <c r="N1006" s="7" t="s">
        <v>12579</v>
      </c>
    </row>
    <row r="1007" ht="22.5" customHeight="1">
      <c r="A1007" s="7" t="s">
        <v>12580</v>
      </c>
      <c r="B1007" s="7" t="s">
        <v>2503</v>
      </c>
      <c r="C1007" s="7"/>
      <c r="D1007" s="7" t="s">
        <v>2503</v>
      </c>
      <c r="E1007" s="7" t="s">
        <v>9558</v>
      </c>
      <c r="F1007" s="7" t="s">
        <v>12581</v>
      </c>
      <c r="G1007" s="296" t="s">
        <v>12582</v>
      </c>
      <c r="I1007" s="7"/>
      <c r="J1007" s="7" t="s">
        <v>278</v>
      </c>
      <c r="K1007" s="7" t="s">
        <v>136</v>
      </c>
      <c r="L1007" s="7" t="s">
        <v>29</v>
      </c>
      <c r="M1007" s="7" t="s">
        <v>12583</v>
      </c>
      <c r="N1007" s="7" t="s">
        <v>12583</v>
      </c>
    </row>
    <row r="1008" ht="22.5" customHeight="1">
      <c r="A1008" s="7" t="s">
        <v>12584</v>
      </c>
      <c r="B1008" s="7" t="s">
        <v>2503</v>
      </c>
      <c r="C1008" s="7"/>
      <c r="D1008" s="7" t="s">
        <v>2503</v>
      </c>
      <c r="E1008" s="7" t="s">
        <v>9545</v>
      </c>
      <c r="F1008" s="7" t="s">
        <v>12585</v>
      </c>
      <c r="G1008" s="296" t="s">
        <v>12586</v>
      </c>
      <c r="I1008" s="7"/>
      <c r="J1008" s="7" t="s">
        <v>110</v>
      </c>
      <c r="K1008" s="7" t="s">
        <v>125</v>
      </c>
      <c r="L1008" s="7" t="s">
        <v>10</v>
      </c>
      <c r="M1008" s="7" t="s">
        <v>12587</v>
      </c>
      <c r="N1008" s="7" t="s">
        <v>12587</v>
      </c>
    </row>
    <row r="1009" ht="22.5" customHeight="1">
      <c r="A1009" s="7" t="s">
        <v>12588</v>
      </c>
      <c r="B1009" s="7" t="s">
        <v>2503</v>
      </c>
      <c r="C1009" s="7"/>
      <c r="D1009" s="7" t="s">
        <v>2503</v>
      </c>
      <c r="E1009" s="7" t="s">
        <v>9545</v>
      </c>
      <c r="F1009" s="7" t="s">
        <v>12589</v>
      </c>
      <c r="G1009" s="296" t="s">
        <v>12590</v>
      </c>
      <c r="I1009" s="7"/>
      <c r="J1009" s="7" t="s">
        <v>110</v>
      </c>
      <c r="K1009" s="7" t="s">
        <v>125</v>
      </c>
      <c r="L1009" s="7" t="s">
        <v>12</v>
      </c>
      <c r="M1009" s="7" t="s">
        <v>12591</v>
      </c>
      <c r="N1009" s="7" t="s">
        <v>12591</v>
      </c>
    </row>
    <row r="1010" ht="22.5" customHeight="1">
      <c r="A1010" s="7" t="s">
        <v>12592</v>
      </c>
      <c r="B1010" s="7" t="s">
        <v>2503</v>
      </c>
      <c r="C1010" s="7"/>
      <c r="D1010" s="7" t="s">
        <v>2503</v>
      </c>
      <c r="E1010" s="7" t="s">
        <v>9545</v>
      </c>
      <c r="F1010" s="7" t="s">
        <v>12593</v>
      </c>
      <c r="G1010" s="296" t="s">
        <v>12594</v>
      </c>
      <c r="I1010" s="7"/>
      <c r="J1010" s="7" t="s">
        <v>110</v>
      </c>
      <c r="K1010" s="7" t="s">
        <v>125</v>
      </c>
      <c r="L1010" s="7" t="s">
        <v>13</v>
      </c>
      <c r="M1010" s="7" t="s">
        <v>12595</v>
      </c>
      <c r="N1010" s="7" t="s">
        <v>12595</v>
      </c>
    </row>
    <row r="1011" ht="22.5" customHeight="1">
      <c r="A1011" s="7" t="s">
        <v>12596</v>
      </c>
      <c r="B1011" s="7" t="s">
        <v>2503</v>
      </c>
      <c r="C1011" s="7"/>
      <c r="D1011" s="7" t="s">
        <v>2503</v>
      </c>
      <c r="E1011" s="7" t="s">
        <v>9545</v>
      </c>
      <c r="F1011" s="7" t="s">
        <v>12597</v>
      </c>
      <c r="G1011" s="296" t="s">
        <v>12598</v>
      </c>
      <c r="I1011" s="7"/>
      <c r="J1011" s="7" t="s">
        <v>110</v>
      </c>
      <c r="K1011" s="7" t="s">
        <v>125</v>
      </c>
      <c r="L1011" s="7" t="s">
        <v>14</v>
      </c>
      <c r="M1011" s="7" t="s">
        <v>12599</v>
      </c>
      <c r="N1011" s="7" t="s">
        <v>12599</v>
      </c>
    </row>
    <row r="1012" ht="22.5" customHeight="1">
      <c r="A1012" s="7" t="s">
        <v>12600</v>
      </c>
      <c r="B1012" s="7" t="s">
        <v>2503</v>
      </c>
      <c r="C1012" s="7"/>
      <c r="D1012" s="7" t="s">
        <v>2503</v>
      </c>
      <c r="E1012" s="7" t="s">
        <v>9545</v>
      </c>
      <c r="F1012" s="7" t="s">
        <v>12601</v>
      </c>
      <c r="G1012" s="296" t="s">
        <v>12602</v>
      </c>
      <c r="I1012" s="7"/>
      <c r="J1012" s="7" t="s">
        <v>110</v>
      </c>
      <c r="K1012" s="7" t="s">
        <v>125</v>
      </c>
      <c r="L1012" s="7" t="s">
        <v>17</v>
      </c>
      <c r="M1012" s="7" t="s">
        <v>12603</v>
      </c>
      <c r="N1012" s="7" t="s">
        <v>12603</v>
      </c>
    </row>
    <row r="1013" ht="22.5" customHeight="1">
      <c r="A1013" s="7" t="s">
        <v>12604</v>
      </c>
      <c r="B1013" s="7" t="s">
        <v>2503</v>
      </c>
      <c r="C1013" s="7"/>
      <c r="D1013" s="7" t="s">
        <v>2503</v>
      </c>
      <c r="E1013" s="7" t="s">
        <v>9545</v>
      </c>
      <c r="F1013" s="7" t="s">
        <v>12605</v>
      </c>
      <c r="G1013" s="296" t="s">
        <v>12606</v>
      </c>
      <c r="I1013" s="7"/>
      <c r="J1013" s="7" t="s">
        <v>110</v>
      </c>
      <c r="K1013" s="7" t="s">
        <v>125</v>
      </c>
      <c r="L1013" s="7" t="s">
        <v>18</v>
      </c>
      <c r="M1013" s="7" t="s">
        <v>12607</v>
      </c>
      <c r="N1013" s="7" t="s">
        <v>12607</v>
      </c>
    </row>
    <row r="1014" ht="22.5" customHeight="1">
      <c r="A1014" s="7" t="s">
        <v>12608</v>
      </c>
      <c r="B1014" s="7" t="s">
        <v>2503</v>
      </c>
      <c r="C1014" s="7"/>
      <c r="D1014" s="7" t="s">
        <v>2503</v>
      </c>
      <c r="E1014" s="7" t="s">
        <v>9545</v>
      </c>
      <c r="F1014" s="7" t="s">
        <v>12609</v>
      </c>
      <c r="G1014" s="296" t="s">
        <v>12610</v>
      </c>
      <c r="I1014" s="7"/>
      <c r="J1014" s="7" t="s">
        <v>110</v>
      </c>
      <c r="K1014" s="7" t="s">
        <v>125</v>
      </c>
      <c r="L1014" s="7" t="s">
        <v>19</v>
      </c>
      <c r="M1014" s="7" t="s">
        <v>12611</v>
      </c>
      <c r="N1014" s="7" t="s">
        <v>12611</v>
      </c>
    </row>
    <row r="1015" ht="22.5" customHeight="1">
      <c r="A1015" s="7" t="s">
        <v>12612</v>
      </c>
      <c r="B1015" s="7" t="s">
        <v>2503</v>
      </c>
      <c r="C1015" s="7"/>
      <c r="D1015" s="7" t="s">
        <v>2503</v>
      </c>
      <c r="E1015" s="7" t="s">
        <v>9545</v>
      </c>
      <c r="F1015" s="7" t="s">
        <v>12613</v>
      </c>
      <c r="G1015" s="296" t="s">
        <v>12614</v>
      </c>
      <c r="I1015" s="7"/>
      <c r="J1015" s="7" t="s">
        <v>110</v>
      </c>
      <c r="K1015" s="7" t="s">
        <v>125</v>
      </c>
      <c r="L1015" s="7" t="s">
        <v>20</v>
      </c>
      <c r="M1015" s="7" t="s">
        <v>12615</v>
      </c>
      <c r="N1015" s="7" t="s">
        <v>12615</v>
      </c>
    </row>
    <row r="1016" ht="22.5" customHeight="1">
      <c r="A1016" s="7" t="s">
        <v>12616</v>
      </c>
      <c r="B1016" s="7" t="s">
        <v>2503</v>
      </c>
      <c r="C1016" s="7"/>
      <c r="D1016" s="7" t="s">
        <v>2503</v>
      </c>
      <c r="E1016" s="7" t="s">
        <v>9545</v>
      </c>
      <c r="F1016" s="7" t="s">
        <v>12617</v>
      </c>
      <c r="G1016" s="296" t="s">
        <v>12618</v>
      </c>
      <c r="I1016" s="7"/>
      <c r="J1016" s="7" t="s">
        <v>110</v>
      </c>
      <c r="K1016" s="7" t="s">
        <v>125</v>
      </c>
      <c r="L1016" s="7" t="s">
        <v>22</v>
      </c>
      <c r="M1016" s="7" t="s">
        <v>12619</v>
      </c>
      <c r="N1016" s="7" t="s">
        <v>12619</v>
      </c>
    </row>
    <row r="1017" ht="22.5" customHeight="1">
      <c r="A1017" s="7" t="s">
        <v>12620</v>
      </c>
      <c r="B1017" s="7" t="s">
        <v>2503</v>
      </c>
      <c r="C1017" s="7"/>
      <c r="D1017" s="7" t="s">
        <v>2503</v>
      </c>
      <c r="E1017" s="7" t="s">
        <v>9545</v>
      </c>
      <c r="F1017" s="7" t="s">
        <v>12621</v>
      </c>
      <c r="G1017" s="296" t="s">
        <v>12622</v>
      </c>
      <c r="I1017" s="7"/>
      <c r="J1017" s="7" t="s">
        <v>110</v>
      </c>
      <c r="K1017" s="7" t="s">
        <v>125</v>
      </c>
      <c r="L1017" s="7" t="s">
        <v>24</v>
      </c>
      <c r="M1017" s="7" t="s">
        <v>12623</v>
      </c>
      <c r="N1017" s="7" t="s">
        <v>12623</v>
      </c>
    </row>
    <row r="1018" ht="22.5" customHeight="1">
      <c r="A1018" s="7" t="s">
        <v>12624</v>
      </c>
      <c r="B1018" s="7" t="s">
        <v>2503</v>
      </c>
      <c r="C1018" s="7"/>
      <c r="D1018" s="7" t="s">
        <v>2503</v>
      </c>
      <c r="E1018" s="7" t="s">
        <v>9545</v>
      </c>
      <c r="F1018" s="7" t="s">
        <v>12625</v>
      </c>
      <c r="G1018" s="296" t="s">
        <v>12626</v>
      </c>
      <c r="I1018" s="7"/>
      <c r="J1018" s="7" t="s">
        <v>110</v>
      </c>
      <c r="K1018" s="7" t="s">
        <v>125</v>
      </c>
      <c r="L1018" s="7" t="s">
        <v>26</v>
      </c>
      <c r="M1018" s="7" t="s">
        <v>12627</v>
      </c>
      <c r="N1018" s="7" t="s">
        <v>12627</v>
      </c>
    </row>
    <row r="1019" ht="22.5" customHeight="1">
      <c r="A1019" s="7" t="s">
        <v>12628</v>
      </c>
      <c r="B1019" s="7" t="s">
        <v>2503</v>
      </c>
      <c r="C1019" s="7"/>
      <c r="D1019" s="7" t="s">
        <v>2503</v>
      </c>
      <c r="E1019" s="7" t="s">
        <v>9545</v>
      </c>
      <c r="F1019" s="7" t="s">
        <v>12629</v>
      </c>
      <c r="G1019" s="296" t="s">
        <v>12630</v>
      </c>
      <c r="I1019" s="7"/>
      <c r="J1019" s="7" t="s">
        <v>110</v>
      </c>
      <c r="K1019" s="7" t="s">
        <v>125</v>
      </c>
      <c r="L1019" s="7" t="s">
        <v>28</v>
      </c>
      <c r="M1019" s="7" t="s">
        <v>12631</v>
      </c>
      <c r="N1019" s="7" t="s">
        <v>12631</v>
      </c>
    </row>
    <row r="1020" ht="22.5" customHeight="1">
      <c r="A1020" s="7" t="s">
        <v>12632</v>
      </c>
      <c r="B1020" s="7" t="s">
        <v>2503</v>
      </c>
      <c r="C1020" s="7"/>
      <c r="D1020" s="7" t="s">
        <v>2503</v>
      </c>
      <c r="E1020" s="7" t="s">
        <v>9545</v>
      </c>
      <c r="F1020" s="7" t="s">
        <v>12633</v>
      </c>
      <c r="G1020" s="296" t="s">
        <v>12634</v>
      </c>
      <c r="I1020" s="7"/>
      <c r="J1020" s="7" t="s">
        <v>110</v>
      </c>
      <c r="K1020" s="7" t="s">
        <v>125</v>
      </c>
      <c r="L1020" s="7" t="s">
        <v>29</v>
      </c>
      <c r="M1020" s="7" t="s">
        <v>12635</v>
      </c>
      <c r="N1020" s="7" t="s">
        <v>12635</v>
      </c>
    </row>
    <row r="1021" ht="22.5" customHeight="1">
      <c r="A1021" s="7" t="s">
        <v>12636</v>
      </c>
      <c r="B1021" s="7" t="s">
        <v>2503</v>
      </c>
      <c r="C1021" s="7"/>
      <c r="D1021" s="7" t="s">
        <v>2503</v>
      </c>
      <c r="E1021" s="7" t="s">
        <v>9545</v>
      </c>
      <c r="F1021" s="7" t="s">
        <v>12637</v>
      </c>
      <c r="G1021" s="296" t="s">
        <v>12638</v>
      </c>
      <c r="I1021" s="7"/>
      <c r="J1021" s="7" t="s">
        <v>110</v>
      </c>
      <c r="K1021" s="7" t="s">
        <v>125</v>
      </c>
      <c r="L1021" s="7" t="s">
        <v>30</v>
      </c>
      <c r="M1021" s="7" t="s">
        <v>12639</v>
      </c>
      <c r="N1021" s="7" t="s">
        <v>12639</v>
      </c>
    </row>
    <row r="1022" ht="22.5" customHeight="1">
      <c r="A1022" s="7" t="s">
        <v>12640</v>
      </c>
      <c r="B1022" s="7" t="s">
        <v>2503</v>
      </c>
      <c r="C1022" s="7"/>
      <c r="D1022" s="7" t="s">
        <v>2503</v>
      </c>
      <c r="E1022" s="7" t="s">
        <v>9533</v>
      </c>
      <c r="F1022" s="7" t="s">
        <v>12641</v>
      </c>
      <c r="G1022" s="296" t="s">
        <v>12642</v>
      </c>
      <c r="I1022" s="7"/>
      <c r="J1022" s="7" t="s">
        <v>56</v>
      </c>
      <c r="K1022" s="7" t="s">
        <v>376</v>
      </c>
      <c r="L1022" s="7" t="s">
        <v>10</v>
      </c>
      <c r="M1022" s="7" t="s">
        <v>12643</v>
      </c>
      <c r="N1022" s="7" t="s">
        <v>12643</v>
      </c>
    </row>
    <row r="1023" ht="22.5" customHeight="1">
      <c r="A1023" s="7" t="s">
        <v>12644</v>
      </c>
      <c r="B1023" s="7" t="s">
        <v>2503</v>
      </c>
      <c r="C1023" s="7"/>
      <c r="D1023" s="7" t="s">
        <v>2503</v>
      </c>
      <c r="E1023" s="7" t="s">
        <v>9533</v>
      </c>
      <c r="F1023" s="7" t="s">
        <v>12645</v>
      </c>
      <c r="G1023" s="296" t="s">
        <v>12646</v>
      </c>
      <c r="I1023" s="7"/>
      <c r="J1023" s="7" t="s">
        <v>56</v>
      </c>
      <c r="K1023" s="7" t="s">
        <v>376</v>
      </c>
      <c r="L1023" s="7" t="s">
        <v>12</v>
      </c>
      <c r="M1023" s="7" t="s">
        <v>12647</v>
      </c>
      <c r="N1023" s="7" t="s">
        <v>12647</v>
      </c>
    </row>
    <row r="1024" ht="22.5" customHeight="1">
      <c r="A1024" s="7" t="s">
        <v>12648</v>
      </c>
      <c r="B1024" s="7" t="s">
        <v>2503</v>
      </c>
      <c r="C1024" s="7"/>
      <c r="D1024" s="7" t="s">
        <v>2503</v>
      </c>
      <c r="E1024" s="7" t="s">
        <v>9533</v>
      </c>
      <c r="F1024" s="7" t="s">
        <v>12649</v>
      </c>
      <c r="G1024" s="296" t="s">
        <v>12650</v>
      </c>
      <c r="I1024" s="7"/>
      <c r="J1024" s="7" t="s">
        <v>56</v>
      </c>
      <c r="K1024" s="7" t="s">
        <v>376</v>
      </c>
      <c r="L1024" s="7" t="s">
        <v>14</v>
      </c>
      <c r="M1024" s="7" t="s">
        <v>12651</v>
      </c>
      <c r="N1024" s="7" t="s">
        <v>12651</v>
      </c>
    </row>
    <row r="1025" ht="22.5" customHeight="1">
      <c r="A1025" s="7" t="s">
        <v>12652</v>
      </c>
      <c r="B1025" s="7" t="s">
        <v>2503</v>
      </c>
      <c r="C1025" s="7"/>
      <c r="D1025" s="7" t="s">
        <v>2503</v>
      </c>
      <c r="E1025" s="7" t="s">
        <v>9533</v>
      </c>
      <c r="F1025" s="7" t="s">
        <v>12653</v>
      </c>
      <c r="G1025" s="296" t="s">
        <v>12654</v>
      </c>
      <c r="I1025" s="7"/>
      <c r="J1025" s="7" t="s">
        <v>56</v>
      </c>
      <c r="K1025" s="7" t="s">
        <v>376</v>
      </c>
      <c r="L1025" s="7" t="s">
        <v>17</v>
      </c>
      <c r="M1025" s="7" t="s">
        <v>12655</v>
      </c>
      <c r="N1025" s="7" t="s">
        <v>12655</v>
      </c>
    </row>
    <row r="1026" ht="22.5" customHeight="1">
      <c r="A1026" s="7" t="s">
        <v>12656</v>
      </c>
      <c r="B1026" s="7" t="s">
        <v>2503</v>
      </c>
      <c r="C1026" s="7"/>
      <c r="D1026" s="7" t="s">
        <v>2503</v>
      </c>
      <c r="E1026" s="7" t="s">
        <v>9533</v>
      </c>
      <c r="F1026" s="7" t="s">
        <v>12657</v>
      </c>
      <c r="G1026" s="296" t="s">
        <v>12658</v>
      </c>
      <c r="I1026" s="7"/>
      <c r="J1026" s="7" t="s">
        <v>56</v>
      </c>
      <c r="K1026" s="7" t="s">
        <v>376</v>
      </c>
      <c r="L1026" s="7" t="s">
        <v>18</v>
      </c>
      <c r="M1026" s="7" t="s">
        <v>12659</v>
      </c>
      <c r="N1026" s="7" t="s">
        <v>12659</v>
      </c>
    </row>
    <row r="1027" ht="22.5" customHeight="1">
      <c r="A1027" s="7" t="s">
        <v>12660</v>
      </c>
      <c r="B1027" s="7" t="s">
        <v>2503</v>
      </c>
      <c r="C1027" s="7"/>
      <c r="D1027" s="7" t="s">
        <v>2503</v>
      </c>
      <c r="E1027" s="7" t="s">
        <v>9533</v>
      </c>
      <c r="F1027" s="7" t="s">
        <v>12661</v>
      </c>
      <c r="G1027" s="296" t="s">
        <v>12662</v>
      </c>
      <c r="I1027" s="7"/>
      <c r="J1027" s="7" t="s">
        <v>56</v>
      </c>
      <c r="K1027" s="7" t="s">
        <v>376</v>
      </c>
      <c r="L1027" s="7" t="s">
        <v>19</v>
      </c>
      <c r="M1027" s="7" t="s">
        <v>12663</v>
      </c>
      <c r="N1027" s="7" t="s">
        <v>12663</v>
      </c>
    </row>
    <row r="1028" ht="22.5" customHeight="1">
      <c r="A1028" s="7" t="s">
        <v>12664</v>
      </c>
      <c r="B1028" s="7" t="s">
        <v>2503</v>
      </c>
      <c r="C1028" s="7"/>
      <c r="D1028" s="7" t="s">
        <v>2503</v>
      </c>
      <c r="E1028" s="7" t="s">
        <v>9533</v>
      </c>
      <c r="F1028" s="7" t="s">
        <v>12665</v>
      </c>
      <c r="G1028" s="296" t="s">
        <v>12666</v>
      </c>
      <c r="I1028" s="7"/>
      <c r="J1028" s="7" t="s">
        <v>56</v>
      </c>
      <c r="K1028" s="7" t="s">
        <v>376</v>
      </c>
      <c r="L1028" s="7" t="s">
        <v>20</v>
      </c>
      <c r="M1028" s="7" t="s">
        <v>12667</v>
      </c>
      <c r="N1028" s="7" t="s">
        <v>12667</v>
      </c>
    </row>
    <row r="1029" ht="22.5" customHeight="1">
      <c r="A1029" s="7" t="s">
        <v>12668</v>
      </c>
      <c r="B1029" s="7" t="s">
        <v>2503</v>
      </c>
      <c r="C1029" s="7"/>
      <c r="D1029" s="7" t="s">
        <v>2503</v>
      </c>
      <c r="E1029" s="7" t="s">
        <v>9533</v>
      </c>
      <c r="F1029" s="7" t="s">
        <v>12669</v>
      </c>
      <c r="G1029" s="296" t="s">
        <v>12670</v>
      </c>
      <c r="I1029" s="7"/>
      <c r="J1029" s="7" t="s">
        <v>56</v>
      </c>
      <c r="K1029" s="7" t="s">
        <v>376</v>
      </c>
      <c r="L1029" s="7" t="s">
        <v>22</v>
      </c>
      <c r="M1029" s="7" t="s">
        <v>12671</v>
      </c>
      <c r="N1029" s="7" t="s">
        <v>12671</v>
      </c>
    </row>
    <row r="1030" ht="22.5" customHeight="1">
      <c r="A1030" s="7" t="s">
        <v>12672</v>
      </c>
      <c r="B1030" s="7" t="s">
        <v>2503</v>
      </c>
      <c r="C1030" s="7"/>
      <c r="D1030" s="7" t="s">
        <v>2503</v>
      </c>
      <c r="E1030" s="7" t="s">
        <v>9533</v>
      </c>
      <c r="F1030" s="7" t="s">
        <v>12673</v>
      </c>
      <c r="G1030" s="296" t="s">
        <v>12674</v>
      </c>
      <c r="I1030" s="7"/>
      <c r="J1030" s="7" t="s">
        <v>56</v>
      </c>
      <c r="K1030" s="7" t="s">
        <v>376</v>
      </c>
      <c r="L1030" s="7" t="s">
        <v>23</v>
      </c>
      <c r="M1030" s="7" t="s">
        <v>12675</v>
      </c>
      <c r="N1030" s="7" t="s">
        <v>12675</v>
      </c>
    </row>
    <row r="1031" ht="22.5" customHeight="1">
      <c r="A1031" s="7" t="s">
        <v>12676</v>
      </c>
      <c r="B1031" s="7" t="s">
        <v>2503</v>
      </c>
      <c r="C1031" s="7"/>
      <c r="D1031" s="7" t="s">
        <v>2503</v>
      </c>
      <c r="E1031" s="7" t="s">
        <v>9533</v>
      </c>
      <c r="F1031" s="7" t="s">
        <v>12677</v>
      </c>
      <c r="G1031" s="296" t="s">
        <v>12678</v>
      </c>
      <c r="I1031" s="7"/>
      <c r="J1031" s="7" t="s">
        <v>56</v>
      </c>
      <c r="K1031" s="7" t="s">
        <v>376</v>
      </c>
      <c r="L1031" s="7" t="s">
        <v>26</v>
      </c>
      <c r="M1031" s="7" t="s">
        <v>12679</v>
      </c>
      <c r="N1031" s="7" t="s">
        <v>12679</v>
      </c>
    </row>
    <row r="1032" ht="22.5" customHeight="1">
      <c r="A1032" s="7" t="s">
        <v>12680</v>
      </c>
      <c r="B1032" s="7" t="s">
        <v>2503</v>
      </c>
      <c r="C1032" s="7"/>
      <c r="D1032" s="7" t="s">
        <v>2503</v>
      </c>
      <c r="E1032" s="7" t="s">
        <v>9533</v>
      </c>
      <c r="F1032" s="7" t="s">
        <v>12681</v>
      </c>
      <c r="G1032" s="296" t="s">
        <v>12682</v>
      </c>
      <c r="I1032" s="7"/>
      <c r="J1032" s="7" t="s">
        <v>56</v>
      </c>
      <c r="K1032" s="7" t="s">
        <v>376</v>
      </c>
      <c r="L1032" s="7" t="s">
        <v>28</v>
      </c>
      <c r="M1032" s="7" t="s">
        <v>12683</v>
      </c>
      <c r="N1032" s="7" t="s">
        <v>12683</v>
      </c>
    </row>
    <row r="1033" ht="22.5" customHeight="1">
      <c r="A1033" s="7" t="s">
        <v>12684</v>
      </c>
      <c r="B1033" s="7" t="s">
        <v>2503</v>
      </c>
      <c r="C1033" s="7"/>
      <c r="D1033" s="7" t="s">
        <v>2503</v>
      </c>
      <c r="E1033" s="7" t="s">
        <v>9533</v>
      </c>
      <c r="F1033" s="7" t="s">
        <v>12685</v>
      </c>
      <c r="G1033" s="296" t="s">
        <v>12686</v>
      </c>
      <c r="I1033" s="7"/>
      <c r="J1033" s="7" t="s">
        <v>56</v>
      </c>
      <c r="K1033" s="7" t="s">
        <v>376</v>
      </c>
      <c r="L1033" s="7" t="s">
        <v>29</v>
      </c>
      <c r="M1033" s="7" t="s">
        <v>12687</v>
      </c>
      <c r="N1033" s="7" t="s">
        <v>12687</v>
      </c>
    </row>
    <row r="1034" ht="22.5" customHeight="1">
      <c r="A1034" s="7" t="s">
        <v>12688</v>
      </c>
      <c r="B1034" s="7" t="s">
        <v>2503</v>
      </c>
      <c r="C1034" s="7"/>
      <c r="D1034" s="7" t="s">
        <v>2503</v>
      </c>
      <c r="E1034" s="7" t="s">
        <v>9533</v>
      </c>
      <c r="F1034" s="7" t="s">
        <v>12689</v>
      </c>
      <c r="G1034" s="296" t="s">
        <v>12690</v>
      </c>
      <c r="I1034" s="7"/>
      <c r="J1034" s="7" t="s">
        <v>56</v>
      </c>
      <c r="K1034" s="7" t="s">
        <v>376</v>
      </c>
      <c r="L1034" s="7" t="s">
        <v>30</v>
      </c>
      <c r="M1034" s="7" t="s">
        <v>12691</v>
      </c>
      <c r="N1034" s="7" t="s">
        <v>12691</v>
      </c>
    </row>
    <row r="1035" ht="22.5" customHeight="1">
      <c r="A1035" s="7" t="s">
        <v>12692</v>
      </c>
      <c r="B1035" s="7" t="s">
        <v>2503</v>
      </c>
      <c r="C1035" s="7"/>
      <c r="D1035" s="7" t="s">
        <v>2503</v>
      </c>
      <c r="E1035" s="7" t="s">
        <v>9520</v>
      </c>
      <c r="F1035" s="7" t="s">
        <v>12693</v>
      </c>
      <c r="G1035" s="296" t="s">
        <v>12694</v>
      </c>
      <c r="I1035" s="7"/>
      <c r="J1035" s="7" t="s">
        <v>126</v>
      </c>
      <c r="K1035" s="7" t="s">
        <v>204</v>
      </c>
      <c r="L1035" s="7" t="s">
        <v>10</v>
      </c>
      <c r="M1035" s="7" t="s">
        <v>12695</v>
      </c>
      <c r="N1035" s="7" t="s">
        <v>12695</v>
      </c>
    </row>
    <row r="1036" ht="22.5" customHeight="1">
      <c r="A1036" s="7" t="s">
        <v>12696</v>
      </c>
      <c r="B1036" s="7" t="s">
        <v>2503</v>
      </c>
      <c r="C1036" s="7"/>
      <c r="D1036" s="7" t="s">
        <v>2503</v>
      </c>
      <c r="E1036" s="7" t="s">
        <v>9520</v>
      </c>
      <c r="F1036" s="7" t="s">
        <v>12697</v>
      </c>
      <c r="G1036" s="296" t="s">
        <v>12698</v>
      </c>
      <c r="I1036" s="7"/>
      <c r="J1036" s="7" t="s">
        <v>126</v>
      </c>
      <c r="K1036" s="7" t="s">
        <v>204</v>
      </c>
      <c r="L1036" s="7" t="s">
        <v>12</v>
      </c>
      <c r="M1036" s="7" t="s">
        <v>12699</v>
      </c>
      <c r="N1036" s="7" t="s">
        <v>12699</v>
      </c>
    </row>
    <row r="1037" ht="22.5" customHeight="1">
      <c r="A1037" s="7" t="s">
        <v>12700</v>
      </c>
      <c r="B1037" s="7" t="s">
        <v>2503</v>
      </c>
      <c r="C1037" s="7"/>
      <c r="D1037" s="7" t="s">
        <v>2503</v>
      </c>
      <c r="E1037" s="7" t="s">
        <v>9520</v>
      </c>
      <c r="F1037" s="7" t="s">
        <v>12701</v>
      </c>
      <c r="G1037" s="296" t="s">
        <v>12702</v>
      </c>
      <c r="I1037" s="7"/>
      <c r="J1037" s="7" t="s">
        <v>126</v>
      </c>
      <c r="K1037" s="7" t="s">
        <v>204</v>
      </c>
      <c r="L1037" s="7" t="s">
        <v>13</v>
      </c>
      <c r="M1037" s="7" t="s">
        <v>12703</v>
      </c>
      <c r="N1037" s="7" t="s">
        <v>12703</v>
      </c>
    </row>
    <row r="1038" ht="22.5" customHeight="1">
      <c r="A1038" s="7" t="s">
        <v>12704</v>
      </c>
      <c r="B1038" s="7" t="s">
        <v>2503</v>
      </c>
      <c r="C1038" s="7"/>
      <c r="D1038" s="7" t="s">
        <v>2503</v>
      </c>
      <c r="E1038" s="7" t="s">
        <v>9520</v>
      </c>
      <c r="F1038" s="7" t="s">
        <v>12705</v>
      </c>
      <c r="G1038" s="296" t="s">
        <v>12706</v>
      </c>
      <c r="I1038" s="7"/>
      <c r="J1038" s="7" t="s">
        <v>126</v>
      </c>
      <c r="K1038" s="7" t="s">
        <v>204</v>
      </c>
      <c r="L1038" s="7" t="s">
        <v>14</v>
      </c>
      <c r="M1038" s="7" t="s">
        <v>12707</v>
      </c>
      <c r="N1038" s="7" t="s">
        <v>12707</v>
      </c>
    </row>
    <row r="1039" ht="22.5" customHeight="1">
      <c r="A1039" s="7" t="s">
        <v>12708</v>
      </c>
      <c r="B1039" s="7" t="s">
        <v>2503</v>
      </c>
      <c r="C1039" s="7"/>
      <c r="D1039" s="7" t="s">
        <v>2503</v>
      </c>
      <c r="E1039" s="7" t="s">
        <v>9520</v>
      </c>
      <c r="F1039" s="7" t="s">
        <v>12709</v>
      </c>
      <c r="G1039" s="296" t="s">
        <v>12710</v>
      </c>
      <c r="I1039" s="7"/>
      <c r="J1039" s="7" t="s">
        <v>126</v>
      </c>
      <c r="K1039" s="7" t="s">
        <v>204</v>
      </c>
      <c r="L1039" s="7" t="s">
        <v>17</v>
      </c>
      <c r="M1039" s="7" t="s">
        <v>12711</v>
      </c>
      <c r="N1039" s="7" t="s">
        <v>12711</v>
      </c>
    </row>
    <row r="1040" ht="22.5" customHeight="1">
      <c r="A1040" s="7" t="s">
        <v>12712</v>
      </c>
      <c r="B1040" s="7" t="s">
        <v>2503</v>
      </c>
      <c r="C1040" s="7"/>
      <c r="D1040" s="7" t="s">
        <v>2503</v>
      </c>
      <c r="E1040" s="7" t="s">
        <v>9520</v>
      </c>
      <c r="F1040" s="7" t="s">
        <v>12713</v>
      </c>
      <c r="G1040" s="296" t="s">
        <v>12714</v>
      </c>
      <c r="I1040" s="7"/>
      <c r="J1040" s="7" t="s">
        <v>126</v>
      </c>
      <c r="K1040" s="7" t="s">
        <v>204</v>
      </c>
      <c r="L1040" s="7" t="s">
        <v>18</v>
      </c>
      <c r="M1040" s="7" t="s">
        <v>12715</v>
      </c>
      <c r="N1040" s="7" t="s">
        <v>12715</v>
      </c>
    </row>
    <row r="1041" ht="22.5" customHeight="1">
      <c r="A1041" s="7" t="s">
        <v>12716</v>
      </c>
      <c r="B1041" s="7" t="s">
        <v>2503</v>
      </c>
      <c r="C1041" s="7"/>
      <c r="D1041" s="7" t="s">
        <v>2503</v>
      </c>
      <c r="E1041" s="7" t="s">
        <v>9520</v>
      </c>
      <c r="F1041" s="7" t="s">
        <v>12717</v>
      </c>
      <c r="G1041" s="296" t="s">
        <v>12718</v>
      </c>
      <c r="I1041" s="7"/>
      <c r="J1041" s="7" t="s">
        <v>126</v>
      </c>
      <c r="K1041" s="7" t="s">
        <v>204</v>
      </c>
      <c r="L1041" s="7" t="s">
        <v>19</v>
      </c>
      <c r="M1041" s="7" t="s">
        <v>12719</v>
      </c>
      <c r="N1041" s="7" t="s">
        <v>12719</v>
      </c>
    </row>
    <row r="1042" ht="22.5" customHeight="1">
      <c r="A1042" s="7" t="s">
        <v>12720</v>
      </c>
      <c r="B1042" s="7" t="s">
        <v>2503</v>
      </c>
      <c r="C1042" s="7"/>
      <c r="D1042" s="7" t="s">
        <v>2503</v>
      </c>
      <c r="E1042" s="7" t="s">
        <v>9520</v>
      </c>
      <c r="F1042" s="7" t="s">
        <v>12721</v>
      </c>
      <c r="G1042" s="296" t="s">
        <v>12722</v>
      </c>
      <c r="I1042" s="7"/>
      <c r="J1042" s="7" t="s">
        <v>126</v>
      </c>
      <c r="K1042" s="7" t="s">
        <v>204</v>
      </c>
      <c r="L1042" s="7" t="s">
        <v>20</v>
      </c>
      <c r="M1042" s="7" t="s">
        <v>12723</v>
      </c>
      <c r="N1042" s="7" t="s">
        <v>12723</v>
      </c>
    </row>
    <row r="1043" ht="22.5" customHeight="1">
      <c r="A1043" s="7" t="s">
        <v>12724</v>
      </c>
      <c r="B1043" s="7" t="s">
        <v>2503</v>
      </c>
      <c r="C1043" s="7"/>
      <c r="D1043" s="7" t="s">
        <v>2503</v>
      </c>
      <c r="E1043" s="7" t="s">
        <v>9520</v>
      </c>
      <c r="F1043" s="7" t="s">
        <v>12725</v>
      </c>
      <c r="G1043" s="296" t="s">
        <v>12726</v>
      </c>
      <c r="I1043" s="7"/>
      <c r="J1043" s="7" t="s">
        <v>126</v>
      </c>
      <c r="K1043" s="7" t="s">
        <v>204</v>
      </c>
      <c r="L1043" s="7" t="s">
        <v>22</v>
      </c>
      <c r="M1043" s="7" t="s">
        <v>12727</v>
      </c>
      <c r="N1043" s="7" t="s">
        <v>12727</v>
      </c>
    </row>
    <row r="1044" ht="22.5" customHeight="1">
      <c r="A1044" s="7" t="s">
        <v>12728</v>
      </c>
      <c r="B1044" s="7" t="s">
        <v>2503</v>
      </c>
      <c r="C1044" s="7"/>
      <c r="D1044" s="7" t="s">
        <v>2503</v>
      </c>
      <c r="E1044" s="7" t="s">
        <v>9520</v>
      </c>
      <c r="F1044" s="7" t="s">
        <v>12729</v>
      </c>
      <c r="G1044" s="296" t="s">
        <v>12730</v>
      </c>
      <c r="I1044" s="7"/>
      <c r="J1044" s="7" t="s">
        <v>126</v>
      </c>
      <c r="K1044" s="7" t="s">
        <v>204</v>
      </c>
      <c r="L1044" s="7" t="s">
        <v>24</v>
      </c>
      <c r="M1044" s="7" t="s">
        <v>12731</v>
      </c>
      <c r="N1044" s="7" t="s">
        <v>12731</v>
      </c>
    </row>
    <row r="1045" ht="22.5" customHeight="1">
      <c r="A1045" s="7" t="s">
        <v>12732</v>
      </c>
      <c r="B1045" s="7" t="s">
        <v>2503</v>
      </c>
      <c r="C1045" s="7"/>
      <c r="D1045" s="7" t="s">
        <v>2503</v>
      </c>
      <c r="E1045" s="7" t="s">
        <v>9520</v>
      </c>
      <c r="F1045" s="7" t="s">
        <v>12733</v>
      </c>
      <c r="G1045" s="296" t="s">
        <v>12734</v>
      </c>
      <c r="I1045" s="7"/>
      <c r="J1045" s="7" t="s">
        <v>126</v>
      </c>
      <c r="K1045" s="7" t="s">
        <v>204</v>
      </c>
      <c r="L1045" s="7" t="s">
        <v>26</v>
      </c>
      <c r="M1045" s="7" t="s">
        <v>12735</v>
      </c>
      <c r="N1045" s="7" t="s">
        <v>12735</v>
      </c>
    </row>
    <row r="1046" ht="22.5" customHeight="1">
      <c r="A1046" s="7" t="s">
        <v>12736</v>
      </c>
      <c r="B1046" s="7" t="s">
        <v>2503</v>
      </c>
      <c r="C1046" s="7"/>
      <c r="D1046" s="7" t="s">
        <v>2503</v>
      </c>
      <c r="E1046" s="7" t="s">
        <v>9520</v>
      </c>
      <c r="F1046" s="7" t="s">
        <v>12737</v>
      </c>
      <c r="G1046" s="296" t="s">
        <v>12738</v>
      </c>
      <c r="I1046" s="7"/>
      <c r="J1046" s="7" t="s">
        <v>126</v>
      </c>
      <c r="K1046" s="7" t="s">
        <v>204</v>
      </c>
      <c r="L1046" s="7" t="s">
        <v>28</v>
      </c>
      <c r="M1046" s="7" t="s">
        <v>12739</v>
      </c>
      <c r="N1046" s="7" t="s">
        <v>12739</v>
      </c>
    </row>
    <row r="1047" ht="22.5" customHeight="1">
      <c r="A1047" s="7" t="s">
        <v>12740</v>
      </c>
      <c r="B1047" s="7" t="s">
        <v>2503</v>
      </c>
      <c r="C1047" s="7"/>
      <c r="D1047" s="7" t="s">
        <v>2503</v>
      </c>
      <c r="E1047" s="7" t="s">
        <v>9520</v>
      </c>
      <c r="F1047" s="7" t="s">
        <v>12741</v>
      </c>
      <c r="G1047" s="296" t="s">
        <v>12742</v>
      </c>
      <c r="I1047" s="7"/>
      <c r="J1047" s="7" t="s">
        <v>126</v>
      </c>
      <c r="K1047" s="7" t="s">
        <v>204</v>
      </c>
      <c r="L1047" s="7" t="s">
        <v>29</v>
      </c>
      <c r="M1047" s="7" t="s">
        <v>12743</v>
      </c>
      <c r="N1047" s="7" t="s">
        <v>12743</v>
      </c>
    </row>
    <row r="1048" ht="22.5" customHeight="1">
      <c r="A1048" s="7" t="s">
        <v>12744</v>
      </c>
      <c r="B1048" s="7" t="s">
        <v>2503</v>
      </c>
      <c r="C1048" s="7"/>
      <c r="D1048" s="7" t="s">
        <v>2503</v>
      </c>
      <c r="E1048" s="7" t="s">
        <v>9520</v>
      </c>
      <c r="F1048" s="7" t="s">
        <v>12745</v>
      </c>
      <c r="G1048" s="296" t="s">
        <v>12746</v>
      </c>
      <c r="I1048" s="7"/>
      <c r="J1048" s="7" t="s">
        <v>126</v>
      </c>
      <c r="K1048" s="7" t="s">
        <v>204</v>
      </c>
      <c r="L1048" s="7" t="s">
        <v>30</v>
      </c>
      <c r="M1048" s="7" t="s">
        <v>12747</v>
      </c>
      <c r="N1048" s="7" t="s">
        <v>12747</v>
      </c>
    </row>
    <row r="1049" ht="22.5" customHeight="1">
      <c r="A1049" s="7" t="s">
        <v>12748</v>
      </c>
      <c r="B1049" s="7" t="s">
        <v>2503</v>
      </c>
      <c r="C1049" s="7"/>
      <c r="D1049" s="7" t="s">
        <v>2503</v>
      </c>
      <c r="E1049" s="7" t="s">
        <v>9508</v>
      </c>
      <c r="F1049" s="7" t="s">
        <v>12749</v>
      </c>
      <c r="G1049" s="296" t="s">
        <v>12750</v>
      </c>
      <c r="I1049" s="7"/>
      <c r="J1049" s="7" t="s">
        <v>62</v>
      </c>
      <c r="K1049" s="7" t="s">
        <v>771</v>
      </c>
      <c r="L1049" s="7" t="s">
        <v>10</v>
      </c>
      <c r="M1049" s="7" t="s">
        <v>12751</v>
      </c>
      <c r="N1049" s="7" t="s">
        <v>12751</v>
      </c>
    </row>
    <row r="1050" ht="22.5" customHeight="1">
      <c r="A1050" s="7" t="s">
        <v>12752</v>
      </c>
      <c r="B1050" s="7" t="s">
        <v>2503</v>
      </c>
      <c r="C1050" s="7"/>
      <c r="D1050" s="7" t="s">
        <v>2503</v>
      </c>
      <c r="E1050" s="7" t="s">
        <v>9508</v>
      </c>
      <c r="F1050" s="7" t="s">
        <v>12753</v>
      </c>
      <c r="G1050" s="296" t="s">
        <v>12754</v>
      </c>
      <c r="I1050" s="7"/>
      <c r="J1050" s="7" t="s">
        <v>62</v>
      </c>
      <c r="K1050" s="7" t="s">
        <v>771</v>
      </c>
      <c r="L1050" s="7" t="s">
        <v>12</v>
      </c>
      <c r="M1050" s="7" t="s">
        <v>12755</v>
      </c>
      <c r="N1050" s="7" t="s">
        <v>12755</v>
      </c>
    </row>
    <row r="1051" ht="22.5" customHeight="1">
      <c r="A1051" s="7" t="s">
        <v>12756</v>
      </c>
      <c r="B1051" s="7" t="s">
        <v>2503</v>
      </c>
      <c r="C1051" s="7"/>
      <c r="D1051" s="7" t="s">
        <v>2503</v>
      </c>
      <c r="E1051" s="7" t="s">
        <v>9508</v>
      </c>
      <c r="F1051" s="7" t="s">
        <v>12757</v>
      </c>
      <c r="G1051" s="296" t="s">
        <v>12758</v>
      </c>
      <c r="I1051" s="7"/>
      <c r="J1051" s="7" t="s">
        <v>62</v>
      </c>
      <c r="K1051" s="7" t="s">
        <v>771</v>
      </c>
      <c r="L1051" s="7" t="s">
        <v>14</v>
      </c>
      <c r="M1051" s="7" t="s">
        <v>12759</v>
      </c>
      <c r="N1051" s="7" t="s">
        <v>12759</v>
      </c>
    </row>
    <row r="1052" ht="22.5" customHeight="1">
      <c r="A1052" s="7" t="s">
        <v>12760</v>
      </c>
      <c r="B1052" s="7" t="s">
        <v>2503</v>
      </c>
      <c r="C1052" s="7"/>
      <c r="D1052" s="7" t="s">
        <v>2503</v>
      </c>
      <c r="E1052" s="7" t="s">
        <v>9508</v>
      </c>
      <c r="F1052" s="7" t="s">
        <v>12761</v>
      </c>
      <c r="G1052" s="296" t="s">
        <v>12762</v>
      </c>
      <c r="I1052" s="7"/>
      <c r="J1052" s="7" t="s">
        <v>62</v>
      </c>
      <c r="K1052" s="7" t="s">
        <v>771</v>
      </c>
      <c r="L1052" s="7" t="s">
        <v>17</v>
      </c>
      <c r="M1052" s="7" t="s">
        <v>12763</v>
      </c>
      <c r="N1052" s="7" t="s">
        <v>12763</v>
      </c>
    </row>
    <row r="1053" ht="22.5" customHeight="1">
      <c r="A1053" s="7" t="s">
        <v>12764</v>
      </c>
      <c r="B1053" s="7" t="s">
        <v>2503</v>
      </c>
      <c r="C1053" s="7"/>
      <c r="D1053" s="7" t="s">
        <v>2503</v>
      </c>
      <c r="E1053" s="7" t="s">
        <v>9508</v>
      </c>
      <c r="F1053" s="7" t="s">
        <v>12765</v>
      </c>
      <c r="G1053" s="296" t="s">
        <v>12766</v>
      </c>
      <c r="I1053" s="7"/>
      <c r="J1053" s="7" t="s">
        <v>62</v>
      </c>
      <c r="K1053" s="7" t="s">
        <v>771</v>
      </c>
      <c r="L1053" s="7" t="s">
        <v>18</v>
      </c>
      <c r="M1053" s="7" t="s">
        <v>12767</v>
      </c>
      <c r="N1053" s="7" t="s">
        <v>12767</v>
      </c>
    </row>
    <row r="1054" ht="22.5" customHeight="1">
      <c r="A1054" s="7" t="s">
        <v>12768</v>
      </c>
      <c r="B1054" s="7" t="s">
        <v>2503</v>
      </c>
      <c r="C1054" s="7"/>
      <c r="D1054" s="7" t="s">
        <v>2503</v>
      </c>
      <c r="E1054" s="7" t="s">
        <v>9508</v>
      </c>
      <c r="F1054" s="7" t="s">
        <v>12769</v>
      </c>
      <c r="G1054" s="296" t="s">
        <v>12770</v>
      </c>
      <c r="I1054" s="7"/>
      <c r="J1054" s="7" t="s">
        <v>62</v>
      </c>
      <c r="K1054" s="7" t="s">
        <v>771</v>
      </c>
      <c r="L1054" s="7" t="s">
        <v>19</v>
      </c>
      <c r="M1054" s="7" t="s">
        <v>12771</v>
      </c>
      <c r="N1054" s="7" t="s">
        <v>12771</v>
      </c>
    </row>
    <row r="1055" ht="22.5" customHeight="1">
      <c r="A1055" s="7" t="s">
        <v>12772</v>
      </c>
      <c r="B1055" s="7" t="s">
        <v>2503</v>
      </c>
      <c r="C1055" s="7"/>
      <c r="D1055" s="7" t="s">
        <v>2503</v>
      </c>
      <c r="E1055" s="7" t="s">
        <v>9508</v>
      </c>
      <c r="F1055" s="7" t="s">
        <v>12773</v>
      </c>
      <c r="G1055" s="296" t="s">
        <v>12774</v>
      </c>
      <c r="I1055" s="7"/>
      <c r="J1055" s="7" t="s">
        <v>62</v>
      </c>
      <c r="K1055" s="7" t="s">
        <v>771</v>
      </c>
      <c r="L1055" s="7" t="s">
        <v>20</v>
      </c>
      <c r="M1055" s="7" t="s">
        <v>12775</v>
      </c>
      <c r="N1055" s="7" t="s">
        <v>12775</v>
      </c>
    </row>
    <row r="1056" ht="22.5" customHeight="1">
      <c r="A1056" s="7" t="s">
        <v>12776</v>
      </c>
      <c r="B1056" s="7" t="s">
        <v>2503</v>
      </c>
      <c r="C1056" s="7"/>
      <c r="D1056" s="7" t="s">
        <v>2503</v>
      </c>
      <c r="E1056" s="7" t="s">
        <v>9508</v>
      </c>
      <c r="F1056" s="7" t="s">
        <v>12777</v>
      </c>
      <c r="G1056" s="296" t="s">
        <v>12778</v>
      </c>
      <c r="I1056" s="7"/>
      <c r="J1056" s="7" t="s">
        <v>62</v>
      </c>
      <c r="K1056" s="7" t="s">
        <v>771</v>
      </c>
      <c r="L1056" s="7" t="s">
        <v>22</v>
      </c>
      <c r="M1056" s="7" t="s">
        <v>12779</v>
      </c>
      <c r="N1056" s="7" t="s">
        <v>12779</v>
      </c>
    </row>
    <row r="1057" ht="22.5" customHeight="1">
      <c r="A1057" s="7" t="s">
        <v>12780</v>
      </c>
      <c r="B1057" s="7" t="s">
        <v>2503</v>
      </c>
      <c r="C1057" s="7"/>
      <c r="D1057" s="7" t="s">
        <v>2503</v>
      </c>
      <c r="E1057" s="7" t="s">
        <v>9508</v>
      </c>
      <c r="F1057" s="7" t="s">
        <v>12781</v>
      </c>
      <c r="G1057" s="296" t="s">
        <v>12782</v>
      </c>
      <c r="I1057" s="7"/>
      <c r="J1057" s="7" t="s">
        <v>62</v>
      </c>
      <c r="K1057" s="7" t="s">
        <v>771</v>
      </c>
      <c r="L1057" s="7" t="s">
        <v>23</v>
      </c>
      <c r="M1057" s="7" t="s">
        <v>12783</v>
      </c>
      <c r="N1057" s="7" t="s">
        <v>12783</v>
      </c>
    </row>
    <row r="1058" ht="22.5" customHeight="1">
      <c r="A1058" s="7" t="s">
        <v>12784</v>
      </c>
      <c r="B1058" s="7" t="s">
        <v>2503</v>
      </c>
      <c r="C1058" s="7"/>
      <c r="D1058" s="7" t="s">
        <v>2503</v>
      </c>
      <c r="E1058" s="7" t="s">
        <v>9508</v>
      </c>
      <c r="F1058" s="7" t="s">
        <v>12785</v>
      </c>
      <c r="G1058" s="296" t="s">
        <v>12786</v>
      </c>
      <c r="I1058" s="7"/>
      <c r="J1058" s="7" t="s">
        <v>62</v>
      </c>
      <c r="K1058" s="7" t="s">
        <v>771</v>
      </c>
      <c r="L1058" s="7" t="s">
        <v>26</v>
      </c>
      <c r="M1058" s="7" t="s">
        <v>12787</v>
      </c>
      <c r="N1058" s="7" t="s">
        <v>12787</v>
      </c>
    </row>
    <row r="1059" ht="22.5" customHeight="1">
      <c r="A1059" s="7" t="s">
        <v>12788</v>
      </c>
      <c r="B1059" s="7" t="s">
        <v>2503</v>
      </c>
      <c r="C1059" s="7"/>
      <c r="D1059" s="7" t="s">
        <v>2503</v>
      </c>
      <c r="E1059" s="7" t="s">
        <v>9508</v>
      </c>
      <c r="F1059" s="7" t="s">
        <v>12789</v>
      </c>
      <c r="G1059" s="296" t="s">
        <v>12790</v>
      </c>
      <c r="I1059" s="7"/>
      <c r="J1059" s="7" t="s">
        <v>62</v>
      </c>
      <c r="K1059" s="7" t="s">
        <v>771</v>
      </c>
      <c r="L1059" s="7" t="s">
        <v>28</v>
      </c>
      <c r="M1059" s="7" t="s">
        <v>12791</v>
      </c>
      <c r="N1059" s="7" t="s">
        <v>12791</v>
      </c>
    </row>
    <row r="1060" ht="22.5" customHeight="1">
      <c r="A1060" s="7" t="s">
        <v>12792</v>
      </c>
      <c r="B1060" s="7" t="s">
        <v>2503</v>
      </c>
      <c r="C1060" s="7"/>
      <c r="D1060" s="7" t="s">
        <v>2503</v>
      </c>
      <c r="E1060" s="7" t="s">
        <v>9508</v>
      </c>
      <c r="F1060" s="7" t="s">
        <v>12793</v>
      </c>
      <c r="G1060" s="296" t="s">
        <v>12794</v>
      </c>
      <c r="I1060" s="7"/>
      <c r="J1060" s="7" t="s">
        <v>62</v>
      </c>
      <c r="K1060" s="7" t="s">
        <v>771</v>
      </c>
      <c r="L1060" s="7" t="s">
        <v>29</v>
      </c>
      <c r="M1060" s="7" t="s">
        <v>12795</v>
      </c>
      <c r="N1060" s="7" t="s">
        <v>12795</v>
      </c>
    </row>
    <row r="1061" ht="22.5" customHeight="1">
      <c r="A1061" s="7" t="s">
        <v>12796</v>
      </c>
      <c r="B1061" s="7" t="s">
        <v>2503</v>
      </c>
      <c r="C1061" s="7"/>
      <c r="D1061" s="7" t="s">
        <v>2503</v>
      </c>
      <c r="E1061" s="7" t="s">
        <v>9508</v>
      </c>
      <c r="F1061" s="7" t="s">
        <v>12797</v>
      </c>
      <c r="G1061" s="296" t="s">
        <v>12798</v>
      </c>
      <c r="I1061" s="7"/>
      <c r="J1061" s="7" t="s">
        <v>62</v>
      </c>
      <c r="K1061" s="7" t="s">
        <v>771</v>
      </c>
      <c r="L1061" s="7" t="s">
        <v>30</v>
      </c>
      <c r="M1061" s="7" t="s">
        <v>12799</v>
      </c>
      <c r="N1061" s="7" t="s">
        <v>12799</v>
      </c>
    </row>
    <row r="1062" ht="22.5" customHeight="1">
      <c r="A1062" s="7" t="s">
        <v>12800</v>
      </c>
      <c r="B1062" s="7" t="s">
        <v>2503</v>
      </c>
      <c r="C1062" s="7"/>
      <c r="D1062" s="7" t="s">
        <v>2503</v>
      </c>
      <c r="E1062" s="7" t="s">
        <v>9498</v>
      </c>
      <c r="F1062" s="7" t="s">
        <v>12801</v>
      </c>
      <c r="G1062" s="296" t="s">
        <v>12802</v>
      </c>
      <c r="I1062" s="7"/>
      <c r="J1062" s="7" t="s">
        <v>97</v>
      </c>
      <c r="K1062" s="7" t="s">
        <v>692</v>
      </c>
      <c r="L1062" s="7" t="s">
        <v>10</v>
      </c>
      <c r="M1062" s="7" t="s">
        <v>12803</v>
      </c>
      <c r="N1062" s="7" t="s">
        <v>12803</v>
      </c>
    </row>
    <row r="1063" ht="22.5" customHeight="1">
      <c r="A1063" s="7" t="s">
        <v>12804</v>
      </c>
      <c r="B1063" s="7" t="s">
        <v>2503</v>
      </c>
      <c r="C1063" s="7"/>
      <c r="D1063" s="7" t="s">
        <v>2503</v>
      </c>
      <c r="E1063" s="7" t="s">
        <v>9498</v>
      </c>
      <c r="F1063" s="7" t="s">
        <v>12805</v>
      </c>
      <c r="G1063" s="296" t="s">
        <v>12806</v>
      </c>
      <c r="I1063" s="7"/>
      <c r="J1063" s="7" t="s">
        <v>97</v>
      </c>
      <c r="K1063" s="7" t="s">
        <v>692</v>
      </c>
      <c r="L1063" s="7" t="s">
        <v>12</v>
      </c>
      <c r="M1063" s="7" t="s">
        <v>12807</v>
      </c>
      <c r="N1063" s="7" t="s">
        <v>12807</v>
      </c>
    </row>
    <row r="1064" ht="22.5" customHeight="1">
      <c r="A1064" s="7" t="s">
        <v>12808</v>
      </c>
      <c r="B1064" s="7" t="s">
        <v>2503</v>
      </c>
      <c r="C1064" s="7"/>
      <c r="D1064" s="7" t="s">
        <v>2503</v>
      </c>
      <c r="E1064" s="7" t="s">
        <v>9498</v>
      </c>
      <c r="F1064" s="7" t="s">
        <v>12809</v>
      </c>
      <c r="G1064" s="296" t="s">
        <v>12810</v>
      </c>
      <c r="I1064" s="7"/>
      <c r="J1064" s="7" t="s">
        <v>97</v>
      </c>
      <c r="K1064" s="7" t="s">
        <v>692</v>
      </c>
      <c r="L1064" s="7" t="s">
        <v>14</v>
      </c>
      <c r="M1064" s="7" t="s">
        <v>12811</v>
      </c>
      <c r="N1064" s="7" t="s">
        <v>12811</v>
      </c>
    </row>
    <row r="1065" ht="22.5" customHeight="1">
      <c r="A1065" s="7" t="s">
        <v>12812</v>
      </c>
      <c r="B1065" s="7" t="s">
        <v>2503</v>
      </c>
      <c r="C1065" s="7"/>
      <c r="D1065" s="7" t="s">
        <v>2503</v>
      </c>
      <c r="E1065" s="7" t="s">
        <v>9498</v>
      </c>
      <c r="F1065" s="7" t="s">
        <v>12813</v>
      </c>
      <c r="G1065" s="296" t="s">
        <v>12814</v>
      </c>
      <c r="I1065" s="7"/>
      <c r="J1065" s="7" t="s">
        <v>97</v>
      </c>
      <c r="K1065" s="7" t="s">
        <v>692</v>
      </c>
      <c r="L1065" s="7" t="s">
        <v>17</v>
      </c>
      <c r="M1065" s="7" t="s">
        <v>12815</v>
      </c>
      <c r="N1065" s="7" t="s">
        <v>12815</v>
      </c>
    </row>
    <row r="1066" ht="22.5" customHeight="1">
      <c r="A1066" s="7" t="s">
        <v>12816</v>
      </c>
      <c r="B1066" s="7" t="s">
        <v>2503</v>
      </c>
      <c r="C1066" s="7"/>
      <c r="D1066" s="7" t="s">
        <v>2503</v>
      </c>
      <c r="E1066" s="7" t="s">
        <v>9498</v>
      </c>
      <c r="F1066" s="7" t="s">
        <v>12817</v>
      </c>
      <c r="G1066" s="296" t="s">
        <v>12818</v>
      </c>
      <c r="I1066" s="7"/>
      <c r="J1066" s="7" t="s">
        <v>97</v>
      </c>
      <c r="K1066" s="7" t="s">
        <v>692</v>
      </c>
      <c r="L1066" s="7" t="s">
        <v>18</v>
      </c>
      <c r="M1066" s="7" t="s">
        <v>12819</v>
      </c>
      <c r="N1066" s="7" t="s">
        <v>12819</v>
      </c>
    </row>
    <row r="1067" ht="22.5" customHeight="1">
      <c r="A1067" s="7" t="s">
        <v>12820</v>
      </c>
      <c r="B1067" s="7" t="s">
        <v>2503</v>
      </c>
      <c r="C1067" s="7"/>
      <c r="D1067" s="7" t="s">
        <v>2503</v>
      </c>
      <c r="E1067" s="7" t="s">
        <v>9498</v>
      </c>
      <c r="F1067" s="7" t="s">
        <v>12821</v>
      </c>
      <c r="G1067" s="296" t="s">
        <v>12822</v>
      </c>
      <c r="I1067" s="7"/>
      <c r="J1067" s="7" t="s">
        <v>97</v>
      </c>
      <c r="K1067" s="7" t="s">
        <v>692</v>
      </c>
      <c r="L1067" s="7" t="s">
        <v>19</v>
      </c>
      <c r="M1067" s="7" t="s">
        <v>12823</v>
      </c>
      <c r="N1067" s="7" t="s">
        <v>12823</v>
      </c>
    </row>
    <row r="1068" ht="22.5" customHeight="1">
      <c r="A1068" s="7" t="s">
        <v>12824</v>
      </c>
      <c r="B1068" s="7" t="s">
        <v>2503</v>
      </c>
      <c r="C1068" s="7"/>
      <c r="D1068" s="7" t="s">
        <v>2503</v>
      </c>
      <c r="E1068" s="7" t="s">
        <v>9498</v>
      </c>
      <c r="F1068" s="7" t="s">
        <v>12825</v>
      </c>
      <c r="G1068" s="296" t="s">
        <v>12826</v>
      </c>
      <c r="I1068" s="7"/>
      <c r="J1068" s="7" t="s">
        <v>97</v>
      </c>
      <c r="K1068" s="7" t="s">
        <v>692</v>
      </c>
      <c r="L1068" s="7" t="s">
        <v>20</v>
      </c>
      <c r="M1068" s="7" t="s">
        <v>12827</v>
      </c>
      <c r="N1068" s="7" t="s">
        <v>12827</v>
      </c>
    </row>
    <row r="1069" ht="22.5" customHeight="1">
      <c r="A1069" s="7" t="s">
        <v>12828</v>
      </c>
      <c r="B1069" s="7" t="s">
        <v>2503</v>
      </c>
      <c r="C1069" s="7"/>
      <c r="D1069" s="7" t="s">
        <v>2503</v>
      </c>
      <c r="E1069" s="7" t="s">
        <v>9498</v>
      </c>
      <c r="F1069" s="7" t="s">
        <v>12829</v>
      </c>
      <c r="G1069" s="296" t="s">
        <v>12830</v>
      </c>
      <c r="I1069" s="7"/>
      <c r="J1069" s="7" t="s">
        <v>97</v>
      </c>
      <c r="K1069" s="7" t="s">
        <v>692</v>
      </c>
      <c r="L1069" s="7" t="s">
        <v>22</v>
      </c>
      <c r="M1069" s="7" t="s">
        <v>12831</v>
      </c>
      <c r="N1069" s="7" t="s">
        <v>12831</v>
      </c>
    </row>
    <row r="1070" ht="22.5" customHeight="1">
      <c r="A1070" s="7" t="s">
        <v>12832</v>
      </c>
      <c r="B1070" s="7" t="s">
        <v>2503</v>
      </c>
      <c r="C1070" s="7"/>
      <c r="D1070" s="7" t="s">
        <v>2503</v>
      </c>
      <c r="E1070" s="7" t="s">
        <v>9498</v>
      </c>
      <c r="F1070" s="7" t="s">
        <v>12833</v>
      </c>
      <c r="G1070" s="296" t="s">
        <v>12834</v>
      </c>
      <c r="I1070" s="7"/>
      <c r="J1070" s="7" t="s">
        <v>97</v>
      </c>
      <c r="K1070" s="7" t="s">
        <v>692</v>
      </c>
      <c r="L1070" s="7" t="s">
        <v>23</v>
      </c>
      <c r="M1070" s="7" t="s">
        <v>12835</v>
      </c>
      <c r="N1070" s="7" t="s">
        <v>12835</v>
      </c>
    </row>
    <row r="1071" ht="22.5" customHeight="1">
      <c r="A1071" s="7" t="s">
        <v>12836</v>
      </c>
      <c r="B1071" s="7" t="s">
        <v>2503</v>
      </c>
      <c r="C1071" s="7"/>
      <c r="D1071" s="7" t="s">
        <v>2503</v>
      </c>
      <c r="E1071" s="7" t="s">
        <v>9498</v>
      </c>
      <c r="F1071" s="7" t="s">
        <v>12837</v>
      </c>
      <c r="G1071" s="296" t="s">
        <v>12838</v>
      </c>
      <c r="I1071" s="7"/>
      <c r="J1071" s="7" t="s">
        <v>97</v>
      </c>
      <c r="K1071" s="7" t="s">
        <v>692</v>
      </c>
      <c r="L1071" s="7" t="s">
        <v>26</v>
      </c>
      <c r="M1071" s="7" t="s">
        <v>12839</v>
      </c>
      <c r="N1071" s="7" t="s">
        <v>12839</v>
      </c>
    </row>
    <row r="1072" ht="22.5" customHeight="1">
      <c r="A1072" s="7" t="s">
        <v>12840</v>
      </c>
      <c r="B1072" s="7" t="s">
        <v>2503</v>
      </c>
      <c r="C1072" s="7"/>
      <c r="D1072" s="7" t="s">
        <v>2503</v>
      </c>
      <c r="E1072" s="7" t="s">
        <v>9498</v>
      </c>
      <c r="F1072" s="7" t="s">
        <v>12841</v>
      </c>
      <c r="G1072" s="296" t="s">
        <v>12842</v>
      </c>
      <c r="I1072" s="7"/>
      <c r="J1072" s="7" t="s">
        <v>97</v>
      </c>
      <c r="K1072" s="7" t="s">
        <v>692</v>
      </c>
      <c r="L1072" s="7" t="s">
        <v>28</v>
      </c>
      <c r="M1072" s="7" t="s">
        <v>12843</v>
      </c>
      <c r="N1072" s="7" t="s">
        <v>12843</v>
      </c>
    </row>
    <row r="1073" ht="22.5" customHeight="1">
      <c r="A1073" s="7" t="s">
        <v>12844</v>
      </c>
      <c r="B1073" s="7" t="s">
        <v>2503</v>
      </c>
      <c r="C1073" s="7"/>
      <c r="D1073" s="7" t="s">
        <v>2503</v>
      </c>
      <c r="E1073" s="7" t="s">
        <v>9498</v>
      </c>
      <c r="F1073" s="7" t="s">
        <v>12845</v>
      </c>
      <c r="G1073" s="296" t="s">
        <v>12846</v>
      </c>
      <c r="I1073" s="7"/>
      <c r="J1073" s="7" t="s">
        <v>97</v>
      </c>
      <c r="K1073" s="7" t="s">
        <v>692</v>
      </c>
      <c r="L1073" s="7" t="s">
        <v>29</v>
      </c>
      <c r="M1073" s="7" t="s">
        <v>12847</v>
      </c>
      <c r="N1073" s="7" t="s">
        <v>12847</v>
      </c>
    </row>
    <row r="1074" ht="22.5" customHeight="1">
      <c r="A1074" s="7" t="s">
        <v>12848</v>
      </c>
      <c r="B1074" s="7" t="s">
        <v>2503</v>
      </c>
      <c r="C1074" s="7"/>
      <c r="D1074" s="7" t="s">
        <v>2503</v>
      </c>
      <c r="E1074" s="7" t="s">
        <v>9487</v>
      </c>
      <c r="F1074" s="7" t="s">
        <v>12849</v>
      </c>
      <c r="G1074" s="296" t="s">
        <v>12850</v>
      </c>
      <c r="I1074" s="7"/>
      <c r="J1074" s="7" t="s">
        <v>66</v>
      </c>
      <c r="K1074" s="7" t="s">
        <v>1160</v>
      </c>
      <c r="L1074" s="7" t="s">
        <v>10</v>
      </c>
      <c r="M1074" s="7" t="s">
        <v>12851</v>
      </c>
      <c r="N1074" s="7" t="s">
        <v>12851</v>
      </c>
    </row>
    <row r="1075" ht="22.5" customHeight="1">
      <c r="A1075" s="7" t="s">
        <v>12852</v>
      </c>
      <c r="B1075" s="7" t="s">
        <v>2503</v>
      </c>
      <c r="C1075" s="7"/>
      <c r="D1075" s="7" t="s">
        <v>2503</v>
      </c>
      <c r="E1075" s="7" t="s">
        <v>9487</v>
      </c>
      <c r="F1075" s="7" t="s">
        <v>12853</v>
      </c>
      <c r="G1075" s="296" t="s">
        <v>12854</v>
      </c>
      <c r="I1075" s="7"/>
      <c r="J1075" s="7" t="s">
        <v>66</v>
      </c>
      <c r="K1075" s="7" t="s">
        <v>1160</v>
      </c>
      <c r="L1075" s="7" t="s">
        <v>14</v>
      </c>
      <c r="M1075" s="7" t="s">
        <v>12855</v>
      </c>
      <c r="N1075" s="7" t="s">
        <v>12855</v>
      </c>
    </row>
    <row r="1076" ht="22.5" customHeight="1">
      <c r="A1076" s="7" t="s">
        <v>12856</v>
      </c>
      <c r="B1076" s="7" t="s">
        <v>2503</v>
      </c>
      <c r="C1076" s="7"/>
      <c r="D1076" s="7" t="s">
        <v>2503</v>
      </c>
      <c r="E1076" s="7" t="s">
        <v>9487</v>
      </c>
      <c r="F1076" s="7" t="s">
        <v>12857</v>
      </c>
      <c r="G1076" s="296" t="s">
        <v>12858</v>
      </c>
      <c r="I1076" s="7"/>
      <c r="J1076" s="7" t="s">
        <v>66</v>
      </c>
      <c r="K1076" s="7" t="s">
        <v>1160</v>
      </c>
      <c r="L1076" s="7" t="s">
        <v>17</v>
      </c>
      <c r="M1076" s="7" t="s">
        <v>12859</v>
      </c>
      <c r="N1076" s="7" t="s">
        <v>12859</v>
      </c>
    </row>
    <row r="1077" ht="22.5" customHeight="1">
      <c r="A1077" s="7" t="s">
        <v>12860</v>
      </c>
      <c r="B1077" s="7" t="s">
        <v>2503</v>
      </c>
      <c r="C1077" s="7"/>
      <c r="D1077" s="7" t="s">
        <v>2503</v>
      </c>
      <c r="E1077" s="7" t="s">
        <v>9487</v>
      </c>
      <c r="F1077" s="7" t="s">
        <v>12861</v>
      </c>
      <c r="G1077" s="296" t="s">
        <v>12862</v>
      </c>
      <c r="I1077" s="7"/>
      <c r="J1077" s="7" t="s">
        <v>66</v>
      </c>
      <c r="K1077" s="7" t="s">
        <v>1160</v>
      </c>
      <c r="L1077" s="7" t="s">
        <v>18</v>
      </c>
      <c r="M1077" s="7" t="s">
        <v>12863</v>
      </c>
      <c r="N1077" s="7" t="s">
        <v>12863</v>
      </c>
    </row>
    <row r="1078" ht="22.5" customHeight="1">
      <c r="A1078" s="7" t="s">
        <v>12864</v>
      </c>
      <c r="B1078" s="7" t="s">
        <v>2503</v>
      </c>
      <c r="C1078" s="7"/>
      <c r="D1078" s="7" t="s">
        <v>2503</v>
      </c>
      <c r="E1078" s="7" t="s">
        <v>9487</v>
      </c>
      <c r="F1078" s="7" t="s">
        <v>12865</v>
      </c>
      <c r="G1078" s="296" t="s">
        <v>12866</v>
      </c>
      <c r="I1078" s="7"/>
      <c r="J1078" s="7" t="s">
        <v>66</v>
      </c>
      <c r="K1078" s="7" t="s">
        <v>1160</v>
      </c>
      <c r="L1078" s="7" t="s">
        <v>19</v>
      </c>
      <c r="M1078" s="7" t="s">
        <v>12867</v>
      </c>
      <c r="N1078" s="7" t="s">
        <v>12867</v>
      </c>
    </row>
    <row r="1079" ht="22.5" customHeight="1">
      <c r="A1079" s="7" t="s">
        <v>12868</v>
      </c>
      <c r="B1079" s="7" t="s">
        <v>2503</v>
      </c>
      <c r="C1079" s="7"/>
      <c r="D1079" s="7" t="s">
        <v>2503</v>
      </c>
      <c r="E1079" s="7" t="s">
        <v>9487</v>
      </c>
      <c r="F1079" s="7" t="s">
        <v>12869</v>
      </c>
      <c r="G1079" s="296" t="s">
        <v>12870</v>
      </c>
      <c r="I1079" s="7"/>
      <c r="J1079" s="7" t="s">
        <v>66</v>
      </c>
      <c r="K1079" s="7" t="s">
        <v>1160</v>
      </c>
      <c r="L1079" s="7" t="s">
        <v>20</v>
      </c>
      <c r="M1079" s="7" t="s">
        <v>12871</v>
      </c>
      <c r="N1079" s="7" t="s">
        <v>12871</v>
      </c>
    </row>
    <row r="1080" ht="22.5" customHeight="1">
      <c r="A1080" s="7" t="s">
        <v>12872</v>
      </c>
      <c r="B1080" s="7" t="s">
        <v>2503</v>
      </c>
      <c r="C1080" s="7"/>
      <c r="D1080" s="7" t="s">
        <v>2503</v>
      </c>
      <c r="E1080" s="7" t="s">
        <v>9487</v>
      </c>
      <c r="F1080" s="7" t="s">
        <v>12873</v>
      </c>
      <c r="G1080" s="296" t="s">
        <v>12874</v>
      </c>
      <c r="I1080" s="7"/>
      <c r="J1080" s="7" t="s">
        <v>66</v>
      </c>
      <c r="K1080" s="7" t="s">
        <v>1160</v>
      </c>
      <c r="L1080" s="7" t="s">
        <v>21</v>
      </c>
      <c r="M1080" s="7" t="s">
        <v>12875</v>
      </c>
      <c r="N1080" s="7" t="s">
        <v>12875</v>
      </c>
    </row>
    <row r="1081" ht="22.5" customHeight="1">
      <c r="A1081" s="7" t="s">
        <v>12876</v>
      </c>
      <c r="B1081" s="7" t="s">
        <v>2503</v>
      </c>
      <c r="C1081" s="7"/>
      <c r="D1081" s="7" t="s">
        <v>2503</v>
      </c>
      <c r="E1081" s="7" t="s">
        <v>9487</v>
      </c>
      <c r="F1081" s="7" t="s">
        <v>12877</v>
      </c>
      <c r="G1081" s="296" t="s">
        <v>12878</v>
      </c>
      <c r="I1081" s="7"/>
      <c r="J1081" s="7" t="s">
        <v>66</v>
      </c>
      <c r="K1081" s="7" t="s">
        <v>1160</v>
      </c>
      <c r="L1081" s="7" t="s">
        <v>22</v>
      </c>
      <c r="M1081" s="7" t="s">
        <v>12879</v>
      </c>
      <c r="N1081" s="7" t="s">
        <v>12879</v>
      </c>
    </row>
    <row r="1082" ht="22.5" customHeight="1">
      <c r="A1082" s="7" t="s">
        <v>12880</v>
      </c>
      <c r="B1082" s="7" t="s">
        <v>2503</v>
      </c>
      <c r="C1082" s="7"/>
      <c r="D1082" s="7" t="s">
        <v>2503</v>
      </c>
      <c r="E1082" s="7" t="s">
        <v>9487</v>
      </c>
      <c r="F1082" s="7" t="s">
        <v>12881</v>
      </c>
      <c r="G1082" s="296" t="s">
        <v>12882</v>
      </c>
      <c r="I1082" s="7"/>
      <c r="J1082" s="7" t="s">
        <v>66</v>
      </c>
      <c r="K1082" s="7" t="s">
        <v>1160</v>
      </c>
      <c r="L1082" s="7" t="s">
        <v>23</v>
      </c>
      <c r="M1082" s="7" t="s">
        <v>12883</v>
      </c>
      <c r="N1082" s="7" t="s">
        <v>12883</v>
      </c>
    </row>
    <row r="1083" ht="22.5" customHeight="1">
      <c r="A1083" s="7" t="s">
        <v>12884</v>
      </c>
      <c r="B1083" s="7" t="s">
        <v>2503</v>
      </c>
      <c r="C1083" s="7"/>
      <c r="D1083" s="7" t="s">
        <v>2503</v>
      </c>
      <c r="E1083" s="7" t="s">
        <v>9487</v>
      </c>
      <c r="F1083" s="7" t="s">
        <v>12885</v>
      </c>
      <c r="G1083" s="296" t="s">
        <v>12886</v>
      </c>
      <c r="I1083" s="7"/>
      <c r="J1083" s="7" t="s">
        <v>66</v>
      </c>
      <c r="K1083" s="7" t="s">
        <v>1160</v>
      </c>
      <c r="L1083" s="7" t="s">
        <v>26</v>
      </c>
      <c r="M1083" s="7" t="s">
        <v>12887</v>
      </c>
      <c r="N1083" s="7" t="s">
        <v>12887</v>
      </c>
    </row>
    <row r="1084" ht="22.5" customHeight="1">
      <c r="A1084" s="7" t="s">
        <v>12888</v>
      </c>
      <c r="B1084" s="7" t="s">
        <v>2503</v>
      </c>
      <c r="C1084" s="7"/>
      <c r="D1084" s="7" t="s">
        <v>2503</v>
      </c>
      <c r="E1084" s="7" t="s">
        <v>9487</v>
      </c>
      <c r="F1084" s="7" t="s">
        <v>12889</v>
      </c>
      <c r="G1084" s="296" t="s">
        <v>12890</v>
      </c>
      <c r="I1084" s="7"/>
      <c r="J1084" s="7" t="s">
        <v>66</v>
      </c>
      <c r="K1084" s="7" t="s">
        <v>1160</v>
      </c>
      <c r="L1084" s="7" t="s">
        <v>28</v>
      </c>
      <c r="M1084" s="7" t="s">
        <v>12891</v>
      </c>
      <c r="N1084" s="7" t="s">
        <v>12891</v>
      </c>
    </row>
    <row r="1085" ht="22.5" customHeight="1">
      <c r="A1085" s="7" t="s">
        <v>12892</v>
      </c>
      <c r="B1085" s="7" t="s">
        <v>2503</v>
      </c>
      <c r="C1085" s="7"/>
      <c r="D1085" s="7" t="s">
        <v>2503</v>
      </c>
      <c r="E1085" s="7" t="s">
        <v>9487</v>
      </c>
      <c r="F1085" s="7" t="s">
        <v>12893</v>
      </c>
      <c r="G1085" s="296" t="s">
        <v>12894</v>
      </c>
      <c r="I1085" s="7"/>
      <c r="J1085" s="7" t="s">
        <v>66</v>
      </c>
      <c r="K1085" s="7" t="s">
        <v>1160</v>
      </c>
      <c r="L1085" s="7" t="s">
        <v>29</v>
      </c>
      <c r="M1085" s="7" t="s">
        <v>12895</v>
      </c>
      <c r="N1085" s="7" t="s">
        <v>12895</v>
      </c>
    </row>
    <row r="1086" ht="22.5" customHeight="1">
      <c r="A1086" s="7" t="s">
        <v>12896</v>
      </c>
      <c r="B1086" s="7" t="s">
        <v>2503</v>
      </c>
      <c r="C1086" s="7"/>
      <c r="D1086" s="7" t="s">
        <v>2503</v>
      </c>
      <c r="E1086" s="7" t="s">
        <v>9487</v>
      </c>
      <c r="F1086" s="7" t="s">
        <v>12897</v>
      </c>
      <c r="G1086" s="296" t="s">
        <v>12898</v>
      </c>
      <c r="I1086" s="7"/>
      <c r="J1086" s="7" t="s">
        <v>66</v>
      </c>
      <c r="K1086" s="7" t="s">
        <v>1160</v>
      </c>
      <c r="L1086" s="7" t="s">
        <v>30</v>
      </c>
      <c r="M1086" s="7" t="s">
        <v>12899</v>
      </c>
      <c r="N1086" s="7" t="s">
        <v>12899</v>
      </c>
    </row>
    <row r="1087" ht="22.5" customHeight="1">
      <c r="A1087" s="7" t="s">
        <v>12900</v>
      </c>
      <c r="B1087" s="7" t="s">
        <v>2503</v>
      </c>
      <c r="C1087" s="7"/>
      <c r="D1087" s="7" t="s">
        <v>2503</v>
      </c>
      <c r="E1087" s="7" t="s">
        <v>9475</v>
      </c>
      <c r="F1087" s="7" t="s">
        <v>12901</v>
      </c>
      <c r="G1087" s="296" t="s">
        <v>12902</v>
      </c>
      <c r="I1087" s="7"/>
      <c r="J1087" s="7" t="s">
        <v>113</v>
      </c>
      <c r="K1087" s="7" t="s">
        <v>262</v>
      </c>
      <c r="L1087" s="7" t="s">
        <v>10</v>
      </c>
      <c r="M1087" s="7" t="s">
        <v>12903</v>
      </c>
      <c r="N1087" s="7" t="s">
        <v>12903</v>
      </c>
    </row>
    <row r="1088" ht="22.5" customHeight="1">
      <c r="A1088" s="7" t="s">
        <v>12904</v>
      </c>
      <c r="B1088" s="7" t="s">
        <v>2503</v>
      </c>
      <c r="C1088" s="7"/>
      <c r="D1088" s="7" t="s">
        <v>2503</v>
      </c>
      <c r="E1088" s="7" t="s">
        <v>9475</v>
      </c>
      <c r="F1088" s="7" t="s">
        <v>12905</v>
      </c>
      <c r="G1088" s="296" t="s">
        <v>12906</v>
      </c>
      <c r="I1088" s="7"/>
      <c r="J1088" s="7" t="s">
        <v>113</v>
      </c>
      <c r="K1088" s="7" t="s">
        <v>262</v>
      </c>
      <c r="L1088" s="7" t="s">
        <v>14</v>
      </c>
      <c r="M1088" s="7" t="s">
        <v>12907</v>
      </c>
      <c r="N1088" s="7" t="s">
        <v>12907</v>
      </c>
    </row>
    <row r="1089" ht="22.5" customHeight="1">
      <c r="A1089" s="7" t="s">
        <v>12908</v>
      </c>
      <c r="B1089" s="7" t="s">
        <v>2503</v>
      </c>
      <c r="C1089" s="7"/>
      <c r="D1089" s="7" t="s">
        <v>2503</v>
      </c>
      <c r="E1089" s="7" t="s">
        <v>9475</v>
      </c>
      <c r="F1089" s="7" t="s">
        <v>12909</v>
      </c>
      <c r="G1089" s="296" t="s">
        <v>12910</v>
      </c>
      <c r="I1089" s="7"/>
      <c r="J1089" s="7" t="s">
        <v>113</v>
      </c>
      <c r="K1089" s="7" t="s">
        <v>262</v>
      </c>
      <c r="L1089" s="7" t="s">
        <v>17</v>
      </c>
      <c r="M1089" s="7" t="s">
        <v>12911</v>
      </c>
      <c r="N1089" s="7" t="s">
        <v>12911</v>
      </c>
    </row>
    <row r="1090" ht="22.5" customHeight="1">
      <c r="A1090" s="7" t="s">
        <v>12912</v>
      </c>
      <c r="B1090" s="7" t="s">
        <v>2503</v>
      </c>
      <c r="C1090" s="7"/>
      <c r="D1090" s="7" t="s">
        <v>2503</v>
      </c>
      <c r="E1090" s="7" t="s">
        <v>9475</v>
      </c>
      <c r="F1090" s="7" t="s">
        <v>12913</v>
      </c>
      <c r="G1090" s="296" t="s">
        <v>12914</v>
      </c>
      <c r="I1090" s="7"/>
      <c r="J1090" s="7" t="s">
        <v>113</v>
      </c>
      <c r="K1090" s="7" t="s">
        <v>262</v>
      </c>
      <c r="L1090" s="7" t="s">
        <v>18</v>
      </c>
      <c r="M1090" s="7" t="s">
        <v>12915</v>
      </c>
      <c r="N1090" s="7" t="s">
        <v>12915</v>
      </c>
    </row>
    <row r="1091" ht="22.5" customHeight="1">
      <c r="A1091" s="7" t="s">
        <v>12916</v>
      </c>
      <c r="B1091" s="7" t="s">
        <v>2503</v>
      </c>
      <c r="C1091" s="7"/>
      <c r="D1091" s="7" t="s">
        <v>2503</v>
      </c>
      <c r="E1091" s="7" t="s">
        <v>9475</v>
      </c>
      <c r="F1091" s="7" t="s">
        <v>12917</v>
      </c>
      <c r="G1091" s="296" t="s">
        <v>12918</v>
      </c>
      <c r="I1091" s="7"/>
      <c r="J1091" s="7" t="s">
        <v>113</v>
      </c>
      <c r="K1091" s="7" t="s">
        <v>262</v>
      </c>
      <c r="L1091" s="7" t="s">
        <v>19</v>
      </c>
      <c r="M1091" s="7" t="s">
        <v>12919</v>
      </c>
      <c r="N1091" s="7" t="s">
        <v>12919</v>
      </c>
    </row>
    <row r="1092" ht="22.5" customHeight="1">
      <c r="A1092" s="7" t="s">
        <v>12920</v>
      </c>
      <c r="B1092" s="7" t="s">
        <v>2503</v>
      </c>
      <c r="C1092" s="7"/>
      <c r="D1092" s="7" t="s">
        <v>2503</v>
      </c>
      <c r="E1092" s="7" t="s">
        <v>9475</v>
      </c>
      <c r="F1092" s="7" t="s">
        <v>12921</v>
      </c>
      <c r="G1092" s="296" t="s">
        <v>12922</v>
      </c>
      <c r="I1092" s="7"/>
      <c r="J1092" s="7" t="s">
        <v>113</v>
      </c>
      <c r="K1092" s="7" t="s">
        <v>262</v>
      </c>
      <c r="L1092" s="7" t="s">
        <v>20</v>
      </c>
      <c r="M1092" s="7" t="s">
        <v>12923</v>
      </c>
      <c r="N1092" s="7" t="s">
        <v>12923</v>
      </c>
    </row>
    <row r="1093" ht="22.5" customHeight="1">
      <c r="A1093" s="7" t="s">
        <v>12924</v>
      </c>
      <c r="B1093" s="7" t="s">
        <v>2503</v>
      </c>
      <c r="C1093" s="7"/>
      <c r="D1093" s="7" t="s">
        <v>2503</v>
      </c>
      <c r="E1093" s="7" t="s">
        <v>9475</v>
      </c>
      <c r="F1093" s="7" t="s">
        <v>12925</v>
      </c>
      <c r="G1093" s="296" t="s">
        <v>12926</v>
      </c>
      <c r="I1093" s="7"/>
      <c r="J1093" s="7" t="s">
        <v>113</v>
      </c>
      <c r="K1093" s="7" t="s">
        <v>262</v>
      </c>
      <c r="L1093" s="7" t="s">
        <v>21</v>
      </c>
      <c r="M1093" s="7" t="s">
        <v>12927</v>
      </c>
      <c r="N1093" s="7" t="s">
        <v>12927</v>
      </c>
    </row>
    <row r="1094" ht="22.5" customHeight="1">
      <c r="A1094" s="7" t="s">
        <v>12928</v>
      </c>
      <c r="B1094" s="7" t="s">
        <v>2503</v>
      </c>
      <c r="C1094" s="7"/>
      <c r="D1094" s="7" t="s">
        <v>2503</v>
      </c>
      <c r="E1094" s="7" t="s">
        <v>9475</v>
      </c>
      <c r="F1094" s="7" t="s">
        <v>12929</v>
      </c>
      <c r="G1094" s="296" t="s">
        <v>12930</v>
      </c>
      <c r="I1094" s="7"/>
      <c r="J1094" s="7" t="s">
        <v>113</v>
      </c>
      <c r="K1094" s="7" t="s">
        <v>262</v>
      </c>
      <c r="L1094" s="7" t="s">
        <v>22</v>
      </c>
      <c r="M1094" s="7" t="s">
        <v>12931</v>
      </c>
      <c r="N1094" s="7" t="s">
        <v>12931</v>
      </c>
    </row>
    <row r="1095" ht="22.5" customHeight="1">
      <c r="A1095" s="7" t="s">
        <v>12932</v>
      </c>
      <c r="B1095" s="7" t="s">
        <v>2503</v>
      </c>
      <c r="C1095" s="7"/>
      <c r="D1095" s="7" t="s">
        <v>2503</v>
      </c>
      <c r="E1095" s="7" t="s">
        <v>9475</v>
      </c>
      <c r="F1095" s="7" t="s">
        <v>12933</v>
      </c>
      <c r="G1095" s="296" t="s">
        <v>12934</v>
      </c>
      <c r="I1095" s="7"/>
      <c r="J1095" s="7" t="s">
        <v>113</v>
      </c>
      <c r="K1095" s="7" t="s">
        <v>262</v>
      </c>
      <c r="L1095" s="7" t="s">
        <v>23</v>
      </c>
      <c r="M1095" s="7" t="s">
        <v>12935</v>
      </c>
      <c r="N1095" s="7" t="s">
        <v>12935</v>
      </c>
    </row>
    <row r="1096" ht="22.5" customHeight="1">
      <c r="A1096" s="7" t="s">
        <v>12936</v>
      </c>
      <c r="B1096" s="7" t="s">
        <v>2503</v>
      </c>
      <c r="C1096" s="7"/>
      <c r="D1096" s="7" t="s">
        <v>2503</v>
      </c>
      <c r="E1096" s="7" t="s">
        <v>9475</v>
      </c>
      <c r="F1096" s="7" t="s">
        <v>12937</v>
      </c>
      <c r="G1096" s="296" t="s">
        <v>12938</v>
      </c>
      <c r="I1096" s="7"/>
      <c r="J1096" s="7" t="s">
        <v>113</v>
      </c>
      <c r="K1096" s="7" t="s">
        <v>262</v>
      </c>
      <c r="L1096" s="7" t="s">
        <v>26</v>
      </c>
      <c r="M1096" s="7" t="s">
        <v>12939</v>
      </c>
      <c r="N1096" s="7" t="s">
        <v>12939</v>
      </c>
    </row>
    <row r="1097" ht="22.5" customHeight="1">
      <c r="A1097" s="7" t="s">
        <v>12940</v>
      </c>
      <c r="B1097" s="7" t="s">
        <v>2503</v>
      </c>
      <c r="C1097" s="7"/>
      <c r="D1097" s="7" t="s">
        <v>2503</v>
      </c>
      <c r="E1097" s="7" t="s">
        <v>9475</v>
      </c>
      <c r="F1097" s="7" t="s">
        <v>12941</v>
      </c>
      <c r="G1097" s="296" t="s">
        <v>12942</v>
      </c>
      <c r="I1097" s="7"/>
      <c r="J1097" s="7" t="s">
        <v>113</v>
      </c>
      <c r="K1097" s="7" t="s">
        <v>262</v>
      </c>
      <c r="L1097" s="7" t="s">
        <v>28</v>
      </c>
      <c r="M1097" s="7" t="s">
        <v>12943</v>
      </c>
      <c r="N1097" s="7" t="s">
        <v>12943</v>
      </c>
    </row>
    <row r="1098" ht="22.5" customHeight="1">
      <c r="A1098" s="7" t="s">
        <v>12944</v>
      </c>
      <c r="B1098" s="7" t="s">
        <v>2503</v>
      </c>
      <c r="C1098" s="7"/>
      <c r="D1098" s="7" t="s">
        <v>2503</v>
      </c>
      <c r="E1098" s="7" t="s">
        <v>9475</v>
      </c>
      <c r="F1098" s="7" t="s">
        <v>12945</v>
      </c>
      <c r="G1098" s="296" t="s">
        <v>12946</v>
      </c>
      <c r="I1098" s="7"/>
      <c r="J1098" s="7" t="s">
        <v>113</v>
      </c>
      <c r="K1098" s="7" t="s">
        <v>262</v>
      </c>
      <c r="L1098" s="7" t="s">
        <v>29</v>
      </c>
      <c r="M1098" s="7" t="s">
        <v>12947</v>
      </c>
      <c r="N1098" s="7" t="s">
        <v>12947</v>
      </c>
    </row>
    <row r="1099" ht="22.5" customHeight="1">
      <c r="A1099" s="7" t="s">
        <v>12948</v>
      </c>
      <c r="B1099" s="7" t="s">
        <v>2503</v>
      </c>
      <c r="C1099" s="7"/>
      <c r="D1099" s="7" t="s">
        <v>2503</v>
      </c>
      <c r="E1099" s="7" t="s">
        <v>9464</v>
      </c>
      <c r="F1099" s="7" t="s">
        <v>12949</v>
      </c>
      <c r="G1099" s="296" t="s">
        <v>12950</v>
      </c>
      <c r="I1099" s="7"/>
      <c r="J1099" s="7" t="s">
        <v>45</v>
      </c>
      <c r="K1099" s="7" t="s">
        <v>377</v>
      </c>
      <c r="L1099" s="7" t="s">
        <v>10</v>
      </c>
      <c r="M1099" s="7" t="s">
        <v>12951</v>
      </c>
      <c r="N1099" s="7" t="s">
        <v>12951</v>
      </c>
    </row>
    <row r="1100" ht="22.5" customHeight="1">
      <c r="A1100" s="7" t="s">
        <v>12952</v>
      </c>
      <c r="B1100" s="7" t="s">
        <v>2503</v>
      </c>
      <c r="C1100" s="7"/>
      <c r="D1100" s="7" t="s">
        <v>2503</v>
      </c>
      <c r="E1100" s="7" t="s">
        <v>9464</v>
      </c>
      <c r="F1100" s="7" t="s">
        <v>12953</v>
      </c>
      <c r="G1100" s="296" t="s">
        <v>12954</v>
      </c>
      <c r="I1100" s="7"/>
      <c r="J1100" s="7" t="s">
        <v>45</v>
      </c>
      <c r="K1100" s="7" t="s">
        <v>377</v>
      </c>
      <c r="L1100" s="7" t="s">
        <v>14</v>
      </c>
      <c r="M1100" s="7" t="s">
        <v>12955</v>
      </c>
      <c r="N1100" s="7" t="s">
        <v>12955</v>
      </c>
    </row>
    <row r="1101" ht="22.5" customHeight="1">
      <c r="A1101" s="7" t="s">
        <v>12956</v>
      </c>
      <c r="B1101" s="7" t="s">
        <v>2503</v>
      </c>
      <c r="C1101" s="7"/>
      <c r="D1101" s="7" t="s">
        <v>2503</v>
      </c>
      <c r="E1101" s="7" t="s">
        <v>9464</v>
      </c>
      <c r="F1101" s="7" t="s">
        <v>12957</v>
      </c>
      <c r="G1101" s="296" t="s">
        <v>12958</v>
      </c>
      <c r="I1101" s="7"/>
      <c r="J1101" s="7" t="s">
        <v>45</v>
      </c>
      <c r="K1101" s="7" t="s">
        <v>377</v>
      </c>
      <c r="L1101" s="7" t="s">
        <v>17</v>
      </c>
      <c r="M1101" s="7" t="s">
        <v>12959</v>
      </c>
      <c r="N1101" s="7" t="s">
        <v>12959</v>
      </c>
    </row>
    <row r="1102" ht="22.5" customHeight="1">
      <c r="A1102" s="7" t="s">
        <v>12960</v>
      </c>
      <c r="B1102" s="7" t="s">
        <v>2503</v>
      </c>
      <c r="C1102" s="7"/>
      <c r="D1102" s="7" t="s">
        <v>2503</v>
      </c>
      <c r="E1102" s="7" t="s">
        <v>9464</v>
      </c>
      <c r="F1102" s="7" t="s">
        <v>12961</v>
      </c>
      <c r="G1102" s="296" t="s">
        <v>12962</v>
      </c>
      <c r="I1102" s="7"/>
      <c r="J1102" s="7" t="s">
        <v>45</v>
      </c>
      <c r="K1102" s="7" t="s">
        <v>377</v>
      </c>
      <c r="L1102" s="7" t="s">
        <v>18</v>
      </c>
      <c r="M1102" s="7" t="s">
        <v>12963</v>
      </c>
      <c r="N1102" s="7" t="s">
        <v>12963</v>
      </c>
    </row>
    <row r="1103" ht="22.5" customHeight="1">
      <c r="A1103" s="7" t="s">
        <v>12964</v>
      </c>
      <c r="B1103" s="7" t="s">
        <v>2503</v>
      </c>
      <c r="C1103" s="7"/>
      <c r="D1103" s="7" t="s">
        <v>2503</v>
      </c>
      <c r="E1103" s="7" t="s">
        <v>9464</v>
      </c>
      <c r="F1103" s="7" t="s">
        <v>12965</v>
      </c>
      <c r="G1103" s="296" t="s">
        <v>12966</v>
      </c>
      <c r="I1103" s="7"/>
      <c r="J1103" s="7" t="s">
        <v>45</v>
      </c>
      <c r="K1103" s="7" t="s">
        <v>377</v>
      </c>
      <c r="L1103" s="7" t="s">
        <v>19</v>
      </c>
      <c r="M1103" s="7" t="s">
        <v>12967</v>
      </c>
      <c r="N1103" s="7" t="s">
        <v>12967</v>
      </c>
    </row>
    <row r="1104" ht="22.5" customHeight="1">
      <c r="A1104" s="7" t="s">
        <v>12968</v>
      </c>
      <c r="B1104" s="7" t="s">
        <v>2503</v>
      </c>
      <c r="C1104" s="7"/>
      <c r="D1104" s="7" t="s">
        <v>2503</v>
      </c>
      <c r="E1104" s="7" t="s">
        <v>9464</v>
      </c>
      <c r="F1104" s="7" t="s">
        <v>12969</v>
      </c>
      <c r="G1104" s="296" t="s">
        <v>12970</v>
      </c>
      <c r="I1104" s="7"/>
      <c r="J1104" s="7" t="s">
        <v>45</v>
      </c>
      <c r="K1104" s="7" t="s">
        <v>377</v>
      </c>
      <c r="L1104" s="7" t="s">
        <v>20</v>
      </c>
      <c r="M1104" s="7" t="s">
        <v>12971</v>
      </c>
      <c r="N1104" s="7" t="s">
        <v>12971</v>
      </c>
    </row>
    <row r="1105" ht="22.5" customHeight="1">
      <c r="A1105" s="7" t="s">
        <v>12972</v>
      </c>
      <c r="B1105" s="7" t="s">
        <v>2503</v>
      </c>
      <c r="C1105" s="7"/>
      <c r="D1105" s="7" t="s">
        <v>2503</v>
      </c>
      <c r="E1105" s="7" t="s">
        <v>9464</v>
      </c>
      <c r="F1105" s="7" t="s">
        <v>12973</v>
      </c>
      <c r="G1105" s="296" t="s">
        <v>12974</v>
      </c>
      <c r="I1105" s="7"/>
      <c r="J1105" s="7" t="s">
        <v>45</v>
      </c>
      <c r="K1105" s="7" t="s">
        <v>377</v>
      </c>
      <c r="L1105" s="7" t="s">
        <v>22</v>
      </c>
      <c r="M1105" s="7" t="s">
        <v>12975</v>
      </c>
      <c r="N1105" s="7" t="s">
        <v>12975</v>
      </c>
    </row>
    <row r="1106" ht="22.5" customHeight="1">
      <c r="A1106" s="7" t="s">
        <v>12976</v>
      </c>
      <c r="B1106" s="7" t="s">
        <v>2503</v>
      </c>
      <c r="C1106" s="7"/>
      <c r="D1106" s="7" t="s">
        <v>2503</v>
      </c>
      <c r="E1106" s="7" t="s">
        <v>9464</v>
      </c>
      <c r="F1106" s="7" t="s">
        <v>12977</v>
      </c>
      <c r="G1106" s="296" t="s">
        <v>12978</v>
      </c>
      <c r="I1106" s="7"/>
      <c r="J1106" s="7" t="s">
        <v>45</v>
      </c>
      <c r="K1106" s="7" t="s">
        <v>377</v>
      </c>
      <c r="L1106" s="7" t="s">
        <v>25</v>
      </c>
      <c r="M1106" s="7" t="s">
        <v>12979</v>
      </c>
      <c r="N1106" s="7" t="s">
        <v>12979</v>
      </c>
    </row>
    <row r="1107" ht="22.5" customHeight="1">
      <c r="A1107" s="7" t="s">
        <v>12980</v>
      </c>
      <c r="B1107" s="7" t="s">
        <v>2503</v>
      </c>
      <c r="C1107" s="7"/>
      <c r="D1107" s="7" t="s">
        <v>2503</v>
      </c>
      <c r="E1107" s="7" t="s">
        <v>9464</v>
      </c>
      <c r="F1107" s="7" t="s">
        <v>12981</v>
      </c>
      <c r="G1107" s="296" t="s">
        <v>12982</v>
      </c>
      <c r="I1107" s="7"/>
      <c r="J1107" s="7" t="s">
        <v>45</v>
      </c>
      <c r="K1107" s="7" t="s">
        <v>377</v>
      </c>
      <c r="L1107" s="7" t="s">
        <v>26</v>
      </c>
      <c r="M1107" s="7" t="s">
        <v>12983</v>
      </c>
      <c r="N1107" s="7" t="s">
        <v>12983</v>
      </c>
    </row>
    <row r="1108" ht="22.5" customHeight="1">
      <c r="A1108" s="7" t="s">
        <v>12984</v>
      </c>
      <c r="B1108" s="7" t="s">
        <v>2503</v>
      </c>
      <c r="C1108" s="7"/>
      <c r="D1108" s="7" t="s">
        <v>2503</v>
      </c>
      <c r="E1108" s="7" t="s">
        <v>9464</v>
      </c>
      <c r="F1108" s="7" t="s">
        <v>12985</v>
      </c>
      <c r="G1108" s="296" t="s">
        <v>12986</v>
      </c>
      <c r="I1108" s="7"/>
      <c r="J1108" s="7" t="s">
        <v>45</v>
      </c>
      <c r="K1108" s="7" t="s">
        <v>377</v>
      </c>
      <c r="L1108" s="7" t="s">
        <v>27</v>
      </c>
      <c r="M1108" s="7" t="s">
        <v>12987</v>
      </c>
      <c r="N1108" s="7" t="s">
        <v>12987</v>
      </c>
    </row>
    <row r="1109" ht="22.5" customHeight="1">
      <c r="A1109" s="7" t="s">
        <v>12988</v>
      </c>
      <c r="B1109" s="7" t="s">
        <v>2503</v>
      </c>
      <c r="C1109" s="7"/>
      <c r="D1109" s="7" t="s">
        <v>2503</v>
      </c>
      <c r="E1109" s="7" t="s">
        <v>9464</v>
      </c>
      <c r="F1109" s="7" t="s">
        <v>12989</v>
      </c>
      <c r="G1109" s="296" t="s">
        <v>12990</v>
      </c>
      <c r="I1109" s="7"/>
      <c r="J1109" s="7" t="s">
        <v>45</v>
      </c>
      <c r="K1109" s="7" t="s">
        <v>377</v>
      </c>
      <c r="L1109" s="7" t="s">
        <v>28</v>
      </c>
      <c r="M1109" s="7" t="s">
        <v>12991</v>
      </c>
      <c r="N1109" s="7" t="s">
        <v>12991</v>
      </c>
    </row>
    <row r="1110" ht="22.5" customHeight="1">
      <c r="A1110" s="7" t="s">
        <v>12992</v>
      </c>
      <c r="B1110" s="7" t="s">
        <v>2503</v>
      </c>
      <c r="C1110" s="7"/>
      <c r="D1110" s="7" t="s">
        <v>2503</v>
      </c>
      <c r="E1110" s="7" t="s">
        <v>9464</v>
      </c>
      <c r="F1110" s="7" t="s">
        <v>12993</v>
      </c>
      <c r="G1110" s="296" t="s">
        <v>12994</v>
      </c>
      <c r="I1110" s="7"/>
      <c r="J1110" s="7" t="s">
        <v>45</v>
      </c>
      <c r="K1110" s="7" t="s">
        <v>377</v>
      </c>
      <c r="L1110" s="7" t="s">
        <v>29</v>
      </c>
      <c r="M1110" s="7" t="s">
        <v>12995</v>
      </c>
      <c r="N1110" s="7" t="s">
        <v>12995</v>
      </c>
    </row>
    <row r="1111" ht="22.5" customHeight="1">
      <c r="A1111" s="7" t="s">
        <v>12996</v>
      </c>
      <c r="B1111" s="7" t="s">
        <v>2503</v>
      </c>
      <c r="C1111" s="7"/>
      <c r="D1111" s="7" t="s">
        <v>2503</v>
      </c>
      <c r="E1111" s="7" t="s">
        <v>9454</v>
      </c>
      <c r="F1111" s="7" t="s">
        <v>12997</v>
      </c>
      <c r="G1111" s="296" t="s">
        <v>12998</v>
      </c>
      <c r="I1111" s="7"/>
      <c r="J1111" s="7" t="s">
        <v>490</v>
      </c>
      <c r="K1111" s="7" t="s">
        <v>940</v>
      </c>
      <c r="L1111" s="7" t="s">
        <v>10</v>
      </c>
      <c r="M1111" s="7" t="s">
        <v>12999</v>
      </c>
      <c r="N1111" s="7" t="s">
        <v>12999</v>
      </c>
    </row>
    <row r="1112" ht="22.5" customHeight="1">
      <c r="A1112" s="7" t="s">
        <v>13000</v>
      </c>
      <c r="B1112" s="7" t="s">
        <v>2503</v>
      </c>
      <c r="C1112" s="7"/>
      <c r="D1112" s="7" t="s">
        <v>2503</v>
      </c>
      <c r="E1112" s="7" t="s">
        <v>9454</v>
      </c>
      <c r="F1112" s="7" t="s">
        <v>13001</v>
      </c>
      <c r="G1112" s="296" t="s">
        <v>13002</v>
      </c>
      <c r="I1112" s="7"/>
      <c r="J1112" s="7" t="s">
        <v>490</v>
      </c>
      <c r="K1112" s="7" t="s">
        <v>940</v>
      </c>
      <c r="L1112" s="7" t="s">
        <v>12</v>
      </c>
      <c r="M1112" s="7" t="s">
        <v>13003</v>
      </c>
      <c r="N1112" s="7" t="s">
        <v>13003</v>
      </c>
    </row>
    <row r="1113" ht="22.5" customHeight="1">
      <c r="A1113" s="7" t="s">
        <v>13004</v>
      </c>
      <c r="B1113" s="7" t="s">
        <v>2503</v>
      </c>
      <c r="C1113" s="7"/>
      <c r="D1113" s="7" t="s">
        <v>2503</v>
      </c>
      <c r="E1113" s="7" t="s">
        <v>9454</v>
      </c>
      <c r="F1113" s="7" t="s">
        <v>13005</v>
      </c>
      <c r="G1113" s="296" t="s">
        <v>13006</v>
      </c>
      <c r="I1113" s="7"/>
      <c r="J1113" s="7" t="s">
        <v>490</v>
      </c>
      <c r="K1113" s="7" t="s">
        <v>940</v>
      </c>
      <c r="L1113" s="7" t="s">
        <v>13</v>
      </c>
      <c r="M1113" s="7" t="s">
        <v>13007</v>
      </c>
      <c r="N1113" s="7" t="s">
        <v>13007</v>
      </c>
    </row>
    <row r="1114" ht="22.5" customHeight="1">
      <c r="A1114" s="7" t="s">
        <v>13008</v>
      </c>
      <c r="B1114" s="7" t="s">
        <v>2503</v>
      </c>
      <c r="C1114" s="7"/>
      <c r="D1114" s="7" t="s">
        <v>2503</v>
      </c>
      <c r="E1114" s="7" t="s">
        <v>9454</v>
      </c>
      <c r="F1114" s="7" t="s">
        <v>13009</v>
      </c>
      <c r="G1114" s="296" t="s">
        <v>13010</v>
      </c>
      <c r="I1114" s="7"/>
      <c r="J1114" s="7" t="s">
        <v>490</v>
      </c>
      <c r="K1114" s="7" t="s">
        <v>940</v>
      </c>
      <c r="L1114" s="7" t="s">
        <v>14</v>
      </c>
      <c r="M1114" s="7" t="s">
        <v>13011</v>
      </c>
      <c r="N1114" s="7" t="s">
        <v>13011</v>
      </c>
    </row>
    <row r="1115" ht="22.5" customHeight="1">
      <c r="A1115" s="7" t="s">
        <v>13012</v>
      </c>
      <c r="B1115" s="7" t="s">
        <v>2503</v>
      </c>
      <c r="C1115" s="7"/>
      <c r="D1115" s="7" t="s">
        <v>2503</v>
      </c>
      <c r="E1115" s="7" t="s">
        <v>9454</v>
      </c>
      <c r="F1115" s="7" t="s">
        <v>13013</v>
      </c>
      <c r="G1115" s="296" t="s">
        <v>13014</v>
      </c>
      <c r="I1115" s="7"/>
      <c r="J1115" s="7" t="s">
        <v>490</v>
      </c>
      <c r="K1115" s="7" t="s">
        <v>940</v>
      </c>
      <c r="L1115" s="7" t="s">
        <v>17</v>
      </c>
      <c r="M1115" s="7" t="s">
        <v>13015</v>
      </c>
      <c r="N1115" s="7" t="s">
        <v>13015</v>
      </c>
    </row>
    <row r="1116" ht="22.5" customHeight="1">
      <c r="A1116" s="7" t="s">
        <v>13016</v>
      </c>
      <c r="B1116" s="7" t="s">
        <v>2503</v>
      </c>
      <c r="C1116" s="7"/>
      <c r="D1116" s="7" t="s">
        <v>2503</v>
      </c>
      <c r="E1116" s="7" t="s">
        <v>9454</v>
      </c>
      <c r="F1116" s="7" t="s">
        <v>13017</v>
      </c>
      <c r="G1116" s="296" t="s">
        <v>13018</v>
      </c>
      <c r="I1116" s="7"/>
      <c r="J1116" s="7" t="s">
        <v>490</v>
      </c>
      <c r="K1116" s="7" t="s">
        <v>940</v>
      </c>
      <c r="L1116" s="7" t="s">
        <v>18</v>
      </c>
      <c r="M1116" s="7" t="s">
        <v>13019</v>
      </c>
      <c r="N1116" s="7" t="s">
        <v>13019</v>
      </c>
    </row>
    <row r="1117" ht="22.5" customHeight="1">
      <c r="A1117" s="7" t="s">
        <v>13020</v>
      </c>
      <c r="B1117" s="7" t="s">
        <v>2503</v>
      </c>
      <c r="C1117" s="7"/>
      <c r="D1117" s="7" t="s">
        <v>2503</v>
      </c>
      <c r="E1117" s="7" t="s">
        <v>9454</v>
      </c>
      <c r="F1117" s="7" t="s">
        <v>13021</v>
      </c>
      <c r="G1117" s="296" t="s">
        <v>13022</v>
      </c>
      <c r="I1117" s="7"/>
      <c r="J1117" s="7" t="s">
        <v>490</v>
      </c>
      <c r="K1117" s="7" t="s">
        <v>940</v>
      </c>
      <c r="L1117" s="7" t="s">
        <v>19</v>
      </c>
      <c r="M1117" s="7" t="s">
        <v>13023</v>
      </c>
      <c r="N1117" s="7" t="s">
        <v>13023</v>
      </c>
    </row>
    <row r="1118" ht="22.5" customHeight="1">
      <c r="A1118" s="7" t="s">
        <v>13024</v>
      </c>
      <c r="B1118" s="7" t="s">
        <v>2503</v>
      </c>
      <c r="C1118" s="7"/>
      <c r="D1118" s="7" t="s">
        <v>2503</v>
      </c>
      <c r="E1118" s="7" t="s">
        <v>9454</v>
      </c>
      <c r="F1118" s="7" t="s">
        <v>13025</v>
      </c>
      <c r="G1118" s="296" t="s">
        <v>13026</v>
      </c>
      <c r="I1118" s="7"/>
      <c r="J1118" s="7" t="s">
        <v>490</v>
      </c>
      <c r="K1118" s="7" t="s">
        <v>940</v>
      </c>
      <c r="L1118" s="7" t="s">
        <v>20</v>
      </c>
      <c r="M1118" s="7" t="s">
        <v>13027</v>
      </c>
      <c r="N1118" s="7" t="s">
        <v>13027</v>
      </c>
    </row>
    <row r="1119" ht="22.5" customHeight="1">
      <c r="A1119" s="7" t="s">
        <v>13028</v>
      </c>
      <c r="B1119" s="7" t="s">
        <v>2503</v>
      </c>
      <c r="C1119" s="7"/>
      <c r="D1119" s="7" t="s">
        <v>2503</v>
      </c>
      <c r="E1119" s="7" t="s">
        <v>9454</v>
      </c>
      <c r="F1119" s="7" t="s">
        <v>13029</v>
      </c>
      <c r="G1119" s="296" t="s">
        <v>13030</v>
      </c>
      <c r="I1119" s="7"/>
      <c r="J1119" s="7" t="s">
        <v>490</v>
      </c>
      <c r="K1119" s="7" t="s">
        <v>940</v>
      </c>
      <c r="L1119" s="7" t="s">
        <v>22</v>
      </c>
      <c r="M1119" s="7" t="s">
        <v>13031</v>
      </c>
      <c r="N1119" s="7" t="s">
        <v>13031</v>
      </c>
    </row>
    <row r="1120" ht="22.5" customHeight="1">
      <c r="A1120" s="7" t="s">
        <v>13032</v>
      </c>
      <c r="B1120" s="7" t="s">
        <v>2503</v>
      </c>
      <c r="C1120" s="7"/>
      <c r="D1120" s="7" t="s">
        <v>2503</v>
      </c>
      <c r="E1120" s="7" t="s">
        <v>9454</v>
      </c>
      <c r="F1120" s="7" t="s">
        <v>13033</v>
      </c>
      <c r="G1120" s="296" t="s">
        <v>13034</v>
      </c>
      <c r="I1120" s="7"/>
      <c r="J1120" s="7" t="s">
        <v>490</v>
      </c>
      <c r="K1120" s="7" t="s">
        <v>940</v>
      </c>
      <c r="L1120" s="7" t="s">
        <v>24</v>
      </c>
      <c r="M1120" s="7" t="s">
        <v>13035</v>
      </c>
      <c r="N1120" s="7" t="s">
        <v>13035</v>
      </c>
    </row>
    <row r="1121" ht="22.5" customHeight="1">
      <c r="A1121" s="7" t="s">
        <v>13036</v>
      </c>
      <c r="B1121" s="7" t="s">
        <v>2503</v>
      </c>
      <c r="C1121" s="7"/>
      <c r="D1121" s="7" t="s">
        <v>2503</v>
      </c>
      <c r="E1121" s="7" t="s">
        <v>9454</v>
      </c>
      <c r="F1121" s="7" t="s">
        <v>13037</v>
      </c>
      <c r="G1121" s="296" t="s">
        <v>13038</v>
      </c>
      <c r="I1121" s="7"/>
      <c r="J1121" s="7" t="s">
        <v>490</v>
      </c>
      <c r="K1121" s="7" t="s">
        <v>940</v>
      </c>
      <c r="L1121" s="7" t="s">
        <v>26</v>
      </c>
      <c r="M1121" s="7" t="s">
        <v>13039</v>
      </c>
      <c r="N1121" s="7" t="s">
        <v>13039</v>
      </c>
    </row>
    <row r="1122" ht="22.5" customHeight="1">
      <c r="A1122" s="7" t="s">
        <v>13040</v>
      </c>
      <c r="B1122" s="7" t="s">
        <v>2503</v>
      </c>
      <c r="C1122" s="7"/>
      <c r="D1122" s="7" t="s">
        <v>2503</v>
      </c>
      <c r="E1122" s="7" t="s">
        <v>9454</v>
      </c>
      <c r="F1122" s="7" t="s">
        <v>13041</v>
      </c>
      <c r="G1122" s="296" t="s">
        <v>13042</v>
      </c>
      <c r="I1122" s="7"/>
      <c r="J1122" s="7" t="s">
        <v>490</v>
      </c>
      <c r="K1122" s="7" t="s">
        <v>940</v>
      </c>
      <c r="L1122" s="7" t="s">
        <v>28</v>
      </c>
      <c r="M1122" s="7" t="s">
        <v>13043</v>
      </c>
      <c r="N1122" s="7" t="s">
        <v>13043</v>
      </c>
    </row>
    <row r="1123" ht="22.5" customHeight="1">
      <c r="A1123" s="7" t="s">
        <v>13044</v>
      </c>
      <c r="B1123" s="7" t="s">
        <v>2503</v>
      </c>
      <c r="C1123" s="7"/>
      <c r="D1123" s="7" t="s">
        <v>2503</v>
      </c>
      <c r="E1123" s="7" t="s">
        <v>9454</v>
      </c>
      <c r="F1123" s="7" t="s">
        <v>13045</v>
      </c>
      <c r="G1123" s="296" t="s">
        <v>13046</v>
      </c>
      <c r="I1123" s="7"/>
      <c r="J1123" s="7" t="s">
        <v>490</v>
      </c>
      <c r="K1123" s="7" t="s">
        <v>940</v>
      </c>
      <c r="L1123" s="7" t="s">
        <v>29</v>
      </c>
      <c r="M1123" s="7" t="s">
        <v>13047</v>
      </c>
      <c r="N1123" s="7" t="s">
        <v>13047</v>
      </c>
    </row>
    <row r="1124" ht="22.5" customHeight="1">
      <c r="A1124" s="7" t="s">
        <v>13048</v>
      </c>
      <c r="B1124" s="7" t="s">
        <v>2503</v>
      </c>
      <c r="C1124" s="7"/>
      <c r="D1124" s="7" t="s">
        <v>2503</v>
      </c>
      <c r="E1124" s="7" t="s">
        <v>9454</v>
      </c>
      <c r="F1124" s="7" t="s">
        <v>13049</v>
      </c>
      <c r="G1124" s="296" t="s">
        <v>13050</v>
      </c>
      <c r="I1124" s="7"/>
      <c r="J1124" s="7" t="s">
        <v>490</v>
      </c>
      <c r="K1124" s="7" t="s">
        <v>940</v>
      </c>
      <c r="L1124" s="7" t="s">
        <v>30</v>
      </c>
      <c r="M1124" s="7" t="s">
        <v>13051</v>
      </c>
      <c r="N1124" s="7" t="s">
        <v>13051</v>
      </c>
    </row>
    <row r="1125" ht="22.5" customHeight="1">
      <c r="A1125" s="7" t="s">
        <v>13052</v>
      </c>
      <c r="B1125" s="7" t="s">
        <v>2503</v>
      </c>
      <c r="C1125" s="7"/>
      <c r="D1125" s="7" t="s">
        <v>2503</v>
      </c>
      <c r="E1125" s="7" t="s">
        <v>9444</v>
      </c>
      <c r="F1125" s="7" t="s">
        <v>13053</v>
      </c>
      <c r="G1125" s="296" t="s">
        <v>13054</v>
      </c>
      <c r="I1125" s="7"/>
      <c r="J1125" s="7" t="s">
        <v>292</v>
      </c>
      <c r="K1125" s="7" t="s">
        <v>1281</v>
      </c>
      <c r="L1125" s="7" t="s">
        <v>10</v>
      </c>
      <c r="M1125" s="7" t="s">
        <v>13055</v>
      </c>
      <c r="N1125" s="7" t="s">
        <v>13055</v>
      </c>
    </row>
    <row r="1126" ht="22.5" customHeight="1">
      <c r="A1126" s="7" t="s">
        <v>13056</v>
      </c>
      <c r="B1126" s="7" t="s">
        <v>2503</v>
      </c>
      <c r="C1126" s="7"/>
      <c r="D1126" s="7" t="s">
        <v>2503</v>
      </c>
      <c r="E1126" s="7" t="s">
        <v>9444</v>
      </c>
      <c r="F1126" s="7" t="s">
        <v>13057</v>
      </c>
      <c r="G1126" s="296" t="s">
        <v>13058</v>
      </c>
      <c r="I1126" s="7"/>
      <c r="J1126" s="7" t="s">
        <v>292</v>
      </c>
      <c r="K1126" s="7" t="s">
        <v>1281</v>
      </c>
      <c r="L1126" s="7" t="s">
        <v>12</v>
      </c>
      <c r="M1126" s="7" t="s">
        <v>13059</v>
      </c>
      <c r="N1126" s="7" t="s">
        <v>13059</v>
      </c>
    </row>
    <row r="1127" ht="22.5" customHeight="1">
      <c r="A1127" s="7" t="s">
        <v>13060</v>
      </c>
      <c r="B1127" s="7" t="s">
        <v>2503</v>
      </c>
      <c r="C1127" s="7"/>
      <c r="D1127" s="7" t="s">
        <v>2503</v>
      </c>
      <c r="E1127" s="7" t="s">
        <v>9444</v>
      </c>
      <c r="F1127" s="7" t="s">
        <v>13061</v>
      </c>
      <c r="G1127" s="296" t="s">
        <v>13062</v>
      </c>
      <c r="I1127" s="7"/>
      <c r="J1127" s="7" t="s">
        <v>292</v>
      </c>
      <c r="K1127" s="7" t="s">
        <v>1281</v>
      </c>
      <c r="L1127" s="7" t="s">
        <v>14</v>
      </c>
      <c r="M1127" s="7" t="s">
        <v>13063</v>
      </c>
      <c r="N1127" s="7" t="s">
        <v>13063</v>
      </c>
    </row>
    <row r="1128" ht="22.5" customHeight="1">
      <c r="A1128" s="7" t="s">
        <v>13064</v>
      </c>
      <c r="B1128" s="7" t="s">
        <v>2503</v>
      </c>
      <c r="C1128" s="7"/>
      <c r="D1128" s="7" t="s">
        <v>2503</v>
      </c>
      <c r="E1128" s="7" t="s">
        <v>9444</v>
      </c>
      <c r="F1128" s="7" t="s">
        <v>13065</v>
      </c>
      <c r="G1128" s="296" t="s">
        <v>13066</v>
      </c>
      <c r="I1128" s="7"/>
      <c r="J1128" s="7" t="s">
        <v>292</v>
      </c>
      <c r="K1128" s="7" t="s">
        <v>1281</v>
      </c>
      <c r="L1128" s="7" t="s">
        <v>17</v>
      </c>
      <c r="M1128" s="7" t="s">
        <v>13067</v>
      </c>
      <c r="N1128" s="7" t="s">
        <v>13067</v>
      </c>
    </row>
    <row r="1129" ht="22.5" customHeight="1">
      <c r="A1129" s="7" t="s">
        <v>13068</v>
      </c>
      <c r="B1129" s="7" t="s">
        <v>2503</v>
      </c>
      <c r="C1129" s="7"/>
      <c r="D1129" s="7" t="s">
        <v>2503</v>
      </c>
      <c r="E1129" s="7" t="s">
        <v>9444</v>
      </c>
      <c r="F1129" s="7" t="s">
        <v>13069</v>
      </c>
      <c r="G1129" s="296" t="s">
        <v>13070</v>
      </c>
      <c r="I1129" s="7"/>
      <c r="J1129" s="7" t="s">
        <v>292</v>
      </c>
      <c r="K1129" s="7" t="s">
        <v>1281</v>
      </c>
      <c r="L1129" s="7" t="s">
        <v>18</v>
      </c>
      <c r="M1129" s="7" t="s">
        <v>13071</v>
      </c>
      <c r="N1129" s="7" t="s">
        <v>13071</v>
      </c>
    </row>
    <row r="1130" ht="22.5" customHeight="1">
      <c r="A1130" s="7" t="s">
        <v>13072</v>
      </c>
      <c r="B1130" s="7" t="s">
        <v>2503</v>
      </c>
      <c r="C1130" s="7"/>
      <c r="D1130" s="7" t="s">
        <v>2503</v>
      </c>
      <c r="E1130" s="7" t="s">
        <v>9444</v>
      </c>
      <c r="F1130" s="7" t="s">
        <v>13073</v>
      </c>
      <c r="G1130" s="296" t="s">
        <v>13074</v>
      </c>
      <c r="I1130" s="7"/>
      <c r="J1130" s="7" t="s">
        <v>292</v>
      </c>
      <c r="K1130" s="7" t="s">
        <v>1281</v>
      </c>
      <c r="L1130" s="7" t="s">
        <v>19</v>
      </c>
      <c r="M1130" s="7" t="s">
        <v>13075</v>
      </c>
      <c r="N1130" s="7" t="s">
        <v>13075</v>
      </c>
    </row>
    <row r="1131" ht="22.5" customHeight="1">
      <c r="A1131" s="7" t="s">
        <v>13076</v>
      </c>
      <c r="B1131" s="7" t="s">
        <v>2503</v>
      </c>
      <c r="C1131" s="7"/>
      <c r="D1131" s="7" t="s">
        <v>2503</v>
      </c>
      <c r="E1131" s="7" t="s">
        <v>9444</v>
      </c>
      <c r="F1131" s="7" t="s">
        <v>13077</v>
      </c>
      <c r="G1131" s="296" t="s">
        <v>13078</v>
      </c>
      <c r="I1131" s="7"/>
      <c r="J1131" s="7" t="s">
        <v>292</v>
      </c>
      <c r="K1131" s="7" t="s">
        <v>1281</v>
      </c>
      <c r="L1131" s="7" t="s">
        <v>20</v>
      </c>
      <c r="M1131" s="7" t="s">
        <v>13079</v>
      </c>
      <c r="N1131" s="7" t="s">
        <v>13079</v>
      </c>
    </row>
    <row r="1132" ht="22.5" customHeight="1">
      <c r="A1132" s="7" t="s">
        <v>13080</v>
      </c>
      <c r="B1132" s="7" t="s">
        <v>2503</v>
      </c>
      <c r="C1132" s="7"/>
      <c r="D1132" s="7" t="s">
        <v>2503</v>
      </c>
      <c r="E1132" s="7" t="s">
        <v>9444</v>
      </c>
      <c r="F1132" s="7" t="s">
        <v>13081</v>
      </c>
      <c r="G1132" s="296" t="s">
        <v>13082</v>
      </c>
      <c r="I1132" s="7"/>
      <c r="J1132" s="7" t="s">
        <v>292</v>
      </c>
      <c r="K1132" s="7" t="s">
        <v>1281</v>
      </c>
      <c r="L1132" s="7" t="s">
        <v>22</v>
      </c>
      <c r="M1132" s="7" t="s">
        <v>13083</v>
      </c>
      <c r="N1132" s="7" t="s">
        <v>13083</v>
      </c>
    </row>
    <row r="1133" ht="22.5" customHeight="1">
      <c r="A1133" s="7" t="s">
        <v>13084</v>
      </c>
      <c r="B1133" s="7" t="s">
        <v>2503</v>
      </c>
      <c r="C1133" s="7"/>
      <c r="D1133" s="7" t="s">
        <v>2503</v>
      </c>
      <c r="E1133" s="7" t="s">
        <v>9444</v>
      </c>
      <c r="F1133" s="7" t="s">
        <v>13085</v>
      </c>
      <c r="G1133" s="296" t="s">
        <v>13086</v>
      </c>
      <c r="I1133" s="7"/>
      <c r="J1133" s="7" t="s">
        <v>292</v>
      </c>
      <c r="K1133" s="7" t="s">
        <v>1281</v>
      </c>
      <c r="L1133" s="7" t="s">
        <v>23</v>
      </c>
      <c r="M1133" s="7" t="s">
        <v>13087</v>
      </c>
      <c r="N1133" s="7" t="s">
        <v>13087</v>
      </c>
    </row>
    <row r="1134" ht="22.5" customHeight="1">
      <c r="A1134" s="7" t="s">
        <v>13088</v>
      </c>
      <c r="B1134" s="7" t="s">
        <v>2503</v>
      </c>
      <c r="C1134" s="7"/>
      <c r="D1134" s="7" t="s">
        <v>2503</v>
      </c>
      <c r="E1134" s="7" t="s">
        <v>9444</v>
      </c>
      <c r="F1134" s="7" t="s">
        <v>13089</v>
      </c>
      <c r="G1134" s="296" t="s">
        <v>13090</v>
      </c>
      <c r="I1134" s="7"/>
      <c r="J1134" s="7" t="s">
        <v>292</v>
      </c>
      <c r="K1134" s="7" t="s">
        <v>1281</v>
      </c>
      <c r="L1134" s="7" t="s">
        <v>26</v>
      </c>
      <c r="M1134" s="7" t="s">
        <v>13091</v>
      </c>
      <c r="N1134" s="7" t="s">
        <v>13091</v>
      </c>
    </row>
    <row r="1135" ht="22.5" customHeight="1">
      <c r="A1135" s="7" t="s">
        <v>13092</v>
      </c>
      <c r="B1135" s="7" t="s">
        <v>2503</v>
      </c>
      <c r="C1135" s="7"/>
      <c r="D1135" s="7" t="s">
        <v>2503</v>
      </c>
      <c r="E1135" s="7" t="s">
        <v>9444</v>
      </c>
      <c r="F1135" s="7" t="s">
        <v>13093</v>
      </c>
      <c r="G1135" s="296" t="s">
        <v>13094</v>
      </c>
      <c r="I1135" s="7"/>
      <c r="J1135" s="7" t="s">
        <v>292</v>
      </c>
      <c r="K1135" s="7" t="s">
        <v>1281</v>
      </c>
      <c r="L1135" s="7" t="s">
        <v>28</v>
      </c>
      <c r="M1135" s="7" t="s">
        <v>13095</v>
      </c>
      <c r="N1135" s="7" t="s">
        <v>13095</v>
      </c>
    </row>
    <row r="1136" ht="22.5" customHeight="1">
      <c r="A1136" s="7" t="s">
        <v>13096</v>
      </c>
      <c r="B1136" s="7" t="s">
        <v>2503</v>
      </c>
      <c r="C1136" s="7"/>
      <c r="D1136" s="7" t="s">
        <v>2503</v>
      </c>
      <c r="E1136" s="7" t="s">
        <v>9444</v>
      </c>
      <c r="F1136" s="7" t="s">
        <v>13097</v>
      </c>
      <c r="G1136" s="296" t="s">
        <v>13098</v>
      </c>
      <c r="I1136" s="7"/>
      <c r="J1136" s="7" t="s">
        <v>292</v>
      </c>
      <c r="K1136" s="7" t="s">
        <v>1281</v>
      </c>
      <c r="L1136" s="7" t="s">
        <v>29</v>
      </c>
      <c r="M1136" s="7" t="s">
        <v>13099</v>
      </c>
      <c r="N1136" s="7" t="s">
        <v>13099</v>
      </c>
    </row>
    <row r="1137" ht="22.5" customHeight="1">
      <c r="A1137" s="7" t="s">
        <v>13100</v>
      </c>
      <c r="B1137" s="7" t="s">
        <v>2503</v>
      </c>
      <c r="C1137" s="7"/>
      <c r="D1137" s="7" t="s">
        <v>2503</v>
      </c>
      <c r="E1137" s="7" t="s">
        <v>9430</v>
      </c>
      <c r="F1137" s="7" t="s">
        <v>13101</v>
      </c>
      <c r="G1137" s="296" t="s">
        <v>13102</v>
      </c>
      <c r="I1137" s="7"/>
      <c r="J1137" s="7" t="s">
        <v>599</v>
      </c>
      <c r="K1137" s="7" t="s">
        <v>201</v>
      </c>
      <c r="L1137" s="7" t="s">
        <v>10</v>
      </c>
      <c r="M1137" s="7" t="s">
        <v>13103</v>
      </c>
      <c r="N1137" s="7" t="s">
        <v>13103</v>
      </c>
    </row>
    <row r="1138" ht="22.5" customHeight="1">
      <c r="A1138" s="7" t="s">
        <v>13104</v>
      </c>
      <c r="B1138" s="7" t="s">
        <v>2503</v>
      </c>
      <c r="C1138" s="7"/>
      <c r="D1138" s="7" t="s">
        <v>2503</v>
      </c>
      <c r="E1138" s="7" t="s">
        <v>9430</v>
      </c>
      <c r="F1138" s="7" t="s">
        <v>13105</v>
      </c>
      <c r="G1138" s="296" t="s">
        <v>13106</v>
      </c>
      <c r="I1138" s="7"/>
      <c r="J1138" s="7" t="s">
        <v>599</v>
      </c>
      <c r="K1138" s="7" t="s">
        <v>201</v>
      </c>
      <c r="L1138" s="7" t="s">
        <v>12</v>
      </c>
      <c r="M1138" s="7" t="s">
        <v>13107</v>
      </c>
      <c r="N1138" s="7" t="s">
        <v>13107</v>
      </c>
    </row>
    <row r="1139" ht="22.5" customHeight="1">
      <c r="A1139" s="7" t="s">
        <v>13108</v>
      </c>
      <c r="B1139" s="7" t="s">
        <v>2503</v>
      </c>
      <c r="C1139" s="7"/>
      <c r="D1139" s="7" t="s">
        <v>2503</v>
      </c>
      <c r="E1139" s="7" t="s">
        <v>9430</v>
      </c>
      <c r="F1139" s="7" t="s">
        <v>13109</v>
      </c>
      <c r="G1139" s="296" t="s">
        <v>13110</v>
      </c>
      <c r="I1139" s="7"/>
      <c r="J1139" s="7" t="s">
        <v>599</v>
      </c>
      <c r="K1139" s="7" t="s">
        <v>201</v>
      </c>
      <c r="L1139" s="7" t="s">
        <v>13</v>
      </c>
      <c r="M1139" s="7" t="s">
        <v>13111</v>
      </c>
      <c r="N1139" s="7" t="s">
        <v>13111</v>
      </c>
    </row>
    <row r="1140" ht="22.5" customHeight="1">
      <c r="A1140" s="7" t="s">
        <v>13112</v>
      </c>
      <c r="B1140" s="7" t="s">
        <v>2503</v>
      </c>
      <c r="C1140" s="7"/>
      <c r="D1140" s="7" t="s">
        <v>2503</v>
      </c>
      <c r="E1140" s="7" t="s">
        <v>9430</v>
      </c>
      <c r="F1140" s="7" t="s">
        <v>13113</v>
      </c>
      <c r="G1140" s="296" t="s">
        <v>13114</v>
      </c>
      <c r="I1140" s="7"/>
      <c r="J1140" s="7" t="s">
        <v>599</v>
      </c>
      <c r="K1140" s="7" t="s">
        <v>201</v>
      </c>
      <c r="L1140" s="7" t="s">
        <v>14</v>
      </c>
      <c r="M1140" s="7" t="s">
        <v>13115</v>
      </c>
      <c r="N1140" s="7" t="s">
        <v>13115</v>
      </c>
    </row>
    <row r="1141" ht="22.5" customHeight="1">
      <c r="A1141" s="7" t="s">
        <v>13116</v>
      </c>
      <c r="B1141" s="7" t="s">
        <v>2503</v>
      </c>
      <c r="C1141" s="7"/>
      <c r="D1141" s="7" t="s">
        <v>2503</v>
      </c>
      <c r="E1141" s="7" t="s">
        <v>9430</v>
      </c>
      <c r="F1141" s="7" t="s">
        <v>13117</v>
      </c>
      <c r="G1141" s="296" t="s">
        <v>13118</v>
      </c>
      <c r="I1141" s="7"/>
      <c r="J1141" s="7" t="s">
        <v>599</v>
      </c>
      <c r="K1141" s="7" t="s">
        <v>201</v>
      </c>
      <c r="L1141" s="7" t="s">
        <v>17</v>
      </c>
      <c r="M1141" s="7" t="s">
        <v>13119</v>
      </c>
      <c r="N1141" s="7" t="s">
        <v>13119</v>
      </c>
    </row>
    <row r="1142" ht="22.5" customHeight="1">
      <c r="A1142" s="7" t="s">
        <v>13120</v>
      </c>
      <c r="B1142" s="7" t="s">
        <v>2503</v>
      </c>
      <c r="C1142" s="7"/>
      <c r="D1142" s="7" t="s">
        <v>2503</v>
      </c>
      <c r="E1142" s="7" t="s">
        <v>9430</v>
      </c>
      <c r="F1142" s="7" t="s">
        <v>13121</v>
      </c>
      <c r="G1142" s="296" t="s">
        <v>13122</v>
      </c>
      <c r="I1142" s="7"/>
      <c r="J1142" s="7" t="s">
        <v>599</v>
      </c>
      <c r="K1142" s="7" t="s">
        <v>201</v>
      </c>
      <c r="L1142" s="7" t="s">
        <v>18</v>
      </c>
      <c r="M1142" s="7" t="s">
        <v>13123</v>
      </c>
      <c r="N1142" s="7" t="s">
        <v>13123</v>
      </c>
    </row>
    <row r="1143" ht="22.5" customHeight="1">
      <c r="A1143" s="7" t="s">
        <v>13124</v>
      </c>
      <c r="B1143" s="7" t="s">
        <v>2503</v>
      </c>
      <c r="C1143" s="7"/>
      <c r="D1143" s="7" t="s">
        <v>2503</v>
      </c>
      <c r="E1143" s="7" t="s">
        <v>9430</v>
      </c>
      <c r="F1143" s="7" t="s">
        <v>13125</v>
      </c>
      <c r="G1143" s="296" t="s">
        <v>13126</v>
      </c>
      <c r="I1143" s="7"/>
      <c r="J1143" s="7" t="s">
        <v>599</v>
      </c>
      <c r="K1143" s="7" t="s">
        <v>201</v>
      </c>
      <c r="L1143" s="7" t="s">
        <v>19</v>
      </c>
      <c r="M1143" s="7" t="s">
        <v>13127</v>
      </c>
      <c r="N1143" s="7" t="s">
        <v>13127</v>
      </c>
    </row>
    <row r="1144" ht="22.5" customHeight="1">
      <c r="A1144" s="7" t="s">
        <v>13128</v>
      </c>
      <c r="B1144" s="7" t="s">
        <v>2503</v>
      </c>
      <c r="C1144" s="7"/>
      <c r="D1144" s="7" t="s">
        <v>2503</v>
      </c>
      <c r="E1144" s="7" t="s">
        <v>9430</v>
      </c>
      <c r="F1144" s="7" t="s">
        <v>13129</v>
      </c>
      <c r="G1144" s="296" t="s">
        <v>13130</v>
      </c>
      <c r="I1144" s="7"/>
      <c r="J1144" s="7" t="s">
        <v>599</v>
      </c>
      <c r="K1144" s="7" t="s">
        <v>201</v>
      </c>
      <c r="L1144" s="7" t="s">
        <v>20</v>
      </c>
      <c r="M1144" s="7" t="s">
        <v>13131</v>
      </c>
      <c r="N1144" s="7" t="s">
        <v>13131</v>
      </c>
    </row>
    <row r="1145" ht="22.5" customHeight="1">
      <c r="A1145" s="7" t="s">
        <v>13132</v>
      </c>
      <c r="B1145" s="7" t="s">
        <v>2503</v>
      </c>
      <c r="C1145" s="7"/>
      <c r="D1145" s="7" t="s">
        <v>2503</v>
      </c>
      <c r="E1145" s="7" t="s">
        <v>9430</v>
      </c>
      <c r="F1145" s="7" t="s">
        <v>13133</v>
      </c>
      <c r="G1145" s="296" t="s">
        <v>13134</v>
      </c>
      <c r="I1145" s="7"/>
      <c r="J1145" s="7" t="s">
        <v>599</v>
      </c>
      <c r="K1145" s="7" t="s">
        <v>201</v>
      </c>
      <c r="L1145" s="7" t="s">
        <v>22</v>
      </c>
      <c r="M1145" s="7" t="s">
        <v>13135</v>
      </c>
      <c r="N1145" s="7" t="s">
        <v>13135</v>
      </c>
    </row>
    <row r="1146" ht="22.5" customHeight="1">
      <c r="A1146" s="7" t="s">
        <v>13136</v>
      </c>
      <c r="B1146" s="7" t="s">
        <v>2503</v>
      </c>
      <c r="C1146" s="7"/>
      <c r="D1146" s="7" t="s">
        <v>2503</v>
      </c>
      <c r="E1146" s="7" t="s">
        <v>9430</v>
      </c>
      <c r="F1146" s="7" t="s">
        <v>13137</v>
      </c>
      <c r="G1146" s="296" t="s">
        <v>13138</v>
      </c>
      <c r="I1146" s="7"/>
      <c r="J1146" s="7" t="s">
        <v>599</v>
      </c>
      <c r="K1146" s="7" t="s">
        <v>201</v>
      </c>
      <c r="L1146" s="7" t="s">
        <v>24</v>
      </c>
      <c r="M1146" s="7" t="s">
        <v>13139</v>
      </c>
      <c r="N1146" s="7" t="s">
        <v>13139</v>
      </c>
    </row>
    <row r="1147" ht="22.5" customHeight="1">
      <c r="A1147" s="7" t="s">
        <v>13140</v>
      </c>
      <c r="B1147" s="7" t="s">
        <v>2503</v>
      </c>
      <c r="C1147" s="7"/>
      <c r="D1147" s="7" t="s">
        <v>2503</v>
      </c>
      <c r="E1147" s="7" t="s">
        <v>9430</v>
      </c>
      <c r="F1147" s="7" t="s">
        <v>13141</v>
      </c>
      <c r="G1147" s="296" t="s">
        <v>13142</v>
      </c>
      <c r="I1147" s="7"/>
      <c r="J1147" s="7" t="s">
        <v>599</v>
      </c>
      <c r="K1147" s="7" t="s">
        <v>201</v>
      </c>
      <c r="L1147" s="7" t="s">
        <v>26</v>
      </c>
      <c r="M1147" s="7" t="s">
        <v>13143</v>
      </c>
      <c r="N1147" s="7" t="s">
        <v>13143</v>
      </c>
    </row>
    <row r="1148" ht="22.5" customHeight="1">
      <c r="A1148" s="7" t="s">
        <v>13144</v>
      </c>
      <c r="B1148" s="7" t="s">
        <v>2503</v>
      </c>
      <c r="C1148" s="7"/>
      <c r="D1148" s="7" t="s">
        <v>2503</v>
      </c>
      <c r="E1148" s="7" t="s">
        <v>9430</v>
      </c>
      <c r="F1148" s="7" t="s">
        <v>13145</v>
      </c>
      <c r="G1148" s="296" t="s">
        <v>13146</v>
      </c>
      <c r="I1148" s="7"/>
      <c r="J1148" s="7" t="s">
        <v>599</v>
      </c>
      <c r="K1148" s="7" t="s">
        <v>201</v>
      </c>
      <c r="L1148" s="7" t="s">
        <v>28</v>
      </c>
      <c r="M1148" s="7" t="s">
        <v>13147</v>
      </c>
      <c r="N1148" s="7" t="s">
        <v>13147</v>
      </c>
    </row>
    <row r="1149" ht="22.5" customHeight="1">
      <c r="A1149" s="7" t="s">
        <v>13148</v>
      </c>
      <c r="B1149" s="7" t="s">
        <v>2503</v>
      </c>
      <c r="C1149" s="7"/>
      <c r="D1149" s="7" t="s">
        <v>2503</v>
      </c>
      <c r="E1149" s="7" t="s">
        <v>9430</v>
      </c>
      <c r="F1149" s="7" t="s">
        <v>13149</v>
      </c>
      <c r="G1149" s="296" t="s">
        <v>13150</v>
      </c>
      <c r="I1149" s="7"/>
      <c r="J1149" s="7" t="s">
        <v>599</v>
      </c>
      <c r="K1149" s="7" t="s">
        <v>201</v>
      </c>
      <c r="L1149" s="7" t="s">
        <v>29</v>
      </c>
      <c r="M1149" s="7" t="s">
        <v>13151</v>
      </c>
      <c r="N1149" s="7" t="s">
        <v>13151</v>
      </c>
    </row>
    <row r="1150" ht="22.5" customHeight="1">
      <c r="A1150" s="7" t="s">
        <v>13152</v>
      </c>
      <c r="B1150" s="7" t="s">
        <v>2503</v>
      </c>
      <c r="C1150" s="7"/>
      <c r="D1150" s="7" t="s">
        <v>2503</v>
      </c>
      <c r="E1150" s="7" t="s">
        <v>9421</v>
      </c>
      <c r="F1150" s="7" t="s">
        <v>13153</v>
      </c>
      <c r="G1150" s="296" t="s">
        <v>13154</v>
      </c>
      <c r="I1150" s="7"/>
      <c r="J1150" s="7" t="s">
        <v>188</v>
      </c>
      <c r="K1150" s="7" t="s">
        <v>987</v>
      </c>
      <c r="L1150" s="7" t="s">
        <v>10</v>
      </c>
      <c r="M1150" s="7" t="s">
        <v>13155</v>
      </c>
      <c r="N1150" s="7" t="s">
        <v>13155</v>
      </c>
    </row>
    <row r="1151" ht="22.5" customHeight="1">
      <c r="A1151" s="7" t="s">
        <v>13156</v>
      </c>
      <c r="B1151" s="7" t="s">
        <v>2503</v>
      </c>
      <c r="C1151" s="7"/>
      <c r="D1151" s="7" t="s">
        <v>2503</v>
      </c>
      <c r="E1151" s="7" t="s">
        <v>9421</v>
      </c>
      <c r="F1151" s="7" t="s">
        <v>13157</v>
      </c>
      <c r="G1151" s="296" t="s">
        <v>13158</v>
      </c>
      <c r="I1151" s="7"/>
      <c r="J1151" s="7" t="s">
        <v>188</v>
      </c>
      <c r="K1151" s="7" t="s">
        <v>987</v>
      </c>
      <c r="L1151" s="7" t="s">
        <v>12</v>
      </c>
      <c r="M1151" s="7" t="s">
        <v>13159</v>
      </c>
      <c r="N1151" s="7" t="s">
        <v>13159</v>
      </c>
    </row>
    <row r="1152" ht="22.5" customHeight="1">
      <c r="A1152" s="7" t="s">
        <v>13160</v>
      </c>
      <c r="B1152" s="7" t="s">
        <v>2503</v>
      </c>
      <c r="C1152" s="7"/>
      <c r="D1152" s="7" t="s">
        <v>2503</v>
      </c>
      <c r="E1152" s="7" t="s">
        <v>9421</v>
      </c>
      <c r="F1152" s="7" t="s">
        <v>13161</v>
      </c>
      <c r="G1152" s="296" t="s">
        <v>13162</v>
      </c>
      <c r="I1152" s="7"/>
      <c r="J1152" s="7" t="s">
        <v>188</v>
      </c>
      <c r="K1152" s="7" t="s">
        <v>987</v>
      </c>
      <c r="L1152" s="7" t="s">
        <v>14</v>
      </c>
      <c r="M1152" s="7" t="s">
        <v>13163</v>
      </c>
      <c r="N1152" s="7" t="s">
        <v>13163</v>
      </c>
    </row>
    <row r="1153" ht="22.5" customHeight="1">
      <c r="A1153" s="7" t="s">
        <v>13164</v>
      </c>
      <c r="B1153" s="7" t="s">
        <v>2503</v>
      </c>
      <c r="C1153" s="7"/>
      <c r="D1153" s="7" t="s">
        <v>2503</v>
      </c>
      <c r="E1153" s="7" t="s">
        <v>9421</v>
      </c>
      <c r="F1153" s="7" t="s">
        <v>13165</v>
      </c>
      <c r="G1153" s="296" t="s">
        <v>13166</v>
      </c>
      <c r="I1153" s="7"/>
      <c r="J1153" s="7" t="s">
        <v>188</v>
      </c>
      <c r="K1153" s="7" t="s">
        <v>987</v>
      </c>
      <c r="L1153" s="7" t="s">
        <v>17</v>
      </c>
      <c r="M1153" s="7" t="s">
        <v>13167</v>
      </c>
      <c r="N1153" s="7" t="s">
        <v>13167</v>
      </c>
    </row>
    <row r="1154" ht="22.5" customHeight="1">
      <c r="A1154" s="7" t="s">
        <v>13168</v>
      </c>
      <c r="B1154" s="7" t="s">
        <v>2503</v>
      </c>
      <c r="C1154" s="7"/>
      <c r="D1154" s="7" t="s">
        <v>2503</v>
      </c>
      <c r="E1154" s="7" t="s">
        <v>9421</v>
      </c>
      <c r="F1154" s="7" t="s">
        <v>13169</v>
      </c>
      <c r="G1154" s="296" t="s">
        <v>13170</v>
      </c>
      <c r="I1154" s="7"/>
      <c r="J1154" s="7" t="s">
        <v>188</v>
      </c>
      <c r="K1154" s="7" t="s">
        <v>987</v>
      </c>
      <c r="L1154" s="7" t="s">
        <v>18</v>
      </c>
      <c r="M1154" s="7" t="s">
        <v>13171</v>
      </c>
      <c r="N1154" s="7" t="s">
        <v>13171</v>
      </c>
    </row>
    <row r="1155" ht="22.5" customHeight="1">
      <c r="A1155" s="7" t="s">
        <v>13172</v>
      </c>
      <c r="B1155" s="7" t="s">
        <v>2503</v>
      </c>
      <c r="C1155" s="7"/>
      <c r="D1155" s="7" t="s">
        <v>2503</v>
      </c>
      <c r="E1155" s="7" t="s">
        <v>9421</v>
      </c>
      <c r="F1155" s="7" t="s">
        <v>13173</v>
      </c>
      <c r="G1155" s="296" t="s">
        <v>13174</v>
      </c>
      <c r="I1155" s="7"/>
      <c r="J1155" s="7" t="s">
        <v>188</v>
      </c>
      <c r="K1155" s="7" t="s">
        <v>987</v>
      </c>
      <c r="L1155" s="7" t="s">
        <v>19</v>
      </c>
      <c r="M1155" s="7" t="s">
        <v>13175</v>
      </c>
      <c r="N1155" s="7" t="s">
        <v>13175</v>
      </c>
    </row>
    <row r="1156" ht="22.5" customHeight="1">
      <c r="A1156" s="7" t="s">
        <v>13176</v>
      </c>
      <c r="B1156" s="7" t="s">
        <v>2503</v>
      </c>
      <c r="C1156" s="7"/>
      <c r="D1156" s="7" t="s">
        <v>2503</v>
      </c>
      <c r="E1156" s="7" t="s">
        <v>9421</v>
      </c>
      <c r="F1156" s="7" t="s">
        <v>13177</v>
      </c>
      <c r="G1156" s="296" t="s">
        <v>13178</v>
      </c>
      <c r="I1156" s="7"/>
      <c r="J1156" s="7" t="s">
        <v>188</v>
      </c>
      <c r="K1156" s="7" t="s">
        <v>987</v>
      </c>
      <c r="L1156" s="7" t="s">
        <v>20</v>
      </c>
      <c r="M1156" s="7" t="s">
        <v>13179</v>
      </c>
      <c r="N1156" s="7" t="s">
        <v>13179</v>
      </c>
    </row>
    <row r="1157" ht="22.5" customHeight="1">
      <c r="A1157" s="7" t="s">
        <v>13180</v>
      </c>
      <c r="B1157" s="7" t="s">
        <v>2503</v>
      </c>
      <c r="C1157" s="7"/>
      <c r="D1157" s="7" t="s">
        <v>2503</v>
      </c>
      <c r="E1157" s="7" t="s">
        <v>9421</v>
      </c>
      <c r="F1157" s="7" t="s">
        <v>13181</v>
      </c>
      <c r="G1157" s="296" t="s">
        <v>13182</v>
      </c>
      <c r="I1157" s="7"/>
      <c r="J1157" s="7" t="s">
        <v>188</v>
      </c>
      <c r="K1157" s="7" t="s">
        <v>987</v>
      </c>
      <c r="L1157" s="7" t="s">
        <v>22</v>
      </c>
      <c r="M1157" s="7" t="s">
        <v>13183</v>
      </c>
      <c r="N1157" s="7" t="s">
        <v>13183</v>
      </c>
    </row>
    <row r="1158" ht="22.5" customHeight="1">
      <c r="A1158" s="7" t="s">
        <v>13184</v>
      </c>
      <c r="B1158" s="7" t="s">
        <v>2503</v>
      </c>
      <c r="C1158" s="7"/>
      <c r="D1158" s="7" t="s">
        <v>2503</v>
      </c>
      <c r="E1158" s="7" t="s">
        <v>9421</v>
      </c>
      <c r="F1158" s="7" t="s">
        <v>13185</v>
      </c>
      <c r="G1158" s="296" t="s">
        <v>13186</v>
      </c>
      <c r="I1158" s="7"/>
      <c r="J1158" s="7" t="s">
        <v>188</v>
      </c>
      <c r="K1158" s="7" t="s">
        <v>987</v>
      </c>
      <c r="L1158" s="7" t="s">
        <v>23</v>
      </c>
      <c r="M1158" s="7" t="s">
        <v>13187</v>
      </c>
      <c r="N1158" s="7" t="s">
        <v>13187</v>
      </c>
    </row>
    <row r="1159" ht="22.5" customHeight="1">
      <c r="A1159" s="7" t="s">
        <v>13188</v>
      </c>
      <c r="B1159" s="7" t="s">
        <v>2503</v>
      </c>
      <c r="C1159" s="7"/>
      <c r="D1159" s="7" t="s">
        <v>2503</v>
      </c>
      <c r="E1159" s="7" t="s">
        <v>9421</v>
      </c>
      <c r="F1159" s="7" t="s">
        <v>13189</v>
      </c>
      <c r="G1159" s="296" t="s">
        <v>13190</v>
      </c>
      <c r="I1159" s="7"/>
      <c r="J1159" s="7" t="s">
        <v>188</v>
      </c>
      <c r="K1159" s="7" t="s">
        <v>987</v>
      </c>
      <c r="L1159" s="7" t="s">
        <v>26</v>
      </c>
      <c r="M1159" s="7" t="s">
        <v>13191</v>
      </c>
      <c r="N1159" s="7" t="s">
        <v>13191</v>
      </c>
    </row>
    <row r="1160" ht="22.5" customHeight="1">
      <c r="A1160" s="7" t="s">
        <v>13192</v>
      </c>
      <c r="B1160" s="7" t="s">
        <v>2503</v>
      </c>
      <c r="C1160" s="7"/>
      <c r="D1160" s="7" t="s">
        <v>2503</v>
      </c>
      <c r="E1160" s="7" t="s">
        <v>9421</v>
      </c>
      <c r="F1160" s="7" t="s">
        <v>13193</v>
      </c>
      <c r="G1160" s="296" t="s">
        <v>13194</v>
      </c>
      <c r="I1160" s="7"/>
      <c r="J1160" s="7" t="s">
        <v>188</v>
      </c>
      <c r="K1160" s="7" t="s">
        <v>987</v>
      </c>
      <c r="L1160" s="7" t="s">
        <v>28</v>
      </c>
      <c r="M1160" s="7" t="s">
        <v>13195</v>
      </c>
      <c r="N1160" s="7" t="s">
        <v>13195</v>
      </c>
    </row>
    <row r="1161" ht="22.5" customHeight="1">
      <c r="A1161" s="7" t="s">
        <v>13196</v>
      </c>
      <c r="B1161" s="7" t="s">
        <v>2503</v>
      </c>
      <c r="C1161" s="7"/>
      <c r="D1161" s="7" t="s">
        <v>2503</v>
      </c>
      <c r="E1161" s="7" t="s">
        <v>9421</v>
      </c>
      <c r="F1161" s="7" t="s">
        <v>13197</v>
      </c>
      <c r="G1161" s="296" t="s">
        <v>13198</v>
      </c>
      <c r="I1161" s="7"/>
      <c r="J1161" s="7" t="s">
        <v>188</v>
      </c>
      <c r="K1161" s="7" t="s">
        <v>987</v>
      </c>
      <c r="L1161" s="7" t="s">
        <v>29</v>
      </c>
      <c r="M1161" s="7" t="s">
        <v>13199</v>
      </c>
      <c r="N1161" s="7" t="s">
        <v>13199</v>
      </c>
    </row>
    <row r="1162" ht="22.5" customHeight="1">
      <c r="A1162" s="7" t="s">
        <v>13200</v>
      </c>
      <c r="B1162" s="7" t="s">
        <v>2503</v>
      </c>
      <c r="C1162" s="7"/>
      <c r="D1162" s="7" t="s">
        <v>2503</v>
      </c>
      <c r="E1162" s="7" t="s">
        <v>9410</v>
      </c>
      <c r="F1162" s="7" t="s">
        <v>13201</v>
      </c>
      <c r="G1162" s="296" t="s">
        <v>13202</v>
      </c>
      <c r="I1162" s="7"/>
      <c r="J1162" s="7" t="s">
        <v>104</v>
      </c>
      <c r="K1162" s="7" t="s">
        <v>781</v>
      </c>
      <c r="L1162" s="7" t="s">
        <v>10</v>
      </c>
      <c r="M1162" s="7" t="s">
        <v>13203</v>
      </c>
      <c r="N1162" s="7" t="s">
        <v>13203</v>
      </c>
    </row>
    <row r="1163" ht="22.5" customHeight="1">
      <c r="A1163" s="7" t="s">
        <v>13204</v>
      </c>
      <c r="B1163" s="7" t="s">
        <v>2503</v>
      </c>
      <c r="C1163" s="7"/>
      <c r="D1163" s="7" t="s">
        <v>2503</v>
      </c>
      <c r="E1163" s="7" t="s">
        <v>9410</v>
      </c>
      <c r="F1163" s="7" t="s">
        <v>13205</v>
      </c>
      <c r="G1163" s="296" t="s">
        <v>13206</v>
      </c>
      <c r="I1163" s="7"/>
      <c r="J1163" s="7" t="s">
        <v>104</v>
      </c>
      <c r="K1163" s="7" t="s">
        <v>781</v>
      </c>
      <c r="L1163" s="7" t="s">
        <v>12</v>
      </c>
      <c r="M1163" s="7" t="s">
        <v>13207</v>
      </c>
      <c r="N1163" s="7" t="s">
        <v>13207</v>
      </c>
    </row>
    <row r="1164" ht="22.5" customHeight="1">
      <c r="A1164" s="7" t="s">
        <v>13208</v>
      </c>
      <c r="B1164" s="7" t="s">
        <v>2503</v>
      </c>
      <c r="C1164" s="7"/>
      <c r="D1164" s="7" t="s">
        <v>2503</v>
      </c>
      <c r="E1164" s="7" t="s">
        <v>9410</v>
      </c>
      <c r="F1164" s="7" t="s">
        <v>13209</v>
      </c>
      <c r="G1164" s="296" t="s">
        <v>13210</v>
      </c>
      <c r="I1164" s="7"/>
      <c r="J1164" s="7" t="s">
        <v>104</v>
      </c>
      <c r="K1164" s="7" t="s">
        <v>781</v>
      </c>
      <c r="L1164" s="7" t="s">
        <v>14</v>
      </c>
      <c r="M1164" s="7" t="s">
        <v>13211</v>
      </c>
      <c r="N1164" s="7" t="s">
        <v>13211</v>
      </c>
    </row>
    <row r="1165" ht="22.5" customHeight="1">
      <c r="A1165" s="7" t="s">
        <v>13212</v>
      </c>
      <c r="B1165" s="7" t="s">
        <v>2503</v>
      </c>
      <c r="C1165" s="7"/>
      <c r="D1165" s="7" t="s">
        <v>2503</v>
      </c>
      <c r="E1165" s="7" t="s">
        <v>9410</v>
      </c>
      <c r="F1165" s="7" t="s">
        <v>13213</v>
      </c>
      <c r="G1165" s="296" t="s">
        <v>13214</v>
      </c>
      <c r="I1165" s="7"/>
      <c r="J1165" s="7" t="s">
        <v>104</v>
      </c>
      <c r="K1165" s="7" t="s">
        <v>781</v>
      </c>
      <c r="L1165" s="7" t="s">
        <v>17</v>
      </c>
      <c r="M1165" s="7" t="s">
        <v>13215</v>
      </c>
      <c r="N1165" s="7" t="s">
        <v>13215</v>
      </c>
    </row>
    <row r="1166" ht="22.5" customHeight="1">
      <c r="A1166" s="7" t="s">
        <v>13216</v>
      </c>
      <c r="B1166" s="7" t="s">
        <v>2503</v>
      </c>
      <c r="C1166" s="7"/>
      <c r="D1166" s="7" t="s">
        <v>2503</v>
      </c>
      <c r="E1166" s="7" t="s">
        <v>9410</v>
      </c>
      <c r="F1166" s="7" t="s">
        <v>13217</v>
      </c>
      <c r="G1166" s="296" t="s">
        <v>13218</v>
      </c>
      <c r="I1166" s="7"/>
      <c r="J1166" s="7" t="s">
        <v>104</v>
      </c>
      <c r="K1166" s="7" t="s">
        <v>781</v>
      </c>
      <c r="L1166" s="7" t="s">
        <v>18</v>
      </c>
      <c r="M1166" s="7" t="s">
        <v>13219</v>
      </c>
      <c r="N1166" s="7" t="s">
        <v>13219</v>
      </c>
    </row>
    <row r="1167" ht="22.5" customHeight="1">
      <c r="A1167" s="7" t="s">
        <v>13220</v>
      </c>
      <c r="B1167" s="7" t="s">
        <v>2503</v>
      </c>
      <c r="C1167" s="7"/>
      <c r="D1167" s="7" t="s">
        <v>2503</v>
      </c>
      <c r="E1167" s="7" t="s">
        <v>9410</v>
      </c>
      <c r="F1167" s="7" t="s">
        <v>13221</v>
      </c>
      <c r="G1167" s="296" t="s">
        <v>13222</v>
      </c>
      <c r="I1167" s="7"/>
      <c r="J1167" s="7" t="s">
        <v>104</v>
      </c>
      <c r="K1167" s="7" t="s">
        <v>781</v>
      </c>
      <c r="L1167" s="7" t="s">
        <v>19</v>
      </c>
      <c r="M1167" s="7" t="s">
        <v>13223</v>
      </c>
      <c r="N1167" s="7" t="s">
        <v>13223</v>
      </c>
    </row>
    <row r="1168" ht="22.5" customHeight="1">
      <c r="A1168" s="7" t="s">
        <v>13224</v>
      </c>
      <c r="B1168" s="7" t="s">
        <v>2503</v>
      </c>
      <c r="C1168" s="7"/>
      <c r="D1168" s="7" t="s">
        <v>2503</v>
      </c>
      <c r="E1168" s="7" t="s">
        <v>9410</v>
      </c>
      <c r="F1168" s="7" t="s">
        <v>13225</v>
      </c>
      <c r="G1168" s="296" t="s">
        <v>13226</v>
      </c>
      <c r="I1168" s="7"/>
      <c r="J1168" s="7" t="s">
        <v>104</v>
      </c>
      <c r="K1168" s="7" t="s">
        <v>781</v>
      </c>
      <c r="L1168" s="7" t="s">
        <v>20</v>
      </c>
      <c r="M1168" s="7" t="s">
        <v>13227</v>
      </c>
      <c r="N1168" s="7" t="s">
        <v>13227</v>
      </c>
    </row>
    <row r="1169" ht="22.5" customHeight="1">
      <c r="A1169" s="7" t="s">
        <v>13228</v>
      </c>
      <c r="B1169" s="7" t="s">
        <v>2503</v>
      </c>
      <c r="C1169" s="7"/>
      <c r="D1169" s="7" t="s">
        <v>2503</v>
      </c>
      <c r="E1169" s="7" t="s">
        <v>9410</v>
      </c>
      <c r="F1169" s="7" t="s">
        <v>13229</v>
      </c>
      <c r="G1169" s="296" t="s">
        <v>13230</v>
      </c>
      <c r="I1169" s="7"/>
      <c r="J1169" s="7" t="s">
        <v>104</v>
      </c>
      <c r="K1169" s="7" t="s">
        <v>781</v>
      </c>
      <c r="L1169" s="7" t="s">
        <v>22</v>
      </c>
      <c r="M1169" s="7" t="s">
        <v>13231</v>
      </c>
      <c r="N1169" s="7" t="s">
        <v>13231</v>
      </c>
    </row>
    <row r="1170" ht="22.5" customHeight="1">
      <c r="A1170" s="7" t="s">
        <v>13232</v>
      </c>
      <c r="B1170" s="7" t="s">
        <v>2503</v>
      </c>
      <c r="C1170" s="7"/>
      <c r="D1170" s="7" t="s">
        <v>2503</v>
      </c>
      <c r="E1170" s="7" t="s">
        <v>9410</v>
      </c>
      <c r="F1170" s="7" t="s">
        <v>13233</v>
      </c>
      <c r="G1170" s="296" t="s">
        <v>13234</v>
      </c>
      <c r="I1170" s="7"/>
      <c r="J1170" s="7" t="s">
        <v>104</v>
      </c>
      <c r="K1170" s="7" t="s">
        <v>781</v>
      </c>
      <c r="L1170" s="7" t="s">
        <v>23</v>
      </c>
      <c r="M1170" s="7" t="s">
        <v>13235</v>
      </c>
      <c r="N1170" s="7" t="s">
        <v>13235</v>
      </c>
    </row>
    <row r="1171" ht="22.5" customHeight="1">
      <c r="A1171" s="7" t="s">
        <v>13236</v>
      </c>
      <c r="B1171" s="7" t="s">
        <v>2503</v>
      </c>
      <c r="C1171" s="7"/>
      <c r="D1171" s="7" t="s">
        <v>2503</v>
      </c>
      <c r="E1171" s="7" t="s">
        <v>9410</v>
      </c>
      <c r="F1171" s="7" t="s">
        <v>13237</v>
      </c>
      <c r="G1171" s="296" t="s">
        <v>13238</v>
      </c>
      <c r="I1171" s="7"/>
      <c r="J1171" s="7" t="s">
        <v>104</v>
      </c>
      <c r="K1171" s="7" t="s">
        <v>781</v>
      </c>
      <c r="L1171" s="7" t="s">
        <v>26</v>
      </c>
      <c r="M1171" s="7" t="s">
        <v>13239</v>
      </c>
      <c r="N1171" s="7" t="s">
        <v>13239</v>
      </c>
    </row>
    <row r="1172" ht="22.5" customHeight="1">
      <c r="A1172" s="7" t="s">
        <v>13240</v>
      </c>
      <c r="B1172" s="7" t="s">
        <v>2503</v>
      </c>
      <c r="C1172" s="7"/>
      <c r="D1172" s="7" t="s">
        <v>2503</v>
      </c>
      <c r="E1172" s="7" t="s">
        <v>9410</v>
      </c>
      <c r="F1172" s="7" t="s">
        <v>13241</v>
      </c>
      <c r="G1172" s="296" t="s">
        <v>13242</v>
      </c>
      <c r="I1172" s="7"/>
      <c r="J1172" s="7" t="s">
        <v>104</v>
      </c>
      <c r="K1172" s="7" t="s">
        <v>781</v>
      </c>
      <c r="L1172" s="7" t="s">
        <v>28</v>
      </c>
      <c r="M1172" s="7" t="s">
        <v>13243</v>
      </c>
      <c r="N1172" s="7" t="s">
        <v>13243</v>
      </c>
    </row>
    <row r="1173" ht="22.5" customHeight="1">
      <c r="A1173" s="7" t="s">
        <v>13244</v>
      </c>
      <c r="B1173" s="7" t="s">
        <v>2503</v>
      </c>
      <c r="C1173" s="7"/>
      <c r="D1173" s="7" t="s">
        <v>2503</v>
      </c>
      <c r="E1173" s="7" t="s">
        <v>9410</v>
      </c>
      <c r="F1173" s="7" t="s">
        <v>13245</v>
      </c>
      <c r="G1173" s="296" t="s">
        <v>13246</v>
      </c>
      <c r="I1173" s="7"/>
      <c r="J1173" s="7" t="s">
        <v>104</v>
      </c>
      <c r="K1173" s="7" t="s">
        <v>781</v>
      </c>
      <c r="L1173" s="7" t="s">
        <v>29</v>
      </c>
      <c r="M1173" s="7" t="s">
        <v>13247</v>
      </c>
      <c r="N1173" s="7" t="s">
        <v>13247</v>
      </c>
    </row>
    <row r="1174" ht="22.5" customHeight="1">
      <c r="A1174" s="7" t="s">
        <v>13248</v>
      </c>
      <c r="B1174" s="7" t="s">
        <v>2503</v>
      </c>
      <c r="C1174" s="7"/>
      <c r="D1174" s="7" t="s">
        <v>2503</v>
      </c>
      <c r="E1174" s="7" t="s">
        <v>9410</v>
      </c>
      <c r="F1174" s="7" t="s">
        <v>13249</v>
      </c>
      <c r="G1174" s="296" t="s">
        <v>13250</v>
      </c>
      <c r="I1174" s="7"/>
      <c r="J1174" s="7" t="s">
        <v>104</v>
      </c>
      <c r="K1174" s="7" t="s">
        <v>781</v>
      </c>
      <c r="L1174" s="7" t="s">
        <v>30</v>
      </c>
      <c r="M1174" s="7" t="s">
        <v>13251</v>
      </c>
      <c r="N1174" s="7" t="s">
        <v>13251</v>
      </c>
    </row>
    <row r="1175" ht="22.5" customHeight="1">
      <c r="A1175" s="7" t="s">
        <v>13252</v>
      </c>
      <c r="B1175" s="7" t="s">
        <v>2503</v>
      </c>
      <c r="C1175" s="7"/>
      <c r="D1175" s="7" t="s">
        <v>2503</v>
      </c>
      <c r="E1175" s="7" t="s">
        <v>9398</v>
      </c>
      <c r="F1175" s="7" t="s">
        <v>13253</v>
      </c>
      <c r="G1175" s="296" t="s">
        <v>13254</v>
      </c>
      <c r="I1175" s="7"/>
      <c r="J1175" s="7" t="s">
        <v>65</v>
      </c>
      <c r="K1175" s="7" t="s">
        <v>230</v>
      </c>
      <c r="L1175" s="7" t="s">
        <v>10</v>
      </c>
      <c r="M1175" s="7" t="s">
        <v>13255</v>
      </c>
      <c r="N1175" s="7" t="s">
        <v>13255</v>
      </c>
    </row>
    <row r="1176" ht="22.5" customHeight="1">
      <c r="A1176" s="7" t="s">
        <v>13256</v>
      </c>
      <c r="B1176" s="7" t="s">
        <v>2503</v>
      </c>
      <c r="C1176" s="7"/>
      <c r="D1176" s="7" t="s">
        <v>2503</v>
      </c>
      <c r="E1176" s="7" t="s">
        <v>9398</v>
      </c>
      <c r="F1176" s="7" t="s">
        <v>13257</v>
      </c>
      <c r="G1176" s="296" t="s">
        <v>13258</v>
      </c>
      <c r="I1176" s="7"/>
      <c r="J1176" s="7" t="s">
        <v>65</v>
      </c>
      <c r="K1176" s="7" t="s">
        <v>230</v>
      </c>
      <c r="L1176" s="7" t="s">
        <v>14</v>
      </c>
      <c r="M1176" s="7" t="s">
        <v>13259</v>
      </c>
      <c r="N1176" s="7" t="s">
        <v>13259</v>
      </c>
    </row>
    <row r="1177" ht="22.5" customHeight="1">
      <c r="A1177" s="7" t="s">
        <v>13260</v>
      </c>
      <c r="B1177" s="7" t="s">
        <v>2503</v>
      </c>
      <c r="C1177" s="7"/>
      <c r="D1177" s="7" t="s">
        <v>2503</v>
      </c>
      <c r="E1177" s="7" t="s">
        <v>9398</v>
      </c>
      <c r="F1177" s="7" t="s">
        <v>13261</v>
      </c>
      <c r="G1177" s="296" t="s">
        <v>13262</v>
      </c>
      <c r="I1177" s="7"/>
      <c r="J1177" s="7" t="s">
        <v>65</v>
      </c>
      <c r="K1177" s="7" t="s">
        <v>230</v>
      </c>
      <c r="L1177" s="7" t="s">
        <v>17</v>
      </c>
      <c r="M1177" s="7" t="s">
        <v>13263</v>
      </c>
      <c r="N1177" s="7" t="s">
        <v>13263</v>
      </c>
    </row>
    <row r="1178" ht="22.5" customHeight="1">
      <c r="A1178" s="7" t="s">
        <v>13264</v>
      </c>
      <c r="B1178" s="7" t="s">
        <v>2503</v>
      </c>
      <c r="C1178" s="7"/>
      <c r="D1178" s="7" t="s">
        <v>2503</v>
      </c>
      <c r="E1178" s="7" t="s">
        <v>9398</v>
      </c>
      <c r="F1178" s="7" t="s">
        <v>13265</v>
      </c>
      <c r="G1178" s="296" t="s">
        <v>13266</v>
      </c>
      <c r="I1178" s="7"/>
      <c r="J1178" s="7" t="s">
        <v>65</v>
      </c>
      <c r="K1178" s="7" t="s">
        <v>230</v>
      </c>
      <c r="L1178" s="7" t="s">
        <v>18</v>
      </c>
      <c r="M1178" s="7" t="s">
        <v>13267</v>
      </c>
      <c r="N1178" s="7" t="s">
        <v>13267</v>
      </c>
    </row>
    <row r="1179" ht="22.5" customHeight="1">
      <c r="A1179" s="7" t="s">
        <v>13268</v>
      </c>
      <c r="B1179" s="7" t="s">
        <v>2503</v>
      </c>
      <c r="C1179" s="7"/>
      <c r="D1179" s="7" t="s">
        <v>2503</v>
      </c>
      <c r="E1179" s="7" t="s">
        <v>9398</v>
      </c>
      <c r="F1179" s="7" t="s">
        <v>13269</v>
      </c>
      <c r="G1179" s="296" t="s">
        <v>13270</v>
      </c>
      <c r="I1179" s="7"/>
      <c r="J1179" s="7" t="s">
        <v>65</v>
      </c>
      <c r="K1179" s="7" t="s">
        <v>230</v>
      </c>
      <c r="L1179" s="7" t="s">
        <v>19</v>
      </c>
      <c r="M1179" s="7" t="s">
        <v>13271</v>
      </c>
      <c r="N1179" s="7" t="s">
        <v>13271</v>
      </c>
    </row>
    <row r="1180" ht="22.5" customHeight="1">
      <c r="A1180" s="7" t="s">
        <v>13272</v>
      </c>
      <c r="B1180" s="7" t="s">
        <v>2503</v>
      </c>
      <c r="C1180" s="7"/>
      <c r="D1180" s="7" t="s">
        <v>2503</v>
      </c>
      <c r="E1180" s="7" t="s">
        <v>9398</v>
      </c>
      <c r="F1180" s="7" t="s">
        <v>13273</v>
      </c>
      <c r="G1180" s="296" t="s">
        <v>13274</v>
      </c>
      <c r="I1180" s="7"/>
      <c r="J1180" s="7" t="s">
        <v>65</v>
      </c>
      <c r="K1180" s="7" t="s">
        <v>230</v>
      </c>
      <c r="L1180" s="7" t="s">
        <v>20</v>
      </c>
      <c r="M1180" s="7" t="s">
        <v>13275</v>
      </c>
      <c r="N1180" s="7" t="s">
        <v>13275</v>
      </c>
    </row>
    <row r="1181" ht="22.5" customHeight="1">
      <c r="A1181" s="7" t="s">
        <v>13276</v>
      </c>
      <c r="B1181" s="7" t="s">
        <v>2503</v>
      </c>
      <c r="C1181" s="7"/>
      <c r="D1181" s="7" t="s">
        <v>2503</v>
      </c>
      <c r="E1181" s="7" t="s">
        <v>9398</v>
      </c>
      <c r="F1181" s="7" t="s">
        <v>13277</v>
      </c>
      <c r="G1181" s="296" t="s">
        <v>13278</v>
      </c>
      <c r="I1181" s="7"/>
      <c r="J1181" s="7" t="s">
        <v>65</v>
      </c>
      <c r="K1181" s="7" t="s">
        <v>230</v>
      </c>
      <c r="L1181" s="7" t="s">
        <v>21</v>
      </c>
      <c r="M1181" s="7" t="s">
        <v>13279</v>
      </c>
      <c r="N1181" s="7" t="s">
        <v>13279</v>
      </c>
    </row>
    <row r="1182" ht="22.5" customHeight="1">
      <c r="A1182" s="7" t="s">
        <v>13280</v>
      </c>
      <c r="B1182" s="7" t="s">
        <v>2503</v>
      </c>
      <c r="C1182" s="7"/>
      <c r="D1182" s="7" t="s">
        <v>2503</v>
      </c>
      <c r="E1182" s="7" t="s">
        <v>9398</v>
      </c>
      <c r="F1182" s="7" t="s">
        <v>13281</v>
      </c>
      <c r="G1182" s="296" t="s">
        <v>13282</v>
      </c>
      <c r="I1182" s="7"/>
      <c r="J1182" s="7" t="s">
        <v>65</v>
      </c>
      <c r="K1182" s="7" t="s">
        <v>230</v>
      </c>
      <c r="L1182" s="7" t="s">
        <v>22</v>
      </c>
      <c r="M1182" s="7" t="s">
        <v>13283</v>
      </c>
      <c r="N1182" s="7" t="s">
        <v>13283</v>
      </c>
    </row>
    <row r="1183" ht="22.5" customHeight="1">
      <c r="A1183" s="7" t="s">
        <v>13284</v>
      </c>
      <c r="B1183" s="7" t="s">
        <v>2503</v>
      </c>
      <c r="C1183" s="7"/>
      <c r="D1183" s="7" t="s">
        <v>2503</v>
      </c>
      <c r="E1183" s="7" t="s">
        <v>9398</v>
      </c>
      <c r="F1183" s="7" t="s">
        <v>13285</v>
      </c>
      <c r="G1183" s="296" t="s">
        <v>13286</v>
      </c>
      <c r="I1183" s="7"/>
      <c r="J1183" s="7" t="s">
        <v>65</v>
      </c>
      <c r="K1183" s="7" t="s">
        <v>230</v>
      </c>
      <c r="L1183" s="7" t="s">
        <v>23</v>
      </c>
      <c r="M1183" s="7" t="s">
        <v>13287</v>
      </c>
      <c r="N1183" s="7" t="s">
        <v>13287</v>
      </c>
    </row>
    <row r="1184" ht="22.5" customHeight="1">
      <c r="A1184" s="7" t="s">
        <v>13288</v>
      </c>
      <c r="B1184" s="7" t="s">
        <v>2503</v>
      </c>
      <c r="C1184" s="7"/>
      <c r="D1184" s="7" t="s">
        <v>2503</v>
      </c>
      <c r="E1184" s="7" t="s">
        <v>9398</v>
      </c>
      <c r="F1184" s="7" t="s">
        <v>13289</v>
      </c>
      <c r="G1184" s="296" t="s">
        <v>13290</v>
      </c>
      <c r="I1184" s="7"/>
      <c r="J1184" s="7" t="s">
        <v>65</v>
      </c>
      <c r="K1184" s="7" t="s">
        <v>230</v>
      </c>
      <c r="L1184" s="7" t="s">
        <v>26</v>
      </c>
      <c r="M1184" s="7" t="s">
        <v>13291</v>
      </c>
      <c r="N1184" s="7" t="s">
        <v>13291</v>
      </c>
    </row>
    <row r="1185" ht="22.5" customHeight="1">
      <c r="A1185" s="7" t="s">
        <v>13292</v>
      </c>
      <c r="B1185" s="7" t="s">
        <v>2503</v>
      </c>
      <c r="C1185" s="7"/>
      <c r="D1185" s="7" t="s">
        <v>2503</v>
      </c>
      <c r="E1185" s="7" t="s">
        <v>9398</v>
      </c>
      <c r="F1185" s="7" t="s">
        <v>13293</v>
      </c>
      <c r="G1185" s="296" t="s">
        <v>13294</v>
      </c>
      <c r="I1185" s="7"/>
      <c r="J1185" s="7" t="s">
        <v>65</v>
      </c>
      <c r="K1185" s="7" t="s">
        <v>230</v>
      </c>
      <c r="L1185" s="7" t="s">
        <v>28</v>
      </c>
      <c r="M1185" s="7" t="s">
        <v>13295</v>
      </c>
      <c r="N1185" s="7" t="s">
        <v>13295</v>
      </c>
    </row>
    <row r="1186" ht="22.5" customHeight="1">
      <c r="A1186" s="7" t="s">
        <v>13296</v>
      </c>
      <c r="B1186" s="7" t="s">
        <v>2503</v>
      </c>
      <c r="C1186" s="7"/>
      <c r="D1186" s="7" t="s">
        <v>2503</v>
      </c>
      <c r="E1186" s="7" t="s">
        <v>9398</v>
      </c>
      <c r="F1186" s="7" t="s">
        <v>13297</v>
      </c>
      <c r="G1186" s="296" t="s">
        <v>13298</v>
      </c>
      <c r="I1186" s="7"/>
      <c r="J1186" s="7" t="s">
        <v>65</v>
      </c>
      <c r="K1186" s="7" t="s">
        <v>230</v>
      </c>
      <c r="L1186" s="7" t="s">
        <v>29</v>
      </c>
      <c r="M1186" s="7" t="s">
        <v>13299</v>
      </c>
      <c r="N1186" s="7" t="s">
        <v>13299</v>
      </c>
    </row>
    <row r="1187" ht="22.5" customHeight="1">
      <c r="A1187" s="7" t="s">
        <v>13300</v>
      </c>
      <c r="B1187" s="7" t="s">
        <v>2503</v>
      </c>
      <c r="C1187" s="7"/>
      <c r="D1187" s="7" t="s">
        <v>2503</v>
      </c>
      <c r="E1187" s="7" t="s">
        <v>9398</v>
      </c>
      <c r="F1187" s="7" t="s">
        <v>13301</v>
      </c>
      <c r="G1187" s="296" t="s">
        <v>13302</v>
      </c>
      <c r="I1187" s="7"/>
      <c r="J1187" s="7" t="s">
        <v>65</v>
      </c>
      <c r="K1187" s="7" t="s">
        <v>230</v>
      </c>
      <c r="L1187" s="7" t="s">
        <v>30</v>
      </c>
      <c r="M1187" s="7" t="s">
        <v>13303</v>
      </c>
      <c r="N1187" s="7" t="s">
        <v>13303</v>
      </c>
    </row>
    <row r="1188" ht="22.5" customHeight="1">
      <c r="A1188" s="7" t="s">
        <v>13304</v>
      </c>
      <c r="B1188" s="7" t="s">
        <v>2503</v>
      </c>
      <c r="C1188" s="7"/>
      <c r="D1188" s="7" t="s">
        <v>2503</v>
      </c>
      <c r="E1188" s="7" t="s">
        <v>9398</v>
      </c>
      <c r="F1188" s="7" t="s">
        <v>13305</v>
      </c>
      <c r="G1188" s="296" t="s">
        <v>13306</v>
      </c>
      <c r="I1188" s="7"/>
      <c r="J1188" s="7" t="s">
        <v>65</v>
      </c>
      <c r="K1188" s="7" t="s">
        <v>230</v>
      </c>
      <c r="L1188" s="7" t="s">
        <v>31</v>
      </c>
      <c r="M1188" s="7" t="s">
        <v>13307</v>
      </c>
      <c r="N1188" s="7" t="s">
        <v>13307</v>
      </c>
    </row>
    <row r="1189" ht="22.5" customHeight="1">
      <c r="A1189" s="7" t="s">
        <v>13308</v>
      </c>
      <c r="B1189" s="7" t="s">
        <v>2503</v>
      </c>
      <c r="C1189" s="7"/>
      <c r="D1189" s="7" t="s">
        <v>2503</v>
      </c>
      <c r="E1189" s="7" t="s">
        <v>9387</v>
      </c>
      <c r="F1189" s="7" t="s">
        <v>13309</v>
      </c>
      <c r="G1189" s="296" t="s">
        <v>13310</v>
      </c>
      <c r="I1189" s="7"/>
      <c r="J1189" s="7" t="s">
        <v>74</v>
      </c>
      <c r="K1189" s="7" t="s">
        <v>1160</v>
      </c>
      <c r="L1189" s="7" t="s">
        <v>10</v>
      </c>
      <c r="M1189" s="7" t="s">
        <v>13311</v>
      </c>
      <c r="N1189" s="7" t="s">
        <v>13311</v>
      </c>
    </row>
    <row r="1190" ht="22.5" customHeight="1">
      <c r="A1190" s="7" t="s">
        <v>13312</v>
      </c>
      <c r="B1190" s="7" t="s">
        <v>2503</v>
      </c>
      <c r="C1190" s="7"/>
      <c r="D1190" s="7" t="s">
        <v>2503</v>
      </c>
      <c r="E1190" s="7" t="s">
        <v>9387</v>
      </c>
      <c r="F1190" s="7" t="s">
        <v>13313</v>
      </c>
      <c r="G1190" s="296" t="s">
        <v>13314</v>
      </c>
      <c r="I1190" s="7"/>
      <c r="J1190" s="7" t="s">
        <v>74</v>
      </c>
      <c r="K1190" s="7" t="s">
        <v>1160</v>
      </c>
      <c r="L1190" s="7" t="s">
        <v>14</v>
      </c>
      <c r="M1190" s="7" t="s">
        <v>13315</v>
      </c>
      <c r="N1190" s="7" t="s">
        <v>13315</v>
      </c>
    </row>
    <row r="1191" ht="22.5" customHeight="1">
      <c r="A1191" s="7" t="s">
        <v>13316</v>
      </c>
      <c r="B1191" s="7" t="s">
        <v>2503</v>
      </c>
      <c r="C1191" s="7"/>
      <c r="D1191" s="7" t="s">
        <v>2503</v>
      </c>
      <c r="E1191" s="7" t="s">
        <v>9387</v>
      </c>
      <c r="F1191" s="7" t="s">
        <v>13317</v>
      </c>
      <c r="G1191" s="296" t="s">
        <v>13318</v>
      </c>
      <c r="I1191" s="7"/>
      <c r="J1191" s="7" t="s">
        <v>74</v>
      </c>
      <c r="K1191" s="7" t="s">
        <v>1160</v>
      </c>
      <c r="L1191" s="7" t="s">
        <v>17</v>
      </c>
      <c r="M1191" s="7" t="s">
        <v>13319</v>
      </c>
      <c r="N1191" s="7" t="s">
        <v>13319</v>
      </c>
    </row>
    <row r="1192" ht="22.5" customHeight="1">
      <c r="A1192" s="7" t="s">
        <v>13320</v>
      </c>
      <c r="B1192" s="7" t="s">
        <v>2503</v>
      </c>
      <c r="C1192" s="7"/>
      <c r="D1192" s="7" t="s">
        <v>2503</v>
      </c>
      <c r="E1192" s="7" t="s">
        <v>9387</v>
      </c>
      <c r="F1192" s="7" t="s">
        <v>13321</v>
      </c>
      <c r="G1192" s="296" t="s">
        <v>13322</v>
      </c>
      <c r="I1192" s="7"/>
      <c r="J1192" s="7" t="s">
        <v>74</v>
      </c>
      <c r="K1192" s="7" t="s">
        <v>1160</v>
      </c>
      <c r="L1192" s="7" t="s">
        <v>18</v>
      </c>
      <c r="M1192" s="7" t="s">
        <v>13323</v>
      </c>
      <c r="N1192" s="7" t="s">
        <v>13323</v>
      </c>
    </row>
    <row r="1193" ht="22.5" customHeight="1">
      <c r="A1193" s="7" t="s">
        <v>13324</v>
      </c>
      <c r="B1193" s="7" t="s">
        <v>2503</v>
      </c>
      <c r="C1193" s="7"/>
      <c r="D1193" s="7" t="s">
        <v>2503</v>
      </c>
      <c r="E1193" s="7" t="s">
        <v>9387</v>
      </c>
      <c r="F1193" s="7" t="s">
        <v>13325</v>
      </c>
      <c r="G1193" s="296" t="s">
        <v>13326</v>
      </c>
      <c r="I1193" s="7"/>
      <c r="J1193" s="7" t="s">
        <v>74</v>
      </c>
      <c r="K1193" s="7" t="s">
        <v>1160</v>
      </c>
      <c r="L1193" s="7" t="s">
        <v>19</v>
      </c>
      <c r="M1193" s="7" t="s">
        <v>13327</v>
      </c>
      <c r="N1193" s="7" t="s">
        <v>13327</v>
      </c>
    </row>
    <row r="1194" ht="22.5" customHeight="1">
      <c r="A1194" s="7" t="s">
        <v>13328</v>
      </c>
      <c r="B1194" s="7" t="s">
        <v>2503</v>
      </c>
      <c r="C1194" s="7"/>
      <c r="D1194" s="7" t="s">
        <v>2503</v>
      </c>
      <c r="E1194" s="7" t="s">
        <v>9387</v>
      </c>
      <c r="F1194" s="7" t="s">
        <v>13329</v>
      </c>
      <c r="G1194" s="296" t="s">
        <v>13330</v>
      </c>
      <c r="I1194" s="7"/>
      <c r="J1194" s="7" t="s">
        <v>74</v>
      </c>
      <c r="K1194" s="7" t="s">
        <v>1160</v>
      </c>
      <c r="L1194" s="7" t="s">
        <v>20</v>
      </c>
      <c r="M1194" s="7" t="s">
        <v>13331</v>
      </c>
      <c r="N1194" s="7" t="s">
        <v>13331</v>
      </c>
    </row>
    <row r="1195" ht="22.5" customHeight="1">
      <c r="A1195" s="7" t="s">
        <v>13332</v>
      </c>
      <c r="B1195" s="7" t="s">
        <v>2503</v>
      </c>
      <c r="C1195" s="7"/>
      <c r="D1195" s="7" t="s">
        <v>2503</v>
      </c>
      <c r="E1195" s="7" t="s">
        <v>9387</v>
      </c>
      <c r="F1195" s="7" t="s">
        <v>13333</v>
      </c>
      <c r="G1195" s="296" t="s">
        <v>13334</v>
      </c>
      <c r="I1195" s="7"/>
      <c r="J1195" s="7" t="s">
        <v>74</v>
      </c>
      <c r="K1195" s="7" t="s">
        <v>1160</v>
      </c>
      <c r="L1195" s="7" t="s">
        <v>21</v>
      </c>
      <c r="M1195" s="7" t="s">
        <v>13335</v>
      </c>
      <c r="N1195" s="7" t="s">
        <v>13335</v>
      </c>
    </row>
    <row r="1196" ht="22.5" customHeight="1">
      <c r="A1196" s="7" t="s">
        <v>13336</v>
      </c>
      <c r="B1196" s="7" t="s">
        <v>2503</v>
      </c>
      <c r="C1196" s="7"/>
      <c r="D1196" s="7" t="s">
        <v>2503</v>
      </c>
      <c r="E1196" s="7" t="s">
        <v>9387</v>
      </c>
      <c r="F1196" s="7" t="s">
        <v>13337</v>
      </c>
      <c r="G1196" s="296" t="s">
        <v>13338</v>
      </c>
      <c r="I1196" s="7"/>
      <c r="J1196" s="7" t="s">
        <v>74</v>
      </c>
      <c r="K1196" s="7" t="s">
        <v>1160</v>
      </c>
      <c r="L1196" s="7" t="s">
        <v>22</v>
      </c>
      <c r="M1196" s="7" t="s">
        <v>13339</v>
      </c>
      <c r="N1196" s="7" t="s">
        <v>13339</v>
      </c>
    </row>
    <row r="1197" ht="22.5" customHeight="1">
      <c r="A1197" s="7" t="s">
        <v>13340</v>
      </c>
      <c r="B1197" s="7" t="s">
        <v>2503</v>
      </c>
      <c r="C1197" s="7"/>
      <c r="D1197" s="7" t="s">
        <v>2503</v>
      </c>
      <c r="E1197" s="7" t="s">
        <v>9387</v>
      </c>
      <c r="F1197" s="7" t="s">
        <v>13341</v>
      </c>
      <c r="G1197" s="296" t="s">
        <v>13342</v>
      </c>
      <c r="I1197" s="7"/>
      <c r="J1197" s="7" t="s">
        <v>74</v>
      </c>
      <c r="K1197" s="7" t="s">
        <v>1160</v>
      </c>
      <c r="L1197" s="7" t="s">
        <v>23</v>
      </c>
      <c r="M1197" s="7" t="s">
        <v>13343</v>
      </c>
      <c r="N1197" s="7" t="s">
        <v>13343</v>
      </c>
    </row>
    <row r="1198" ht="22.5" customHeight="1">
      <c r="A1198" s="7" t="s">
        <v>13344</v>
      </c>
      <c r="B1198" s="7" t="s">
        <v>2503</v>
      </c>
      <c r="C1198" s="7"/>
      <c r="D1198" s="7" t="s">
        <v>2503</v>
      </c>
      <c r="E1198" s="7" t="s">
        <v>9387</v>
      </c>
      <c r="F1198" s="7" t="s">
        <v>13345</v>
      </c>
      <c r="G1198" s="296" t="s">
        <v>13346</v>
      </c>
      <c r="I1198" s="7"/>
      <c r="J1198" s="7" t="s">
        <v>74</v>
      </c>
      <c r="K1198" s="7" t="s">
        <v>1160</v>
      </c>
      <c r="L1198" s="7" t="s">
        <v>26</v>
      </c>
      <c r="M1198" s="7" t="s">
        <v>13347</v>
      </c>
      <c r="N1198" s="7" t="s">
        <v>13347</v>
      </c>
    </row>
    <row r="1199" ht="22.5" customHeight="1">
      <c r="A1199" s="7" t="s">
        <v>13348</v>
      </c>
      <c r="B1199" s="7" t="s">
        <v>2503</v>
      </c>
      <c r="C1199" s="7"/>
      <c r="D1199" s="7" t="s">
        <v>2503</v>
      </c>
      <c r="E1199" s="7" t="s">
        <v>9387</v>
      </c>
      <c r="F1199" s="7" t="s">
        <v>13349</v>
      </c>
      <c r="G1199" s="296" t="s">
        <v>13350</v>
      </c>
      <c r="I1199" s="7"/>
      <c r="J1199" s="7" t="s">
        <v>74</v>
      </c>
      <c r="K1199" s="7" t="s">
        <v>1160</v>
      </c>
      <c r="L1199" s="7" t="s">
        <v>28</v>
      </c>
      <c r="M1199" s="7" t="s">
        <v>13351</v>
      </c>
      <c r="N1199" s="7" t="s">
        <v>13351</v>
      </c>
    </row>
    <row r="1200" ht="22.5" customHeight="1">
      <c r="A1200" s="7" t="s">
        <v>13352</v>
      </c>
      <c r="B1200" s="7" t="s">
        <v>2503</v>
      </c>
      <c r="C1200" s="7"/>
      <c r="D1200" s="7" t="s">
        <v>2503</v>
      </c>
      <c r="E1200" s="7" t="s">
        <v>9387</v>
      </c>
      <c r="F1200" s="7" t="s">
        <v>13353</v>
      </c>
      <c r="G1200" s="296" t="s">
        <v>13354</v>
      </c>
      <c r="I1200" s="7"/>
      <c r="J1200" s="7" t="s">
        <v>74</v>
      </c>
      <c r="K1200" s="7" t="s">
        <v>1160</v>
      </c>
      <c r="L1200" s="7" t="s">
        <v>29</v>
      </c>
      <c r="M1200" s="7" t="s">
        <v>13355</v>
      </c>
      <c r="N1200" s="7" t="s">
        <v>13355</v>
      </c>
    </row>
    <row r="1201" ht="22.5" customHeight="1">
      <c r="A1201" s="7" t="s">
        <v>13356</v>
      </c>
      <c r="B1201" s="7" t="s">
        <v>2503</v>
      </c>
      <c r="C1201" s="7"/>
      <c r="D1201" s="7" t="s">
        <v>2503</v>
      </c>
      <c r="E1201" s="7" t="s">
        <v>9376</v>
      </c>
      <c r="F1201" s="7" t="s">
        <v>13357</v>
      </c>
      <c r="G1201" s="296" t="s">
        <v>13358</v>
      </c>
      <c r="I1201" s="7"/>
      <c r="J1201" s="7" t="s">
        <v>83</v>
      </c>
      <c r="K1201" s="7" t="s">
        <v>1416</v>
      </c>
      <c r="L1201" s="7" t="s">
        <v>10</v>
      </c>
      <c r="M1201" s="7" t="s">
        <v>13359</v>
      </c>
      <c r="N1201" s="7" t="s">
        <v>13359</v>
      </c>
    </row>
    <row r="1202" ht="22.5" customHeight="1">
      <c r="A1202" s="7" t="s">
        <v>13360</v>
      </c>
      <c r="B1202" s="7" t="s">
        <v>2503</v>
      </c>
      <c r="C1202" s="7"/>
      <c r="D1202" s="7" t="s">
        <v>2503</v>
      </c>
      <c r="E1202" s="7" t="s">
        <v>9376</v>
      </c>
      <c r="F1202" s="7" t="s">
        <v>13361</v>
      </c>
      <c r="G1202" s="296" t="s">
        <v>13362</v>
      </c>
      <c r="I1202" s="7"/>
      <c r="J1202" s="7" t="s">
        <v>83</v>
      </c>
      <c r="K1202" s="7" t="s">
        <v>1416</v>
      </c>
      <c r="L1202" s="7" t="s">
        <v>14</v>
      </c>
      <c r="M1202" s="7" t="s">
        <v>13363</v>
      </c>
      <c r="N1202" s="7" t="s">
        <v>13363</v>
      </c>
    </row>
    <row r="1203" ht="22.5" customHeight="1">
      <c r="A1203" s="7" t="s">
        <v>13364</v>
      </c>
      <c r="B1203" s="7" t="s">
        <v>2503</v>
      </c>
      <c r="C1203" s="7"/>
      <c r="D1203" s="7" t="s">
        <v>2503</v>
      </c>
      <c r="E1203" s="7" t="s">
        <v>9376</v>
      </c>
      <c r="F1203" s="7" t="s">
        <v>13365</v>
      </c>
      <c r="G1203" s="296" t="s">
        <v>13366</v>
      </c>
      <c r="I1203" s="7"/>
      <c r="J1203" s="7" t="s">
        <v>83</v>
      </c>
      <c r="K1203" s="7" t="s">
        <v>1416</v>
      </c>
      <c r="L1203" s="7" t="s">
        <v>17</v>
      </c>
      <c r="M1203" s="7" t="s">
        <v>13367</v>
      </c>
      <c r="N1203" s="7" t="s">
        <v>13367</v>
      </c>
    </row>
    <row r="1204" ht="22.5" customHeight="1">
      <c r="A1204" s="7" t="s">
        <v>13368</v>
      </c>
      <c r="B1204" s="7" t="s">
        <v>2503</v>
      </c>
      <c r="C1204" s="7"/>
      <c r="D1204" s="7" t="s">
        <v>2503</v>
      </c>
      <c r="E1204" s="7" t="s">
        <v>9376</v>
      </c>
      <c r="F1204" s="7" t="s">
        <v>13369</v>
      </c>
      <c r="G1204" s="296" t="s">
        <v>13370</v>
      </c>
      <c r="I1204" s="7"/>
      <c r="J1204" s="7" t="s">
        <v>83</v>
      </c>
      <c r="K1204" s="7" t="s">
        <v>1416</v>
      </c>
      <c r="L1204" s="7" t="s">
        <v>18</v>
      </c>
      <c r="M1204" s="7" t="s">
        <v>13371</v>
      </c>
      <c r="N1204" s="7" t="s">
        <v>13371</v>
      </c>
    </row>
    <row r="1205" ht="22.5" customHeight="1">
      <c r="A1205" s="7" t="s">
        <v>13372</v>
      </c>
      <c r="B1205" s="7" t="s">
        <v>2503</v>
      </c>
      <c r="C1205" s="7"/>
      <c r="D1205" s="7" t="s">
        <v>2503</v>
      </c>
      <c r="E1205" s="7" t="s">
        <v>9376</v>
      </c>
      <c r="F1205" s="7" t="s">
        <v>13373</v>
      </c>
      <c r="G1205" s="296" t="s">
        <v>13374</v>
      </c>
      <c r="I1205" s="7"/>
      <c r="J1205" s="7" t="s">
        <v>83</v>
      </c>
      <c r="K1205" s="7" t="s">
        <v>1416</v>
      </c>
      <c r="L1205" s="7" t="s">
        <v>19</v>
      </c>
      <c r="M1205" s="7" t="s">
        <v>13375</v>
      </c>
      <c r="N1205" s="7" t="s">
        <v>13375</v>
      </c>
    </row>
    <row r="1206" ht="22.5" customHeight="1">
      <c r="A1206" s="7" t="s">
        <v>13376</v>
      </c>
      <c r="B1206" s="7" t="s">
        <v>2503</v>
      </c>
      <c r="C1206" s="7"/>
      <c r="D1206" s="7" t="s">
        <v>2503</v>
      </c>
      <c r="E1206" s="7" t="s">
        <v>9376</v>
      </c>
      <c r="F1206" s="7" t="s">
        <v>13377</v>
      </c>
      <c r="G1206" s="296" t="s">
        <v>13378</v>
      </c>
      <c r="I1206" s="7"/>
      <c r="J1206" s="7" t="s">
        <v>83</v>
      </c>
      <c r="K1206" s="7" t="s">
        <v>1416</v>
      </c>
      <c r="L1206" s="7" t="s">
        <v>20</v>
      </c>
      <c r="M1206" s="7" t="s">
        <v>13379</v>
      </c>
      <c r="N1206" s="7" t="s">
        <v>13379</v>
      </c>
    </row>
    <row r="1207" ht="22.5" customHeight="1">
      <c r="A1207" s="7" t="s">
        <v>13380</v>
      </c>
      <c r="B1207" s="7" t="s">
        <v>2503</v>
      </c>
      <c r="C1207" s="7"/>
      <c r="D1207" s="7" t="s">
        <v>2503</v>
      </c>
      <c r="E1207" s="7" t="s">
        <v>9376</v>
      </c>
      <c r="F1207" s="7" t="s">
        <v>13381</v>
      </c>
      <c r="G1207" s="296" t="s">
        <v>13382</v>
      </c>
      <c r="I1207" s="7"/>
      <c r="J1207" s="7" t="s">
        <v>83</v>
      </c>
      <c r="K1207" s="7" t="s">
        <v>1416</v>
      </c>
      <c r="L1207" s="7" t="s">
        <v>21</v>
      </c>
      <c r="M1207" s="7" t="s">
        <v>13383</v>
      </c>
      <c r="N1207" s="7" t="s">
        <v>13383</v>
      </c>
    </row>
    <row r="1208" ht="22.5" customHeight="1">
      <c r="A1208" s="7" t="s">
        <v>13384</v>
      </c>
      <c r="B1208" s="7" t="s">
        <v>2503</v>
      </c>
      <c r="C1208" s="7"/>
      <c r="D1208" s="7" t="s">
        <v>2503</v>
      </c>
      <c r="E1208" s="7" t="s">
        <v>9376</v>
      </c>
      <c r="F1208" s="7" t="s">
        <v>13385</v>
      </c>
      <c r="G1208" s="296" t="s">
        <v>13386</v>
      </c>
      <c r="I1208" s="7"/>
      <c r="J1208" s="7" t="s">
        <v>83</v>
      </c>
      <c r="K1208" s="7" t="s">
        <v>1416</v>
      </c>
      <c r="L1208" s="7" t="s">
        <v>22</v>
      </c>
      <c r="M1208" s="7" t="s">
        <v>13387</v>
      </c>
      <c r="N1208" s="7" t="s">
        <v>13387</v>
      </c>
    </row>
    <row r="1209" ht="22.5" customHeight="1">
      <c r="A1209" s="7" t="s">
        <v>13388</v>
      </c>
      <c r="B1209" s="7" t="s">
        <v>2503</v>
      </c>
      <c r="C1209" s="7"/>
      <c r="D1209" s="7" t="s">
        <v>2503</v>
      </c>
      <c r="E1209" s="7" t="s">
        <v>9376</v>
      </c>
      <c r="F1209" s="7" t="s">
        <v>13389</v>
      </c>
      <c r="G1209" s="296" t="s">
        <v>13390</v>
      </c>
      <c r="I1209" s="7"/>
      <c r="J1209" s="7" t="s">
        <v>83</v>
      </c>
      <c r="K1209" s="7" t="s">
        <v>1416</v>
      </c>
      <c r="L1209" s="7" t="s">
        <v>23</v>
      </c>
      <c r="M1209" s="7" t="s">
        <v>13391</v>
      </c>
      <c r="N1209" s="7" t="s">
        <v>13391</v>
      </c>
    </row>
    <row r="1210" ht="22.5" customHeight="1">
      <c r="A1210" s="7" t="s">
        <v>13392</v>
      </c>
      <c r="B1210" s="7" t="s">
        <v>2503</v>
      </c>
      <c r="C1210" s="7"/>
      <c r="D1210" s="7" t="s">
        <v>2503</v>
      </c>
      <c r="E1210" s="7" t="s">
        <v>9376</v>
      </c>
      <c r="F1210" s="7" t="s">
        <v>13393</v>
      </c>
      <c r="G1210" s="296" t="s">
        <v>13394</v>
      </c>
      <c r="I1210" s="7"/>
      <c r="J1210" s="7" t="s">
        <v>83</v>
      </c>
      <c r="K1210" s="7" t="s">
        <v>1416</v>
      </c>
      <c r="L1210" s="7" t="s">
        <v>26</v>
      </c>
      <c r="M1210" s="7" t="s">
        <v>13395</v>
      </c>
      <c r="N1210" s="7" t="s">
        <v>13395</v>
      </c>
    </row>
    <row r="1211" ht="22.5" customHeight="1">
      <c r="A1211" s="7" t="s">
        <v>13396</v>
      </c>
      <c r="B1211" s="7" t="s">
        <v>2503</v>
      </c>
      <c r="C1211" s="7"/>
      <c r="D1211" s="7" t="s">
        <v>2503</v>
      </c>
      <c r="E1211" s="7" t="s">
        <v>9376</v>
      </c>
      <c r="F1211" s="7" t="s">
        <v>13397</v>
      </c>
      <c r="G1211" s="296" t="s">
        <v>13398</v>
      </c>
      <c r="I1211" s="7"/>
      <c r="J1211" s="7" t="s">
        <v>83</v>
      </c>
      <c r="K1211" s="7" t="s">
        <v>1416</v>
      </c>
      <c r="L1211" s="7" t="s">
        <v>28</v>
      </c>
      <c r="M1211" s="7" t="s">
        <v>13399</v>
      </c>
      <c r="N1211" s="7" t="s">
        <v>13399</v>
      </c>
    </row>
    <row r="1212" ht="22.5" customHeight="1">
      <c r="A1212" s="7" t="s">
        <v>13400</v>
      </c>
      <c r="B1212" s="7" t="s">
        <v>2503</v>
      </c>
      <c r="C1212" s="7"/>
      <c r="D1212" s="7" t="s">
        <v>2503</v>
      </c>
      <c r="E1212" s="7" t="s">
        <v>9376</v>
      </c>
      <c r="F1212" s="7" t="s">
        <v>13401</v>
      </c>
      <c r="G1212" s="296" t="s">
        <v>13402</v>
      </c>
      <c r="I1212" s="7"/>
      <c r="J1212" s="7" t="s">
        <v>83</v>
      </c>
      <c r="K1212" s="7" t="s">
        <v>1416</v>
      </c>
      <c r="L1212" s="7" t="s">
        <v>29</v>
      </c>
      <c r="M1212" s="7" t="s">
        <v>13403</v>
      </c>
      <c r="N1212" s="7" t="s">
        <v>13403</v>
      </c>
    </row>
    <row r="1213" ht="22.5" customHeight="1">
      <c r="A1213" s="7" t="s">
        <v>13404</v>
      </c>
      <c r="B1213" s="7" t="s">
        <v>2503</v>
      </c>
      <c r="C1213" s="7"/>
      <c r="D1213" s="7" t="s">
        <v>2503</v>
      </c>
      <c r="E1213" s="7" t="s">
        <v>9376</v>
      </c>
      <c r="F1213" s="7" t="s">
        <v>13405</v>
      </c>
      <c r="G1213" s="296" t="s">
        <v>13406</v>
      </c>
      <c r="I1213" s="7"/>
      <c r="J1213" s="7" t="s">
        <v>83</v>
      </c>
      <c r="K1213" s="7" t="s">
        <v>1416</v>
      </c>
      <c r="L1213" s="7" t="s">
        <v>30</v>
      </c>
      <c r="M1213" s="7" t="s">
        <v>13407</v>
      </c>
      <c r="N1213" s="7" t="s">
        <v>13407</v>
      </c>
    </row>
    <row r="1214" ht="22.5" customHeight="1">
      <c r="A1214" s="7" t="s">
        <v>13408</v>
      </c>
      <c r="B1214" s="7" t="s">
        <v>2503</v>
      </c>
      <c r="C1214" s="7"/>
      <c r="D1214" s="7" t="s">
        <v>2503</v>
      </c>
      <c r="E1214" s="7" t="s">
        <v>9365</v>
      </c>
      <c r="F1214" s="7" t="s">
        <v>13409</v>
      </c>
      <c r="G1214" s="296" t="s">
        <v>13410</v>
      </c>
      <c r="I1214" s="7"/>
      <c r="J1214" s="7" t="s">
        <v>50</v>
      </c>
      <c r="K1214" s="7" t="s">
        <v>377</v>
      </c>
      <c r="L1214" s="7" t="s">
        <v>10</v>
      </c>
      <c r="M1214" s="7" t="s">
        <v>13411</v>
      </c>
      <c r="N1214" s="7" t="s">
        <v>13411</v>
      </c>
    </row>
    <row r="1215" ht="22.5" customHeight="1">
      <c r="A1215" s="7" t="s">
        <v>13412</v>
      </c>
      <c r="B1215" s="7" t="s">
        <v>2503</v>
      </c>
      <c r="C1215" s="7"/>
      <c r="D1215" s="7" t="s">
        <v>2503</v>
      </c>
      <c r="E1215" s="7" t="s">
        <v>9365</v>
      </c>
      <c r="F1215" s="7" t="s">
        <v>13413</v>
      </c>
      <c r="G1215" s="296" t="s">
        <v>13414</v>
      </c>
      <c r="I1215" s="7"/>
      <c r="J1215" s="7" t="s">
        <v>50</v>
      </c>
      <c r="K1215" s="7" t="s">
        <v>377</v>
      </c>
      <c r="L1215" s="7" t="s">
        <v>14</v>
      </c>
      <c r="M1215" s="7" t="s">
        <v>13415</v>
      </c>
      <c r="N1215" s="7" t="s">
        <v>13415</v>
      </c>
    </row>
    <row r="1216" ht="22.5" customHeight="1">
      <c r="A1216" s="7" t="s">
        <v>13416</v>
      </c>
      <c r="B1216" s="7" t="s">
        <v>2503</v>
      </c>
      <c r="C1216" s="7"/>
      <c r="D1216" s="7" t="s">
        <v>2503</v>
      </c>
      <c r="E1216" s="7" t="s">
        <v>9365</v>
      </c>
      <c r="F1216" s="7" t="s">
        <v>13417</v>
      </c>
      <c r="G1216" s="296" t="s">
        <v>13418</v>
      </c>
      <c r="I1216" s="7"/>
      <c r="J1216" s="7" t="s">
        <v>50</v>
      </c>
      <c r="K1216" s="7" t="s">
        <v>377</v>
      </c>
      <c r="L1216" s="7" t="s">
        <v>17</v>
      </c>
      <c r="M1216" s="7" t="s">
        <v>13419</v>
      </c>
      <c r="N1216" s="7" t="s">
        <v>13419</v>
      </c>
    </row>
    <row r="1217" ht="22.5" customHeight="1">
      <c r="A1217" s="7" t="s">
        <v>13420</v>
      </c>
      <c r="B1217" s="7" t="s">
        <v>2503</v>
      </c>
      <c r="C1217" s="7"/>
      <c r="D1217" s="7" t="s">
        <v>2503</v>
      </c>
      <c r="E1217" s="7" t="s">
        <v>9365</v>
      </c>
      <c r="F1217" s="7" t="s">
        <v>13421</v>
      </c>
      <c r="G1217" s="296" t="s">
        <v>13422</v>
      </c>
      <c r="I1217" s="7"/>
      <c r="J1217" s="7" t="s">
        <v>50</v>
      </c>
      <c r="K1217" s="7" t="s">
        <v>377</v>
      </c>
      <c r="L1217" s="7" t="s">
        <v>18</v>
      </c>
      <c r="M1217" s="7" t="s">
        <v>13423</v>
      </c>
      <c r="N1217" s="7" t="s">
        <v>13423</v>
      </c>
    </row>
    <row r="1218" ht="22.5" customHeight="1">
      <c r="A1218" s="7" t="s">
        <v>13424</v>
      </c>
      <c r="B1218" s="7" t="s">
        <v>2503</v>
      </c>
      <c r="C1218" s="7"/>
      <c r="D1218" s="7" t="s">
        <v>2503</v>
      </c>
      <c r="E1218" s="7" t="s">
        <v>9365</v>
      </c>
      <c r="F1218" s="7" t="s">
        <v>13425</v>
      </c>
      <c r="G1218" s="296" t="s">
        <v>13426</v>
      </c>
      <c r="I1218" s="7"/>
      <c r="J1218" s="7" t="s">
        <v>50</v>
      </c>
      <c r="K1218" s="7" t="s">
        <v>377</v>
      </c>
      <c r="L1218" s="7" t="s">
        <v>19</v>
      </c>
      <c r="M1218" s="7" t="s">
        <v>13427</v>
      </c>
      <c r="N1218" s="7" t="s">
        <v>13427</v>
      </c>
    </row>
    <row r="1219" ht="22.5" customHeight="1">
      <c r="A1219" s="7" t="s">
        <v>13428</v>
      </c>
      <c r="B1219" s="7" t="s">
        <v>2503</v>
      </c>
      <c r="C1219" s="7"/>
      <c r="D1219" s="7" t="s">
        <v>2503</v>
      </c>
      <c r="E1219" s="7" t="s">
        <v>9365</v>
      </c>
      <c r="F1219" s="7" t="s">
        <v>13429</v>
      </c>
      <c r="G1219" s="296" t="s">
        <v>13430</v>
      </c>
      <c r="I1219" s="7"/>
      <c r="J1219" s="7" t="s">
        <v>50</v>
      </c>
      <c r="K1219" s="7" t="s">
        <v>377</v>
      </c>
      <c r="L1219" s="7" t="s">
        <v>20</v>
      </c>
      <c r="M1219" s="7" t="s">
        <v>13431</v>
      </c>
      <c r="N1219" s="7" t="s">
        <v>13431</v>
      </c>
    </row>
    <row r="1220" ht="22.5" customHeight="1">
      <c r="A1220" s="7" t="s">
        <v>13432</v>
      </c>
      <c r="B1220" s="7" t="s">
        <v>2503</v>
      </c>
      <c r="C1220" s="7"/>
      <c r="D1220" s="7" t="s">
        <v>2503</v>
      </c>
      <c r="E1220" s="7" t="s">
        <v>9365</v>
      </c>
      <c r="F1220" s="7" t="s">
        <v>13433</v>
      </c>
      <c r="G1220" s="296" t="s">
        <v>13434</v>
      </c>
      <c r="I1220" s="7"/>
      <c r="J1220" s="7" t="s">
        <v>50</v>
      </c>
      <c r="K1220" s="7" t="s">
        <v>377</v>
      </c>
      <c r="L1220" s="7" t="s">
        <v>22</v>
      </c>
      <c r="M1220" s="7" t="s">
        <v>13435</v>
      </c>
      <c r="N1220" s="7" t="s">
        <v>13435</v>
      </c>
    </row>
    <row r="1221" ht="22.5" customHeight="1">
      <c r="A1221" s="7" t="s">
        <v>13436</v>
      </c>
      <c r="B1221" s="7" t="s">
        <v>2503</v>
      </c>
      <c r="C1221" s="7"/>
      <c r="D1221" s="7" t="s">
        <v>2503</v>
      </c>
      <c r="E1221" s="7" t="s">
        <v>9365</v>
      </c>
      <c r="F1221" s="7" t="s">
        <v>13437</v>
      </c>
      <c r="G1221" s="296" t="s">
        <v>13438</v>
      </c>
      <c r="I1221" s="7"/>
      <c r="J1221" s="7" t="s">
        <v>50</v>
      </c>
      <c r="K1221" s="7" t="s">
        <v>377</v>
      </c>
      <c r="L1221" s="7" t="s">
        <v>25</v>
      </c>
      <c r="M1221" s="7" t="s">
        <v>13439</v>
      </c>
      <c r="N1221" s="7" t="s">
        <v>13439</v>
      </c>
    </row>
    <row r="1222" ht="22.5" customHeight="1">
      <c r="A1222" s="7" t="s">
        <v>13440</v>
      </c>
      <c r="B1222" s="7" t="s">
        <v>2503</v>
      </c>
      <c r="C1222" s="7"/>
      <c r="D1222" s="7" t="s">
        <v>2503</v>
      </c>
      <c r="E1222" s="7" t="s">
        <v>9365</v>
      </c>
      <c r="F1222" s="7" t="s">
        <v>13441</v>
      </c>
      <c r="G1222" s="296" t="s">
        <v>13442</v>
      </c>
      <c r="I1222" s="7"/>
      <c r="J1222" s="7" t="s">
        <v>50</v>
      </c>
      <c r="K1222" s="7" t="s">
        <v>377</v>
      </c>
      <c r="L1222" s="7" t="s">
        <v>26</v>
      </c>
      <c r="M1222" s="7" t="s">
        <v>13443</v>
      </c>
      <c r="N1222" s="7" t="s">
        <v>13443</v>
      </c>
    </row>
    <row r="1223" ht="22.5" customHeight="1">
      <c r="A1223" s="7" t="s">
        <v>13444</v>
      </c>
      <c r="B1223" s="7" t="s">
        <v>2503</v>
      </c>
      <c r="C1223" s="7"/>
      <c r="D1223" s="7" t="s">
        <v>2503</v>
      </c>
      <c r="E1223" s="7" t="s">
        <v>9365</v>
      </c>
      <c r="F1223" s="7" t="s">
        <v>13445</v>
      </c>
      <c r="G1223" s="296" t="s">
        <v>13446</v>
      </c>
      <c r="I1223" s="7"/>
      <c r="J1223" s="7" t="s">
        <v>50</v>
      </c>
      <c r="K1223" s="7" t="s">
        <v>377</v>
      </c>
      <c r="L1223" s="7" t="s">
        <v>27</v>
      </c>
      <c r="M1223" s="7" t="s">
        <v>13447</v>
      </c>
      <c r="N1223" s="7" t="s">
        <v>13447</v>
      </c>
    </row>
    <row r="1224" ht="22.5" customHeight="1">
      <c r="A1224" s="7" t="s">
        <v>13448</v>
      </c>
      <c r="B1224" s="7" t="s">
        <v>2503</v>
      </c>
      <c r="C1224" s="7"/>
      <c r="D1224" s="7" t="s">
        <v>2503</v>
      </c>
      <c r="E1224" s="7" t="s">
        <v>9365</v>
      </c>
      <c r="F1224" s="7" t="s">
        <v>13449</v>
      </c>
      <c r="G1224" s="296" t="s">
        <v>13450</v>
      </c>
      <c r="I1224" s="7"/>
      <c r="J1224" s="7" t="s">
        <v>50</v>
      </c>
      <c r="K1224" s="7" t="s">
        <v>377</v>
      </c>
      <c r="L1224" s="7" t="s">
        <v>28</v>
      </c>
      <c r="M1224" s="7" t="s">
        <v>13451</v>
      </c>
      <c r="N1224" s="7" t="s">
        <v>13451</v>
      </c>
    </row>
    <row r="1225" ht="22.5" customHeight="1">
      <c r="A1225" s="7" t="s">
        <v>13452</v>
      </c>
      <c r="B1225" s="7" t="s">
        <v>2503</v>
      </c>
      <c r="C1225" s="7"/>
      <c r="D1225" s="7" t="s">
        <v>2503</v>
      </c>
      <c r="E1225" s="7" t="s">
        <v>9365</v>
      </c>
      <c r="F1225" s="7" t="s">
        <v>13453</v>
      </c>
      <c r="G1225" s="296" t="s">
        <v>13454</v>
      </c>
      <c r="I1225" s="7"/>
      <c r="J1225" s="7" t="s">
        <v>50</v>
      </c>
      <c r="K1225" s="7" t="s">
        <v>377</v>
      </c>
      <c r="L1225" s="7" t="s">
        <v>29</v>
      </c>
      <c r="M1225" s="7" t="s">
        <v>13455</v>
      </c>
      <c r="N1225" s="7" t="s">
        <v>13455</v>
      </c>
    </row>
    <row r="1226" ht="22.5" customHeight="1">
      <c r="A1226" s="7" t="s">
        <v>13456</v>
      </c>
      <c r="B1226" s="7" t="s">
        <v>2503</v>
      </c>
      <c r="C1226" s="7"/>
      <c r="D1226" s="7" t="s">
        <v>2503</v>
      </c>
      <c r="E1226" s="7" t="s">
        <v>9353</v>
      </c>
      <c r="F1226" s="7" t="s">
        <v>13457</v>
      </c>
      <c r="G1226" s="296" t="s">
        <v>13458</v>
      </c>
      <c r="I1226" s="7"/>
      <c r="J1226" s="7" t="s">
        <v>587</v>
      </c>
      <c r="K1226" s="7" t="s">
        <v>482</v>
      </c>
      <c r="L1226" s="7" t="s">
        <v>10</v>
      </c>
      <c r="M1226" s="7" t="s">
        <v>13459</v>
      </c>
      <c r="N1226" s="7" t="s">
        <v>13459</v>
      </c>
    </row>
    <row r="1227" ht="22.5" customHeight="1">
      <c r="A1227" s="7" t="s">
        <v>13460</v>
      </c>
      <c r="B1227" s="7" t="s">
        <v>2503</v>
      </c>
      <c r="C1227" s="7"/>
      <c r="D1227" s="7" t="s">
        <v>2503</v>
      </c>
      <c r="E1227" s="7" t="s">
        <v>9353</v>
      </c>
      <c r="F1227" s="7" t="s">
        <v>13461</v>
      </c>
      <c r="G1227" s="296" t="s">
        <v>13462</v>
      </c>
      <c r="I1227" s="7"/>
      <c r="J1227" s="7" t="s">
        <v>587</v>
      </c>
      <c r="K1227" s="7" t="s">
        <v>482</v>
      </c>
      <c r="L1227" s="7" t="s">
        <v>12</v>
      </c>
      <c r="M1227" s="7" t="s">
        <v>13463</v>
      </c>
      <c r="N1227" s="7" t="s">
        <v>13463</v>
      </c>
    </row>
    <row r="1228" ht="22.5" customHeight="1">
      <c r="A1228" s="7" t="s">
        <v>13464</v>
      </c>
      <c r="B1228" s="7" t="s">
        <v>2503</v>
      </c>
      <c r="C1228" s="7"/>
      <c r="D1228" s="7" t="s">
        <v>2503</v>
      </c>
      <c r="E1228" s="7" t="s">
        <v>9353</v>
      </c>
      <c r="F1228" s="7" t="s">
        <v>13465</v>
      </c>
      <c r="G1228" s="296" t="s">
        <v>13466</v>
      </c>
      <c r="I1228" s="7"/>
      <c r="J1228" s="7" t="s">
        <v>587</v>
      </c>
      <c r="K1228" s="7" t="s">
        <v>482</v>
      </c>
      <c r="L1228" s="7" t="s">
        <v>14</v>
      </c>
      <c r="M1228" s="7" t="s">
        <v>13467</v>
      </c>
      <c r="N1228" s="7" t="s">
        <v>13467</v>
      </c>
    </row>
    <row r="1229" ht="22.5" customHeight="1">
      <c r="A1229" s="7" t="s">
        <v>13468</v>
      </c>
      <c r="B1229" s="7" t="s">
        <v>2503</v>
      </c>
      <c r="C1229" s="7"/>
      <c r="D1229" s="7" t="s">
        <v>2503</v>
      </c>
      <c r="E1229" s="7" t="s">
        <v>9353</v>
      </c>
      <c r="F1229" s="7" t="s">
        <v>13469</v>
      </c>
      <c r="G1229" s="296" t="s">
        <v>13470</v>
      </c>
      <c r="I1229" s="7"/>
      <c r="J1229" s="7" t="s">
        <v>587</v>
      </c>
      <c r="K1229" s="7" t="s">
        <v>482</v>
      </c>
      <c r="L1229" s="7" t="s">
        <v>17</v>
      </c>
      <c r="M1229" s="7" t="s">
        <v>13471</v>
      </c>
      <c r="N1229" s="7" t="s">
        <v>13471</v>
      </c>
    </row>
    <row r="1230" ht="22.5" customHeight="1">
      <c r="A1230" s="7" t="s">
        <v>13472</v>
      </c>
      <c r="B1230" s="7" t="s">
        <v>2503</v>
      </c>
      <c r="C1230" s="7"/>
      <c r="D1230" s="7" t="s">
        <v>2503</v>
      </c>
      <c r="E1230" s="7" t="s">
        <v>9353</v>
      </c>
      <c r="F1230" s="7" t="s">
        <v>13473</v>
      </c>
      <c r="G1230" s="296" t="s">
        <v>13474</v>
      </c>
      <c r="I1230" s="7"/>
      <c r="J1230" s="7" t="s">
        <v>587</v>
      </c>
      <c r="K1230" s="7" t="s">
        <v>482</v>
      </c>
      <c r="L1230" s="7" t="s">
        <v>18</v>
      </c>
      <c r="M1230" s="7" t="s">
        <v>13475</v>
      </c>
      <c r="N1230" s="7" t="s">
        <v>13475</v>
      </c>
    </row>
    <row r="1231" ht="22.5" customHeight="1">
      <c r="A1231" s="7" t="s">
        <v>13476</v>
      </c>
      <c r="B1231" s="7" t="s">
        <v>2503</v>
      </c>
      <c r="C1231" s="7"/>
      <c r="D1231" s="7" t="s">
        <v>2503</v>
      </c>
      <c r="E1231" s="7" t="s">
        <v>9353</v>
      </c>
      <c r="F1231" s="7" t="s">
        <v>13477</v>
      </c>
      <c r="G1231" s="296" t="s">
        <v>13478</v>
      </c>
      <c r="I1231" s="7"/>
      <c r="J1231" s="7" t="s">
        <v>587</v>
      </c>
      <c r="K1231" s="7" t="s">
        <v>482</v>
      </c>
      <c r="L1231" s="7" t="s">
        <v>19</v>
      </c>
      <c r="M1231" s="7" t="s">
        <v>13479</v>
      </c>
      <c r="N1231" s="7" t="s">
        <v>13479</v>
      </c>
    </row>
    <row r="1232" ht="22.5" customHeight="1">
      <c r="A1232" s="7" t="s">
        <v>13480</v>
      </c>
      <c r="B1232" s="7" t="s">
        <v>2503</v>
      </c>
      <c r="C1232" s="7"/>
      <c r="D1232" s="7" t="s">
        <v>2503</v>
      </c>
      <c r="E1232" s="7" t="s">
        <v>9353</v>
      </c>
      <c r="F1232" s="7" t="s">
        <v>13481</v>
      </c>
      <c r="G1232" s="296" t="s">
        <v>13482</v>
      </c>
      <c r="I1232" s="7"/>
      <c r="J1232" s="7" t="s">
        <v>587</v>
      </c>
      <c r="K1232" s="7" t="s">
        <v>482</v>
      </c>
      <c r="L1232" s="7" t="s">
        <v>20</v>
      </c>
      <c r="M1232" s="7" t="s">
        <v>13483</v>
      </c>
      <c r="N1232" s="7" t="s">
        <v>13483</v>
      </c>
    </row>
    <row r="1233" ht="22.5" customHeight="1">
      <c r="A1233" s="7" t="s">
        <v>13484</v>
      </c>
      <c r="B1233" s="7" t="s">
        <v>2503</v>
      </c>
      <c r="C1233" s="7"/>
      <c r="D1233" s="7" t="s">
        <v>2503</v>
      </c>
      <c r="E1233" s="7" t="s">
        <v>9353</v>
      </c>
      <c r="F1233" s="7" t="s">
        <v>13485</v>
      </c>
      <c r="G1233" s="296" t="s">
        <v>13486</v>
      </c>
      <c r="I1233" s="7"/>
      <c r="J1233" s="7" t="s">
        <v>587</v>
      </c>
      <c r="K1233" s="7" t="s">
        <v>482</v>
      </c>
      <c r="L1233" s="7" t="s">
        <v>22</v>
      </c>
      <c r="M1233" s="7" t="s">
        <v>13487</v>
      </c>
      <c r="N1233" s="7" t="s">
        <v>13487</v>
      </c>
    </row>
    <row r="1234" ht="22.5" customHeight="1">
      <c r="A1234" s="7" t="s">
        <v>13488</v>
      </c>
      <c r="B1234" s="7" t="s">
        <v>2503</v>
      </c>
      <c r="C1234" s="7"/>
      <c r="D1234" s="7" t="s">
        <v>2503</v>
      </c>
      <c r="E1234" s="7" t="s">
        <v>9353</v>
      </c>
      <c r="F1234" s="7" t="s">
        <v>13489</v>
      </c>
      <c r="G1234" s="296" t="s">
        <v>13490</v>
      </c>
      <c r="I1234" s="7"/>
      <c r="J1234" s="7" t="s">
        <v>587</v>
      </c>
      <c r="K1234" s="7" t="s">
        <v>482</v>
      </c>
      <c r="L1234" s="7" t="s">
        <v>23</v>
      </c>
      <c r="M1234" s="7" t="s">
        <v>13491</v>
      </c>
      <c r="N1234" s="7" t="s">
        <v>13491</v>
      </c>
    </row>
    <row r="1235" ht="22.5" customHeight="1">
      <c r="A1235" s="7" t="s">
        <v>13492</v>
      </c>
      <c r="B1235" s="7" t="s">
        <v>2503</v>
      </c>
      <c r="C1235" s="7"/>
      <c r="D1235" s="7" t="s">
        <v>2503</v>
      </c>
      <c r="E1235" s="7" t="s">
        <v>9353</v>
      </c>
      <c r="F1235" s="7" t="s">
        <v>13493</v>
      </c>
      <c r="G1235" s="296" t="s">
        <v>13494</v>
      </c>
      <c r="I1235" s="7"/>
      <c r="J1235" s="7" t="s">
        <v>587</v>
      </c>
      <c r="K1235" s="7" t="s">
        <v>482</v>
      </c>
      <c r="L1235" s="7" t="s">
        <v>26</v>
      </c>
      <c r="M1235" s="7" t="s">
        <v>13495</v>
      </c>
      <c r="N1235" s="7" t="s">
        <v>13495</v>
      </c>
    </row>
    <row r="1236" ht="22.5" customHeight="1">
      <c r="A1236" s="7" t="s">
        <v>13496</v>
      </c>
      <c r="B1236" s="7" t="s">
        <v>2503</v>
      </c>
      <c r="C1236" s="7"/>
      <c r="D1236" s="7" t="s">
        <v>2503</v>
      </c>
      <c r="E1236" s="7" t="s">
        <v>9353</v>
      </c>
      <c r="F1236" s="7" t="s">
        <v>13497</v>
      </c>
      <c r="G1236" s="296" t="s">
        <v>13498</v>
      </c>
      <c r="I1236" s="7"/>
      <c r="J1236" s="7" t="s">
        <v>587</v>
      </c>
      <c r="K1236" s="7" t="s">
        <v>482</v>
      </c>
      <c r="L1236" s="7" t="s">
        <v>28</v>
      </c>
      <c r="M1236" s="7" t="s">
        <v>13499</v>
      </c>
      <c r="N1236" s="7" t="s">
        <v>13499</v>
      </c>
    </row>
    <row r="1237" ht="22.5" customHeight="1">
      <c r="A1237" s="7" t="s">
        <v>13500</v>
      </c>
      <c r="B1237" s="7" t="s">
        <v>2503</v>
      </c>
      <c r="C1237" s="7"/>
      <c r="D1237" s="7" t="s">
        <v>2503</v>
      </c>
      <c r="E1237" s="7" t="s">
        <v>9353</v>
      </c>
      <c r="F1237" s="7" t="s">
        <v>13501</v>
      </c>
      <c r="G1237" s="296" t="s">
        <v>13502</v>
      </c>
      <c r="I1237" s="7"/>
      <c r="J1237" s="7" t="s">
        <v>587</v>
      </c>
      <c r="K1237" s="7" t="s">
        <v>482</v>
      </c>
      <c r="L1237" s="7" t="s">
        <v>29</v>
      </c>
      <c r="M1237" s="7" t="s">
        <v>13503</v>
      </c>
      <c r="N1237" s="7" t="s">
        <v>13503</v>
      </c>
    </row>
    <row r="1238" ht="22.5" customHeight="1">
      <c r="A1238" s="7" t="s">
        <v>13504</v>
      </c>
      <c r="B1238" s="7" t="s">
        <v>2503</v>
      </c>
      <c r="C1238" s="7"/>
      <c r="D1238" s="7" t="s">
        <v>2503</v>
      </c>
      <c r="E1238" s="7" t="s">
        <v>9353</v>
      </c>
      <c r="F1238" s="7" t="s">
        <v>13505</v>
      </c>
      <c r="G1238" s="296" t="s">
        <v>13506</v>
      </c>
      <c r="I1238" s="7"/>
      <c r="J1238" s="7" t="s">
        <v>587</v>
      </c>
      <c r="K1238" s="7" t="s">
        <v>482</v>
      </c>
      <c r="L1238" s="7" t="s">
        <v>30</v>
      </c>
      <c r="M1238" s="7" t="s">
        <v>13507</v>
      </c>
      <c r="N1238" s="7" t="s">
        <v>13507</v>
      </c>
    </row>
    <row r="1239" ht="22.5" customHeight="1">
      <c r="A1239" s="7" t="s">
        <v>13508</v>
      </c>
      <c r="B1239" s="7" t="s">
        <v>2503</v>
      </c>
      <c r="C1239" s="7"/>
      <c r="D1239" s="7" t="s">
        <v>2503</v>
      </c>
      <c r="E1239" s="7" t="s">
        <v>9343</v>
      </c>
      <c r="F1239" s="7" t="s">
        <v>13509</v>
      </c>
      <c r="G1239" s="296" t="s">
        <v>13510</v>
      </c>
      <c r="I1239" s="7"/>
      <c r="J1239" s="7" t="s">
        <v>48</v>
      </c>
      <c r="K1239" s="7" t="s">
        <v>1164</v>
      </c>
      <c r="L1239" s="7" t="s">
        <v>10</v>
      </c>
      <c r="M1239" s="7" t="s">
        <v>13511</v>
      </c>
      <c r="N1239" s="7" t="s">
        <v>13511</v>
      </c>
    </row>
    <row r="1240" ht="22.5" customHeight="1">
      <c r="A1240" s="7" t="s">
        <v>13512</v>
      </c>
      <c r="B1240" s="7" t="s">
        <v>2503</v>
      </c>
      <c r="C1240" s="7"/>
      <c r="D1240" s="7" t="s">
        <v>2503</v>
      </c>
      <c r="E1240" s="7" t="s">
        <v>9343</v>
      </c>
      <c r="F1240" s="7" t="s">
        <v>13513</v>
      </c>
      <c r="G1240" s="296" t="s">
        <v>13514</v>
      </c>
      <c r="I1240" s="7"/>
      <c r="J1240" s="7" t="s">
        <v>48</v>
      </c>
      <c r="K1240" s="7" t="s">
        <v>1164</v>
      </c>
      <c r="L1240" s="7" t="s">
        <v>12</v>
      </c>
      <c r="M1240" s="7" t="s">
        <v>13515</v>
      </c>
      <c r="N1240" s="7" t="s">
        <v>13515</v>
      </c>
    </row>
    <row r="1241" ht="22.5" customHeight="1">
      <c r="A1241" s="7" t="s">
        <v>13516</v>
      </c>
      <c r="B1241" s="7" t="s">
        <v>2503</v>
      </c>
      <c r="C1241" s="7"/>
      <c r="D1241" s="7" t="s">
        <v>2503</v>
      </c>
      <c r="E1241" s="7" t="s">
        <v>9343</v>
      </c>
      <c r="F1241" s="7" t="s">
        <v>13517</v>
      </c>
      <c r="G1241" s="296" t="s">
        <v>13518</v>
      </c>
      <c r="I1241" s="7"/>
      <c r="J1241" s="7" t="s">
        <v>48</v>
      </c>
      <c r="K1241" s="7" t="s">
        <v>1164</v>
      </c>
      <c r="L1241" s="7" t="s">
        <v>14</v>
      </c>
      <c r="M1241" s="7" t="s">
        <v>13519</v>
      </c>
      <c r="N1241" s="7" t="s">
        <v>13519</v>
      </c>
    </row>
    <row r="1242" ht="22.5" customHeight="1">
      <c r="A1242" s="7" t="s">
        <v>13520</v>
      </c>
      <c r="B1242" s="7" t="s">
        <v>2503</v>
      </c>
      <c r="C1242" s="7"/>
      <c r="D1242" s="7" t="s">
        <v>2503</v>
      </c>
      <c r="E1242" s="7" t="s">
        <v>9343</v>
      </c>
      <c r="F1242" s="7" t="s">
        <v>13521</v>
      </c>
      <c r="G1242" s="296" t="s">
        <v>13522</v>
      </c>
      <c r="I1242" s="7"/>
      <c r="J1242" s="7" t="s">
        <v>48</v>
      </c>
      <c r="K1242" s="7" t="s">
        <v>1164</v>
      </c>
      <c r="L1242" s="7" t="s">
        <v>17</v>
      </c>
      <c r="M1242" s="7" t="s">
        <v>13523</v>
      </c>
      <c r="N1242" s="7" t="s">
        <v>13523</v>
      </c>
    </row>
    <row r="1243" ht="22.5" customHeight="1">
      <c r="A1243" s="7" t="s">
        <v>13524</v>
      </c>
      <c r="B1243" s="7" t="s">
        <v>2503</v>
      </c>
      <c r="C1243" s="7"/>
      <c r="D1243" s="7" t="s">
        <v>2503</v>
      </c>
      <c r="E1243" s="7" t="s">
        <v>9343</v>
      </c>
      <c r="F1243" s="7" t="s">
        <v>13525</v>
      </c>
      <c r="G1243" s="296" t="s">
        <v>13526</v>
      </c>
      <c r="I1243" s="7"/>
      <c r="J1243" s="7" t="s">
        <v>48</v>
      </c>
      <c r="K1243" s="7" t="s">
        <v>1164</v>
      </c>
      <c r="L1243" s="7" t="s">
        <v>18</v>
      </c>
      <c r="M1243" s="7" t="s">
        <v>13527</v>
      </c>
      <c r="N1243" s="7" t="s">
        <v>13527</v>
      </c>
    </row>
    <row r="1244" ht="22.5" customHeight="1">
      <c r="A1244" s="7" t="s">
        <v>13528</v>
      </c>
      <c r="B1244" s="7" t="s">
        <v>2503</v>
      </c>
      <c r="C1244" s="7"/>
      <c r="D1244" s="7" t="s">
        <v>2503</v>
      </c>
      <c r="E1244" s="7" t="s">
        <v>9343</v>
      </c>
      <c r="F1244" s="7" t="s">
        <v>13529</v>
      </c>
      <c r="G1244" s="296" t="s">
        <v>13530</v>
      </c>
      <c r="I1244" s="7"/>
      <c r="J1244" s="7" t="s">
        <v>48</v>
      </c>
      <c r="K1244" s="7" t="s">
        <v>1164</v>
      </c>
      <c r="L1244" s="7" t="s">
        <v>19</v>
      </c>
      <c r="M1244" s="7" t="s">
        <v>13531</v>
      </c>
      <c r="N1244" s="7" t="s">
        <v>13531</v>
      </c>
    </row>
    <row r="1245" ht="22.5" customHeight="1">
      <c r="A1245" s="7" t="s">
        <v>13532</v>
      </c>
      <c r="B1245" s="7" t="s">
        <v>2503</v>
      </c>
      <c r="C1245" s="7"/>
      <c r="D1245" s="7" t="s">
        <v>2503</v>
      </c>
      <c r="E1245" s="7" t="s">
        <v>9343</v>
      </c>
      <c r="F1245" s="7" t="s">
        <v>13533</v>
      </c>
      <c r="G1245" s="296" t="s">
        <v>13534</v>
      </c>
      <c r="I1245" s="7"/>
      <c r="J1245" s="7" t="s">
        <v>48</v>
      </c>
      <c r="K1245" s="7" t="s">
        <v>1164</v>
      </c>
      <c r="L1245" s="7" t="s">
        <v>20</v>
      </c>
      <c r="M1245" s="7" t="s">
        <v>13535</v>
      </c>
      <c r="N1245" s="7" t="s">
        <v>13535</v>
      </c>
    </row>
    <row r="1246" ht="22.5" customHeight="1">
      <c r="A1246" s="7" t="s">
        <v>13536</v>
      </c>
      <c r="B1246" s="7" t="s">
        <v>2503</v>
      </c>
      <c r="C1246" s="7"/>
      <c r="D1246" s="7" t="s">
        <v>2503</v>
      </c>
      <c r="E1246" s="7" t="s">
        <v>9343</v>
      </c>
      <c r="F1246" s="7" t="s">
        <v>13537</v>
      </c>
      <c r="G1246" s="296" t="s">
        <v>13538</v>
      </c>
      <c r="I1246" s="7"/>
      <c r="J1246" s="7" t="s">
        <v>48</v>
      </c>
      <c r="K1246" s="7" t="s">
        <v>1164</v>
      </c>
      <c r="L1246" s="7" t="s">
        <v>22</v>
      </c>
      <c r="M1246" s="7" t="s">
        <v>13539</v>
      </c>
      <c r="N1246" s="7" t="s">
        <v>13539</v>
      </c>
    </row>
    <row r="1247" ht="22.5" customHeight="1">
      <c r="A1247" s="7" t="s">
        <v>13540</v>
      </c>
      <c r="B1247" s="7" t="s">
        <v>2503</v>
      </c>
      <c r="C1247" s="7"/>
      <c r="D1247" s="7" t="s">
        <v>2503</v>
      </c>
      <c r="E1247" s="7" t="s">
        <v>9343</v>
      </c>
      <c r="F1247" s="7" t="s">
        <v>13541</v>
      </c>
      <c r="G1247" s="296" t="s">
        <v>13542</v>
      </c>
      <c r="I1247" s="7"/>
      <c r="J1247" s="7" t="s">
        <v>48</v>
      </c>
      <c r="K1247" s="7" t="s">
        <v>1164</v>
      </c>
      <c r="L1247" s="7" t="s">
        <v>23</v>
      </c>
      <c r="M1247" s="7" t="s">
        <v>13543</v>
      </c>
      <c r="N1247" s="7" t="s">
        <v>13543</v>
      </c>
    </row>
    <row r="1248" ht="22.5" customHeight="1">
      <c r="A1248" s="7" t="s">
        <v>13544</v>
      </c>
      <c r="B1248" s="7" t="s">
        <v>2503</v>
      </c>
      <c r="C1248" s="7"/>
      <c r="D1248" s="7" t="s">
        <v>2503</v>
      </c>
      <c r="E1248" s="7" t="s">
        <v>9343</v>
      </c>
      <c r="F1248" s="7" t="s">
        <v>13545</v>
      </c>
      <c r="G1248" s="296" t="s">
        <v>13546</v>
      </c>
      <c r="I1248" s="7"/>
      <c r="J1248" s="7" t="s">
        <v>48</v>
      </c>
      <c r="K1248" s="7" t="s">
        <v>1164</v>
      </c>
      <c r="L1248" s="7" t="s">
        <v>26</v>
      </c>
      <c r="M1248" s="7" t="s">
        <v>13547</v>
      </c>
      <c r="N1248" s="7" t="s">
        <v>13547</v>
      </c>
    </row>
    <row r="1249" ht="22.5" customHeight="1">
      <c r="A1249" s="7" t="s">
        <v>13548</v>
      </c>
      <c r="B1249" s="7" t="s">
        <v>2503</v>
      </c>
      <c r="C1249" s="7"/>
      <c r="D1249" s="7" t="s">
        <v>2503</v>
      </c>
      <c r="E1249" s="7" t="s">
        <v>9343</v>
      </c>
      <c r="F1249" s="7" t="s">
        <v>13549</v>
      </c>
      <c r="G1249" s="296" t="s">
        <v>13550</v>
      </c>
      <c r="I1249" s="7"/>
      <c r="J1249" s="7" t="s">
        <v>48</v>
      </c>
      <c r="K1249" s="7" t="s">
        <v>1164</v>
      </c>
      <c r="L1249" s="7" t="s">
        <v>28</v>
      </c>
      <c r="M1249" s="7" t="s">
        <v>13551</v>
      </c>
      <c r="N1249" s="7" t="s">
        <v>13551</v>
      </c>
    </row>
    <row r="1250" ht="22.5" customHeight="1">
      <c r="A1250" s="7" t="s">
        <v>13552</v>
      </c>
      <c r="B1250" s="7" t="s">
        <v>2503</v>
      </c>
      <c r="C1250" s="7"/>
      <c r="D1250" s="7" t="s">
        <v>2503</v>
      </c>
      <c r="E1250" s="7" t="s">
        <v>9343</v>
      </c>
      <c r="F1250" s="7" t="s">
        <v>13553</v>
      </c>
      <c r="G1250" s="296" t="s">
        <v>13554</v>
      </c>
      <c r="I1250" s="7"/>
      <c r="J1250" s="7" t="s">
        <v>48</v>
      </c>
      <c r="K1250" s="7" t="s">
        <v>1164</v>
      </c>
      <c r="L1250" s="7" t="s">
        <v>29</v>
      </c>
      <c r="M1250" s="7" t="s">
        <v>13555</v>
      </c>
      <c r="N1250" s="7" t="s">
        <v>13555</v>
      </c>
    </row>
    <row r="1251" ht="22.5" customHeight="1">
      <c r="A1251" s="7" t="s">
        <v>13556</v>
      </c>
      <c r="B1251" s="7" t="s">
        <v>2503</v>
      </c>
      <c r="C1251" s="7"/>
      <c r="D1251" s="7" t="s">
        <v>2503</v>
      </c>
      <c r="E1251" s="7" t="s">
        <v>9331</v>
      </c>
      <c r="F1251" s="7" t="s">
        <v>13557</v>
      </c>
      <c r="G1251" s="296" t="s">
        <v>13558</v>
      </c>
      <c r="I1251" s="7"/>
      <c r="J1251" s="7" t="s">
        <v>160</v>
      </c>
      <c r="K1251" s="7" t="s">
        <v>123</v>
      </c>
      <c r="L1251" s="7" t="s">
        <v>10</v>
      </c>
      <c r="M1251" s="7" t="s">
        <v>13559</v>
      </c>
      <c r="N1251" s="7" t="s">
        <v>13559</v>
      </c>
    </row>
    <row r="1252" ht="22.5" customHeight="1">
      <c r="A1252" s="7" t="s">
        <v>13560</v>
      </c>
      <c r="B1252" s="7" t="s">
        <v>2503</v>
      </c>
      <c r="C1252" s="7"/>
      <c r="D1252" s="7" t="s">
        <v>2503</v>
      </c>
      <c r="E1252" s="7" t="s">
        <v>9331</v>
      </c>
      <c r="F1252" s="7" t="s">
        <v>13561</v>
      </c>
      <c r="G1252" s="296" t="s">
        <v>13562</v>
      </c>
      <c r="I1252" s="7"/>
      <c r="J1252" s="7" t="s">
        <v>160</v>
      </c>
      <c r="K1252" s="7" t="s">
        <v>123</v>
      </c>
      <c r="L1252" s="7" t="s">
        <v>12</v>
      </c>
      <c r="M1252" s="7" t="s">
        <v>13563</v>
      </c>
      <c r="N1252" s="7" t="s">
        <v>13563</v>
      </c>
    </row>
    <row r="1253" ht="22.5" customHeight="1">
      <c r="A1253" s="7" t="s">
        <v>13564</v>
      </c>
      <c r="B1253" s="7" t="s">
        <v>2503</v>
      </c>
      <c r="C1253" s="7"/>
      <c r="D1253" s="7" t="s">
        <v>2503</v>
      </c>
      <c r="E1253" s="7" t="s">
        <v>9331</v>
      </c>
      <c r="F1253" s="7" t="s">
        <v>13565</v>
      </c>
      <c r="G1253" s="296" t="s">
        <v>13566</v>
      </c>
      <c r="I1253" s="7"/>
      <c r="J1253" s="7" t="s">
        <v>160</v>
      </c>
      <c r="K1253" s="7" t="s">
        <v>123</v>
      </c>
      <c r="L1253" s="7" t="s">
        <v>13</v>
      </c>
      <c r="M1253" s="7" t="s">
        <v>13567</v>
      </c>
      <c r="N1253" s="7" t="s">
        <v>13567</v>
      </c>
    </row>
    <row r="1254" ht="22.5" customHeight="1">
      <c r="A1254" s="7" t="s">
        <v>13568</v>
      </c>
      <c r="B1254" s="7" t="s">
        <v>2503</v>
      </c>
      <c r="C1254" s="7"/>
      <c r="D1254" s="7" t="s">
        <v>2503</v>
      </c>
      <c r="E1254" s="7" t="s">
        <v>9331</v>
      </c>
      <c r="F1254" s="7" t="s">
        <v>13569</v>
      </c>
      <c r="G1254" s="296" t="s">
        <v>13570</v>
      </c>
      <c r="I1254" s="7"/>
      <c r="J1254" s="7" t="s">
        <v>160</v>
      </c>
      <c r="K1254" s="7" t="s">
        <v>123</v>
      </c>
      <c r="L1254" s="7" t="s">
        <v>14</v>
      </c>
      <c r="M1254" s="7" t="s">
        <v>13571</v>
      </c>
      <c r="N1254" s="7" t="s">
        <v>13571</v>
      </c>
    </row>
    <row r="1255" ht="22.5" customHeight="1">
      <c r="A1255" s="7" t="s">
        <v>13572</v>
      </c>
      <c r="B1255" s="7" t="s">
        <v>2503</v>
      </c>
      <c r="C1255" s="7"/>
      <c r="D1255" s="7" t="s">
        <v>2503</v>
      </c>
      <c r="E1255" s="7" t="s">
        <v>9331</v>
      </c>
      <c r="F1255" s="7" t="s">
        <v>13573</v>
      </c>
      <c r="G1255" s="296" t="s">
        <v>13574</v>
      </c>
      <c r="I1255" s="7"/>
      <c r="J1255" s="7" t="s">
        <v>160</v>
      </c>
      <c r="K1255" s="7" t="s">
        <v>123</v>
      </c>
      <c r="L1255" s="7" t="s">
        <v>17</v>
      </c>
      <c r="M1255" s="7" t="s">
        <v>13575</v>
      </c>
      <c r="N1255" s="7" t="s">
        <v>13575</v>
      </c>
    </row>
    <row r="1256" ht="22.5" customHeight="1">
      <c r="A1256" s="7" t="s">
        <v>13576</v>
      </c>
      <c r="B1256" s="7" t="s">
        <v>2503</v>
      </c>
      <c r="C1256" s="7"/>
      <c r="D1256" s="7" t="s">
        <v>2503</v>
      </c>
      <c r="E1256" s="7" t="s">
        <v>9331</v>
      </c>
      <c r="F1256" s="7" t="s">
        <v>13577</v>
      </c>
      <c r="G1256" s="296" t="s">
        <v>13578</v>
      </c>
      <c r="I1256" s="7"/>
      <c r="J1256" s="7" t="s">
        <v>160</v>
      </c>
      <c r="K1256" s="7" t="s">
        <v>123</v>
      </c>
      <c r="L1256" s="7" t="s">
        <v>18</v>
      </c>
      <c r="M1256" s="7" t="s">
        <v>13579</v>
      </c>
      <c r="N1256" s="7" t="s">
        <v>13579</v>
      </c>
    </row>
    <row r="1257" ht="22.5" customHeight="1">
      <c r="A1257" s="7" t="s">
        <v>13580</v>
      </c>
      <c r="B1257" s="7" t="s">
        <v>2503</v>
      </c>
      <c r="C1257" s="7"/>
      <c r="D1257" s="7" t="s">
        <v>2503</v>
      </c>
      <c r="E1257" s="7" t="s">
        <v>9331</v>
      </c>
      <c r="F1257" s="7" t="s">
        <v>13581</v>
      </c>
      <c r="G1257" s="296" t="s">
        <v>13582</v>
      </c>
      <c r="I1257" s="7"/>
      <c r="J1257" s="7" t="s">
        <v>160</v>
      </c>
      <c r="K1257" s="7" t="s">
        <v>123</v>
      </c>
      <c r="L1257" s="7" t="s">
        <v>19</v>
      </c>
      <c r="M1257" s="7" t="s">
        <v>13583</v>
      </c>
      <c r="N1257" s="7" t="s">
        <v>13583</v>
      </c>
    </row>
    <row r="1258" ht="22.5" customHeight="1">
      <c r="A1258" s="7" t="s">
        <v>13584</v>
      </c>
      <c r="B1258" s="7" t="s">
        <v>2503</v>
      </c>
      <c r="C1258" s="7"/>
      <c r="D1258" s="7" t="s">
        <v>2503</v>
      </c>
      <c r="E1258" s="7" t="s">
        <v>9331</v>
      </c>
      <c r="F1258" s="7" t="s">
        <v>13585</v>
      </c>
      <c r="G1258" s="296" t="s">
        <v>13586</v>
      </c>
      <c r="I1258" s="7"/>
      <c r="J1258" s="7" t="s">
        <v>160</v>
      </c>
      <c r="K1258" s="7" t="s">
        <v>123</v>
      </c>
      <c r="L1258" s="7" t="s">
        <v>20</v>
      </c>
      <c r="M1258" s="7" t="s">
        <v>13587</v>
      </c>
      <c r="N1258" s="7" t="s">
        <v>13587</v>
      </c>
    </row>
    <row r="1259" ht="22.5" customHeight="1">
      <c r="A1259" s="7" t="s">
        <v>13588</v>
      </c>
      <c r="B1259" s="7" t="s">
        <v>2503</v>
      </c>
      <c r="C1259" s="7"/>
      <c r="D1259" s="7" t="s">
        <v>2503</v>
      </c>
      <c r="E1259" s="7" t="s">
        <v>9331</v>
      </c>
      <c r="F1259" s="7" t="s">
        <v>13589</v>
      </c>
      <c r="G1259" s="296" t="s">
        <v>13590</v>
      </c>
      <c r="I1259" s="7"/>
      <c r="J1259" s="7" t="s">
        <v>160</v>
      </c>
      <c r="K1259" s="7" t="s">
        <v>123</v>
      </c>
      <c r="L1259" s="7" t="s">
        <v>22</v>
      </c>
      <c r="M1259" s="7" t="s">
        <v>13591</v>
      </c>
      <c r="N1259" s="7" t="s">
        <v>13591</v>
      </c>
    </row>
    <row r="1260" ht="22.5" customHeight="1">
      <c r="A1260" s="7" t="s">
        <v>13592</v>
      </c>
      <c r="B1260" s="7" t="s">
        <v>2503</v>
      </c>
      <c r="C1260" s="7"/>
      <c r="D1260" s="7" t="s">
        <v>2503</v>
      </c>
      <c r="E1260" s="7" t="s">
        <v>9331</v>
      </c>
      <c r="F1260" s="7" t="s">
        <v>13593</v>
      </c>
      <c r="G1260" s="296" t="s">
        <v>13594</v>
      </c>
      <c r="I1260" s="7"/>
      <c r="J1260" s="7" t="s">
        <v>160</v>
      </c>
      <c r="K1260" s="7" t="s">
        <v>123</v>
      </c>
      <c r="L1260" s="7" t="s">
        <v>24</v>
      </c>
      <c r="M1260" s="7" t="s">
        <v>13595</v>
      </c>
      <c r="N1260" s="7" t="s">
        <v>13595</v>
      </c>
    </row>
    <row r="1261" ht="22.5" customHeight="1">
      <c r="A1261" s="7" t="s">
        <v>13596</v>
      </c>
      <c r="B1261" s="7" t="s">
        <v>2503</v>
      </c>
      <c r="C1261" s="7"/>
      <c r="D1261" s="7" t="s">
        <v>2503</v>
      </c>
      <c r="E1261" s="7" t="s">
        <v>9331</v>
      </c>
      <c r="F1261" s="7" t="s">
        <v>13597</v>
      </c>
      <c r="G1261" s="296" t="s">
        <v>13598</v>
      </c>
      <c r="I1261" s="7"/>
      <c r="J1261" s="7" t="s">
        <v>160</v>
      </c>
      <c r="K1261" s="7" t="s">
        <v>123</v>
      </c>
      <c r="L1261" s="7" t="s">
        <v>26</v>
      </c>
      <c r="M1261" s="7" t="s">
        <v>13599</v>
      </c>
      <c r="N1261" s="7" t="s">
        <v>13599</v>
      </c>
    </row>
    <row r="1262" ht="22.5" customHeight="1">
      <c r="A1262" s="7" t="s">
        <v>13600</v>
      </c>
      <c r="B1262" s="7" t="s">
        <v>2503</v>
      </c>
      <c r="C1262" s="7"/>
      <c r="D1262" s="7" t="s">
        <v>2503</v>
      </c>
      <c r="E1262" s="7" t="s">
        <v>9331</v>
      </c>
      <c r="F1262" s="7" t="s">
        <v>13601</v>
      </c>
      <c r="G1262" s="296" t="s">
        <v>13602</v>
      </c>
      <c r="I1262" s="7"/>
      <c r="J1262" s="7" t="s">
        <v>160</v>
      </c>
      <c r="K1262" s="7" t="s">
        <v>123</v>
      </c>
      <c r="L1262" s="7" t="s">
        <v>28</v>
      </c>
      <c r="M1262" s="7" t="s">
        <v>13603</v>
      </c>
      <c r="N1262" s="7" t="s">
        <v>13603</v>
      </c>
    </row>
    <row r="1263" ht="22.5" customHeight="1">
      <c r="A1263" s="7" t="s">
        <v>13604</v>
      </c>
      <c r="B1263" s="7" t="s">
        <v>2503</v>
      </c>
      <c r="C1263" s="7"/>
      <c r="D1263" s="7" t="s">
        <v>2503</v>
      </c>
      <c r="E1263" s="7" t="s">
        <v>9331</v>
      </c>
      <c r="F1263" s="7" t="s">
        <v>13605</v>
      </c>
      <c r="G1263" s="296" t="s">
        <v>13606</v>
      </c>
      <c r="I1263" s="7"/>
      <c r="J1263" s="7" t="s">
        <v>160</v>
      </c>
      <c r="K1263" s="7" t="s">
        <v>123</v>
      </c>
      <c r="L1263" s="7" t="s">
        <v>29</v>
      </c>
      <c r="M1263" s="7" t="s">
        <v>13607</v>
      </c>
      <c r="N1263" s="7" t="s">
        <v>13607</v>
      </c>
    </row>
    <row r="1264" ht="22.5" customHeight="1">
      <c r="A1264" s="7" t="s">
        <v>13608</v>
      </c>
      <c r="B1264" s="7" t="s">
        <v>2503</v>
      </c>
      <c r="C1264" s="7"/>
      <c r="D1264" s="7" t="s">
        <v>2503</v>
      </c>
      <c r="E1264" s="7" t="s">
        <v>9321</v>
      </c>
      <c r="F1264" s="7" t="s">
        <v>13609</v>
      </c>
      <c r="G1264" s="296" t="s">
        <v>13610</v>
      </c>
      <c r="I1264" s="7"/>
      <c r="J1264" s="7" t="s">
        <v>81</v>
      </c>
      <c r="K1264" s="7" t="s">
        <v>136</v>
      </c>
      <c r="L1264" s="7" t="s">
        <v>10</v>
      </c>
      <c r="M1264" s="7" t="s">
        <v>13611</v>
      </c>
      <c r="N1264" s="7" t="s">
        <v>13611</v>
      </c>
    </row>
    <row r="1265" ht="22.5" customHeight="1">
      <c r="A1265" s="7" t="s">
        <v>13612</v>
      </c>
      <c r="B1265" s="7" t="s">
        <v>2503</v>
      </c>
      <c r="C1265" s="7"/>
      <c r="D1265" s="7" t="s">
        <v>2503</v>
      </c>
      <c r="E1265" s="7" t="s">
        <v>9321</v>
      </c>
      <c r="F1265" s="7" t="s">
        <v>13613</v>
      </c>
      <c r="G1265" s="296" t="s">
        <v>13614</v>
      </c>
      <c r="I1265" s="7"/>
      <c r="J1265" s="7" t="s">
        <v>81</v>
      </c>
      <c r="K1265" s="7" t="s">
        <v>136</v>
      </c>
      <c r="L1265" s="7" t="s">
        <v>12</v>
      </c>
      <c r="M1265" s="7" t="s">
        <v>13615</v>
      </c>
      <c r="N1265" s="7" t="s">
        <v>13615</v>
      </c>
    </row>
    <row r="1266" ht="22.5" customHeight="1">
      <c r="A1266" s="7" t="s">
        <v>13616</v>
      </c>
      <c r="B1266" s="7" t="s">
        <v>2503</v>
      </c>
      <c r="C1266" s="7"/>
      <c r="D1266" s="7" t="s">
        <v>2503</v>
      </c>
      <c r="E1266" s="7" t="s">
        <v>9321</v>
      </c>
      <c r="F1266" s="7" t="s">
        <v>13617</v>
      </c>
      <c r="G1266" s="296" t="s">
        <v>13618</v>
      </c>
      <c r="I1266" s="7"/>
      <c r="J1266" s="7" t="s">
        <v>81</v>
      </c>
      <c r="K1266" s="7" t="s">
        <v>136</v>
      </c>
      <c r="L1266" s="7" t="s">
        <v>14</v>
      </c>
      <c r="M1266" s="7" t="s">
        <v>13619</v>
      </c>
      <c r="N1266" s="7" t="s">
        <v>13619</v>
      </c>
    </row>
    <row r="1267" ht="22.5" customHeight="1">
      <c r="A1267" s="7" t="s">
        <v>13620</v>
      </c>
      <c r="B1267" s="7" t="s">
        <v>2503</v>
      </c>
      <c r="C1267" s="7"/>
      <c r="D1267" s="7" t="s">
        <v>2503</v>
      </c>
      <c r="E1267" s="7" t="s">
        <v>9321</v>
      </c>
      <c r="F1267" s="7" t="s">
        <v>13621</v>
      </c>
      <c r="G1267" s="296" t="s">
        <v>13622</v>
      </c>
      <c r="I1267" s="7"/>
      <c r="J1267" s="7" t="s">
        <v>81</v>
      </c>
      <c r="K1267" s="7" t="s">
        <v>136</v>
      </c>
      <c r="L1267" s="7" t="s">
        <v>17</v>
      </c>
      <c r="M1267" s="7" t="s">
        <v>13623</v>
      </c>
      <c r="N1267" s="7" t="s">
        <v>13623</v>
      </c>
    </row>
    <row r="1268" ht="22.5" customHeight="1">
      <c r="A1268" s="7" t="s">
        <v>13624</v>
      </c>
      <c r="B1268" s="7" t="s">
        <v>2503</v>
      </c>
      <c r="C1268" s="7"/>
      <c r="D1268" s="7" t="s">
        <v>2503</v>
      </c>
      <c r="E1268" s="7" t="s">
        <v>9321</v>
      </c>
      <c r="F1268" s="7" t="s">
        <v>13625</v>
      </c>
      <c r="G1268" s="296" t="s">
        <v>13626</v>
      </c>
      <c r="I1268" s="7"/>
      <c r="J1268" s="7" t="s">
        <v>81</v>
      </c>
      <c r="K1268" s="7" t="s">
        <v>136</v>
      </c>
      <c r="L1268" s="7" t="s">
        <v>18</v>
      </c>
      <c r="M1268" s="7" t="s">
        <v>13627</v>
      </c>
      <c r="N1268" s="7" t="s">
        <v>13627</v>
      </c>
    </row>
    <row r="1269" ht="22.5" customHeight="1">
      <c r="A1269" s="7" t="s">
        <v>13628</v>
      </c>
      <c r="B1269" s="7" t="s">
        <v>2503</v>
      </c>
      <c r="C1269" s="7"/>
      <c r="D1269" s="7" t="s">
        <v>2503</v>
      </c>
      <c r="E1269" s="7" t="s">
        <v>9321</v>
      </c>
      <c r="F1269" s="7" t="s">
        <v>13629</v>
      </c>
      <c r="G1269" s="296" t="s">
        <v>13630</v>
      </c>
      <c r="I1269" s="7"/>
      <c r="J1269" s="7" t="s">
        <v>81</v>
      </c>
      <c r="K1269" s="7" t="s">
        <v>136</v>
      </c>
      <c r="L1269" s="7" t="s">
        <v>19</v>
      </c>
      <c r="M1269" s="7" t="s">
        <v>13631</v>
      </c>
      <c r="N1269" s="7" t="s">
        <v>13631</v>
      </c>
    </row>
    <row r="1270" ht="22.5" customHeight="1">
      <c r="A1270" s="7" t="s">
        <v>13632</v>
      </c>
      <c r="B1270" s="7" t="s">
        <v>2503</v>
      </c>
      <c r="C1270" s="7"/>
      <c r="D1270" s="7" t="s">
        <v>2503</v>
      </c>
      <c r="E1270" s="7" t="s">
        <v>9321</v>
      </c>
      <c r="F1270" s="7" t="s">
        <v>13633</v>
      </c>
      <c r="G1270" s="296" t="s">
        <v>13634</v>
      </c>
      <c r="I1270" s="7"/>
      <c r="J1270" s="7" t="s">
        <v>81</v>
      </c>
      <c r="K1270" s="7" t="s">
        <v>136</v>
      </c>
      <c r="L1270" s="7" t="s">
        <v>20</v>
      </c>
      <c r="M1270" s="7" t="s">
        <v>13635</v>
      </c>
      <c r="N1270" s="7" t="s">
        <v>13635</v>
      </c>
    </row>
    <row r="1271" ht="22.5" customHeight="1">
      <c r="A1271" s="7" t="s">
        <v>13636</v>
      </c>
      <c r="B1271" s="7" t="s">
        <v>2503</v>
      </c>
      <c r="C1271" s="7"/>
      <c r="D1271" s="7" t="s">
        <v>2503</v>
      </c>
      <c r="E1271" s="7" t="s">
        <v>9321</v>
      </c>
      <c r="F1271" s="7" t="s">
        <v>13637</v>
      </c>
      <c r="G1271" s="296" t="s">
        <v>13638</v>
      </c>
      <c r="I1271" s="7"/>
      <c r="J1271" s="7" t="s">
        <v>81</v>
      </c>
      <c r="K1271" s="7" t="s">
        <v>136</v>
      </c>
      <c r="L1271" s="7" t="s">
        <v>22</v>
      </c>
      <c r="M1271" s="7" t="s">
        <v>13639</v>
      </c>
      <c r="N1271" s="7" t="s">
        <v>13639</v>
      </c>
    </row>
    <row r="1272" ht="22.5" customHeight="1">
      <c r="A1272" s="7" t="s">
        <v>13640</v>
      </c>
      <c r="B1272" s="7" t="s">
        <v>2503</v>
      </c>
      <c r="C1272" s="7"/>
      <c r="D1272" s="7" t="s">
        <v>2503</v>
      </c>
      <c r="E1272" s="7" t="s">
        <v>9321</v>
      </c>
      <c r="F1272" s="7" t="s">
        <v>13641</v>
      </c>
      <c r="G1272" s="296" t="s">
        <v>13642</v>
      </c>
      <c r="I1272" s="7"/>
      <c r="J1272" s="7" t="s">
        <v>81</v>
      </c>
      <c r="K1272" s="7" t="s">
        <v>136</v>
      </c>
      <c r="L1272" s="7" t="s">
        <v>23</v>
      </c>
      <c r="M1272" s="7" t="s">
        <v>13643</v>
      </c>
      <c r="N1272" s="7" t="s">
        <v>13643</v>
      </c>
    </row>
    <row r="1273" ht="22.5" customHeight="1">
      <c r="A1273" s="7" t="s">
        <v>13644</v>
      </c>
      <c r="B1273" s="7" t="s">
        <v>2503</v>
      </c>
      <c r="C1273" s="7"/>
      <c r="D1273" s="7" t="s">
        <v>2503</v>
      </c>
      <c r="E1273" s="7" t="s">
        <v>9321</v>
      </c>
      <c r="F1273" s="7" t="s">
        <v>13645</v>
      </c>
      <c r="G1273" s="296" t="s">
        <v>13646</v>
      </c>
      <c r="I1273" s="7"/>
      <c r="J1273" s="7" t="s">
        <v>81</v>
      </c>
      <c r="K1273" s="7" t="s">
        <v>136</v>
      </c>
      <c r="L1273" s="7" t="s">
        <v>26</v>
      </c>
      <c r="M1273" s="7" t="s">
        <v>13647</v>
      </c>
      <c r="N1273" s="7" t="s">
        <v>13647</v>
      </c>
    </row>
    <row r="1274" ht="22.5" customHeight="1">
      <c r="A1274" s="7" t="s">
        <v>13648</v>
      </c>
      <c r="B1274" s="7" t="s">
        <v>2503</v>
      </c>
      <c r="C1274" s="7"/>
      <c r="D1274" s="7" t="s">
        <v>2503</v>
      </c>
      <c r="E1274" s="7" t="s">
        <v>9321</v>
      </c>
      <c r="F1274" s="7" t="s">
        <v>13649</v>
      </c>
      <c r="G1274" s="296" t="s">
        <v>13650</v>
      </c>
      <c r="I1274" s="7"/>
      <c r="J1274" s="7" t="s">
        <v>81</v>
      </c>
      <c r="K1274" s="7" t="s">
        <v>136</v>
      </c>
      <c r="L1274" s="7" t="s">
        <v>28</v>
      </c>
      <c r="M1274" s="7" t="s">
        <v>13651</v>
      </c>
      <c r="N1274" s="7" t="s">
        <v>13651</v>
      </c>
    </row>
    <row r="1275" ht="22.5" customHeight="1">
      <c r="A1275" s="7" t="s">
        <v>13652</v>
      </c>
      <c r="B1275" s="7" t="s">
        <v>2503</v>
      </c>
      <c r="C1275" s="7"/>
      <c r="D1275" s="7" t="s">
        <v>2503</v>
      </c>
      <c r="E1275" s="7" t="s">
        <v>9321</v>
      </c>
      <c r="F1275" s="7" t="s">
        <v>13653</v>
      </c>
      <c r="G1275" s="296" t="s">
        <v>13654</v>
      </c>
      <c r="I1275" s="7"/>
      <c r="J1275" s="7" t="s">
        <v>81</v>
      </c>
      <c r="K1275" s="7" t="s">
        <v>136</v>
      </c>
      <c r="L1275" s="7" t="s">
        <v>29</v>
      </c>
      <c r="M1275" s="7" t="s">
        <v>13655</v>
      </c>
      <c r="N1275" s="7" t="s">
        <v>13655</v>
      </c>
    </row>
    <row r="1276" ht="22.5" customHeight="1">
      <c r="A1276" s="7" t="s">
        <v>13656</v>
      </c>
      <c r="B1276" s="7" t="s">
        <v>2503</v>
      </c>
      <c r="C1276" s="7"/>
      <c r="D1276" s="7" t="s">
        <v>2503</v>
      </c>
      <c r="E1276" s="7" t="s">
        <v>9310</v>
      </c>
      <c r="F1276" s="7" t="s">
        <v>13657</v>
      </c>
      <c r="G1276" s="296" t="s">
        <v>13658</v>
      </c>
      <c r="I1276" s="7"/>
      <c r="J1276" s="7" t="s">
        <v>174</v>
      </c>
      <c r="K1276" s="7" t="s">
        <v>233</v>
      </c>
      <c r="L1276" s="7" t="s">
        <v>10</v>
      </c>
      <c r="M1276" s="7" t="s">
        <v>13659</v>
      </c>
      <c r="N1276" s="7" t="s">
        <v>13659</v>
      </c>
    </row>
    <row r="1277" ht="22.5" customHeight="1">
      <c r="A1277" s="7" t="s">
        <v>13660</v>
      </c>
      <c r="B1277" s="7" t="s">
        <v>2503</v>
      </c>
      <c r="C1277" s="7"/>
      <c r="D1277" s="7" t="s">
        <v>2503</v>
      </c>
      <c r="E1277" s="7" t="s">
        <v>9310</v>
      </c>
      <c r="F1277" s="7" t="s">
        <v>13661</v>
      </c>
      <c r="G1277" s="296" t="s">
        <v>13662</v>
      </c>
      <c r="I1277" s="7"/>
      <c r="J1277" s="7" t="s">
        <v>174</v>
      </c>
      <c r="K1277" s="7" t="s">
        <v>233</v>
      </c>
      <c r="L1277" s="7" t="s">
        <v>12</v>
      </c>
      <c r="M1277" s="7" t="s">
        <v>13663</v>
      </c>
      <c r="N1277" s="7" t="s">
        <v>13663</v>
      </c>
    </row>
    <row r="1278" ht="22.5" customHeight="1">
      <c r="A1278" s="7" t="s">
        <v>13664</v>
      </c>
      <c r="B1278" s="7" t="s">
        <v>2503</v>
      </c>
      <c r="C1278" s="7"/>
      <c r="D1278" s="7" t="s">
        <v>2503</v>
      </c>
      <c r="E1278" s="7" t="s">
        <v>9310</v>
      </c>
      <c r="F1278" s="7" t="s">
        <v>13665</v>
      </c>
      <c r="G1278" s="296" t="s">
        <v>13666</v>
      </c>
      <c r="I1278" s="7"/>
      <c r="J1278" s="7" t="s">
        <v>174</v>
      </c>
      <c r="K1278" s="7" t="s">
        <v>233</v>
      </c>
      <c r="L1278" s="7" t="s">
        <v>13</v>
      </c>
      <c r="M1278" s="7" t="s">
        <v>13667</v>
      </c>
      <c r="N1278" s="7" t="s">
        <v>13667</v>
      </c>
    </row>
    <row r="1279" ht="22.5" customHeight="1">
      <c r="A1279" s="7" t="s">
        <v>13668</v>
      </c>
      <c r="B1279" s="7" t="s">
        <v>2503</v>
      </c>
      <c r="C1279" s="7"/>
      <c r="D1279" s="7" t="s">
        <v>2503</v>
      </c>
      <c r="E1279" s="7" t="s">
        <v>9310</v>
      </c>
      <c r="F1279" s="7" t="s">
        <v>13669</v>
      </c>
      <c r="G1279" s="296" t="s">
        <v>13670</v>
      </c>
      <c r="I1279" s="7"/>
      <c r="J1279" s="7" t="s">
        <v>174</v>
      </c>
      <c r="K1279" s="7" t="s">
        <v>233</v>
      </c>
      <c r="L1279" s="7" t="s">
        <v>14</v>
      </c>
      <c r="M1279" s="7" t="s">
        <v>13671</v>
      </c>
      <c r="N1279" s="7" t="s">
        <v>13671</v>
      </c>
    </row>
    <row r="1280" ht="22.5" customHeight="1">
      <c r="A1280" s="7" t="s">
        <v>13672</v>
      </c>
      <c r="B1280" s="7" t="s">
        <v>2503</v>
      </c>
      <c r="C1280" s="7"/>
      <c r="D1280" s="7" t="s">
        <v>2503</v>
      </c>
      <c r="E1280" s="7" t="s">
        <v>9310</v>
      </c>
      <c r="F1280" s="7" t="s">
        <v>13673</v>
      </c>
      <c r="G1280" s="296" t="s">
        <v>13674</v>
      </c>
      <c r="I1280" s="7"/>
      <c r="J1280" s="7" t="s">
        <v>174</v>
      </c>
      <c r="K1280" s="7" t="s">
        <v>233</v>
      </c>
      <c r="L1280" s="7" t="s">
        <v>17</v>
      </c>
      <c r="M1280" s="7" t="s">
        <v>13675</v>
      </c>
      <c r="N1280" s="7" t="s">
        <v>13675</v>
      </c>
    </row>
    <row r="1281" ht="22.5" customHeight="1">
      <c r="A1281" s="7" t="s">
        <v>13676</v>
      </c>
      <c r="B1281" s="7" t="s">
        <v>2503</v>
      </c>
      <c r="C1281" s="7"/>
      <c r="D1281" s="7" t="s">
        <v>2503</v>
      </c>
      <c r="E1281" s="7" t="s">
        <v>9310</v>
      </c>
      <c r="F1281" s="7" t="s">
        <v>13677</v>
      </c>
      <c r="G1281" s="296" t="s">
        <v>13678</v>
      </c>
      <c r="I1281" s="7"/>
      <c r="J1281" s="7" t="s">
        <v>174</v>
      </c>
      <c r="K1281" s="7" t="s">
        <v>233</v>
      </c>
      <c r="L1281" s="7" t="s">
        <v>18</v>
      </c>
      <c r="M1281" s="7" t="s">
        <v>13679</v>
      </c>
      <c r="N1281" s="7" t="s">
        <v>13679</v>
      </c>
    </row>
    <row r="1282" ht="22.5" customHeight="1">
      <c r="A1282" s="7" t="s">
        <v>13680</v>
      </c>
      <c r="B1282" s="7" t="s">
        <v>2503</v>
      </c>
      <c r="C1282" s="7"/>
      <c r="D1282" s="7" t="s">
        <v>2503</v>
      </c>
      <c r="E1282" s="7" t="s">
        <v>9310</v>
      </c>
      <c r="F1282" s="7" t="s">
        <v>13681</v>
      </c>
      <c r="G1282" s="296" t="s">
        <v>13682</v>
      </c>
      <c r="I1282" s="7"/>
      <c r="J1282" s="7" t="s">
        <v>174</v>
      </c>
      <c r="K1282" s="7" t="s">
        <v>233</v>
      </c>
      <c r="L1282" s="7" t="s">
        <v>19</v>
      </c>
      <c r="M1282" s="7" t="s">
        <v>13683</v>
      </c>
      <c r="N1282" s="7" t="s">
        <v>13683</v>
      </c>
    </row>
    <row r="1283" ht="22.5" customHeight="1">
      <c r="A1283" s="7" t="s">
        <v>13684</v>
      </c>
      <c r="B1283" s="7" t="s">
        <v>2503</v>
      </c>
      <c r="C1283" s="7"/>
      <c r="D1283" s="7" t="s">
        <v>2503</v>
      </c>
      <c r="E1283" s="7" t="s">
        <v>9310</v>
      </c>
      <c r="F1283" s="7" t="s">
        <v>13685</v>
      </c>
      <c r="G1283" s="296" t="s">
        <v>13686</v>
      </c>
      <c r="I1283" s="7"/>
      <c r="J1283" s="7" t="s">
        <v>174</v>
      </c>
      <c r="K1283" s="7" t="s">
        <v>233</v>
      </c>
      <c r="L1283" s="7" t="s">
        <v>20</v>
      </c>
      <c r="M1283" s="7" t="s">
        <v>13687</v>
      </c>
      <c r="N1283" s="7" t="s">
        <v>13687</v>
      </c>
    </row>
    <row r="1284" ht="22.5" customHeight="1">
      <c r="A1284" s="7" t="s">
        <v>13688</v>
      </c>
      <c r="B1284" s="7" t="s">
        <v>2503</v>
      </c>
      <c r="C1284" s="7"/>
      <c r="D1284" s="7" t="s">
        <v>2503</v>
      </c>
      <c r="E1284" s="7" t="s">
        <v>9310</v>
      </c>
      <c r="F1284" s="7" t="s">
        <v>13689</v>
      </c>
      <c r="G1284" s="296" t="s">
        <v>13690</v>
      </c>
      <c r="I1284" s="7"/>
      <c r="J1284" s="7" t="s">
        <v>174</v>
      </c>
      <c r="K1284" s="7" t="s">
        <v>233</v>
      </c>
      <c r="L1284" s="7" t="s">
        <v>22</v>
      </c>
      <c r="M1284" s="7" t="s">
        <v>13691</v>
      </c>
      <c r="N1284" s="7" t="s">
        <v>13691</v>
      </c>
    </row>
    <row r="1285" ht="22.5" customHeight="1">
      <c r="A1285" s="7" t="s">
        <v>13692</v>
      </c>
      <c r="B1285" s="7" t="s">
        <v>2503</v>
      </c>
      <c r="C1285" s="7"/>
      <c r="D1285" s="7" t="s">
        <v>2503</v>
      </c>
      <c r="E1285" s="7" t="s">
        <v>9310</v>
      </c>
      <c r="F1285" s="7" t="s">
        <v>13693</v>
      </c>
      <c r="G1285" s="296" t="s">
        <v>13694</v>
      </c>
      <c r="I1285" s="7"/>
      <c r="J1285" s="7" t="s">
        <v>174</v>
      </c>
      <c r="K1285" s="7" t="s">
        <v>233</v>
      </c>
      <c r="L1285" s="7" t="s">
        <v>24</v>
      </c>
      <c r="M1285" s="7" t="s">
        <v>13695</v>
      </c>
      <c r="N1285" s="7" t="s">
        <v>13695</v>
      </c>
    </row>
    <row r="1286" ht="22.5" customHeight="1">
      <c r="A1286" s="7" t="s">
        <v>13696</v>
      </c>
      <c r="B1286" s="7" t="s">
        <v>2503</v>
      </c>
      <c r="C1286" s="7"/>
      <c r="D1286" s="7" t="s">
        <v>2503</v>
      </c>
      <c r="E1286" s="7" t="s">
        <v>9310</v>
      </c>
      <c r="F1286" s="7" t="s">
        <v>13697</v>
      </c>
      <c r="G1286" s="296" t="s">
        <v>13698</v>
      </c>
      <c r="I1286" s="7"/>
      <c r="J1286" s="7" t="s">
        <v>174</v>
      </c>
      <c r="K1286" s="7" t="s">
        <v>233</v>
      </c>
      <c r="L1286" s="7" t="s">
        <v>26</v>
      </c>
      <c r="M1286" s="7" t="s">
        <v>13699</v>
      </c>
      <c r="N1286" s="7" t="s">
        <v>13699</v>
      </c>
    </row>
    <row r="1287" ht="22.5" customHeight="1">
      <c r="A1287" s="7" t="s">
        <v>13700</v>
      </c>
      <c r="B1287" s="7" t="s">
        <v>2503</v>
      </c>
      <c r="C1287" s="7"/>
      <c r="D1287" s="7" t="s">
        <v>2503</v>
      </c>
      <c r="E1287" s="7" t="s">
        <v>9310</v>
      </c>
      <c r="F1287" s="7" t="s">
        <v>13701</v>
      </c>
      <c r="G1287" s="296" t="s">
        <v>13702</v>
      </c>
      <c r="I1287" s="7"/>
      <c r="J1287" s="7" t="s">
        <v>174</v>
      </c>
      <c r="K1287" s="7" t="s">
        <v>233</v>
      </c>
      <c r="L1287" s="7" t="s">
        <v>28</v>
      </c>
      <c r="M1287" s="7" t="s">
        <v>13703</v>
      </c>
      <c r="N1287" s="7" t="s">
        <v>13703</v>
      </c>
    </row>
    <row r="1288" ht="22.5" customHeight="1">
      <c r="A1288" s="7" t="s">
        <v>13704</v>
      </c>
      <c r="B1288" s="7" t="s">
        <v>2503</v>
      </c>
      <c r="C1288" s="7"/>
      <c r="D1288" s="7" t="s">
        <v>2503</v>
      </c>
      <c r="E1288" s="7" t="s">
        <v>9310</v>
      </c>
      <c r="F1288" s="7" t="s">
        <v>13705</v>
      </c>
      <c r="G1288" s="296" t="s">
        <v>13706</v>
      </c>
      <c r="I1288" s="7"/>
      <c r="J1288" s="7" t="s">
        <v>174</v>
      </c>
      <c r="K1288" s="7" t="s">
        <v>233</v>
      </c>
      <c r="L1288" s="7" t="s">
        <v>29</v>
      </c>
      <c r="M1288" s="7" t="s">
        <v>13707</v>
      </c>
      <c r="N1288" s="7" t="s">
        <v>13707</v>
      </c>
    </row>
    <row r="1289" ht="22.5" customHeight="1">
      <c r="A1289" s="7" t="s">
        <v>13708</v>
      </c>
      <c r="B1289" s="7" t="s">
        <v>2503</v>
      </c>
      <c r="C1289" s="7"/>
      <c r="D1289" s="7" t="s">
        <v>2503</v>
      </c>
      <c r="E1289" s="7" t="s">
        <v>9296</v>
      </c>
      <c r="F1289" s="7" t="s">
        <v>13709</v>
      </c>
      <c r="G1289" s="296" t="s">
        <v>13710</v>
      </c>
      <c r="I1289" s="7"/>
      <c r="J1289" s="7" t="s">
        <v>9</v>
      </c>
      <c r="K1289" s="7" t="s">
        <v>1416</v>
      </c>
      <c r="L1289" s="7" t="s">
        <v>10</v>
      </c>
      <c r="M1289" s="7" t="s">
        <v>13711</v>
      </c>
      <c r="N1289" s="7" t="s">
        <v>13711</v>
      </c>
    </row>
    <row r="1290" ht="22.5" customHeight="1">
      <c r="A1290" s="7" t="s">
        <v>13712</v>
      </c>
      <c r="B1290" s="7" t="s">
        <v>2503</v>
      </c>
      <c r="C1290" s="7"/>
      <c r="D1290" s="7" t="s">
        <v>2503</v>
      </c>
      <c r="E1290" s="7" t="s">
        <v>9296</v>
      </c>
      <c r="F1290" s="7" t="s">
        <v>13713</v>
      </c>
      <c r="G1290" s="296" t="s">
        <v>13714</v>
      </c>
      <c r="I1290" s="7"/>
      <c r="J1290" s="7" t="s">
        <v>9</v>
      </c>
      <c r="K1290" s="7" t="s">
        <v>1416</v>
      </c>
      <c r="L1290" s="7" t="s">
        <v>12</v>
      </c>
      <c r="M1290" s="7" t="s">
        <v>13715</v>
      </c>
      <c r="N1290" s="7" t="s">
        <v>13715</v>
      </c>
    </row>
    <row r="1291" ht="22.5" customHeight="1">
      <c r="A1291" s="7" t="s">
        <v>13716</v>
      </c>
      <c r="B1291" s="7" t="s">
        <v>2503</v>
      </c>
      <c r="C1291" s="7"/>
      <c r="D1291" s="7" t="s">
        <v>2503</v>
      </c>
      <c r="E1291" s="7" t="s">
        <v>9296</v>
      </c>
      <c r="F1291" s="7" t="s">
        <v>13717</v>
      </c>
      <c r="G1291" s="296" t="s">
        <v>13718</v>
      </c>
      <c r="I1291" s="7"/>
      <c r="J1291" s="7" t="s">
        <v>9</v>
      </c>
      <c r="K1291" s="7" t="s">
        <v>1416</v>
      </c>
      <c r="L1291" s="7" t="s">
        <v>14</v>
      </c>
      <c r="M1291" s="7" t="s">
        <v>13719</v>
      </c>
      <c r="N1291" s="7" t="s">
        <v>13719</v>
      </c>
    </row>
    <row r="1292" ht="22.5" customHeight="1">
      <c r="A1292" s="7" t="s">
        <v>13720</v>
      </c>
      <c r="B1292" s="7" t="s">
        <v>2503</v>
      </c>
      <c r="C1292" s="7"/>
      <c r="D1292" s="7" t="s">
        <v>2503</v>
      </c>
      <c r="E1292" s="7" t="s">
        <v>9296</v>
      </c>
      <c r="F1292" s="7" t="s">
        <v>13721</v>
      </c>
      <c r="G1292" s="296" t="s">
        <v>13722</v>
      </c>
      <c r="I1292" s="7"/>
      <c r="J1292" s="7" t="s">
        <v>9</v>
      </c>
      <c r="K1292" s="7" t="s">
        <v>1416</v>
      </c>
      <c r="L1292" s="7" t="s">
        <v>17</v>
      </c>
      <c r="M1292" s="7" t="s">
        <v>13723</v>
      </c>
      <c r="N1292" s="7" t="s">
        <v>13723</v>
      </c>
    </row>
    <row r="1293" ht="22.5" customHeight="1">
      <c r="A1293" s="7" t="s">
        <v>13724</v>
      </c>
      <c r="B1293" s="7" t="s">
        <v>2503</v>
      </c>
      <c r="C1293" s="7"/>
      <c r="D1293" s="7" t="s">
        <v>2503</v>
      </c>
      <c r="E1293" s="7" t="s">
        <v>9296</v>
      </c>
      <c r="F1293" s="7" t="s">
        <v>13725</v>
      </c>
      <c r="G1293" s="296" t="s">
        <v>13726</v>
      </c>
      <c r="I1293" s="7"/>
      <c r="J1293" s="7" t="s">
        <v>9</v>
      </c>
      <c r="K1293" s="7" t="s">
        <v>1416</v>
      </c>
      <c r="L1293" s="7" t="s">
        <v>18</v>
      </c>
      <c r="M1293" s="7" t="s">
        <v>13727</v>
      </c>
      <c r="N1293" s="7" t="s">
        <v>13727</v>
      </c>
    </row>
    <row r="1294" ht="22.5" customHeight="1">
      <c r="A1294" s="7" t="s">
        <v>13728</v>
      </c>
      <c r="B1294" s="7" t="s">
        <v>2503</v>
      </c>
      <c r="C1294" s="7"/>
      <c r="D1294" s="7" t="s">
        <v>2503</v>
      </c>
      <c r="E1294" s="7" t="s">
        <v>9296</v>
      </c>
      <c r="F1294" s="7" t="s">
        <v>13729</v>
      </c>
      <c r="G1294" s="296" t="s">
        <v>13730</v>
      </c>
      <c r="I1294" s="7"/>
      <c r="J1294" s="7" t="s">
        <v>9</v>
      </c>
      <c r="K1294" s="7" t="s">
        <v>1416</v>
      </c>
      <c r="L1294" s="7" t="s">
        <v>19</v>
      </c>
      <c r="M1294" s="7" t="s">
        <v>13731</v>
      </c>
      <c r="N1294" s="7" t="s">
        <v>13731</v>
      </c>
    </row>
    <row r="1295" ht="22.5" customHeight="1">
      <c r="A1295" s="7" t="s">
        <v>13732</v>
      </c>
      <c r="B1295" s="7" t="s">
        <v>2503</v>
      </c>
      <c r="C1295" s="7"/>
      <c r="D1295" s="7" t="s">
        <v>2503</v>
      </c>
      <c r="E1295" s="7" t="s">
        <v>9296</v>
      </c>
      <c r="F1295" s="7" t="s">
        <v>13733</v>
      </c>
      <c r="G1295" s="296" t="s">
        <v>13734</v>
      </c>
      <c r="I1295" s="7"/>
      <c r="J1295" s="7" t="s">
        <v>9</v>
      </c>
      <c r="K1295" s="7" t="s">
        <v>1416</v>
      </c>
      <c r="L1295" s="7" t="s">
        <v>20</v>
      </c>
      <c r="M1295" s="7" t="s">
        <v>13735</v>
      </c>
      <c r="N1295" s="7" t="s">
        <v>13735</v>
      </c>
    </row>
    <row r="1296" ht="22.5" customHeight="1">
      <c r="A1296" s="7" t="s">
        <v>13736</v>
      </c>
      <c r="B1296" s="7" t="s">
        <v>2503</v>
      </c>
      <c r="C1296" s="7"/>
      <c r="D1296" s="7" t="s">
        <v>2503</v>
      </c>
      <c r="E1296" s="7" t="s">
        <v>9296</v>
      </c>
      <c r="F1296" s="7" t="s">
        <v>13737</v>
      </c>
      <c r="G1296" s="296" t="s">
        <v>13738</v>
      </c>
      <c r="I1296" s="7"/>
      <c r="J1296" s="7" t="s">
        <v>9</v>
      </c>
      <c r="K1296" s="7" t="s">
        <v>1416</v>
      </c>
      <c r="L1296" s="7" t="s">
        <v>22</v>
      </c>
      <c r="M1296" s="7" t="s">
        <v>13739</v>
      </c>
      <c r="N1296" s="7" t="s">
        <v>13739</v>
      </c>
    </row>
    <row r="1297" ht="22.5" customHeight="1">
      <c r="A1297" s="7" t="s">
        <v>13740</v>
      </c>
      <c r="B1297" s="7" t="s">
        <v>2503</v>
      </c>
      <c r="C1297" s="7"/>
      <c r="D1297" s="7" t="s">
        <v>2503</v>
      </c>
      <c r="E1297" s="7" t="s">
        <v>9296</v>
      </c>
      <c r="F1297" s="7" t="s">
        <v>13741</v>
      </c>
      <c r="G1297" s="296" t="s">
        <v>13742</v>
      </c>
      <c r="I1297" s="7"/>
      <c r="J1297" s="7" t="s">
        <v>9</v>
      </c>
      <c r="K1297" s="7" t="s">
        <v>1416</v>
      </c>
      <c r="L1297" s="7" t="s">
        <v>23</v>
      </c>
      <c r="M1297" s="7" t="s">
        <v>13743</v>
      </c>
      <c r="N1297" s="7" t="s">
        <v>13743</v>
      </c>
    </row>
    <row r="1298" ht="22.5" customHeight="1">
      <c r="A1298" s="7" t="s">
        <v>13744</v>
      </c>
      <c r="B1298" s="7" t="s">
        <v>2503</v>
      </c>
      <c r="C1298" s="7"/>
      <c r="D1298" s="7" t="s">
        <v>2503</v>
      </c>
      <c r="E1298" s="7" t="s">
        <v>9296</v>
      </c>
      <c r="F1298" s="7" t="s">
        <v>13745</v>
      </c>
      <c r="G1298" s="296" t="s">
        <v>13746</v>
      </c>
      <c r="I1298" s="7"/>
      <c r="J1298" s="7" t="s">
        <v>9</v>
      </c>
      <c r="K1298" s="7" t="s">
        <v>1416</v>
      </c>
      <c r="L1298" s="7" t="s">
        <v>26</v>
      </c>
      <c r="M1298" s="7" t="s">
        <v>13747</v>
      </c>
      <c r="N1298" s="7" t="s">
        <v>13747</v>
      </c>
    </row>
    <row r="1299" ht="22.5" customHeight="1">
      <c r="A1299" s="7" t="s">
        <v>13748</v>
      </c>
      <c r="B1299" s="7" t="s">
        <v>2503</v>
      </c>
      <c r="C1299" s="7"/>
      <c r="D1299" s="7" t="s">
        <v>2503</v>
      </c>
      <c r="E1299" s="7" t="s">
        <v>9296</v>
      </c>
      <c r="F1299" s="7" t="s">
        <v>13749</v>
      </c>
      <c r="G1299" s="296" t="s">
        <v>13750</v>
      </c>
      <c r="I1299" s="7"/>
      <c r="J1299" s="7" t="s">
        <v>9</v>
      </c>
      <c r="K1299" s="7" t="s">
        <v>1416</v>
      </c>
      <c r="L1299" s="7" t="s">
        <v>28</v>
      </c>
      <c r="M1299" s="7" t="s">
        <v>13751</v>
      </c>
      <c r="N1299" s="7" t="s">
        <v>13751</v>
      </c>
    </row>
    <row r="1300" ht="22.5" customHeight="1">
      <c r="A1300" s="7" t="s">
        <v>13752</v>
      </c>
      <c r="B1300" s="7" t="s">
        <v>2503</v>
      </c>
      <c r="C1300" s="7"/>
      <c r="D1300" s="7" t="s">
        <v>2503</v>
      </c>
      <c r="E1300" s="7" t="s">
        <v>9296</v>
      </c>
      <c r="F1300" s="7" t="s">
        <v>13753</v>
      </c>
      <c r="G1300" s="296" t="s">
        <v>13754</v>
      </c>
      <c r="I1300" s="7"/>
      <c r="J1300" s="7" t="s">
        <v>9</v>
      </c>
      <c r="K1300" s="7" t="s">
        <v>1416</v>
      </c>
      <c r="L1300" s="7" t="s">
        <v>29</v>
      </c>
      <c r="M1300" s="7" t="s">
        <v>13755</v>
      </c>
      <c r="N1300" s="7" t="s">
        <v>13755</v>
      </c>
    </row>
    <row r="1301" ht="22.5" customHeight="1">
      <c r="A1301" s="7" t="s">
        <v>13756</v>
      </c>
      <c r="B1301" s="7" t="s">
        <v>2503</v>
      </c>
      <c r="C1301" s="7"/>
      <c r="D1301" s="7" t="s">
        <v>2503</v>
      </c>
      <c r="E1301" s="7" t="s">
        <v>9285</v>
      </c>
      <c r="F1301" s="7" t="s">
        <v>13757</v>
      </c>
      <c r="G1301" s="296" t="s">
        <v>13758</v>
      </c>
      <c r="I1301" s="7"/>
      <c r="J1301" s="7" t="s">
        <v>372</v>
      </c>
      <c r="K1301" s="7" t="s">
        <v>170</v>
      </c>
      <c r="L1301" s="7" t="s">
        <v>10</v>
      </c>
      <c r="M1301" s="7" t="s">
        <v>13759</v>
      </c>
      <c r="N1301" s="7" t="s">
        <v>13759</v>
      </c>
    </row>
    <row r="1302" ht="22.5" customHeight="1">
      <c r="A1302" s="7" t="s">
        <v>13760</v>
      </c>
      <c r="B1302" s="7" t="s">
        <v>2503</v>
      </c>
      <c r="C1302" s="7"/>
      <c r="D1302" s="7" t="s">
        <v>2503</v>
      </c>
      <c r="E1302" s="7" t="s">
        <v>9285</v>
      </c>
      <c r="F1302" s="7" t="s">
        <v>13761</v>
      </c>
      <c r="G1302" s="296" t="s">
        <v>13762</v>
      </c>
      <c r="I1302" s="7"/>
      <c r="J1302" s="7" t="s">
        <v>372</v>
      </c>
      <c r="K1302" s="7" t="s">
        <v>170</v>
      </c>
      <c r="L1302" s="7" t="s">
        <v>12</v>
      </c>
      <c r="M1302" s="7" t="s">
        <v>13763</v>
      </c>
      <c r="N1302" s="7" t="s">
        <v>13763</v>
      </c>
    </row>
    <row r="1303" ht="22.5" customHeight="1">
      <c r="A1303" s="7" t="s">
        <v>13764</v>
      </c>
      <c r="B1303" s="7" t="s">
        <v>2503</v>
      </c>
      <c r="C1303" s="7"/>
      <c r="D1303" s="7" t="s">
        <v>2503</v>
      </c>
      <c r="E1303" s="7" t="s">
        <v>9285</v>
      </c>
      <c r="F1303" s="7" t="s">
        <v>13765</v>
      </c>
      <c r="G1303" s="296" t="s">
        <v>13766</v>
      </c>
      <c r="I1303" s="7"/>
      <c r="J1303" s="7" t="s">
        <v>372</v>
      </c>
      <c r="K1303" s="7" t="s">
        <v>170</v>
      </c>
      <c r="L1303" s="7" t="s">
        <v>14</v>
      </c>
      <c r="M1303" s="7" t="s">
        <v>13767</v>
      </c>
      <c r="N1303" s="7" t="s">
        <v>13767</v>
      </c>
    </row>
    <row r="1304" ht="22.5" customHeight="1">
      <c r="A1304" s="7" t="s">
        <v>13768</v>
      </c>
      <c r="B1304" s="7" t="s">
        <v>2503</v>
      </c>
      <c r="C1304" s="7"/>
      <c r="D1304" s="7" t="s">
        <v>2503</v>
      </c>
      <c r="E1304" s="7" t="s">
        <v>9285</v>
      </c>
      <c r="F1304" s="7" t="s">
        <v>13769</v>
      </c>
      <c r="G1304" s="296" t="s">
        <v>13770</v>
      </c>
      <c r="I1304" s="7"/>
      <c r="J1304" s="7" t="s">
        <v>372</v>
      </c>
      <c r="K1304" s="7" t="s">
        <v>170</v>
      </c>
      <c r="L1304" s="7" t="s">
        <v>17</v>
      </c>
      <c r="M1304" s="7" t="s">
        <v>13771</v>
      </c>
      <c r="N1304" s="7" t="s">
        <v>13771</v>
      </c>
    </row>
    <row r="1305" ht="22.5" customHeight="1">
      <c r="A1305" s="7" t="s">
        <v>13772</v>
      </c>
      <c r="B1305" s="7" t="s">
        <v>2503</v>
      </c>
      <c r="C1305" s="7"/>
      <c r="D1305" s="7" t="s">
        <v>2503</v>
      </c>
      <c r="E1305" s="7" t="s">
        <v>9285</v>
      </c>
      <c r="F1305" s="7" t="s">
        <v>13773</v>
      </c>
      <c r="G1305" s="296" t="s">
        <v>13774</v>
      </c>
      <c r="I1305" s="7"/>
      <c r="J1305" s="7" t="s">
        <v>372</v>
      </c>
      <c r="K1305" s="7" t="s">
        <v>170</v>
      </c>
      <c r="L1305" s="7" t="s">
        <v>18</v>
      </c>
      <c r="M1305" s="7" t="s">
        <v>13775</v>
      </c>
      <c r="N1305" s="7" t="s">
        <v>13775</v>
      </c>
    </row>
    <row r="1306" ht="22.5" customHeight="1">
      <c r="A1306" s="7" t="s">
        <v>13776</v>
      </c>
      <c r="B1306" s="7" t="s">
        <v>2503</v>
      </c>
      <c r="C1306" s="7"/>
      <c r="D1306" s="7" t="s">
        <v>2503</v>
      </c>
      <c r="E1306" s="7" t="s">
        <v>9285</v>
      </c>
      <c r="F1306" s="7" t="s">
        <v>13777</v>
      </c>
      <c r="G1306" s="296" t="s">
        <v>13778</v>
      </c>
      <c r="I1306" s="7"/>
      <c r="J1306" s="7" t="s">
        <v>372</v>
      </c>
      <c r="K1306" s="7" t="s">
        <v>170</v>
      </c>
      <c r="L1306" s="7" t="s">
        <v>19</v>
      </c>
      <c r="M1306" s="7" t="s">
        <v>13779</v>
      </c>
      <c r="N1306" s="7" t="s">
        <v>13779</v>
      </c>
    </row>
    <row r="1307" ht="22.5" customHeight="1">
      <c r="A1307" s="7" t="s">
        <v>13780</v>
      </c>
      <c r="B1307" s="7" t="s">
        <v>2503</v>
      </c>
      <c r="C1307" s="7"/>
      <c r="D1307" s="7" t="s">
        <v>2503</v>
      </c>
      <c r="E1307" s="7" t="s">
        <v>9285</v>
      </c>
      <c r="F1307" s="7" t="s">
        <v>13781</v>
      </c>
      <c r="G1307" s="296" t="s">
        <v>13782</v>
      </c>
      <c r="I1307" s="7"/>
      <c r="J1307" s="7" t="s">
        <v>372</v>
      </c>
      <c r="K1307" s="7" t="s">
        <v>170</v>
      </c>
      <c r="L1307" s="7" t="s">
        <v>20</v>
      </c>
      <c r="M1307" s="7" t="s">
        <v>13783</v>
      </c>
      <c r="N1307" s="7" t="s">
        <v>13783</v>
      </c>
    </row>
    <row r="1308" ht="22.5" customHeight="1">
      <c r="A1308" s="7" t="s">
        <v>13784</v>
      </c>
      <c r="B1308" s="7" t="s">
        <v>2503</v>
      </c>
      <c r="C1308" s="7"/>
      <c r="D1308" s="7" t="s">
        <v>2503</v>
      </c>
      <c r="E1308" s="7" t="s">
        <v>9285</v>
      </c>
      <c r="F1308" s="7" t="s">
        <v>13785</v>
      </c>
      <c r="G1308" s="296" t="s">
        <v>13786</v>
      </c>
      <c r="I1308" s="7"/>
      <c r="J1308" s="7" t="s">
        <v>372</v>
      </c>
      <c r="K1308" s="7" t="s">
        <v>170</v>
      </c>
      <c r="L1308" s="7" t="s">
        <v>22</v>
      </c>
      <c r="M1308" s="7" t="s">
        <v>13787</v>
      </c>
      <c r="N1308" s="7" t="s">
        <v>13787</v>
      </c>
    </row>
    <row r="1309" ht="22.5" customHeight="1">
      <c r="A1309" s="7" t="s">
        <v>13788</v>
      </c>
      <c r="B1309" s="7" t="s">
        <v>2503</v>
      </c>
      <c r="C1309" s="7"/>
      <c r="D1309" s="7" t="s">
        <v>2503</v>
      </c>
      <c r="E1309" s="7" t="s">
        <v>9285</v>
      </c>
      <c r="F1309" s="7" t="s">
        <v>13789</v>
      </c>
      <c r="G1309" s="296" t="s">
        <v>13790</v>
      </c>
      <c r="I1309" s="7"/>
      <c r="J1309" s="7" t="s">
        <v>372</v>
      </c>
      <c r="K1309" s="7" t="s">
        <v>170</v>
      </c>
      <c r="L1309" s="7" t="s">
        <v>23</v>
      </c>
      <c r="M1309" s="7" t="s">
        <v>13791</v>
      </c>
      <c r="N1309" s="7" t="s">
        <v>13791</v>
      </c>
    </row>
    <row r="1310" ht="22.5" customHeight="1">
      <c r="A1310" s="7" t="s">
        <v>13792</v>
      </c>
      <c r="B1310" s="7" t="s">
        <v>2503</v>
      </c>
      <c r="C1310" s="7"/>
      <c r="D1310" s="7" t="s">
        <v>2503</v>
      </c>
      <c r="E1310" s="7" t="s">
        <v>9285</v>
      </c>
      <c r="F1310" s="7" t="s">
        <v>13793</v>
      </c>
      <c r="G1310" s="296" t="s">
        <v>13794</v>
      </c>
      <c r="I1310" s="7"/>
      <c r="J1310" s="7" t="s">
        <v>372</v>
      </c>
      <c r="K1310" s="7" t="s">
        <v>170</v>
      </c>
      <c r="L1310" s="7" t="s">
        <v>26</v>
      </c>
      <c r="M1310" s="7" t="s">
        <v>13795</v>
      </c>
      <c r="N1310" s="7" t="s">
        <v>13795</v>
      </c>
    </row>
    <row r="1311" ht="22.5" customHeight="1">
      <c r="A1311" s="7" t="s">
        <v>13796</v>
      </c>
      <c r="B1311" s="7" t="s">
        <v>2503</v>
      </c>
      <c r="C1311" s="7"/>
      <c r="D1311" s="7" t="s">
        <v>2503</v>
      </c>
      <c r="E1311" s="7" t="s">
        <v>9285</v>
      </c>
      <c r="F1311" s="7" t="s">
        <v>13797</v>
      </c>
      <c r="G1311" s="296" t="s">
        <v>13798</v>
      </c>
      <c r="I1311" s="7"/>
      <c r="J1311" s="7" t="s">
        <v>372</v>
      </c>
      <c r="K1311" s="7" t="s">
        <v>170</v>
      </c>
      <c r="L1311" s="7" t="s">
        <v>28</v>
      </c>
      <c r="M1311" s="7" t="s">
        <v>13799</v>
      </c>
      <c r="N1311" s="7" t="s">
        <v>13799</v>
      </c>
    </row>
    <row r="1312" ht="22.5" customHeight="1">
      <c r="A1312" s="7" t="s">
        <v>13800</v>
      </c>
      <c r="B1312" s="7" t="s">
        <v>2503</v>
      </c>
      <c r="C1312" s="7"/>
      <c r="D1312" s="7" t="s">
        <v>2503</v>
      </c>
      <c r="E1312" s="7" t="s">
        <v>9285</v>
      </c>
      <c r="F1312" s="7" t="s">
        <v>13801</v>
      </c>
      <c r="G1312" s="296" t="s">
        <v>13802</v>
      </c>
      <c r="I1312" s="7"/>
      <c r="J1312" s="7" t="s">
        <v>372</v>
      </c>
      <c r="K1312" s="7" t="s">
        <v>170</v>
      </c>
      <c r="L1312" s="7" t="s">
        <v>29</v>
      </c>
      <c r="M1312" s="7" t="s">
        <v>13803</v>
      </c>
      <c r="N1312" s="7" t="s">
        <v>13803</v>
      </c>
    </row>
    <row r="1313" ht="22.5" customHeight="1">
      <c r="A1313" s="7" t="s">
        <v>13804</v>
      </c>
      <c r="B1313" s="7" t="s">
        <v>2503</v>
      </c>
      <c r="C1313" s="7"/>
      <c r="D1313" s="7" t="s">
        <v>2503</v>
      </c>
      <c r="E1313" s="7" t="s">
        <v>9273</v>
      </c>
      <c r="F1313" s="7" t="s">
        <v>13805</v>
      </c>
      <c r="G1313" s="296" t="s">
        <v>13806</v>
      </c>
      <c r="I1313" s="7"/>
      <c r="J1313" s="7" t="s">
        <v>215</v>
      </c>
      <c r="K1313" s="7" t="s">
        <v>241</v>
      </c>
      <c r="L1313" s="7" t="s">
        <v>10</v>
      </c>
      <c r="M1313" s="7" t="s">
        <v>13807</v>
      </c>
      <c r="N1313" s="7" t="s">
        <v>13807</v>
      </c>
    </row>
    <row r="1314" ht="22.5" customHeight="1">
      <c r="A1314" s="7" t="s">
        <v>13808</v>
      </c>
      <c r="B1314" s="7" t="s">
        <v>2503</v>
      </c>
      <c r="C1314" s="7"/>
      <c r="D1314" s="7" t="s">
        <v>2503</v>
      </c>
      <c r="E1314" s="7" t="s">
        <v>9273</v>
      </c>
      <c r="F1314" s="7" t="s">
        <v>13809</v>
      </c>
      <c r="G1314" s="296" t="s">
        <v>13810</v>
      </c>
      <c r="I1314" s="7"/>
      <c r="J1314" s="7" t="s">
        <v>215</v>
      </c>
      <c r="K1314" s="7" t="s">
        <v>241</v>
      </c>
      <c r="L1314" s="7" t="s">
        <v>14</v>
      </c>
      <c r="M1314" s="7" t="s">
        <v>13811</v>
      </c>
      <c r="N1314" s="7" t="s">
        <v>13811</v>
      </c>
    </row>
    <row r="1315" ht="22.5" customHeight="1">
      <c r="A1315" s="7" t="s">
        <v>13812</v>
      </c>
      <c r="B1315" s="7" t="s">
        <v>2503</v>
      </c>
      <c r="C1315" s="7"/>
      <c r="D1315" s="7" t="s">
        <v>2503</v>
      </c>
      <c r="E1315" s="7" t="s">
        <v>9273</v>
      </c>
      <c r="F1315" s="7" t="s">
        <v>13813</v>
      </c>
      <c r="G1315" s="296" t="s">
        <v>13814</v>
      </c>
      <c r="I1315" s="7"/>
      <c r="J1315" s="7" t="s">
        <v>215</v>
      </c>
      <c r="K1315" s="7" t="s">
        <v>241</v>
      </c>
      <c r="L1315" s="7" t="s">
        <v>17</v>
      </c>
      <c r="M1315" s="7" t="s">
        <v>13815</v>
      </c>
      <c r="N1315" s="7" t="s">
        <v>13815</v>
      </c>
    </row>
    <row r="1316" ht="22.5" customHeight="1">
      <c r="A1316" s="7" t="s">
        <v>13816</v>
      </c>
      <c r="B1316" s="7" t="s">
        <v>2503</v>
      </c>
      <c r="C1316" s="7"/>
      <c r="D1316" s="7" t="s">
        <v>2503</v>
      </c>
      <c r="E1316" s="7" t="s">
        <v>9273</v>
      </c>
      <c r="F1316" s="7" t="s">
        <v>13817</v>
      </c>
      <c r="G1316" s="296" t="s">
        <v>13818</v>
      </c>
      <c r="I1316" s="7"/>
      <c r="J1316" s="7" t="s">
        <v>215</v>
      </c>
      <c r="K1316" s="7" t="s">
        <v>241</v>
      </c>
      <c r="L1316" s="7" t="s">
        <v>18</v>
      </c>
      <c r="M1316" s="7" t="s">
        <v>13819</v>
      </c>
      <c r="N1316" s="7" t="s">
        <v>13819</v>
      </c>
    </row>
    <row r="1317" ht="22.5" customHeight="1">
      <c r="A1317" s="7" t="s">
        <v>13820</v>
      </c>
      <c r="B1317" s="7" t="s">
        <v>2503</v>
      </c>
      <c r="C1317" s="7"/>
      <c r="D1317" s="7" t="s">
        <v>2503</v>
      </c>
      <c r="E1317" s="7" t="s">
        <v>9273</v>
      </c>
      <c r="F1317" s="7" t="s">
        <v>13821</v>
      </c>
      <c r="G1317" s="296" t="s">
        <v>13822</v>
      </c>
      <c r="I1317" s="7"/>
      <c r="J1317" s="7" t="s">
        <v>215</v>
      </c>
      <c r="K1317" s="7" t="s">
        <v>241</v>
      </c>
      <c r="L1317" s="7" t="s">
        <v>19</v>
      </c>
      <c r="M1317" s="7" t="s">
        <v>13823</v>
      </c>
      <c r="N1317" s="7" t="s">
        <v>13823</v>
      </c>
    </row>
    <row r="1318" ht="22.5" customHeight="1">
      <c r="A1318" s="7" t="s">
        <v>13824</v>
      </c>
      <c r="B1318" s="7" t="s">
        <v>2503</v>
      </c>
      <c r="C1318" s="7"/>
      <c r="D1318" s="7" t="s">
        <v>2503</v>
      </c>
      <c r="E1318" s="7" t="s">
        <v>9273</v>
      </c>
      <c r="F1318" s="7" t="s">
        <v>13825</v>
      </c>
      <c r="G1318" s="296" t="s">
        <v>13826</v>
      </c>
      <c r="I1318" s="7"/>
      <c r="J1318" s="7" t="s">
        <v>215</v>
      </c>
      <c r="K1318" s="7" t="s">
        <v>241</v>
      </c>
      <c r="L1318" s="7" t="s">
        <v>20</v>
      </c>
      <c r="M1318" s="7" t="s">
        <v>13827</v>
      </c>
      <c r="N1318" s="7" t="s">
        <v>13827</v>
      </c>
    </row>
    <row r="1319" ht="22.5" customHeight="1">
      <c r="A1319" s="7" t="s">
        <v>13828</v>
      </c>
      <c r="B1319" s="7" t="s">
        <v>2503</v>
      </c>
      <c r="C1319" s="7"/>
      <c r="D1319" s="7" t="s">
        <v>2503</v>
      </c>
      <c r="E1319" s="7" t="s">
        <v>9273</v>
      </c>
      <c r="F1319" s="7" t="s">
        <v>13829</v>
      </c>
      <c r="G1319" s="296" t="s">
        <v>13830</v>
      </c>
      <c r="I1319" s="7"/>
      <c r="J1319" s="7" t="s">
        <v>215</v>
      </c>
      <c r="K1319" s="7" t="s">
        <v>241</v>
      </c>
      <c r="L1319" s="7" t="s">
        <v>21</v>
      </c>
      <c r="M1319" s="7" t="s">
        <v>13831</v>
      </c>
      <c r="N1319" s="7" t="s">
        <v>13831</v>
      </c>
    </row>
    <row r="1320" ht="22.5" customHeight="1">
      <c r="A1320" s="7" t="s">
        <v>13832</v>
      </c>
      <c r="B1320" s="7" t="s">
        <v>2503</v>
      </c>
      <c r="C1320" s="7"/>
      <c r="D1320" s="7" t="s">
        <v>2503</v>
      </c>
      <c r="E1320" s="7" t="s">
        <v>9273</v>
      </c>
      <c r="F1320" s="7" t="s">
        <v>13833</v>
      </c>
      <c r="G1320" s="296" t="s">
        <v>13834</v>
      </c>
      <c r="I1320" s="7"/>
      <c r="J1320" s="7" t="s">
        <v>215</v>
      </c>
      <c r="K1320" s="7" t="s">
        <v>241</v>
      </c>
      <c r="L1320" s="7" t="s">
        <v>22</v>
      </c>
      <c r="M1320" s="7" t="s">
        <v>13835</v>
      </c>
      <c r="N1320" s="7" t="s">
        <v>13835</v>
      </c>
    </row>
    <row r="1321" ht="22.5" customHeight="1">
      <c r="A1321" s="7" t="s">
        <v>13836</v>
      </c>
      <c r="B1321" s="7" t="s">
        <v>2503</v>
      </c>
      <c r="C1321" s="7"/>
      <c r="D1321" s="7" t="s">
        <v>2503</v>
      </c>
      <c r="E1321" s="7" t="s">
        <v>9273</v>
      </c>
      <c r="F1321" s="7" t="s">
        <v>13837</v>
      </c>
      <c r="G1321" s="296" t="s">
        <v>13838</v>
      </c>
      <c r="I1321" s="7"/>
      <c r="J1321" s="7" t="s">
        <v>215</v>
      </c>
      <c r="K1321" s="7" t="s">
        <v>241</v>
      </c>
      <c r="L1321" s="7" t="s">
        <v>23</v>
      </c>
      <c r="M1321" s="7" t="s">
        <v>13839</v>
      </c>
      <c r="N1321" s="7" t="s">
        <v>13839</v>
      </c>
    </row>
    <row r="1322" ht="22.5" customHeight="1">
      <c r="A1322" s="7" t="s">
        <v>13840</v>
      </c>
      <c r="B1322" s="7" t="s">
        <v>2503</v>
      </c>
      <c r="C1322" s="7"/>
      <c r="D1322" s="7" t="s">
        <v>2503</v>
      </c>
      <c r="E1322" s="7" t="s">
        <v>9273</v>
      </c>
      <c r="F1322" s="7" t="s">
        <v>13841</v>
      </c>
      <c r="G1322" s="296" t="s">
        <v>13842</v>
      </c>
      <c r="I1322" s="7"/>
      <c r="J1322" s="7" t="s">
        <v>215</v>
      </c>
      <c r="K1322" s="7" t="s">
        <v>241</v>
      </c>
      <c r="L1322" s="7" t="s">
        <v>26</v>
      </c>
      <c r="M1322" s="7" t="s">
        <v>13843</v>
      </c>
      <c r="N1322" s="7" t="s">
        <v>13843</v>
      </c>
    </row>
    <row r="1323" ht="22.5" customHeight="1">
      <c r="A1323" s="7" t="s">
        <v>13844</v>
      </c>
      <c r="B1323" s="7" t="s">
        <v>2503</v>
      </c>
      <c r="C1323" s="7"/>
      <c r="D1323" s="7" t="s">
        <v>2503</v>
      </c>
      <c r="E1323" s="7" t="s">
        <v>9273</v>
      </c>
      <c r="F1323" s="7" t="s">
        <v>13845</v>
      </c>
      <c r="G1323" s="296" t="s">
        <v>13846</v>
      </c>
      <c r="I1323" s="7"/>
      <c r="J1323" s="7" t="s">
        <v>215</v>
      </c>
      <c r="K1323" s="7" t="s">
        <v>241</v>
      </c>
      <c r="L1323" s="7" t="s">
        <v>28</v>
      </c>
      <c r="M1323" s="7" t="s">
        <v>13847</v>
      </c>
      <c r="N1323" s="7" t="s">
        <v>13847</v>
      </c>
    </row>
    <row r="1324" ht="22.5" customHeight="1">
      <c r="A1324" s="7" t="s">
        <v>13848</v>
      </c>
      <c r="B1324" s="7" t="s">
        <v>2503</v>
      </c>
      <c r="C1324" s="7"/>
      <c r="D1324" s="7" t="s">
        <v>2503</v>
      </c>
      <c r="E1324" s="7" t="s">
        <v>9273</v>
      </c>
      <c r="F1324" s="7" t="s">
        <v>13849</v>
      </c>
      <c r="G1324" s="296" t="s">
        <v>13850</v>
      </c>
      <c r="I1324" s="7"/>
      <c r="J1324" s="7" t="s">
        <v>215</v>
      </c>
      <c r="K1324" s="7" t="s">
        <v>241</v>
      </c>
      <c r="L1324" s="7" t="s">
        <v>29</v>
      </c>
      <c r="M1324" s="7" t="s">
        <v>13851</v>
      </c>
      <c r="N1324" s="7" t="s">
        <v>13851</v>
      </c>
    </row>
    <row r="1325" ht="22.5" customHeight="1">
      <c r="A1325" s="7" t="s">
        <v>13852</v>
      </c>
      <c r="B1325" s="7" t="s">
        <v>2503</v>
      </c>
      <c r="C1325" s="7"/>
      <c r="D1325" s="7" t="s">
        <v>2503</v>
      </c>
      <c r="E1325" s="7" t="s">
        <v>9273</v>
      </c>
      <c r="F1325" s="7" t="s">
        <v>13853</v>
      </c>
      <c r="G1325" s="296" t="s">
        <v>13854</v>
      </c>
      <c r="I1325" s="7"/>
      <c r="J1325" s="7" t="s">
        <v>215</v>
      </c>
      <c r="K1325" s="7" t="s">
        <v>241</v>
      </c>
      <c r="L1325" s="7" t="s">
        <v>30</v>
      </c>
      <c r="M1325" s="7" t="s">
        <v>13855</v>
      </c>
      <c r="N1325" s="7" t="s">
        <v>13855</v>
      </c>
    </row>
    <row r="1326" ht="22.5" customHeight="1">
      <c r="A1326" s="7" t="s">
        <v>13856</v>
      </c>
      <c r="B1326" s="7" t="s">
        <v>2503</v>
      </c>
      <c r="C1326" s="7"/>
      <c r="D1326" s="7" t="s">
        <v>2503</v>
      </c>
      <c r="E1326" s="7" t="s">
        <v>9262</v>
      </c>
      <c r="F1326" s="7" t="s">
        <v>13857</v>
      </c>
      <c r="G1326" s="296" t="s">
        <v>13858</v>
      </c>
      <c r="I1326" s="7"/>
      <c r="J1326" s="7" t="s">
        <v>94</v>
      </c>
      <c r="K1326" s="7" t="s">
        <v>779</v>
      </c>
      <c r="L1326" s="7" t="s">
        <v>10</v>
      </c>
      <c r="M1326" s="7" t="s">
        <v>13859</v>
      </c>
      <c r="N1326" s="7" t="s">
        <v>13859</v>
      </c>
    </row>
    <row r="1327" ht="22.5" customHeight="1">
      <c r="A1327" s="7" t="s">
        <v>13860</v>
      </c>
      <c r="B1327" s="7" t="s">
        <v>2503</v>
      </c>
      <c r="C1327" s="7"/>
      <c r="D1327" s="7" t="s">
        <v>2503</v>
      </c>
      <c r="E1327" s="7" t="s">
        <v>9262</v>
      </c>
      <c r="F1327" s="7" t="s">
        <v>13861</v>
      </c>
      <c r="G1327" s="296" t="s">
        <v>13862</v>
      </c>
      <c r="I1327" s="7"/>
      <c r="J1327" s="7" t="s">
        <v>94</v>
      </c>
      <c r="K1327" s="7" t="s">
        <v>779</v>
      </c>
      <c r="L1327" s="7" t="s">
        <v>14</v>
      </c>
      <c r="M1327" s="7" t="s">
        <v>13863</v>
      </c>
      <c r="N1327" s="7" t="s">
        <v>13863</v>
      </c>
    </row>
    <row r="1328" ht="22.5" customHeight="1">
      <c r="A1328" s="7" t="s">
        <v>13864</v>
      </c>
      <c r="B1328" s="7" t="s">
        <v>2503</v>
      </c>
      <c r="C1328" s="7"/>
      <c r="D1328" s="7" t="s">
        <v>2503</v>
      </c>
      <c r="E1328" s="7" t="s">
        <v>9262</v>
      </c>
      <c r="F1328" s="7" t="s">
        <v>13865</v>
      </c>
      <c r="G1328" s="296" t="s">
        <v>13866</v>
      </c>
      <c r="I1328" s="7"/>
      <c r="J1328" s="7" t="s">
        <v>94</v>
      </c>
      <c r="K1328" s="7" t="s">
        <v>779</v>
      </c>
      <c r="L1328" s="7" t="s">
        <v>17</v>
      </c>
      <c r="M1328" s="7" t="s">
        <v>13867</v>
      </c>
      <c r="N1328" s="7" t="s">
        <v>13867</v>
      </c>
    </row>
    <row r="1329" ht="22.5" customHeight="1">
      <c r="A1329" s="7" t="s">
        <v>13868</v>
      </c>
      <c r="B1329" s="7" t="s">
        <v>2503</v>
      </c>
      <c r="C1329" s="7"/>
      <c r="D1329" s="7" t="s">
        <v>2503</v>
      </c>
      <c r="E1329" s="7" t="s">
        <v>9262</v>
      </c>
      <c r="F1329" s="7" t="s">
        <v>13869</v>
      </c>
      <c r="G1329" s="296" t="s">
        <v>13870</v>
      </c>
      <c r="I1329" s="7"/>
      <c r="J1329" s="7" t="s">
        <v>94</v>
      </c>
      <c r="K1329" s="7" t="s">
        <v>779</v>
      </c>
      <c r="L1329" s="7" t="s">
        <v>18</v>
      </c>
      <c r="M1329" s="7" t="s">
        <v>13871</v>
      </c>
      <c r="N1329" s="7" t="s">
        <v>13871</v>
      </c>
    </row>
    <row r="1330" ht="22.5" customHeight="1">
      <c r="A1330" s="7" t="s">
        <v>13872</v>
      </c>
      <c r="B1330" s="7" t="s">
        <v>2503</v>
      </c>
      <c r="C1330" s="7"/>
      <c r="D1330" s="7" t="s">
        <v>2503</v>
      </c>
      <c r="E1330" s="7" t="s">
        <v>9262</v>
      </c>
      <c r="F1330" s="7" t="s">
        <v>13873</v>
      </c>
      <c r="G1330" s="296" t="s">
        <v>13874</v>
      </c>
      <c r="I1330" s="7"/>
      <c r="J1330" s="7" t="s">
        <v>94</v>
      </c>
      <c r="K1330" s="7" t="s">
        <v>779</v>
      </c>
      <c r="L1330" s="7" t="s">
        <v>19</v>
      </c>
      <c r="M1330" s="7" t="s">
        <v>13875</v>
      </c>
      <c r="N1330" s="7" t="s">
        <v>13875</v>
      </c>
    </row>
    <row r="1331" ht="22.5" customHeight="1">
      <c r="A1331" s="7" t="s">
        <v>13876</v>
      </c>
      <c r="B1331" s="7" t="s">
        <v>2503</v>
      </c>
      <c r="C1331" s="7"/>
      <c r="D1331" s="7" t="s">
        <v>2503</v>
      </c>
      <c r="E1331" s="7" t="s">
        <v>9262</v>
      </c>
      <c r="F1331" s="7" t="s">
        <v>13877</v>
      </c>
      <c r="G1331" s="296" t="s">
        <v>13878</v>
      </c>
      <c r="I1331" s="7"/>
      <c r="J1331" s="7" t="s">
        <v>94</v>
      </c>
      <c r="K1331" s="7" t="s">
        <v>779</v>
      </c>
      <c r="L1331" s="7" t="s">
        <v>20</v>
      </c>
      <c r="M1331" s="7" t="s">
        <v>13879</v>
      </c>
      <c r="N1331" s="7" t="s">
        <v>13879</v>
      </c>
    </row>
    <row r="1332" ht="22.5" customHeight="1">
      <c r="A1332" s="7" t="s">
        <v>13880</v>
      </c>
      <c r="B1332" s="7" t="s">
        <v>2503</v>
      </c>
      <c r="C1332" s="7"/>
      <c r="D1332" s="7" t="s">
        <v>2503</v>
      </c>
      <c r="E1332" s="7" t="s">
        <v>9262</v>
      </c>
      <c r="F1332" s="7" t="s">
        <v>13881</v>
      </c>
      <c r="G1332" s="296" t="s">
        <v>13882</v>
      </c>
      <c r="I1332" s="7"/>
      <c r="J1332" s="7" t="s">
        <v>94</v>
      </c>
      <c r="K1332" s="7" t="s">
        <v>779</v>
      </c>
      <c r="L1332" s="7" t="s">
        <v>21</v>
      </c>
      <c r="M1332" s="7" t="s">
        <v>13883</v>
      </c>
      <c r="N1332" s="7" t="s">
        <v>13883</v>
      </c>
    </row>
    <row r="1333" ht="22.5" customHeight="1">
      <c r="A1333" s="7" t="s">
        <v>13884</v>
      </c>
      <c r="B1333" s="7" t="s">
        <v>2503</v>
      </c>
      <c r="C1333" s="7"/>
      <c r="D1333" s="7" t="s">
        <v>2503</v>
      </c>
      <c r="E1333" s="7" t="s">
        <v>9262</v>
      </c>
      <c r="F1333" s="7" t="s">
        <v>13885</v>
      </c>
      <c r="G1333" s="296" t="s">
        <v>13886</v>
      </c>
      <c r="I1333" s="7"/>
      <c r="J1333" s="7" t="s">
        <v>94</v>
      </c>
      <c r="K1333" s="7" t="s">
        <v>779</v>
      </c>
      <c r="L1333" s="7" t="s">
        <v>22</v>
      </c>
      <c r="M1333" s="7" t="s">
        <v>13887</v>
      </c>
      <c r="N1333" s="7" t="s">
        <v>13887</v>
      </c>
    </row>
    <row r="1334" ht="22.5" customHeight="1">
      <c r="A1334" s="7" t="s">
        <v>13888</v>
      </c>
      <c r="B1334" s="7" t="s">
        <v>2503</v>
      </c>
      <c r="C1334" s="7"/>
      <c r="D1334" s="7" t="s">
        <v>2503</v>
      </c>
      <c r="E1334" s="7" t="s">
        <v>9262</v>
      </c>
      <c r="F1334" s="7" t="s">
        <v>13889</v>
      </c>
      <c r="G1334" s="296" t="s">
        <v>13890</v>
      </c>
      <c r="I1334" s="7"/>
      <c r="J1334" s="7" t="s">
        <v>94</v>
      </c>
      <c r="K1334" s="7" t="s">
        <v>779</v>
      </c>
      <c r="L1334" s="7" t="s">
        <v>23</v>
      </c>
      <c r="M1334" s="7" t="s">
        <v>13891</v>
      </c>
      <c r="N1334" s="7" t="s">
        <v>13891</v>
      </c>
    </row>
    <row r="1335" ht="22.5" customHeight="1">
      <c r="A1335" s="7" t="s">
        <v>13892</v>
      </c>
      <c r="B1335" s="7" t="s">
        <v>2503</v>
      </c>
      <c r="C1335" s="7"/>
      <c r="D1335" s="7" t="s">
        <v>2503</v>
      </c>
      <c r="E1335" s="7" t="s">
        <v>9262</v>
      </c>
      <c r="F1335" s="7" t="s">
        <v>13893</v>
      </c>
      <c r="G1335" s="296" t="s">
        <v>13894</v>
      </c>
      <c r="I1335" s="7"/>
      <c r="J1335" s="7" t="s">
        <v>94</v>
      </c>
      <c r="K1335" s="7" t="s">
        <v>779</v>
      </c>
      <c r="L1335" s="7" t="s">
        <v>26</v>
      </c>
      <c r="M1335" s="7" t="s">
        <v>13895</v>
      </c>
      <c r="N1335" s="7" t="s">
        <v>13895</v>
      </c>
    </row>
    <row r="1336" ht="22.5" customHeight="1">
      <c r="A1336" s="7" t="s">
        <v>13896</v>
      </c>
      <c r="B1336" s="7" t="s">
        <v>2503</v>
      </c>
      <c r="C1336" s="7"/>
      <c r="D1336" s="7" t="s">
        <v>2503</v>
      </c>
      <c r="E1336" s="7" t="s">
        <v>9262</v>
      </c>
      <c r="F1336" s="7" t="s">
        <v>13897</v>
      </c>
      <c r="G1336" s="296" t="s">
        <v>13898</v>
      </c>
      <c r="I1336" s="7"/>
      <c r="J1336" s="7" t="s">
        <v>94</v>
      </c>
      <c r="K1336" s="7" t="s">
        <v>779</v>
      </c>
      <c r="L1336" s="7" t="s">
        <v>28</v>
      </c>
      <c r="M1336" s="7" t="s">
        <v>13899</v>
      </c>
      <c r="N1336" s="7" t="s">
        <v>13899</v>
      </c>
    </row>
    <row r="1337" ht="22.5" customHeight="1">
      <c r="A1337" s="7" t="s">
        <v>13900</v>
      </c>
      <c r="B1337" s="7" t="s">
        <v>2503</v>
      </c>
      <c r="C1337" s="7"/>
      <c r="D1337" s="7" t="s">
        <v>2503</v>
      </c>
      <c r="E1337" s="7" t="s">
        <v>9262</v>
      </c>
      <c r="F1337" s="7" t="s">
        <v>13901</v>
      </c>
      <c r="G1337" s="296" t="s">
        <v>13902</v>
      </c>
      <c r="I1337" s="7"/>
      <c r="J1337" s="7" t="s">
        <v>94</v>
      </c>
      <c r="K1337" s="7" t="s">
        <v>779</v>
      </c>
      <c r="L1337" s="7" t="s">
        <v>29</v>
      </c>
      <c r="M1337" s="7" t="s">
        <v>13903</v>
      </c>
      <c r="N1337" s="7" t="s">
        <v>13903</v>
      </c>
    </row>
    <row r="1338" ht="22.5" customHeight="1">
      <c r="A1338" s="7" t="s">
        <v>13904</v>
      </c>
      <c r="B1338" s="7" t="s">
        <v>2503</v>
      </c>
      <c r="C1338" s="7"/>
      <c r="D1338" s="7" t="s">
        <v>2503</v>
      </c>
      <c r="E1338" s="7" t="s">
        <v>9250</v>
      </c>
      <c r="F1338" s="7" t="s">
        <v>13905</v>
      </c>
      <c r="G1338" s="296" t="s">
        <v>13906</v>
      </c>
      <c r="I1338" s="7"/>
      <c r="J1338" s="7" t="s">
        <v>183</v>
      </c>
      <c r="K1338" s="7" t="s">
        <v>1353</v>
      </c>
      <c r="L1338" s="7" t="s">
        <v>10</v>
      </c>
      <c r="M1338" s="7" t="s">
        <v>13907</v>
      </c>
      <c r="N1338" s="7" t="s">
        <v>13907</v>
      </c>
    </row>
    <row r="1339" ht="22.5" customHeight="1">
      <c r="A1339" s="7" t="s">
        <v>13908</v>
      </c>
      <c r="B1339" s="7" t="s">
        <v>2503</v>
      </c>
      <c r="C1339" s="7"/>
      <c r="D1339" s="7" t="s">
        <v>2503</v>
      </c>
      <c r="E1339" s="7" t="s">
        <v>9250</v>
      </c>
      <c r="F1339" s="7" t="s">
        <v>13909</v>
      </c>
      <c r="G1339" s="296" t="s">
        <v>13910</v>
      </c>
      <c r="I1339" s="7"/>
      <c r="J1339" s="7" t="s">
        <v>183</v>
      </c>
      <c r="K1339" s="7" t="s">
        <v>1353</v>
      </c>
      <c r="L1339" s="7" t="s">
        <v>14</v>
      </c>
      <c r="M1339" s="7" t="s">
        <v>13911</v>
      </c>
      <c r="N1339" s="7" t="s">
        <v>13911</v>
      </c>
    </row>
    <row r="1340" ht="22.5" customHeight="1">
      <c r="A1340" s="7" t="s">
        <v>13912</v>
      </c>
      <c r="B1340" s="7" t="s">
        <v>2503</v>
      </c>
      <c r="C1340" s="7"/>
      <c r="D1340" s="7" t="s">
        <v>2503</v>
      </c>
      <c r="E1340" s="7" t="s">
        <v>9250</v>
      </c>
      <c r="F1340" s="7" t="s">
        <v>13913</v>
      </c>
      <c r="G1340" s="296" t="s">
        <v>13914</v>
      </c>
      <c r="I1340" s="7"/>
      <c r="J1340" s="7" t="s">
        <v>183</v>
      </c>
      <c r="K1340" s="7" t="s">
        <v>1353</v>
      </c>
      <c r="L1340" s="7" t="s">
        <v>17</v>
      </c>
      <c r="M1340" s="7" t="s">
        <v>13915</v>
      </c>
      <c r="N1340" s="7" t="s">
        <v>13915</v>
      </c>
    </row>
    <row r="1341" ht="22.5" customHeight="1">
      <c r="A1341" s="7" t="s">
        <v>13916</v>
      </c>
      <c r="B1341" s="7" t="s">
        <v>2503</v>
      </c>
      <c r="C1341" s="7"/>
      <c r="D1341" s="7" t="s">
        <v>2503</v>
      </c>
      <c r="E1341" s="7" t="s">
        <v>9250</v>
      </c>
      <c r="F1341" s="7" t="s">
        <v>13917</v>
      </c>
      <c r="G1341" s="296" t="s">
        <v>13918</v>
      </c>
      <c r="I1341" s="7"/>
      <c r="J1341" s="7" t="s">
        <v>183</v>
      </c>
      <c r="K1341" s="7" t="s">
        <v>1353</v>
      </c>
      <c r="L1341" s="7" t="s">
        <v>18</v>
      </c>
      <c r="M1341" s="7" t="s">
        <v>13919</v>
      </c>
      <c r="N1341" s="7" t="s">
        <v>13919</v>
      </c>
    </row>
    <row r="1342" ht="22.5" customHeight="1">
      <c r="A1342" s="7" t="s">
        <v>13920</v>
      </c>
      <c r="B1342" s="7" t="s">
        <v>2503</v>
      </c>
      <c r="C1342" s="7"/>
      <c r="D1342" s="7" t="s">
        <v>2503</v>
      </c>
      <c r="E1342" s="7" t="s">
        <v>9250</v>
      </c>
      <c r="F1342" s="7" t="s">
        <v>13921</v>
      </c>
      <c r="G1342" s="296" t="s">
        <v>13922</v>
      </c>
      <c r="I1342" s="7"/>
      <c r="J1342" s="7" t="s">
        <v>183</v>
      </c>
      <c r="K1342" s="7" t="s">
        <v>1353</v>
      </c>
      <c r="L1342" s="7" t="s">
        <v>19</v>
      </c>
      <c r="M1342" s="7" t="s">
        <v>13923</v>
      </c>
      <c r="N1342" s="7" t="s">
        <v>13923</v>
      </c>
    </row>
    <row r="1343" ht="22.5" customHeight="1">
      <c r="A1343" s="7" t="s">
        <v>13924</v>
      </c>
      <c r="B1343" s="7" t="s">
        <v>2503</v>
      </c>
      <c r="C1343" s="7"/>
      <c r="D1343" s="7" t="s">
        <v>2503</v>
      </c>
      <c r="E1343" s="7" t="s">
        <v>9250</v>
      </c>
      <c r="F1343" s="7" t="s">
        <v>13925</v>
      </c>
      <c r="G1343" s="296" t="s">
        <v>13926</v>
      </c>
      <c r="I1343" s="7"/>
      <c r="J1343" s="7" t="s">
        <v>183</v>
      </c>
      <c r="K1343" s="7" t="s">
        <v>1353</v>
      </c>
      <c r="L1343" s="7" t="s">
        <v>20</v>
      </c>
      <c r="M1343" s="7" t="s">
        <v>13927</v>
      </c>
      <c r="N1343" s="7" t="s">
        <v>13927</v>
      </c>
    </row>
    <row r="1344" ht="22.5" customHeight="1">
      <c r="A1344" s="7" t="s">
        <v>13928</v>
      </c>
      <c r="B1344" s="7" t="s">
        <v>2503</v>
      </c>
      <c r="C1344" s="7"/>
      <c r="D1344" s="7" t="s">
        <v>2503</v>
      </c>
      <c r="E1344" s="7" t="s">
        <v>9250</v>
      </c>
      <c r="F1344" s="7" t="s">
        <v>13929</v>
      </c>
      <c r="G1344" s="296" t="s">
        <v>13930</v>
      </c>
      <c r="I1344" s="7"/>
      <c r="J1344" s="7" t="s">
        <v>183</v>
      </c>
      <c r="K1344" s="7" t="s">
        <v>1353</v>
      </c>
      <c r="L1344" s="7" t="s">
        <v>21</v>
      </c>
      <c r="M1344" s="7" t="s">
        <v>13931</v>
      </c>
      <c r="N1344" s="7" t="s">
        <v>13931</v>
      </c>
    </row>
    <row r="1345" ht="22.5" customHeight="1">
      <c r="A1345" s="7" t="s">
        <v>13932</v>
      </c>
      <c r="B1345" s="7" t="s">
        <v>2503</v>
      </c>
      <c r="C1345" s="7"/>
      <c r="D1345" s="7" t="s">
        <v>2503</v>
      </c>
      <c r="E1345" s="7" t="s">
        <v>9250</v>
      </c>
      <c r="F1345" s="7" t="s">
        <v>13933</v>
      </c>
      <c r="G1345" s="296" t="s">
        <v>13934</v>
      </c>
      <c r="I1345" s="7"/>
      <c r="J1345" s="7" t="s">
        <v>183</v>
      </c>
      <c r="K1345" s="7" t="s">
        <v>1353</v>
      </c>
      <c r="L1345" s="7" t="s">
        <v>22</v>
      </c>
      <c r="M1345" s="7" t="s">
        <v>13935</v>
      </c>
      <c r="N1345" s="7" t="s">
        <v>13935</v>
      </c>
    </row>
    <row r="1346" ht="22.5" customHeight="1">
      <c r="A1346" s="7" t="s">
        <v>13936</v>
      </c>
      <c r="B1346" s="7" t="s">
        <v>2503</v>
      </c>
      <c r="C1346" s="7"/>
      <c r="D1346" s="7" t="s">
        <v>2503</v>
      </c>
      <c r="E1346" s="7" t="s">
        <v>9250</v>
      </c>
      <c r="F1346" s="7" t="s">
        <v>13937</v>
      </c>
      <c r="G1346" s="296" t="s">
        <v>13938</v>
      </c>
      <c r="I1346" s="7"/>
      <c r="J1346" s="7" t="s">
        <v>183</v>
      </c>
      <c r="K1346" s="7" t="s">
        <v>1353</v>
      </c>
      <c r="L1346" s="7" t="s">
        <v>23</v>
      </c>
      <c r="M1346" s="7" t="s">
        <v>13939</v>
      </c>
      <c r="N1346" s="7" t="s">
        <v>13939</v>
      </c>
    </row>
    <row r="1347" ht="22.5" customHeight="1">
      <c r="A1347" s="7" t="s">
        <v>13940</v>
      </c>
      <c r="B1347" s="7" t="s">
        <v>2503</v>
      </c>
      <c r="C1347" s="7"/>
      <c r="D1347" s="7" t="s">
        <v>2503</v>
      </c>
      <c r="E1347" s="7" t="s">
        <v>9250</v>
      </c>
      <c r="F1347" s="7" t="s">
        <v>13941</v>
      </c>
      <c r="G1347" s="296" t="s">
        <v>13942</v>
      </c>
      <c r="I1347" s="7"/>
      <c r="J1347" s="7" t="s">
        <v>183</v>
      </c>
      <c r="K1347" s="7" t="s">
        <v>1353</v>
      </c>
      <c r="L1347" s="7" t="s">
        <v>26</v>
      </c>
      <c r="M1347" s="7" t="s">
        <v>13943</v>
      </c>
      <c r="N1347" s="7" t="s">
        <v>13943</v>
      </c>
    </row>
    <row r="1348" ht="22.5" customHeight="1">
      <c r="A1348" s="7" t="s">
        <v>13944</v>
      </c>
      <c r="B1348" s="7" t="s">
        <v>2503</v>
      </c>
      <c r="C1348" s="7"/>
      <c r="D1348" s="7" t="s">
        <v>2503</v>
      </c>
      <c r="E1348" s="7" t="s">
        <v>9250</v>
      </c>
      <c r="F1348" s="7" t="s">
        <v>13945</v>
      </c>
      <c r="G1348" s="296" t="s">
        <v>13946</v>
      </c>
      <c r="I1348" s="7"/>
      <c r="J1348" s="7" t="s">
        <v>183</v>
      </c>
      <c r="K1348" s="7" t="s">
        <v>1353</v>
      </c>
      <c r="L1348" s="7" t="s">
        <v>28</v>
      </c>
      <c r="M1348" s="7" t="s">
        <v>13947</v>
      </c>
      <c r="N1348" s="7" t="s">
        <v>13947</v>
      </c>
    </row>
    <row r="1349" ht="22.5" customHeight="1">
      <c r="A1349" s="7" t="s">
        <v>13948</v>
      </c>
      <c r="B1349" s="7" t="s">
        <v>2503</v>
      </c>
      <c r="C1349" s="7"/>
      <c r="D1349" s="7" t="s">
        <v>2503</v>
      </c>
      <c r="E1349" s="7" t="s">
        <v>9250</v>
      </c>
      <c r="F1349" s="7" t="s">
        <v>13949</v>
      </c>
      <c r="G1349" s="296" t="s">
        <v>13950</v>
      </c>
      <c r="I1349" s="7"/>
      <c r="J1349" s="7" t="s">
        <v>183</v>
      </c>
      <c r="K1349" s="7" t="s">
        <v>1353</v>
      </c>
      <c r="L1349" s="7" t="s">
        <v>29</v>
      </c>
      <c r="M1349" s="7" t="s">
        <v>13951</v>
      </c>
      <c r="N1349" s="7" t="s">
        <v>13951</v>
      </c>
    </row>
    <row r="1350" ht="22.5" customHeight="1">
      <c r="A1350" s="7" t="s">
        <v>13952</v>
      </c>
      <c r="B1350" s="7" t="s">
        <v>2503</v>
      </c>
      <c r="C1350" s="7"/>
      <c r="D1350" s="7" t="s">
        <v>2503</v>
      </c>
      <c r="E1350" s="7" t="s">
        <v>9238</v>
      </c>
      <c r="F1350" s="7" t="s">
        <v>13953</v>
      </c>
      <c r="G1350" s="296" t="s">
        <v>13954</v>
      </c>
      <c r="I1350" s="7"/>
      <c r="J1350" s="7" t="s">
        <v>61</v>
      </c>
      <c r="K1350" s="7" t="s">
        <v>377</v>
      </c>
      <c r="L1350" s="7" t="s">
        <v>10</v>
      </c>
      <c r="M1350" s="7" t="s">
        <v>13955</v>
      </c>
      <c r="N1350" s="7" t="s">
        <v>13955</v>
      </c>
    </row>
    <row r="1351" ht="22.5" customHeight="1">
      <c r="A1351" s="7" t="s">
        <v>13956</v>
      </c>
      <c r="B1351" s="7" t="s">
        <v>2503</v>
      </c>
      <c r="C1351" s="7"/>
      <c r="D1351" s="7" t="s">
        <v>2503</v>
      </c>
      <c r="E1351" s="7" t="s">
        <v>9238</v>
      </c>
      <c r="F1351" s="7" t="s">
        <v>13957</v>
      </c>
      <c r="G1351" s="296" t="s">
        <v>13958</v>
      </c>
      <c r="I1351" s="7"/>
      <c r="J1351" s="7" t="s">
        <v>61</v>
      </c>
      <c r="K1351" s="7" t="s">
        <v>377</v>
      </c>
      <c r="L1351" s="7" t="s">
        <v>14</v>
      </c>
      <c r="M1351" s="7" t="s">
        <v>13959</v>
      </c>
      <c r="N1351" s="7" t="s">
        <v>13959</v>
      </c>
    </row>
    <row r="1352" ht="22.5" customHeight="1">
      <c r="A1352" s="7" t="s">
        <v>13960</v>
      </c>
      <c r="B1352" s="7" t="s">
        <v>2503</v>
      </c>
      <c r="C1352" s="7"/>
      <c r="D1352" s="7" t="s">
        <v>2503</v>
      </c>
      <c r="E1352" s="7" t="s">
        <v>9238</v>
      </c>
      <c r="F1352" s="7" t="s">
        <v>13961</v>
      </c>
      <c r="G1352" s="296" t="s">
        <v>13962</v>
      </c>
      <c r="I1352" s="7"/>
      <c r="J1352" s="7" t="s">
        <v>61</v>
      </c>
      <c r="K1352" s="7" t="s">
        <v>377</v>
      </c>
      <c r="L1352" s="7" t="s">
        <v>17</v>
      </c>
      <c r="M1352" s="7" t="s">
        <v>13963</v>
      </c>
      <c r="N1352" s="7" t="s">
        <v>13963</v>
      </c>
    </row>
    <row r="1353" ht="22.5" customHeight="1">
      <c r="A1353" s="7" t="s">
        <v>13964</v>
      </c>
      <c r="B1353" s="7" t="s">
        <v>2503</v>
      </c>
      <c r="C1353" s="7"/>
      <c r="D1353" s="7" t="s">
        <v>2503</v>
      </c>
      <c r="E1353" s="7" t="s">
        <v>9238</v>
      </c>
      <c r="F1353" s="7" t="s">
        <v>13965</v>
      </c>
      <c r="G1353" s="296" t="s">
        <v>13966</v>
      </c>
      <c r="I1353" s="7"/>
      <c r="J1353" s="7" t="s">
        <v>61</v>
      </c>
      <c r="K1353" s="7" t="s">
        <v>377</v>
      </c>
      <c r="L1353" s="7" t="s">
        <v>18</v>
      </c>
      <c r="M1353" s="7" t="s">
        <v>13967</v>
      </c>
      <c r="N1353" s="7" t="s">
        <v>13967</v>
      </c>
    </row>
    <row r="1354" ht="22.5" customHeight="1">
      <c r="A1354" s="7" t="s">
        <v>13968</v>
      </c>
      <c r="B1354" s="7" t="s">
        <v>2503</v>
      </c>
      <c r="C1354" s="7"/>
      <c r="D1354" s="7" t="s">
        <v>2503</v>
      </c>
      <c r="E1354" s="7" t="s">
        <v>9238</v>
      </c>
      <c r="F1354" s="7" t="s">
        <v>13969</v>
      </c>
      <c r="G1354" s="296" t="s">
        <v>13970</v>
      </c>
      <c r="I1354" s="7"/>
      <c r="J1354" s="7" t="s">
        <v>61</v>
      </c>
      <c r="K1354" s="7" t="s">
        <v>377</v>
      </c>
      <c r="L1354" s="7" t="s">
        <v>19</v>
      </c>
      <c r="M1354" s="7" t="s">
        <v>13971</v>
      </c>
      <c r="N1354" s="7" t="s">
        <v>13971</v>
      </c>
    </row>
    <row r="1355" ht="22.5" customHeight="1">
      <c r="A1355" s="7" t="s">
        <v>13972</v>
      </c>
      <c r="B1355" s="7" t="s">
        <v>2503</v>
      </c>
      <c r="C1355" s="7"/>
      <c r="D1355" s="7" t="s">
        <v>2503</v>
      </c>
      <c r="E1355" s="7" t="s">
        <v>9238</v>
      </c>
      <c r="F1355" s="7" t="s">
        <v>13973</v>
      </c>
      <c r="G1355" s="296" t="s">
        <v>13974</v>
      </c>
      <c r="I1355" s="7"/>
      <c r="J1355" s="7" t="s">
        <v>61</v>
      </c>
      <c r="K1355" s="7" t="s">
        <v>377</v>
      </c>
      <c r="L1355" s="7" t="s">
        <v>20</v>
      </c>
      <c r="M1355" s="7" t="s">
        <v>13975</v>
      </c>
      <c r="N1355" s="7" t="s">
        <v>13975</v>
      </c>
    </row>
    <row r="1356" ht="22.5" customHeight="1">
      <c r="A1356" s="7" t="s">
        <v>13976</v>
      </c>
      <c r="B1356" s="7" t="s">
        <v>2503</v>
      </c>
      <c r="C1356" s="7"/>
      <c r="D1356" s="7" t="s">
        <v>2503</v>
      </c>
      <c r="E1356" s="7" t="s">
        <v>9238</v>
      </c>
      <c r="F1356" s="7" t="s">
        <v>13977</v>
      </c>
      <c r="G1356" s="296" t="s">
        <v>13978</v>
      </c>
      <c r="I1356" s="7"/>
      <c r="J1356" s="7" t="s">
        <v>61</v>
      </c>
      <c r="K1356" s="7" t="s">
        <v>377</v>
      </c>
      <c r="L1356" s="7" t="s">
        <v>22</v>
      </c>
      <c r="M1356" s="7" t="s">
        <v>13979</v>
      </c>
      <c r="N1356" s="7" t="s">
        <v>13979</v>
      </c>
    </row>
    <row r="1357" ht="22.5" customHeight="1">
      <c r="A1357" s="7" t="s">
        <v>13980</v>
      </c>
      <c r="B1357" s="7" t="s">
        <v>2503</v>
      </c>
      <c r="C1357" s="7"/>
      <c r="D1357" s="7" t="s">
        <v>2503</v>
      </c>
      <c r="E1357" s="7" t="s">
        <v>9238</v>
      </c>
      <c r="F1357" s="7" t="s">
        <v>13981</v>
      </c>
      <c r="G1357" s="296" t="s">
        <v>13982</v>
      </c>
      <c r="I1357" s="7"/>
      <c r="J1357" s="7" t="s">
        <v>61</v>
      </c>
      <c r="K1357" s="7" t="s">
        <v>377</v>
      </c>
      <c r="L1357" s="7" t="s">
        <v>25</v>
      </c>
      <c r="M1357" s="7" t="s">
        <v>13983</v>
      </c>
      <c r="N1357" s="7" t="s">
        <v>13983</v>
      </c>
    </row>
    <row r="1358" ht="22.5" customHeight="1">
      <c r="A1358" s="7" t="s">
        <v>13984</v>
      </c>
      <c r="B1358" s="7" t="s">
        <v>2503</v>
      </c>
      <c r="C1358" s="7"/>
      <c r="D1358" s="7" t="s">
        <v>2503</v>
      </c>
      <c r="E1358" s="7" t="s">
        <v>9238</v>
      </c>
      <c r="F1358" s="7" t="s">
        <v>13985</v>
      </c>
      <c r="G1358" s="296" t="s">
        <v>13986</v>
      </c>
      <c r="I1358" s="7"/>
      <c r="J1358" s="7" t="s">
        <v>61</v>
      </c>
      <c r="K1358" s="7" t="s">
        <v>377</v>
      </c>
      <c r="L1358" s="7" t="s">
        <v>26</v>
      </c>
      <c r="M1358" s="7" t="s">
        <v>13987</v>
      </c>
      <c r="N1358" s="7" t="s">
        <v>13987</v>
      </c>
    </row>
    <row r="1359" ht="22.5" customHeight="1">
      <c r="A1359" s="7" t="s">
        <v>13988</v>
      </c>
      <c r="B1359" s="7" t="s">
        <v>2503</v>
      </c>
      <c r="C1359" s="7"/>
      <c r="D1359" s="7" t="s">
        <v>2503</v>
      </c>
      <c r="E1359" s="7" t="s">
        <v>9238</v>
      </c>
      <c r="F1359" s="7" t="s">
        <v>13989</v>
      </c>
      <c r="G1359" s="296" t="s">
        <v>13990</v>
      </c>
      <c r="I1359" s="7"/>
      <c r="J1359" s="7" t="s">
        <v>61</v>
      </c>
      <c r="K1359" s="7" t="s">
        <v>377</v>
      </c>
      <c r="L1359" s="7" t="s">
        <v>27</v>
      </c>
      <c r="M1359" s="7" t="s">
        <v>13991</v>
      </c>
      <c r="N1359" s="7" t="s">
        <v>13991</v>
      </c>
    </row>
    <row r="1360" ht="22.5" customHeight="1">
      <c r="A1360" s="7" t="s">
        <v>13992</v>
      </c>
      <c r="B1360" s="7" t="s">
        <v>2503</v>
      </c>
      <c r="C1360" s="7"/>
      <c r="D1360" s="7" t="s">
        <v>2503</v>
      </c>
      <c r="E1360" s="7" t="s">
        <v>9238</v>
      </c>
      <c r="F1360" s="7" t="s">
        <v>13993</v>
      </c>
      <c r="G1360" s="296" t="s">
        <v>13994</v>
      </c>
      <c r="I1360" s="7"/>
      <c r="J1360" s="7" t="s">
        <v>61</v>
      </c>
      <c r="K1360" s="7" t="s">
        <v>377</v>
      </c>
      <c r="L1360" s="7" t="s">
        <v>28</v>
      </c>
      <c r="M1360" s="7" t="s">
        <v>13995</v>
      </c>
      <c r="N1360" s="7" t="s">
        <v>13995</v>
      </c>
    </row>
    <row r="1361" ht="22.5" customHeight="1">
      <c r="A1361" s="7" t="s">
        <v>13996</v>
      </c>
      <c r="B1361" s="7" t="s">
        <v>2503</v>
      </c>
      <c r="C1361" s="7"/>
      <c r="D1361" s="7" t="s">
        <v>2503</v>
      </c>
      <c r="E1361" s="7" t="s">
        <v>9238</v>
      </c>
      <c r="F1361" s="7" t="s">
        <v>13997</v>
      </c>
      <c r="G1361" s="296" t="s">
        <v>13998</v>
      </c>
      <c r="I1361" s="7"/>
      <c r="J1361" s="7" t="s">
        <v>61</v>
      </c>
      <c r="K1361" s="7" t="s">
        <v>377</v>
      </c>
      <c r="L1361" s="7" t="s">
        <v>29</v>
      </c>
      <c r="M1361" s="7" t="s">
        <v>13999</v>
      </c>
      <c r="N1361" s="7" t="s">
        <v>13999</v>
      </c>
    </row>
    <row r="1362" ht="22.5" customHeight="1">
      <c r="A1362" s="7" t="s">
        <v>14000</v>
      </c>
      <c r="B1362" s="7" t="s">
        <v>2503</v>
      </c>
      <c r="C1362" s="7"/>
      <c r="D1362" s="7" t="s">
        <v>2503</v>
      </c>
      <c r="E1362" s="7" t="s">
        <v>9228</v>
      </c>
      <c r="F1362" s="7" t="s">
        <v>14001</v>
      </c>
      <c r="G1362" s="296" t="s">
        <v>14002</v>
      </c>
      <c r="I1362" s="7"/>
      <c r="J1362" s="7" t="s">
        <v>251</v>
      </c>
      <c r="K1362" s="7" t="s">
        <v>241</v>
      </c>
      <c r="L1362" s="7" t="s">
        <v>10</v>
      </c>
      <c r="M1362" s="7" t="s">
        <v>14003</v>
      </c>
      <c r="N1362" s="7" t="s">
        <v>14003</v>
      </c>
    </row>
    <row r="1363" ht="22.5" customHeight="1">
      <c r="A1363" s="7" t="s">
        <v>14004</v>
      </c>
      <c r="B1363" s="7" t="s">
        <v>2503</v>
      </c>
      <c r="C1363" s="7"/>
      <c r="D1363" s="7" t="s">
        <v>2503</v>
      </c>
      <c r="E1363" s="7" t="s">
        <v>9228</v>
      </c>
      <c r="F1363" s="7" t="s">
        <v>14005</v>
      </c>
      <c r="G1363" s="296" t="s">
        <v>14006</v>
      </c>
      <c r="I1363" s="7"/>
      <c r="J1363" s="7" t="s">
        <v>251</v>
      </c>
      <c r="K1363" s="7" t="s">
        <v>241</v>
      </c>
      <c r="L1363" s="7" t="s">
        <v>12</v>
      </c>
      <c r="M1363" s="7" t="s">
        <v>14007</v>
      </c>
      <c r="N1363" s="7" t="s">
        <v>14007</v>
      </c>
    </row>
    <row r="1364" ht="22.5" customHeight="1">
      <c r="A1364" s="7" t="s">
        <v>14008</v>
      </c>
      <c r="B1364" s="7" t="s">
        <v>2503</v>
      </c>
      <c r="C1364" s="7"/>
      <c r="D1364" s="7" t="s">
        <v>2503</v>
      </c>
      <c r="E1364" s="7" t="s">
        <v>9228</v>
      </c>
      <c r="F1364" s="7" t="s">
        <v>14009</v>
      </c>
      <c r="G1364" s="296" t="s">
        <v>14010</v>
      </c>
      <c r="I1364" s="7"/>
      <c r="J1364" s="7" t="s">
        <v>251</v>
      </c>
      <c r="K1364" s="7" t="s">
        <v>241</v>
      </c>
      <c r="L1364" s="7" t="s">
        <v>14</v>
      </c>
      <c r="M1364" s="7" t="s">
        <v>14011</v>
      </c>
      <c r="N1364" s="7" t="s">
        <v>14011</v>
      </c>
    </row>
    <row r="1365" ht="22.5" customHeight="1">
      <c r="A1365" s="7" t="s">
        <v>14012</v>
      </c>
      <c r="B1365" s="7" t="s">
        <v>2503</v>
      </c>
      <c r="C1365" s="7"/>
      <c r="D1365" s="7" t="s">
        <v>2503</v>
      </c>
      <c r="E1365" s="7" t="s">
        <v>9228</v>
      </c>
      <c r="F1365" s="7" t="s">
        <v>14013</v>
      </c>
      <c r="G1365" s="296" t="s">
        <v>14014</v>
      </c>
      <c r="I1365" s="7"/>
      <c r="J1365" s="7" t="s">
        <v>251</v>
      </c>
      <c r="K1365" s="7" t="s">
        <v>241</v>
      </c>
      <c r="L1365" s="7" t="s">
        <v>17</v>
      </c>
      <c r="M1365" s="7" t="s">
        <v>14015</v>
      </c>
      <c r="N1365" s="7" t="s">
        <v>14015</v>
      </c>
    </row>
    <row r="1366" ht="22.5" customHeight="1">
      <c r="A1366" s="7" t="s">
        <v>14016</v>
      </c>
      <c r="B1366" s="7" t="s">
        <v>2503</v>
      </c>
      <c r="C1366" s="7"/>
      <c r="D1366" s="7" t="s">
        <v>2503</v>
      </c>
      <c r="E1366" s="7" t="s">
        <v>9228</v>
      </c>
      <c r="F1366" s="7" t="s">
        <v>14017</v>
      </c>
      <c r="G1366" s="296" t="s">
        <v>14018</v>
      </c>
      <c r="I1366" s="7"/>
      <c r="J1366" s="7" t="s">
        <v>251</v>
      </c>
      <c r="K1366" s="7" t="s">
        <v>241</v>
      </c>
      <c r="L1366" s="7" t="s">
        <v>18</v>
      </c>
      <c r="M1366" s="7" t="s">
        <v>14019</v>
      </c>
      <c r="N1366" s="7" t="s">
        <v>14019</v>
      </c>
    </row>
    <row r="1367" ht="22.5" customHeight="1">
      <c r="A1367" s="7" t="s">
        <v>14020</v>
      </c>
      <c r="B1367" s="7" t="s">
        <v>2503</v>
      </c>
      <c r="C1367" s="7"/>
      <c r="D1367" s="7" t="s">
        <v>2503</v>
      </c>
      <c r="E1367" s="7" t="s">
        <v>9228</v>
      </c>
      <c r="F1367" s="7" t="s">
        <v>14021</v>
      </c>
      <c r="G1367" s="296" t="s">
        <v>14022</v>
      </c>
      <c r="I1367" s="7"/>
      <c r="J1367" s="7" t="s">
        <v>251</v>
      </c>
      <c r="K1367" s="7" t="s">
        <v>241</v>
      </c>
      <c r="L1367" s="7" t="s">
        <v>19</v>
      </c>
      <c r="M1367" s="7" t="s">
        <v>14023</v>
      </c>
      <c r="N1367" s="7" t="s">
        <v>14023</v>
      </c>
    </row>
    <row r="1368" ht="22.5" customHeight="1">
      <c r="A1368" s="7" t="s">
        <v>14024</v>
      </c>
      <c r="B1368" s="7" t="s">
        <v>2503</v>
      </c>
      <c r="C1368" s="7"/>
      <c r="D1368" s="7" t="s">
        <v>2503</v>
      </c>
      <c r="E1368" s="7" t="s">
        <v>9228</v>
      </c>
      <c r="F1368" s="7" t="s">
        <v>14025</v>
      </c>
      <c r="G1368" s="296" t="s">
        <v>14026</v>
      </c>
      <c r="I1368" s="7"/>
      <c r="J1368" s="7" t="s">
        <v>251</v>
      </c>
      <c r="K1368" s="7" t="s">
        <v>241</v>
      </c>
      <c r="L1368" s="7" t="s">
        <v>20</v>
      </c>
      <c r="M1368" s="7" t="s">
        <v>14027</v>
      </c>
      <c r="N1368" s="7" t="s">
        <v>14027</v>
      </c>
    </row>
    <row r="1369" ht="22.5" customHeight="1">
      <c r="A1369" s="7" t="s">
        <v>14028</v>
      </c>
      <c r="B1369" s="7" t="s">
        <v>2503</v>
      </c>
      <c r="C1369" s="7"/>
      <c r="D1369" s="7" t="s">
        <v>2503</v>
      </c>
      <c r="E1369" s="7" t="s">
        <v>9228</v>
      </c>
      <c r="F1369" s="7" t="s">
        <v>14029</v>
      </c>
      <c r="G1369" s="296" t="s">
        <v>14030</v>
      </c>
      <c r="I1369" s="7"/>
      <c r="J1369" s="7" t="s">
        <v>251</v>
      </c>
      <c r="K1369" s="7" t="s">
        <v>241</v>
      </c>
      <c r="L1369" s="7" t="s">
        <v>22</v>
      </c>
      <c r="M1369" s="7" t="s">
        <v>14031</v>
      </c>
      <c r="N1369" s="7" t="s">
        <v>14031</v>
      </c>
    </row>
    <row r="1370" ht="22.5" customHeight="1">
      <c r="A1370" s="7" t="s">
        <v>14032</v>
      </c>
      <c r="B1370" s="7" t="s">
        <v>2503</v>
      </c>
      <c r="C1370" s="7"/>
      <c r="D1370" s="7" t="s">
        <v>2503</v>
      </c>
      <c r="E1370" s="7" t="s">
        <v>9228</v>
      </c>
      <c r="F1370" s="7" t="s">
        <v>14033</v>
      </c>
      <c r="G1370" s="296" t="s">
        <v>14034</v>
      </c>
      <c r="I1370" s="7"/>
      <c r="J1370" s="7" t="s">
        <v>251</v>
      </c>
      <c r="K1370" s="7" t="s">
        <v>241</v>
      </c>
      <c r="L1370" s="7" t="s">
        <v>23</v>
      </c>
      <c r="M1370" s="7" t="s">
        <v>14035</v>
      </c>
      <c r="N1370" s="7" t="s">
        <v>14035</v>
      </c>
    </row>
    <row r="1371" ht="22.5" customHeight="1">
      <c r="A1371" s="7" t="s">
        <v>14036</v>
      </c>
      <c r="B1371" s="7" t="s">
        <v>2503</v>
      </c>
      <c r="C1371" s="7"/>
      <c r="D1371" s="7" t="s">
        <v>2503</v>
      </c>
      <c r="E1371" s="7" t="s">
        <v>9228</v>
      </c>
      <c r="F1371" s="7" t="s">
        <v>14037</v>
      </c>
      <c r="G1371" s="296" t="s">
        <v>14038</v>
      </c>
      <c r="I1371" s="7"/>
      <c r="J1371" s="7" t="s">
        <v>251</v>
      </c>
      <c r="K1371" s="7" t="s">
        <v>241</v>
      </c>
      <c r="L1371" s="7" t="s">
        <v>26</v>
      </c>
      <c r="M1371" s="7" t="s">
        <v>14039</v>
      </c>
      <c r="N1371" s="7" t="s">
        <v>14039</v>
      </c>
    </row>
    <row r="1372" ht="22.5" customHeight="1">
      <c r="A1372" s="7" t="s">
        <v>14040</v>
      </c>
      <c r="B1372" s="7" t="s">
        <v>2503</v>
      </c>
      <c r="C1372" s="7"/>
      <c r="D1372" s="7" t="s">
        <v>2503</v>
      </c>
      <c r="E1372" s="7" t="s">
        <v>9228</v>
      </c>
      <c r="F1372" s="7" t="s">
        <v>14041</v>
      </c>
      <c r="G1372" s="296" t="s">
        <v>14042</v>
      </c>
      <c r="I1372" s="7"/>
      <c r="J1372" s="7" t="s">
        <v>251</v>
      </c>
      <c r="K1372" s="7" t="s">
        <v>241</v>
      </c>
      <c r="L1372" s="7" t="s">
        <v>28</v>
      </c>
      <c r="M1372" s="7" t="s">
        <v>14043</v>
      </c>
      <c r="N1372" s="7" t="s">
        <v>14043</v>
      </c>
    </row>
    <row r="1373" ht="22.5" customHeight="1">
      <c r="A1373" s="7" t="s">
        <v>14044</v>
      </c>
      <c r="B1373" s="7" t="s">
        <v>2503</v>
      </c>
      <c r="C1373" s="7"/>
      <c r="D1373" s="7" t="s">
        <v>2503</v>
      </c>
      <c r="E1373" s="7" t="s">
        <v>9228</v>
      </c>
      <c r="F1373" s="7" t="s">
        <v>14045</v>
      </c>
      <c r="G1373" s="296" t="s">
        <v>14046</v>
      </c>
      <c r="I1373" s="7"/>
      <c r="J1373" s="7" t="s">
        <v>251</v>
      </c>
      <c r="K1373" s="7" t="s">
        <v>241</v>
      </c>
      <c r="L1373" s="7" t="s">
        <v>29</v>
      </c>
      <c r="M1373" s="7" t="s">
        <v>14047</v>
      </c>
      <c r="N1373" s="7" t="s">
        <v>14047</v>
      </c>
    </row>
    <row r="1374" ht="22.5" customHeight="1">
      <c r="A1374" s="7" t="s">
        <v>14048</v>
      </c>
      <c r="B1374" s="7" t="s">
        <v>2548</v>
      </c>
      <c r="C1374" s="7"/>
      <c r="D1374" s="7" t="s">
        <v>2545</v>
      </c>
      <c r="E1374" s="7" t="s">
        <v>9214</v>
      </c>
      <c r="F1374" s="7" t="s">
        <v>14049</v>
      </c>
      <c r="G1374" s="296" t="s">
        <v>14050</v>
      </c>
      <c r="I1374" s="7"/>
      <c r="J1374" s="7" t="s">
        <v>112</v>
      </c>
      <c r="K1374" s="7" t="s">
        <v>115</v>
      </c>
      <c r="L1374" s="7" t="s">
        <v>10</v>
      </c>
      <c r="M1374" s="7" t="s">
        <v>14051</v>
      </c>
      <c r="N1374" s="7" t="s">
        <v>14051</v>
      </c>
    </row>
    <row r="1375" ht="22.5" customHeight="1">
      <c r="A1375" s="7" t="s">
        <v>14052</v>
      </c>
      <c r="B1375" s="7" t="s">
        <v>2548</v>
      </c>
      <c r="C1375" s="7"/>
      <c r="D1375" s="7" t="s">
        <v>2545</v>
      </c>
      <c r="E1375" s="7" t="s">
        <v>9214</v>
      </c>
      <c r="F1375" s="7" t="s">
        <v>14053</v>
      </c>
      <c r="G1375" s="296" t="s">
        <v>14054</v>
      </c>
      <c r="I1375" s="7"/>
      <c r="J1375" s="7" t="s">
        <v>112</v>
      </c>
      <c r="K1375" s="7" t="s">
        <v>115</v>
      </c>
      <c r="L1375" s="7" t="s">
        <v>12</v>
      </c>
      <c r="M1375" s="7" t="s">
        <v>14055</v>
      </c>
      <c r="N1375" s="7" t="s">
        <v>14055</v>
      </c>
    </row>
    <row r="1376" ht="22.5" customHeight="1">
      <c r="A1376" s="7" t="s">
        <v>14056</v>
      </c>
      <c r="B1376" s="7" t="s">
        <v>2548</v>
      </c>
      <c r="C1376" s="7"/>
      <c r="D1376" s="7" t="s">
        <v>2545</v>
      </c>
      <c r="E1376" s="7" t="s">
        <v>9214</v>
      </c>
      <c r="F1376" s="7" t="s">
        <v>14057</v>
      </c>
      <c r="G1376" s="296" t="s">
        <v>14058</v>
      </c>
      <c r="I1376" s="7"/>
      <c r="J1376" s="7" t="s">
        <v>112</v>
      </c>
      <c r="K1376" s="7" t="s">
        <v>115</v>
      </c>
      <c r="L1376" s="7" t="s">
        <v>13</v>
      </c>
      <c r="M1376" s="7" t="s">
        <v>14059</v>
      </c>
      <c r="N1376" s="7" t="s">
        <v>14059</v>
      </c>
    </row>
    <row r="1377" ht="22.5" customHeight="1">
      <c r="A1377" s="7" t="s">
        <v>14060</v>
      </c>
      <c r="B1377" s="7" t="s">
        <v>2548</v>
      </c>
      <c r="C1377" s="7"/>
      <c r="D1377" s="7" t="s">
        <v>2545</v>
      </c>
      <c r="E1377" s="7" t="s">
        <v>9214</v>
      </c>
      <c r="F1377" s="7" t="s">
        <v>14061</v>
      </c>
      <c r="G1377" s="296" t="s">
        <v>14062</v>
      </c>
      <c r="I1377" s="7"/>
      <c r="J1377" s="7" t="s">
        <v>112</v>
      </c>
      <c r="K1377" s="7" t="s">
        <v>115</v>
      </c>
      <c r="L1377" s="7" t="s">
        <v>14</v>
      </c>
      <c r="M1377" s="7" t="s">
        <v>14063</v>
      </c>
      <c r="N1377" s="7" t="s">
        <v>14063</v>
      </c>
    </row>
    <row r="1378" ht="22.5" customHeight="1">
      <c r="A1378" s="7" t="s">
        <v>14064</v>
      </c>
      <c r="B1378" s="7" t="s">
        <v>2548</v>
      </c>
      <c r="C1378" s="7"/>
      <c r="D1378" s="7" t="s">
        <v>2545</v>
      </c>
      <c r="E1378" s="7" t="s">
        <v>9214</v>
      </c>
      <c r="F1378" s="7" t="s">
        <v>14065</v>
      </c>
      <c r="G1378" s="296" t="s">
        <v>14066</v>
      </c>
      <c r="I1378" s="7"/>
      <c r="J1378" s="7" t="s">
        <v>112</v>
      </c>
      <c r="K1378" s="7" t="s">
        <v>115</v>
      </c>
      <c r="L1378" s="7" t="s">
        <v>15</v>
      </c>
      <c r="M1378" s="7" t="s">
        <v>14067</v>
      </c>
      <c r="N1378" s="7" t="s">
        <v>14067</v>
      </c>
    </row>
    <row r="1379" ht="22.5" customHeight="1">
      <c r="A1379" s="7" t="s">
        <v>14068</v>
      </c>
      <c r="B1379" s="7" t="s">
        <v>2548</v>
      </c>
      <c r="C1379" s="7"/>
      <c r="D1379" s="7" t="s">
        <v>2545</v>
      </c>
      <c r="E1379" s="7" t="s">
        <v>9214</v>
      </c>
      <c r="F1379" s="7" t="s">
        <v>14069</v>
      </c>
      <c r="G1379" s="296" t="s">
        <v>14070</v>
      </c>
      <c r="I1379" s="7"/>
      <c r="J1379" s="7" t="s">
        <v>112</v>
      </c>
      <c r="K1379" s="7" t="s">
        <v>115</v>
      </c>
      <c r="L1379" s="7" t="s">
        <v>17</v>
      </c>
      <c r="M1379" s="7" t="s">
        <v>14071</v>
      </c>
      <c r="N1379" s="7" t="s">
        <v>14071</v>
      </c>
    </row>
    <row r="1380" ht="22.5" customHeight="1">
      <c r="A1380" s="7" t="s">
        <v>14072</v>
      </c>
      <c r="B1380" s="7" t="s">
        <v>2548</v>
      </c>
      <c r="C1380" s="7"/>
      <c r="D1380" s="7" t="s">
        <v>2545</v>
      </c>
      <c r="E1380" s="7" t="s">
        <v>9214</v>
      </c>
      <c r="F1380" s="7" t="s">
        <v>14073</v>
      </c>
      <c r="G1380" s="296" t="s">
        <v>14074</v>
      </c>
      <c r="I1380" s="7"/>
      <c r="J1380" s="7" t="s">
        <v>112</v>
      </c>
      <c r="K1380" s="7" t="s">
        <v>115</v>
      </c>
      <c r="L1380" s="7" t="s">
        <v>19</v>
      </c>
      <c r="M1380" s="7" t="s">
        <v>14075</v>
      </c>
      <c r="N1380" s="7" t="s">
        <v>14075</v>
      </c>
    </row>
    <row r="1381" ht="22.5" customHeight="1">
      <c r="A1381" s="7" t="s">
        <v>14076</v>
      </c>
      <c r="B1381" s="7" t="s">
        <v>2548</v>
      </c>
      <c r="C1381" s="7"/>
      <c r="D1381" s="7" t="s">
        <v>2545</v>
      </c>
      <c r="E1381" s="7" t="s">
        <v>9214</v>
      </c>
      <c r="F1381" s="7" t="s">
        <v>14077</v>
      </c>
      <c r="G1381" s="296" t="s">
        <v>14078</v>
      </c>
      <c r="I1381" s="7"/>
      <c r="J1381" s="7" t="s">
        <v>112</v>
      </c>
      <c r="K1381" s="7" t="s">
        <v>115</v>
      </c>
      <c r="L1381" s="7" t="s">
        <v>22</v>
      </c>
      <c r="M1381" s="7" t="s">
        <v>14079</v>
      </c>
      <c r="N1381" s="7" t="s">
        <v>14079</v>
      </c>
    </row>
    <row r="1382" ht="22.5" customHeight="1">
      <c r="A1382" s="7" t="s">
        <v>14080</v>
      </c>
      <c r="B1382" s="7" t="s">
        <v>2548</v>
      </c>
      <c r="C1382" s="7"/>
      <c r="D1382" s="7" t="s">
        <v>2545</v>
      </c>
      <c r="E1382" s="7" t="s">
        <v>9214</v>
      </c>
      <c r="F1382" s="7" t="s">
        <v>14081</v>
      </c>
      <c r="G1382" s="296" t="s">
        <v>14082</v>
      </c>
      <c r="I1382" s="7"/>
      <c r="J1382" s="7" t="s">
        <v>112</v>
      </c>
      <c r="K1382" s="7" t="s">
        <v>115</v>
      </c>
      <c r="L1382" s="7" t="s">
        <v>26</v>
      </c>
      <c r="M1382" s="7" t="s">
        <v>14083</v>
      </c>
      <c r="N1382" s="7" t="s">
        <v>14083</v>
      </c>
    </row>
    <row r="1383" ht="22.5" customHeight="1">
      <c r="A1383" s="7" t="s">
        <v>14084</v>
      </c>
      <c r="B1383" s="7" t="s">
        <v>2548</v>
      </c>
      <c r="C1383" s="7"/>
      <c r="D1383" s="7" t="s">
        <v>2545</v>
      </c>
      <c r="E1383" s="7" t="s">
        <v>9214</v>
      </c>
      <c r="F1383" s="7" t="s">
        <v>14085</v>
      </c>
      <c r="G1383" s="296" t="s">
        <v>14086</v>
      </c>
      <c r="I1383" s="7"/>
      <c r="J1383" s="7" t="s">
        <v>112</v>
      </c>
      <c r="K1383" s="7" t="s">
        <v>115</v>
      </c>
      <c r="L1383" s="7" t="s">
        <v>29</v>
      </c>
      <c r="M1383" s="7" t="s">
        <v>14087</v>
      </c>
      <c r="N1383" s="7" t="s">
        <v>14087</v>
      </c>
    </row>
    <row r="1384" ht="22.5" customHeight="1">
      <c r="A1384" s="7" t="s">
        <v>14088</v>
      </c>
      <c r="B1384" s="7" t="s">
        <v>2548</v>
      </c>
      <c r="C1384" s="7"/>
      <c r="D1384" s="7" t="s">
        <v>2545</v>
      </c>
      <c r="E1384" s="7" t="s">
        <v>9214</v>
      </c>
      <c r="F1384" s="7" t="s">
        <v>14089</v>
      </c>
      <c r="G1384" s="296" t="s">
        <v>14090</v>
      </c>
      <c r="I1384" s="7"/>
      <c r="J1384" s="7" t="s">
        <v>112</v>
      </c>
      <c r="K1384" s="7" t="s">
        <v>115</v>
      </c>
      <c r="L1384" s="7" t="s">
        <v>30</v>
      </c>
      <c r="M1384" s="7" t="s">
        <v>14091</v>
      </c>
      <c r="N1384" s="7" t="s">
        <v>14091</v>
      </c>
    </row>
    <row r="1385" ht="22.5" customHeight="1">
      <c r="A1385" s="7" t="s">
        <v>14092</v>
      </c>
      <c r="B1385" s="7" t="s">
        <v>2548</v>
      </c>
      <c r="C1385" s="7"/>
      <c r="D1385" s="7" t="s">
        <v>2545</v>
      </c>
      <c r="E1385" s="7" t="s">
        <v>9200</v>
      </c>
      <c r="F1385" s="7" t="s">
        <v>14093</v>
      </c>
      <c r="G1385" s="296" t="s">
        <v>14094</v>
      </c>
      <c r="I1385" s="7"/>
      <c r="J1385" s="7" t="s">
        <v>152</v>
      </c>
      <c r="K1385" s="7" t="s">
        <v>153</v>
      </c>
      <c r="L1385" s="7" t="s">
        <v>10</v>
      </c>
      <c r="M1385" s="7" t="s">
        <v>14095</v>
      </c>
      <c r="N1385" s="7" t="s">
        <v>14095</v>
      </c>
    </row>
    <row r="1386" ht="22.5" customHeight="1">
      <c r="A1386" s="7" t="s">
        <v>14096</v>
      </c>
      <c r="B1386" s="7" t="s">
        <v>2548</v>
      </c>
      <c r="C1386" s="7"/>
      <c r="D1386" s="7" t="s">
        <v>2545</v>
      </c>
      <c r="E1386" s="7" t="s">
        <v>9200</v>
      </c>
      <c r="F1386" s="7" t="s">
        <v>14097</v>
      </c>
      <c r="G1386" s="296" t="s">
        <v>14098</v>
      </c>
      <c r="I1386" s="7"/>
      <c r="J1386" s="7" t="s">
        <v>152</v>
      </c>
      <c r="K1386" s="7" t="s">
        <v>153</v>
      </c>
      <c r="L1386" s="7" t="s">
        <v>12</v>
      </c>
      <c r="M1386" s="7" t="s">
        <v>14099</v>
      </c>
      <c r="N1386" s="7" t="s">
        <v>14099</v>
      </c>
    </row>
    <row r="1387" ht="22.5" customHeight="1">
      <c r="A1387" s="7" t="s">
        <v>14100</v>
      </c>
      <c r="B1387" s="7" t="s">
        <v>2548</v>
      </c>
      <c r="C1387" s="7"/>
      <c r="D1387" s="7" t="s">
        <v>2545</v>
      </c>
      <c r="E1387" s="7" t="s">
        <v>9200</v>
      </c>
      <c r="F1387" s="7" t="s">
        <v>14101</v>
      </c>
      <c r="G1387" s="296" t="s">
        <v>14102</v>
      </c>
      <c r="I1387" s="7"/>
      <c r="J1387" s="7" t="s">
        <v>152</v>
      </c>
      <c r="K1387" s="7" t="s">
        <v>153</v>
      </c>
      <c r="L1387" s="7" t="s">
        <v>14</v>
      </c>
      <c r="M1387" s="7" t="s">
        <v>14103</v>
      </c>
      <c r="N1387" s="7" t="s">
        <v>14103</v>
      </c>
    </row>
    <row r="1388" ht="22.5" customHeight="1">
      <c r="A1388" s="7" t="s">
        <v>14104</v>
      </c>
      <c r="B1388" s="7" t="s">
        <v>2548</v>
      </c>
      <c r="C1388" s="7"/>
      <c r="D1388" s="7" t="s">
        <v>2545</v>
      </c>
      <c r="E1388" s="7" t="s">
        <v>9200</v>
      </c>
      <c r="F1388" s="7" t="s">
        <v>14105</v>
      </c>
      <c r="G1388" s="296" t="s">
        <v>14106</v>
      </c>
      <c r="I1388" s="7"/>
      <c r="J1388" s="7" t="s">
        <v>152</v>
      </c>
      <c r="K1388" s="7" t="s">
        <v>153</v>
      </c>
      <c r="L1388" s="7" t="s">
        <v>16</v>
      </c>
      <c r="M1388" s="7" t="s">
        <v>14107</v>
      </c>
      <c r="N1388" s="7" t="s">
        <v>14107</v>
      </c>
    </row>
    <row r="1389" ht="22.5" customHeight="1">
      <c r="A1389" s="7" t="s">
        <v>14108</v>
      </c>
      <c r="B1389" s="7" t="s">
        <v>2548</v>
      </c>
      <c r="C1389" s="7"/>
      <c r="D1389" s="7" t="s">
        <v>2545</v>
      </c>
      <c r="E1389" s="7" t="s">
        <v>9200</v>
      </c>
      <c r="F1389" s="7" t="s">
        <v>14109</v>
      </c>
      <c r="G1389" s="296" t="s">
        <v>14110</v>
      </c>
      <c r="I1389" s="7"/>
      <c r="J1389" s="7" t="s">
        <v>152</v>
      </c>
      <c r="K1389" s="7" t="s">
        <v>153</v>
      </c>
      <c r="L1389" s="7" t="s">
        <v>19</v>
      </c>
      <c r="M1389" s="7" t="s">
        <v>14111</v>
      </c>
      <c r="N1389" s="7" t="s">
        <v>14111</v>
      </c>
    </row>
    <row r="1390" ht="22.5" customHeight="1">
      <c r="A1390" s="7" t="s">
        <v>14112</v>
      </c>
      <c r="B1390" s="7" t="s">
        <v>2548</v>
      </c>
      <c r="C1390" s="7"/>
      <c r="D1390" s="7" t="s">
        <v>2545</v>
      </c>
      <c r="E1390" s="7" t="s">
        <v>9200</v>
      </c>
      <c r="F1390" s="7" t="s">
        <v>14113</v>
      </c>
      <c r="G1390" s="296" t="s">
        <v>14114</v>
      </c>
      <c r="I1390" s="7"/>
      <c r="J1390" s="7" t="s">
        <v>152</v>
      </c>
      <c r="K1390" s="7" t="s">
        <v>153</v>
      </c>
      <c r="L1390" s="7" t="s">
        <v>20</v>
      </c>
      <c r="M1390" s="7" t="s">
        <v>14115</v>
      </c>
      <c r="N1390" s="7" t="s">
        <v>14115</v>
      </c>
    </row>
    <row r="1391" ht="22.5" customHeight="1">
      <c r="A1391" s="7" t="s">
        <v>14116</v>
      </c>
      <c r="B1391" s="7" t="s">
        <v>2548</v>
      </c>
      <c r="C1391" s="7"/>
      <c r="D1391" s="7" t="s">
        <v>2545</v>
      </c>
      <c r="E1391" s="7" t="s">
        <v>9200</v>
      </c>
      <c r="F1391" s="7" t="s">
        <v>14117</v>
      </c>
      <c r="G1391" s="296" t="s">
        <v>14118</v>
      </c>
      <c r="I1391" s="7"/>
      <c r="J1391" s="7" t="s">
        <v>152</v>
      </c>
      <c r="K1391" s="7" t="s">
        <v>153</v>
      </c>
      <c r="L1391" s="7" t="s">
        <v>22</v>
      </c>
      <c r="M1391" s="7" t="s">
        <v>14119</v>
      </c>
      <c r="N1391" s="7" t="s">
        <v>14119</v>
      </c>
    </row>
    <row r="1392" ht="22.5" customHeight="1">
      <c r="A1392" s="7" t="s">
        <v>14120</v>
      </c>
      <c r="B1392" s="7" t="s">
        <v>2548</v>
      </c>
      <c r="C1392" s="7"/>
      <c r="D1392" s="7" t="s">
        <v>2545</v>
      </c>
      <c r="E1392" s="7" t="s">
        <v>9200</v>
      </c>
      <c r="F1392" s="7" t="s">
        <v>14121</v>
      </c>
      <c r="G1392" s="296" t="s">
        <v>14122</v>
      </c>
      <c r="I1392" s="7"/>
      <c r="J1392" s="7" t="s">
        <v>152</v>
      </c>
      <c r="K1392" s="7" t="s">
        <v>153</v>
      </c>
      <c r="L1392" s="7" t="s">
        <v>23</v>
      </c>
      <c r="M1392" s="7" t="s">
        <v>14123</v>
      </c>
      <c r="N1392" s="7" t="s">
        <v>14123</v>
      </c>
    </row>
    <row r="1393" ht="22.5" customHeight="1">
      <c r="A1393" s="7" t="s">
        <v>14124</v>
      </c>
      <c r="B1393" s="7" t="s">
        <v>2548</v>
      </c>
      <c r="C1393" s="7"/>
      <c r="D1393" s="7" t="s">
        <v>2545</v>
      </c>
      <c r="E1393" s="7" t="s">
        <v>9200</v>
      </c>
      <c r="F1393" s="7" t="s">
        <v>14125</v>
      </c>
      <c r="G1393" s="296" t="s">
        <v>14126</v>
      </c>
      <c r="I1393" s="7"/>
      <c r="J1393" s="7" t="s">
        <v>152</v>
      </c>
      <c r="K1393" s="7" t="s">
        <v>153</v>
      </c>
      <c r="L1393" s="7" t="s">
        <v>26</v>
      </c>
      <c r="M1393" s="7" t="s">
        <v>14127</v>
      </c>
      <c r="N1393" s="7" t="s">
        <v>14127</v>
      </c>
    </row>
    <row r="1394" ht="22.5" customHeight="1">
      <c r="A1394" s="7" t="s">
        <v>14128</v>
      </c>
      <c r="B1394" s="7" t="s">
        <v>2548</v>
      </c>
      <c r="C1394" s="7"/>
      <c r="D1394" s="7" t="s">
        <v>2545</v>
      </c>
      <c r="E1394" s="7" t="s">
        <v>9200</v>
      </c>
      <c r="F1394" s="7" t="s">
        <v>14129</v>
      </c>
      <c r="G1394" s="296" t="s">
        <v>14130</v>
      </c>
      <c r="I1394" s="7"/>
      <c r="J1394" s="7" t="s">
        <v>152</v>
      </c>
      <c r="K1394" s="7" t="s">
        <v>153</v>
      </c>
      <c r="L1394" s="7" t="s">
        <v>29</v>
      </c>
      <c r="M1394" s="7" t="s">
        <v>14131</v>
      </c>
      <c r="N1394" s="7" t="s">
        <v>14131</v>
      </c>
    </row>
    <row r="1395" ht="22.5" customHeight="1">
      <c r="A1395" s="7" t="s">
        <v>14132</v>
      </c>
      <c r="B1395" s="7" t="s">
        <v>2548</v>
      </c>
      <c r="C1395" s="7"/>
      <c r="D1395" s="7" t="s">
        <v>2545</v>
      </c>
      <c r="E1395" s="7" t="s">
        <v>9200</v>
      </c>
      <c r="F1395" s="7" t="s">
        <v>14133</v>
      </c>
      <c r="G1395" s="296" t="s">
        <v>14134</v>
      </c>
      <c r="I1395" s="7"/>
      <c r="J1395" s="7" t="s">
        <v>152</v>
      </c>
      <c r="K1395" s="7" t="s">
        <v>153</v>
      </c>
      <c r="L1395" s="7" t="s">
        <v>30</v>
      </c>
      <c r="M1395" s="7" t="s">
        <v>14135</v>
      </c>
      <c r="N1395" s="7" t="s">
        <v>14135</v>
      </c>
    </row>
    <row r="1396" ht="22.5" customHeight="1">
      <c r="A1396" s="7" t="s">
        <v>14136</v>
      </c>
      <c r="B1396" s="7" t="s">
        <v>2548</v>
      </c>
      <c r="C1396" s="7"/>
      <c r="D1396" s="7" t="s">
        <v>2545</v>
      </c>
      <c r="E1396" s="7" t="s">
        <v>9187</v>
      </c>
      <c r="F1396" s="7" t="s">
        <v>14137</v>
      </c>
      <c r="G1396" s="296" t="s">
        <v>14138</v>
      </c>
      <c r="I1396" s="7"/>
      <c r="J1396" s="7" t="s">
        <v>89</v>
      </c>
      <c r="K1396" s="7" t="s">
        <v>116</v>
      </c>
      <c r="L1396" s="7" t="s">
        <v>10</v>
      </c>
      <c r="M1396" s="7" t="s">
        <v>14139</v>
      </c>
      <c r="N1396" s="7" t="s">
        <v>14139</v>
      </c>
    </row>
    <row r="1397" ht="22.5" customHeight="1">
      <c r="A1397" s="7" t="s">
        <v>14140</v>
      </c>
      <c r="B1397" s="7" t="s">
        <v>2548</v>
      </c>
      <c r="C1397" s="7"/>
      <c r="D1397" s="7" t="s">
        <v>2545</v>
      </c>
      <c r="E1397" s="7" t="s">
        <v>9187</v>
      </c>
      <c r="F1397" s="7" t="s">
        <v>14141</v>
      </c>
      <c r="G1397" s="296" t="s">
        <v>14142</v>
      </c>
      <c r="I1397" s="7"/>
      <c r="J1397" s="7" t="s">
        <v>89</v>
      </c>
      <c r="K1397" s="7" t="s">
        <v>116</v>
      </c>
      <c r="L1397" s="7" t="s">
        <v>12</v>
      </c>
      <c r="M1397" s="7" t="s">
        <v>14143</v>
      </c>
      <c r="N1397" s="7" t="s">
        <v>14143</v>
      </c>
    </row>
    <row r="1398" ht="22.5" customHeight="1">
      <c r="A1398" s="7" t="s">
        <v>14144</v>
      </c>
      <c r="B1398" s="7" t="s">
        <v>2548</v>
      </c>
      <c r="C1398" s="7"/>
      <c r="D1398" s="7" t="s">
        <v>2545</v>
      </c>
      <c r="E1398" s="7" t="s">
        <v>9187</v>
      </c>
      <c r="F1398" s="7" t="s">
        <v>14145</v>
      </c>
      <c r="G1398" s="296" t="s">
        <v>14146</v>
      </c>
      <c r="I1398" s="7"/>
      <c r="J1398" s="7" t="s">
        <v>89</v>
      </c>
      <c r="K1398" s="7" t="s">
        <v>116</v>
      </c>
      <c r="L1398" s="7" t="s">
        <v>13</v>
      </c>
      <c r="M1398" s="7" t="s">
        <v>14147</v>
      </c>
      <c r="N1398" s="7" t="s">
        <v>14147</v>
      </c>
    </row>
    <row r="1399" ht="22.5" customHeight="1">
      <c r="A1399" s="7" t="s">
        <v>14148</v>
      </c>
      <c r="B1399" s="7" t="s">
        <v>2548</v>
      </c>
      <c r="C1399" s="7"/>
      <c r="D1399" s="7" t="s">
        <v>2545</v>
      </c>
      <c r="E1399" s="7" t="s">
        <v>9187</v>
      </c>
      <c r="F1399" s="7" t="s">
        <v>14149</v>
      </c>
      <c r="G1399" s="296" t="s">
        <v>14150</v>
      </c>
      <c r="I1399" s="7"/>
      <c r="J1399" s="7" t="s">
        <v>89</v>
      </c>
      <c r="K1399" s="7" t="s">
        <v>116</v>
      </c>
      <c r="L1399" s="7" t="s">
        <v>14</v>
      </c>
      <c r="M1399" s="7" t="s">
        <v>14151</v>
      </c>
      <c r="N1399" s="7" t="s">
        <v>14151</v>
      </c>
    </row>
    <row r="1400" ht="22.5" customHeight="1">
      <c r="A1400" s="7" t="s">
        <v>14152</v>
      </c>
      <c r="B1400" s="7" t="s">
        <v>2548</v>
      </c>
      <c r="C1400" s="7"/>
      <c r="D1400" s="7" t="s">
        <v>2545</v>
      </c>
      <c r="E1400" s="7" t="s">
        <v>9187</v>
      </c>
      <c r="F1400" s="7" t="s">
        <v>14153</v>
      </c>
      <c r="G1400" s="296" t="s">
        <v>14154</v>
      </c>
      <c r="I1400" s="7"/>
      <c r="J1400" s="7" t="s">
        <v>89</v>
      </c>
      <c r="K1400" s="7" t="s">
        <v>116</v>
      </c>
      <c r="L1400" s="7" t="s">
        <v>15</v>
      </c>
      <c r="M1400" s="7" t="s">
        <v>14155</v>
      </c>
      <c r="N1400" s="7" t="s">
        <v>14155</v>
      </c>
    </row>
    <row r="1401" ht="22.5" customHeight="1">
      <c r="A1401" s="7" t="s">
        <v>14156</v>
      </c>
      <c r="B1401" s="7" t="s">
        <v>2548</v>
      </c>
      <c r="C1401" s="7"/>
      <c r="D1401" s="7" t="s">
        <v>2545</v>
      </c>
      <c r="E1401" s="7" t="s">
        <v>9187</v>
      </c>
      <c r="F1401" s="7" t="s">
        <v>14157</v>
      </c>
      <c r="G1401" s="296" t="s">
        <v>14158</v>
      </c>
      <c r="I1401" s="7"/>
      <c r="J1401" s="7" t="s">
        <v>89</v>
      </c>
      <c r="K1401" s="7" t="s">
        <v>116</v>
      </c>
      <c r="L1401" s="7" t="s">
        <v>17</v>
      </c>
      <c r="M1401" s="7" t="s">
        <v>14159</v>
      </c>
      <c r="N1401" s="7" t="s">
        <v>14159</v>
      </c>
    </row>
    <row r="1402" ht="22.5" customHeight="1">
      <c r="A1402" s="7" t="s">
        <v>14160</v>
      </c>
      <c r="B1402" s="7" t="s">
        <v>2548</v>
      </c>
      <c r="C1402" s="7"/>
      <c r="D1402" s="7" t="s">
        <v>2545</v>
      </c>
      <c r="E1402" s="7" t="s">
        <v>9187</v>
      </c>
      <c r="F1402" s="7" t="s">
        <v>14161</v>
      </c>
      <c r="G1402" s="296" t="s">
        <v>14162</v>
      </c>
      <c r="I1402" s="7"/>
      <c r="J1402" s="7" t="s">
        <v>89</v>
      </c>
      <c r="K1402" s="7" t="s">
        <v>116</v>
      </c>
      <c r="L1402" s="7" t="s">
        <v>19</v>
      </c>
      <c r="M1402" s="7" t="s">
        <v>14163</v>
      </c>
      <c r="N1402" s="7" t="s">
        <v>14163</v>
      </c>
    </row>
    <row r="1403" ht="22.5" customHeight="1">
      <c r="A1403" s="7" t="s">
        <v>14164</v>
      </c>
      <c r="B1403" s="7" t="s">
        <v>2548</v>
      </c>
      <c r="C1403" s="7"/>
      <c r="D1403" s="7" t="s">
        <v>2545</v>
      </c>
      <c r="E1403" s="7" t="s">
        <v>9187</v>
      </c>
      <c r="F1403" s="7" t="s">
        <v>14165</v>
      </c>
      <c r="G1403" s="296" t="s">
        <v>14166</v>
      </c>
      <c r="I1403" s="7"/>
      <c r="J1403" s="7" t="s">
        <v>89</v>
      </c>
      <c r="K1403" s="7" t="s">
        <v>116</v>
      </c>
      <c r="L1403" s="7" t="s">
        <v>22</v>
      </c>
      <c r="M1403" s="7" t="s">
        <v>14167</v>
      </c>
      <c r="N1403" s="7" t="s">
        <v>14167</v>
      </c>
    </row>
    <row r="1404" ht="22.5" customHeight="1">
      <c r="A1404" s="7" t="s">
        <v>14168</v>
      </c>
      <c r="B1404" s="7" t="s">
        <v>2548</v>
      </c>
      <c r="C1404" s="7"/>
      <c r="D1404" s="7" t="s">
        <v>2545</v>
      </c>
      <c r="E1404" s="7" t="s">
        <v>9187</v>
      </c>
      <c r="F1404" s="7" t="s">
        <v>14169</v>
      </c>
      <c r="G1404" s="296" t="s">
        <v>14170</v>
      </c>
      <c r="I1404" s="7"/>
      <c r="J1404" s="7" t="s">
        <v>89</v>
      </c>
      <c r="K1404" s="7" t="s">
        <v>116</v>
      </c>
      <c r="L1404" s="7" t="s">
        <v>26</v>
      </c>
      <c r="M1404" s="7" t="s">
        <v>14171</v>
      </c>
      <c r="N1404" s="7" t="s">
        <v>14171</v>
      </c>
    </row>
    <row r="1405" ht="22.5" customHeight="1">
      <c r="A1405" s="7" t="s">
        <v>14172</v>
      </c>
      <c r="B1405" s="7" t="s">
        <v>2548</v>
      </c>
      <c r="C1405" s="7"/>
      <c r="D1405" s="7" t="s">
        <v>2545</v>
      </c>
      <c r="E1405" s="7" t="s">
        <v>9187</v>
      </c>
      <c r="F1405" s="7" t="s">
        <v>14173</v>
      </c>
      <c r="G1405" s="296" t="s">
        <v>14174</v>
      </c>
      <c r="I1405" s="7"/>
      <c r="J1405" s="7" t="s">
        <v>89</v>
      </c>
      <c r="K1405" s="7" t="s">
        <v>116</v>
      </c>
      <c r="L1405" s="7" t="s">
        <v>29</v>
      </c>
      <c r="M1405" s="7" t="s">
        <v>14175</v>
      </c>
      <c r="N1405" s="7" t="s">
        <v>14175</v>
      </c>
    </row>
    <row r="1406" ht="22.5" customHeight="1">
      <c r="A1406" s="7" t="s">
        <v>14176</v>
      </c>
      <c r="B1406" s="7" t="s">
        <v>2548</v>
      </c>
      <c r="C1406" s="7"/>
      <c r="D1406" s="7" t="s">
        <v>2545</v>
      </c>
      <c r="E1406" s="7" t="s">
        <v>9187</v>
      </c>
      <c r="F1406" s="7" t="s">
        <v>14177</v>
      </c>
      <c r="G1406" s="296" t="s">
        <v>14178</v>
      </c>
      <c r="I1406" s="7"/>
      <c r="J1406" s="7" t="s">
        <v>89</v>
      </c>
      <c r="K1406" s="7" t="s">
        <v>116</v>
      </c>
      <c r="L1406" s="7" t="s">
        <v>30</v>
      </c>
      <c r="M1406" s="7" t="s">
        <v>14179</v>
      </c>
      <c r="N1406" s="7" t="s">
        <v>14179</v>
      </c>
    </row>
    <row r="1407" ht="22.5" customHeight="1">
      <c r="A1407" s="7" t="s">
        <v>14180</v>
      </c>
      <c r="B1407" s="7" t="s">
        <v>2548</v>
      </c>
      <c r="C1407" s="7"/>
      <c r="D1407" s="7" t="s">
        <v>2545</v>
      </c>
      <c r="E1407" s="7" t="s">
        <v>9175</v>
      </c>
      <c r="F1407" s="7" t="s">
        <v>14181</v>
      </c>
      <c r="G1407" s="296" t="s">
        <v>14182</v>
      </c>
      <c r="I1407" s="7"/>
      <c r="J1407" s="7" t="s">
        <v>99</v>
      </c>
      <c r="K1407" s="7" t="s">
        <v>228</v>
      </c>
      <c r="L1407" s="7" t="s">
        <v>10</v>
      </c>
      <c r="M1407" s="7" t="s">
        <v>14183</v>
      </c>
      <c r="N1407" s="7" t="s">
        <v>14183</v>
      </c>
    </row>
    <row r="1408" ht="22.5" customHeight="1">
      <c r="A1408" s="7" t="s">
        <v>14184</v>
      </c>
      <c r="B1408" s="7" t="s">
        <v>2548</v>
      </c>
      <c r="C1408" s="7"/>
      <c r="D1408" s="7" t="s">
        <v>2545</v>
      </c>
      <c r="E1408" s="7" t="s">
        <v>9175</v>
      </c>
      <c r="F1408" s="7" t="s">
        <v>14185</v>
      </c>
      <c r="G1408" s="296" t="s">
        <v>14186</v>
      </c>
      <c r="I1408" s="7"/>
      <c r="J1408" s="7" t="s">
        <v>99</v>
      </c>
      <c r="K1408" s="7" t="s">
        <v>228</v>
      </c>
      <c r="L1408" s="7" t="s">
        <v>12</v>
      </c>
      <c r="M1408" s="7" t="s">
        <v>14187</v>
      </c>
      <c r="N1408" s="7" t="s">
        <v>14187</v>
      </c>
    </row>
    <row r="1409" ht="22.5" customHeight="1">
      <c r="A1409" s="7" t="s">
        <v>14188</v>
      </c>
      <c r="B1409" s="7" t="s">
        <v>2548</v>
      </c>
      <c r="C1409" s="7"/>
      <c r="D1409" s="7" t="s">
        <v>2545</v>
      </c>
      <c r="E1409" s="7" t="s">
        <v>9175</v>
      </c>
      <c r="F1409" s="7" t="s">
        <v>14189</v>
      </c>
      <c r="G1409" s="296" t="s">
        <v>14190</v>
      </c>
      <c r="I1409" s="7"/>
      <c r="J1409" s="7" t="s">
        <v>99</v>
      </c>
      <c r="K1409" s="7" t="s">
        <v>228</v>
      </c>
      <c r="L1409" s="7" t="s">
        <v>14</v>
      </c>
      <c r="M1409" s="7" t="s">
        <v>14191</v>
      </c>
      <c r="N1409" s="7" t="s">
        <v>14191</v>
      </c>
    </row>
    <row r="1410" ht="22.5" customHeight="1">
      <c r="A1410" s="7" t="s">
        <v>14192</v>
      </c>
      <c r="B1410" s="7" t="s">
        <v>2548</v>
      </c>
      <c r="C1410" s="7"/>
      <c r="D1410" s="7" t="s">
        <v>2545</v>
      </c>
      <c r="E1410" s="7" t="s">
        <v>9175</v>
      </c>
      <c r="F1410" s="7" t="s">
        <v>14193</v>
      </c>
      <c r="G1410" s="296" t="s">
        <v>14194</v>
      </c>
      <c r="I1410" s="7"/>
      <c r="J1410" s="7" t="s">
        <v>99</v>
      </c>
      <c r="K1410" s="7" t="s">
        <v>228</v>
      </c>
      <c r="L1410" s="7" t="s">
        <v>16</v>
      </c>
      <c r="M1410" s="7" t="s">
        <v>14195</v>
      </c>
      <c r="N1410" s="7" t="s">
        <v>14195</v>
      </c>
    </row>
    <row r="1411" ht="22.5" customHeight="1">
      <c r="A1411" s="7" t="s">
        <v>14196</v>
      </c>
      <c r="B1411" s="7" t="s">
        <v>2548</v>
      </c>
      <c r="C1411" s="7"/>
      <c r="D1411" s="7" t="s">
        <v>2545</v>
      </c>
      <c r="E1411" s="7" t="s">
        <v>9175</v>
      </c>
      <c r="F1411" s="7" t="s">
        <v>14197</v>
      </c>
      <c r="G1411" s="296" t="s">
        <v>14198</v>
      </c>
      <c r="I1411" s="7"/>
      <c r="J1411" s="7" t="s">
        <v>99</v>
      </c>
      <c r="K1411" s="7" t="s">
        <v>228</v>
      </c>
      <c r="L1411" s="7" t="s">
        <v>19</v>
      </c>
      <c r="M1411" s="7" t="s">
        <v>14199</v>
      </c>
      <c r="N1411" s="7" t="s">
        <v>14199</v>
      </c>
    </row>
    <row r="1412" ht="22.5" customHeight="1">
      <c r="A1412" s="7" t="s">
        <v>14200</v>
      </c>
      <c r="B1412" s="7" t="s">
        <v>2548</v>
      </c>
      <c r="C1412" s="7"/>
      <c r="D1412" s="7" t="s">
        <v>2545</v>
      </c>
      <c r="E1412" s="7" t="s">
        <v>9175</v>
      </c>
      <c r="F1412" s="7" t="s">
        <v>14201</v>
      </c>
      <c r="G1412" s="296" t="s">
        <v>14202</v>
      </c>
      <c r="I1412" s="7"/>
      <c r="J1412" s="7" t="s">
        <v>99</v>
      </c>
      <c r="K1412" s="7" t="s">
        <v>228</v>
      </c>
      <c r="L1412" s="7" t="s">
        <v>20</v>
      </c>
      <c r="M1412" s="7" t="s">
        <v>14203</v>
      </c>
      <c r="N1412" s="7" t="s">
        <v>14203</v>
      </c>
    </row>
    <row r="1413" ht="22.5" customHeight="1">
      <c r="A1413" s="7" t="s">
        <v>14204</v>
      </c>
      <c r="B1413" s="7" t="s">
        <v>2548</v>
      </c>
      <c r="C1413" s="7"/>
      <c r="D1413" s="7" t="s">
        <v>2545</v>
      </c>
      <c r="E1413" s="7" t="s">
        <v>9175</v>
      </c>
      <c r="F1413" s="7" t="s">
        <v>14205</v>
      </c>
      <c r="G1413" s="296" t="s">
        <v>14206</v>
      </c>
      <c r="I1413" s="7"/>
      <c r="J1413" s="7" t="s">
        <v>99</v>
      </c>
      <c r="K1413" s="7" t="s">
        <v>228</v>
      </c>
      <c r="L1413" s="7" t="s">
        <v>22</v>
      </c>
      <c r="M1413" s="7" t="s">
        <v>14207</v>
      </c>
      <c r="N1413" s="7" t="s">
        <v>14207</v>
      </c>
    </row>
    <row r="1414" ht="22.5" customHeight="1">
      <c r="A1414" s="7" t="s">
        <v>14208</v>
      </c>
      <c r="B1414" s="7" t="s">
        <v>2548</v>
      </c>
      <c r="C1414" s="7"/>
      <c r="D1414" s="7" t="s">
        <v>2545</v>
      </c>
      <c r="E1414" s="7" t="s">
        <v>9175</v>
      </c>
      <c r="F1414" s="7" t="s">
        <v>14209</v>
      </c>
      <c r="G1414" s="296" t="s">
        <v>14210</v>
      </c>
      <c r="I1414" s="7"/>
      <c r="J1414" s="7" t="s">
        <v>99</v>
      </c>
      <c r="K1414" s="7" t="s">
        <v>228</v>
      </c>
      <c r="L1414" s="7" t="s">
        <v>23</v>
      </c>
      <c r="M1414" s="7" t="s">
        <v>14211</v>
      </c>
      <c r="N1414" s="7" t="s">
        <v>14211</v>
      </c>
    </row>
    <row r="1415" ht="22.5" customHeight="1">
      <c r="A1415" s="7" t="s">
        <v>14212</v>
      </c>
      <c r="B1415" s="7" t="s">
        <v>2548</v>
      </c>
      <c r="C1415" s="7"/>
      <c r="D1415" s="7" t="s">
        <v>2545</v>
      </c>
      <c r="E1415" s="7" t="s">
        <v>9175</v>
      </c>
      <c r="F1415" s="7" t="s">
        <v>14213</v>
      </c>
      <c r="G1415" s="296" t="s">
        <v>14214</v>
      </c>
      <c r="I1415" s="7"/>
      <c r="J1415" s="7" t="s">
        <v>99</v>
      </c>
      <c r="K1415" s="7" t="s">
        <v>228</v>
      </c>
      <c r="L1415" s="7" t="s">
        <v>26</v>
      </c>
      <c r="M1415" s="7" t="s">
        <v>14215</v>
      </c>
      <c r="N1415" s="7" t="s">
        <v>14215</v>
      </c>
    </row>
    <row r="1416" ht="22.5" customHeight="1">
      <c r="A1416" s="7" t="s">
        <v>14216</v>
      </c>
      <c r="B1416" s="7" t="s">
        <v>2548</v>
      </c>
      <c r="C1416" s="7"/>
      <c r="D1416" s="7" t="s">
        <v>2545</v>
      </c>
      <c r="E1416" s="7" t="s">
        <v>9175</v>
      </c>
      <c r="F1416" s="7" t="s">
        <v>14217</v>
      </c>
      <c r="G1416" s="296" t="s">
        <v>14218</v>
      </c>
      <c r="I1416" s="7"/>
      <c r="J1416" s="7" t="s">
        <v>99</v>
      </c>
      <c r="K1416" s="7" t="s">
        <v>228</v>
      </c>
      <c r="L1416" s="7" t="s">
        <v>29</v>
      </c>
      <c r="M1416" s="7" t="s">
        <v>14219</v>
      </c>
      <c r="N1416" s="7" t="s">
        <v>14219</v>
      </c>
    </row>
    <row r="1417" ht="22.5" customHeight="1">
      <c r="A1417" s="7" t="s">
        <v>14220</v>
      </c>
      <c r="B1417" s="7" t="s">
        <v>2548</v>
      </c>
      <c r="C1417" s="7"/>
      <c r="D1417" s="7" t="s">
        <v>2545</v>
      </c>
      <c r="E1417" s="7" t="s">
        <v>9175</v>
      </c>
      <c r="F1417" s="7" t="s">
        <v>14221</v>
      </c>
      <c r="G1417" s="296" t="s">
        <v>14222</v>
      </c>
      <c r="I1417" s="7"/>
      <c r="J1417" s="7" t="s">
        <v>99</v>
      </c>
      <c r="K1417" s="7" t="s">
        <v>228</v>
      </c>
      <c r="L1417" s="7" t="s">
        <v>30</v>
      </c>
      <c r="M1417" s="7" t="s">
        <v>14223</v>
      </c>
      <c r="N1417" s="7" t="s">
        <v>14223</v>
      </c>
    </row>
    <row r="1418" ht="22.5" customHeight="1">
      <c r="A1418" s="7" t="s">
        <v>14224</v>
      </c>
      <c r="B1418" s="7" t="s">
        <v>2548</v>
      </c>
      <c r="C1418" s="7"/>
      <c r="D1418" s="7" t="s">
        <v>2545</v>
      </c>
      <c r="E1418" s="7" t="s">
        <v>9165</v>
      </c>
      <c r="F1418" s="7" t="s">
        <v>14225</v>
      </c>
      <c r="G1418" s="296" t="s">
        <v>14226</v>
      </c>
      <c r="I1418" s="7"/>
      <c r="J1418" s="7" t="s">
        <v>178</v>
      </c>
      <c r="K1418" s="7" t="s">
        <v>258</v>
      </c>
      <c r="L1418" s="7" t="s">
        <v>10</v>
      </c>
      <c r="M1418" s="7" t="s">
        <v>14227</v>
      </c>
      <c r="N1418" s="7" t="s">
        <v>14227</v>
      </c>
    </row>
    <row r="1419" ht="22.5" customHeight="1">
      <c r="A1419" s="7" t="s">
        <v>14228</v>
      </c>
      <c r="B1419" s="7" t="s">
        <v>2548</v>
      </c>
      <c r="C1419" s="7"/>
      <c r="D1419" s="7" t="s">
        <v>2545</v>
      </c>
      <c r="E1419" s="7" t="s">
        <v>9165</v>
      </c>
      <c r="F1419" s="7" t="s">
        <v>14229</v>
      </c>
      <c r="G1419" s="296" t="s">
        <v>14230</v>
      </c>
      <c r="I1419" s="7"/>
      <c r="J1419" s="7" t="s">
        <v>178</v>
      </c>
      <c r="K1419" s="7" t="s">
        <v>258</v>
      </c>
      <c r="L1419" s="7" t="s">
        <v>14</v>
      </c>
      <c r="M1419" s="7" t="s">
        <v>14231</v>
      </c>
      <c r="N1419" s="7" t="s">
        <v>14231</v>
      </c>
    </row>
    <row r="1420" ht="22.5" customHeight="1">
      <c r="A1420" s="7" t="s">
        <v>14232</v>
      </c>
      <c r="B1420" s="7" t="s">
        <v>2548</v>
      </c>
      <c r="C1420" s="7"/>
      <c r="D1420" s="7" t="s">
        <v>2545</v>
      </c>
      <c r="E1420" s="7" t="s">
        <v>9165</v>
      </c>
      <c r="F1420" s="7" t="s">
        <v>14233</v>
      </c>
      <c r="G1420" s="296" t="s">
        <v>14234</v>
      </c>
      <c r="I1420" s="7"/>
      <c r="J1420" s="7" t="s">
        <v>178</v>
      </c>
      <c r="K1420" s="7" t="s">
        <v>258</v>
      </c>
      <c r="L1420" s="7" t="s">
        <v>15</v>
      </c>
      <c r="M1420" s="7" t="s">
        <v>14235</v>
      </c>
      <c r="N1420" s="7" t="s">
        <v>14235</v>
      </c>
    </row>
    <row r="1421" ht="22.5" customHeight="1">
      <c r="A1421" s="7" t="s">
        <v>14236</v>
      </c>
      <c r="B1421" s="7" t="s">
        <v>2548</v>
      </c>
      <c r="C1421" s="7"/>
      <c r="D1421" s="7" t="s">
        <v>2545</v>
      </c>
      <c r="E1421" s="7" t="s">
        <v>9165</v>
      </c>
      <c r="F1421" s="7" t="s">
        <v>14237</v>
      </c>
      <c r="G1421" s="296" t="s">
        <v>14238</v>
      </c>
      <c r="I1421" s="7"/>
      <c r="J1421" s="7" t="s">
        <v>178</v>
      </c>
      <c r="K1421" s="7" t="s">
        <v>258</v>
      </c>
      <c r="L1421" s="7" t="s">
        <v>17</v>
      </c>
      <c r="M1421" s="7" t="s">
        <v>14239</v>
      </c>
      <c r="N1421" s="7" t="s">
        <v>14239</v>
      </c>
    </row>
    <row r="1422" ht="22.5" customHeight="1">
      <c r="A1422" s="7" t="s">
        <v>14240</v>
      </c>
      <c r="B1422" s="7" t="s">
        <v>2548</v>
      </c>
      <c r="C1422" s="7"/>
      <c r="D1422" s="7" t="s">
        <v>2545</v>
      </c>
      <c r="E1422" s="7" t="s">
        <v>9165</v>
      </c>
      <c r="F1422" s="7" t="s">
        <v>14241</v>
      </c>
      <c r="G1422" s="296" t="s">
        <v>14242</v>
      </c>
      <c r="I1422" s="7"/>
      <c r="J1422" s="7" t="s">
        <v>178</v>
      </c>
      <c r="K1422" s="7" t="s">
        <v>258</v>
      </c>
      <c r="L1422" s="7" t="s">
        <v>19</v>
      </c>
      <c r="M1422" s="7" t="s">
        <v>14243</v>
      </c>
      <c r="N1422" s="7" t="s">
        <v>14243</v>
      </c>
    </row>
    <row r="1423" ht="22.5" customHeight="1">
      <c r="A1423" s="7" t="s">
        <v>14244</v>
      </c>
      <c r="B1423" s="7" t="s">
        <v>2548</v>
      </c>
      <c r="C1423" s="7"/>
      <c r="D1423" s="7" t="s">
        <v>2545</v>
      </c>
      <c r="E1423" s="7" t="s">
        <v>9165</v>
      </c>
      <c r="F1423" s="7" t="s">
        <v>14245</v>
      </c>
      <c r="G1423" s="296" t="s">
        <v>14246</v>
      </c>
      <c r="I1423" s="7"/>
      <c r="J1423" s="7" t="s">
        <v>178</v>
      </c>
      <c r="K1423" s="7" t="s">
        <v>258</v>
      </c>
      <c r="L1423" s="7" t="s">
        <v>20</v>
      </c>
      <c r="M1423" s="7" t="s">
        <v>14247</v>
      </c>
      <c r="N1423" s="7" t="s">
        <v>14247</v>
      </c>
    </row>
    <row r="1424" ht="22.5" customHeight="1">
      <c r="A1424" s="7" t="s">
        <v>14248</v>
      </c>
      <c r="B1424" s="7" t="s">
        <v>2548</v>
      </c>
      <c r="C1424" s="7"/>
      <c r="D1424" s="7" t="s">
        <v>2545</v>
      </c>
      <c r="E1424" s="7" t="s">
        <v>9165</v>
      </c>
      <c r="F1424" s="7" t="s">
        <v>14249</v>
      </c>
      <c r="G1424" s="296" t="s">
        <v>14250</v>
      </c>
      <c r="I1424" s="7"/>
      <c r="J1424" s="7" t="s">
        <v>178</v>
      </c>
      <c r="K1424" s="7" t="s">
        <v>258</v>
      </c>
      <c r="L1424" s="7" t="s">
        <v>21</v>
      </c>
      <c r="M1424" s="7" t="s">
        <v>14251</v>
      </c>
      <c r="N1424" s="7" t="s">
        <v>14251</v>
      </c>
    </row>
    <row r="1425" ht="22.5" customHeight="1">
      <c r="A1425" s="7" t="s">
        <v>14252</v>
      </c>
      <c r="B1425" s="7" t="s">
        <v>2548</v>
      </c>
      <c r="C1425" s="7"/>
      <c r="D1425" s="7" t="s">
        <v>2545</v>
      </c>
      <c r="E1425" s="7" t="s">
        <v>9165</v>
      </c>
      <c r="F1425" s="7" t="s">
        <v>14253</v>
      </c>
      <c r="G1425" s="296" t="s">
        <v>14254</v>
      </c>
      <c r="I1425" s="7"/>
      <c r="J1425" s="7" t="s">
        <v>178</v>
      </c>
      <c r="K1425" s="7" t="s">
        <v>258</v>
      </c>
      <c r="L1425" s="7" t="s">
        <v>22</v>
      </c>
      <c r="M1425" s="7" t="s">
        <v>14255</v>
      </c>
      <c r="N1425" s="7" t="s">
        <v>14255</v>
      </c>
    </row>
    <row r="1426" ht="22.5" customHeight="1">
      <c r="A1426" s="7" t="s">
        <v>14256</v>
      </c>
      <c r="B1426" s="7" t="s">
        <v>2548</v>
      </c>
      <c r="C1426" s="7"/>
      <c r="D1426" s="7" t="s">
        <v>2545</v>
      </c>
      <c r="E1426" s="7" t="s">
        <v>9165</v>
      </c>
      <c r="F1426" s="7" t="s">
        <v>14257</v>
      </c>
      <c r="G1426" s="296" t="s">
        <v>14258</v>
      </c>
      <c r="I1426" s="7"/>
      <c r="J1426" s="7" t="s">
        <v>178</v>
      </c>
      <c r="K1426" s="7" t="s">
        <v>258</v>
      </c>
      <c r="L1426" s="7" t="s">
        <v>23</v>
      </c>
      <c r="M1426" s="7" t="s">
        <v>14259</v>
      </c>
      <c r="N1426" s="7" t="s">
        <v>14259</v>
      </c>
    </row>
    <row r="1427" ht="22.5" customHeight="1">
      <c r="A1427" s="7" t="s">
        <v>14260</v>
      </c>
      <c r="B1427" s="7" t="s">
        <v>2548</v>
      </c>
      <c r="C1427" s="7"/>
      <c r="D1427" s="7" t="s">
        <v>2545</v>
      </c>
      <c r="E1427" s="7" t="s">
        <v>9165</v>
      </c>
      <c r="F1427" s="7" t="s">
        <v>14261</v>
      </c>
      <c r="G1427" s="296" t="s">
        <v>14262</v>
      </c>
      <c r="I1427" s="7"/>
      <c r="J1427" s="7" t="s">
        <v>178</v>
      </c>
      <c r="K1427" s="7" t="s">
        <v>258</v>
      </c>
      <c r="L1427" s="7" t="s">
        <v>26</v>
      </c>
      <c r="M1427" s="7" t="s">
        <v>14263</v>
      </c>
      <c r="N1427" s="7" t="s">
        <v>14263</v>
      </c>
    </row>
    <row r="1428" ht="22.5" customHeight="1">
      <c r="A1428" s="7" t="s">
        <v>14264</v>
      </c>
      <c r="B1428" s="7" t="s">
        <v>2548</v>
      </c>
      <c r="C1428" s="7"/>
      <c r="D1428" s="7" t="s">
        <v>2545</v>
      </c>
      <c r="E1428" s="7" t="s">
        <v>9165</v>
      </c>
      <c r="F1428" s="7" t="s">
        <v>14265</v>
      </c>
      <c r="G1428" s="296" t="s">
        <v>14266</v>
      </c>
      <c r="I1428" s="7"/>
      <c r="J1428" s="7" t="s">
        <v>178</v>
      </c>
      <c r="K1428" s="7" t="s">
        <v>258</v>
      </c>
      <c r="L1428" s="7" t="s">
        <v>29</v>
      </c>
      <c r="M1428" s="7" t="s">
        <v>14267</v>
      </c>
      <c r="N1428" s="7" t="s">
        <v>14267</v>
      </c>
    </row>
    <row r="1429" ht="22.5" customHeight="1">
      <c r="A1429" s="7" t="s">
        <v>14268</v>
      </c>
      <c r="B1429" s="7" t="s">
        <v>2548</v>
      </c>
      <c r="C1429" s="7"/>
      <c r="D1429" s="7" t="s">
        <v>2545</v>
      </c>
      <c r="E1429" s="7" t="s">
        <v>9165</v>
      </c>
      <c r="F1429" s="7" t="s">
        <v>14269</v>
      </c>
      <c r="G1429" s="296" t="s">
        <v>14270</v>
      </c>
      <c r="I1429" s="7"/>
      <c r="J1429" s="7" t="s">
        <v>178</v>
      </c>
      <c r="K1429" s="7" t="s">
        <v>258</v>
      </c>
      <c r="L1429" s="7" t="s">
        <v>31</v>
      </c>
      <c r="M1429" s="7" t="s">
        <v>14271</v>
      </c>
      <c r="N1429" s="7" t="s">
        <v>14271</v>
      </c>
    </row>
    <row r="1430" ht="22.5" customHeight="1">
      <c r="A1430" s="7" t="s">
        <v>14272</v>
      </c>
      <c r="B1430" s="7" t="s">
        <v>2548</v>
      </c>
      <c r="C1430" s="7"/>
      <c r="D1430" s="7" t="s">
        <v>2545</v>
      </c>
      <c r="E1430" s="7" t="s">
        <v>9153</v>
      </c>
      <c r="F1430" s="7" t="s">
        <v>14273</v>
      </c>
      <c r="G1430" s="296" t="s">
        <v>14274</v>
      </c>
      <c r="I1430" s="7"/>
      <c r="J1430" s="7" t="s">
        <v>295</v>
      </c>
      <c r="K1430" s="7" t="s">
        <v>296</v>
      </c>
      <c r="L1430" s="7" t="s">
        <v>10</v>
      </c>
      <c r="M1430" s="7" t="s">
        <v>14275</v>
      </c>
      <c r="N1430" s="7" t="s">
        <v>14275</v>
      </c>
    </row>
    <row r="1431" ht="22.5" customHeight="1">
      <c r="A1431" s="7" t="s">
        <v>14276</v>
      </c>
      <c r="B1431" s="7" t="s">
        <v>2548</v>
      </c>
      <c r="C1431" s="7"/>
      <c r="D1431" s="7" t="s">
        <v>2545</v>
      </c>
      <c r="E1431" s="7" t="s">
        <v>9153</v>
      </c>
      <c r="F1431" s="7" t="s">
        <v>14277</v>
      </c>
      <c r="G1431" s="296" t="s">
        <v>14278</v>
      </c>
      <c r="I1431" s="7"/>
      <c r="J1431" s="7" t="s">
        <v>295</v>
      </c>
      <c r="K1431" s="7" t="s">
        <v>296</v>
      </c>
      <c r="L1431" s="7" t="s">
        <v>14</v>
      </c>
      <c r="M1431" s="7" t="s">
        <v>14279</v>
      </c>
      <c r="N1431" s="7" t="s">
        <v>14279</v>
      </c>
    </row>
    <row r="1432" ht="22.5" customHeight="1">
      <c r="A1432" s="7" t="s">
        <v>14280</v>
      </c>
      <c r="B1432" s="7" t="s">
        <v>2548</v>
      </c>
      <c r="C1432" s="7"/>
      <c r="D1432" s="7" t="s">
        <v>2545</v>
      </c>
      <c r="E1432" s="7" t="s">
        <v>9153</v>
      </c>
      <c r="F1432" s="7" t="s">
        <v>14281</v>
      </c>
      <c r="G1432" s="296" t="s">
        <v>14282</v>
      </c>
      <c r="I1432" s="7"/>
      <c r="J1432" s="7" t="s">
        <v>295</v>
      </c>
      <c r="K1432" s="7" t="s">
        <v>296</v>
      </c>
      <c r="L1432" s="7" t="s">
        <v>15</v>
      </c>
      <c r="M1432" s="7" t="s">
        <v>14283</v>
      </c>
      <c r="N1432" s="7" t="s">
        <v>14283</v>
      </c>
    </row>
    <row r="1433" ht="22.5" customHeight="1">
      <c r="A1433" s="7" t="s">
        <v>14284</v>
      </c>
      <c r="B1433" s="7" t="s">
        <v>2548</v>
      </c>
      <c r="C1433" s="7"/>
      <c r="D1433" s="7" t="s">
        <v>2545</v>
      </c>
      <c r="E1433" s="7" t="s">
        <v>9153</v>
      </c>
      <c r="F1433" s="7" t="s">
        <v>14285</v>
      </c>
      <c r="G1433" s="296" t="s">
        <v>14286</v>
      </c>
      <c r="I1433" s="7"/>
      <c r="J1433" s="7" t="s">
        <v>295</v>
      </c>
      <c r="K1433" s="7" t="s">
        <v>296</v>
      </c>
      <c r="L1433" s="7" t="s">
        <v>17</v>
      </c>
      <c r="M1433" s="7" t="s">
        <v>14287</v>
      </c>
      <c r="N1433" s="7" t="s">
        <v>14287</v>
      </c>
    </row>
    <row r="1434" ht="22.5" customHeight="1">
      <c r="A1434" s="7" t="s">
        <v>14288</v>
      </c>
      <c r="B1434" s="7" t="s">
        <v>2548</v>
      </c>
      <c r="C1434" s="7"/>
      <c r="D1434" s="7" t="s">
        <v>2545</v>
      </c>
      <c r="E1434" s="7" t="s">
        <v>9153</v>
      </c>
      <c r="F1434" s="7" t="s">
        <v>14289</v>
      </c>
      <c r="G1434" s="296" t="s">
        <v>14290</v>
      </c>
      <c r="I1434" s="7"/>
      <c r="J1434" s="7" t="s">
        <v>295</v>
      </c>
      <c r="K1434" s="7" t="s">
        <v>296</v>
      </c>
      <c r="L1434" s="7" t="s">
        <v>19</v>
      </c>
      <c r="M1434" s="7" t="s">
        <v>14291</v>
      </c>
      <c r="N1434" s="7" t="s">
        <v>14291</v>
      </c>
    </row>
    <row r="1435" ht="22.5" customHeight="1">
      <c r="A1435" s="7" t="s">
        <v>14292</v>
      </c>
      <c r="B1435" s="7" t="s">
        <v>2548</v>
      </c>
      <c r="C1435" s="7"/>
      <c r="D1435" s="7" t="s">
        <v>2545</v>
      </c>
      <c r="E1435" s="7" t="s">
        <v>9153</v>
      </c>
      <c r="F1435" s="7" t="s">
        <v>14293</v>
      </c>
      <c r="G1435" s="296" t="s">
        <v>14294</v>
      </c>
      <c r="I1435" s="7"/>
      <c r="J1435" s="7" t="s">
        <v>295</v>
      </c>
      <c r="K1435" s="7" t="s">
        <v>296</v>
      </c>
      <c r="L1435" s="7" t="s">
        <v>20</v>
      </c>
      <c r="M1435" s="7" t="s">
        <v>14295</v>
      </c>
      <c r="N1435" s="7" t="s">
        <v>14295</v>
      </c>
    </row>
    <row r="1436" ht="22.5" customHeight="1">
      <c r="A1436" s="7" t="s">
        <v>14296</v>
      </c>
      <c r="B1436" s="7" t="s">
        <v>2548</v>
      </c>
      <c r="C1436" s="7"/>
      <c r="D1436" s="7" t="s">
        <v>2545</v>
      </c>
      <c r="E1436" s="7" t="s">
        <v>9153</v>
      </c>
      <c r="F1436" s="7" t="s">
        <v>14297</v>
      </c>
      <c r="G1436" s="296" t="s">
        <v>14298</v>
      </c>
      <c r="I1436" s="7"/>
      <c r="J1436" s="7" t="s">
        <v>295</v>
      </c>
      <c r="K1436" s="7" t="s">
        <v>296</v>
      </c>
      <c r="L1436" s="7" t="s">
        <v>21</v>
      </c>
      <c r="M1436" s="7" t="s">
        <v>14299</v>
      </c>
      <c r="N1436" s="7" t="s">
        <v>14299</v>
      </c>
    </row>
    <row r="1437" ht="22.5" customHeight="1">
      <c r="A1437" s="7" t="s">
        <v>14300</v>
      </c>
      <c r="B1437" s="7" t="s">
        <v>2548</v>
      </c>
      <c r="C1437" s="7"/>
      <c r="D1437" s="7" t="s">
        <v>2545</v>
      </c>
      <c r="E1437" s="7" t="s">
        <v>9153</v>
      </c>
      <c r="F1437" s="7" t="s">
        <v>14301</v>
      </c>
      <c r="G1437" s="296" t="s">
        <v>14302</v>
      </c>
      <c r="I1437" s="7"/>
      <c r="J1437" s="7" t="s">
        <v>295</v>
      </c>
      <c r="K1437" s="7" t="s">
        <v>296</v>
      </c>
      <c r="L1437" s="7" t="s">
        <v>22</v>
      </c>
      <c r="M1437" s="7" t="s">
        <v>14303</v>
      </c>
      <c r="N1437" s="7" t="s">
        <v>14303</v>
      </c>
    </row>
    <row r="1438" ht="22.5" customHeight="1">
      <c r="A1438" s="7" t="s">
        <v>14304</v>
      </c>
      <c r="B1438" s="7" t="s">
        <v>2548</v>
      </c>
      <c r="C1438" s="7"/>
      <c r="D1438" s="7" t="s">
        <v>2545</v>
      </c>
      <c r="E1438" s="7" t="s">
        <v>9153</v>
      </c>
      <c r="F1438" s="7" t="s">
        <v>14305</v>
      </c>
      <c r="G1438" s="296" t="s">
        <v>14306</v>
      </c>
      <c r="I1438" s="7"/>
      <c r="J1438" s="7" t="s">
        <v>295</v>
      </c>
      <c r="K1438" s="7" t="s">
        <v>296</v>
      </c>
      <c r="L1438" s="7" t="s">
        <v>23</v>
      </c>
      <c r="M1438" s="7" t="s">
        <v>14307</v>
      </c>
      <c r="N1438" s="7" t="s">
        <v>14307</v>
      </c>
    </row>
    <row r="1439" ht="22.5" customHeight="1">
      <c r="A1439" s="7" t="s">
        <v>14308</v>
      </c>
      <c r="B1439" s="7" t="s">
        <v>2548</v>
      </c>
      <c r="C1439" s="7"/>
      <c r="D1439" s="7" t="s">
        <v>2545</v>
      </c>
      <c r="E1439" s="7" t="s">
        <v>9153</v>
      </c>
      <c r="F1439" s="7" t="s">
        <v>14309</v>
      </c>
      <c r="G1439" s="296" t="s">
        <v>14310</v>
      </c>
      <c r="I1439" s="7"/>
      <c r="J1439" s="7" t="s">
        <v>295</v>
      </c>
      <c r="K1439" s="7" t="s">
        <v>296</v>
      </c>
      <c r="L1439" s="7" t="s">
        <v>26</v>
      </c>
      <c r="M1439" s="7" t="s">
        <v>14311</v>
      </c>
      <c r="N1439" s="7" t="s">
        <v>14311</v>
      </c>
    </row>
    <row r="1440" ht="22.5" customHeight="1">
      <c r="A1440" s="7" t="s">
        <v>14312</v>
      </c>
      <c r="B1440" s="7" t="s">
        <v>2548</v>
      </c>
      <c r="C1440" s="7"/>
      <c r="D1440" s="7" t="s">
        <v>2545</v>
      </c>
      <c r="E1440" s="7" t="s">
        <v>9153</v>
      </c>
      <c r="F1440" s="7" t="s">
        <v>14313</v>
      </c>
      <c r="G1440" s="296" t="s">
        <v>14314</v>
      </c>
      <c r="I1440" s="7"/>
      <c r="J1440" s="7" t="s">
        <v>295</v>
      </c>
      <c r="K1440" s="7" t="s">
        <v>296</v>
      </c>
      <c r="L1440" s="7" t="s">
        <v>29</v>
      </c>
      <c r="M1440" s="7" t="s">
        <v>14315</v>
      </c>
      <c r="N1440" s="7" t="s">
        <v>14315</v>
      </c>
    </row>
    <row r="1441" ht="22.5" customHeight="1">
      <c r="A1441" s="7" t="s">
        <v>14316</v>
      </c>
      <c r="B1441" s="7" t="s">
        <v>2548</v>
      </c>
      <c r="C1441" s="7"/>
      <c r="D1441" s="7" t="s">
        <v>2545</v>
      </c>
      <c r="E1441" s="7" t="s">
        <v>9153</v>
      </c>
      <c r="F1441" s="7" t="s">
        <v>14317</v>
      </c>
      <c r="G1441" s="296" t="s">
        <v>14318</v>
      </c>
      <c r="I1441" s="7"/>
      <c r="J1441" s="7" t="s">
        <v>295</v>
      </c>
      <c r="K1441" s="7" t="s">
        <v>296</v>
      </c>
      <c r="L1441" s="7" t="s">
        <v>30</v>
      </c>
      <c r="M1441" s="7" t="s">
        <v>14319</v>
      </c>
      <c r="N1441" s="7" t="s">
        <v>14319</v>
      </c>
    </row>
    <row r="1442" ht="22.5" customHeight="1">
      <c r="A1442" s="7" t="s">
        <v>14320</v>
      </c>
      <c r="B1442" s="7" t="s">
        <v>2548</v>
      </c>
      <c r="C1442" s="7"/>
      <c r="D1442" s="7" t="s">
        <v>2545</v>
      </c>
      <c r="E1442" s="7" t="s">
        <v>9139</v>
      </c>
      <c r="F1442" s="7" t="s">
        <v>14321</v>
      </c>
      <c r="G1442" s="296" t="s">
        <v>14322</v>
      </c>
      <c r="I1442" s="7"/>
      <c r="J1442" s="7" t="s">
        <v>284</v>
      </c>
      <c r="K1442" s="7" t="s">
        <v>323</v>
      </c>
      <c r="L1442" s="7" t="s">
        <v>10</v>
      </c>
      <c r="M1442" s="7" t="s">
        <v>14323</v>
      </c>
      <c r="N1442" s="7" t="s">
        <v>14323</v>
      </c>
    </row>
    <row r="1443" ht="22.5" customHeight="1">
      <c r="A1443" s="7" t="s">
        <v>14324</v>
      </c>
      <c r="B1443" s="7" t="s">
        <v>2548</v>
      </c>
      <c r="C1443" s="7"/>
      <c r="D1443" s="7" t="s">
        <v>2545</v>
      </c>
      <c r="E1443" s="7" t="s">
        <v>9139</v>
      </c>
      <c r="F1443" s="7" t="s">
        <v>14325</v>
      </c>
      <c r="G1443" s="296" t="s">
        <v>14326</v>
      </c>
      <c r="I1443" s="7"/>
      <c r="J1443" s="7" t="s">
        <v>284</v>
      </c>
      <c r="K1443" s="7" t="s">
        <v>323</v>
      </c>
      <c r="L1443" s="7" t="s">
        <v>14</v>
      </c>
      <c r="M1443" s="7" t="s">
        <v>14327</v>
      </c>
      <c r="N1443" s="7" t="s">
        <v>14327</v>
      </c>
    </row>
    <row r="1444" ht="22.5" customHeight="1">
      <c r="A1444" s="7" t="s">
        <v>14328</v>
      </c>
      <c r="B1444" s="7" t="s">
        <v>2548</v>
      </c>
      <c r="C1444" s="7"/>
      <c r="D1444" s="7" t="s">
        <v>2545</v>
      </c>
      <c r="E1444" s="7" t="s">
        <v>9139</v>
      </c>
      <c r="F1444" s="7" t="s">
        <v>14329</v>
      </c>
      <c r="G1444" s="296" t="s">
        <v>14330</v>
      </c>
      <c r="I1444" s="7"/>
      <c r="J1444" s="7" t="s">
        <v>284</v>
      </c>
      <c r="K1444" s="7" t="s">
        <v>323</v>
      </c>
      <c r="L1444" s="7" t="s">
        <v>16</v>
      </c>
      <c r="M1444" s="7" t="s">
        <v>14331</v>
      </c>
      <c r="N1444" s="7" t="s">
        <v>14331</v>
      </c>
    </row>
    <row r="1445" ht="22.5" customHeight="1">
      <c r="A1445" s="7" t="s">
        <v>14332</v>
      </c>
      <c r="B1445" s="7" t="s">
        <v>2548</v>
      </c>
      <c r="C1445" s="7"/>
      <c r="D1445" s="7" t="s">
        <v>2545</v>
      </c>
      <c r="E1445" s="7" t="s">
        <v>9139</v>
      </c>
      <c r="F1445" s="7" t="s">
        <v>14333</v>
      </c>
      <c r="G1445" s="296" t="s">
        <v>14334</v>
      </c>
      <c r="I1445" s="7"/>
      <c r="J1445" s="7" t="s">
        <v>284</v>
      </c>
      <c r="K1445" s="7" t="s">
        <v>323</v>
      </c>
      <c r="L1445" s="7" t="s">
        <v>19</v>
      </c>
      <c r="M1445" s="7" t="s">
        <v>14335</v>
      </c>
      <c r="N1445" s="7" t="s">
        <v>14335</v>
      </c>
    </row>
    <row r="1446" ht="22.5" customHeight="1">
      <c r="A1446" s="7" t="s">
        <v>14336</v>
      </c>
      <c r="B1446" s="7" t="s">
        <v>2548</v>
      </c>
      <c r="C1446" s="7"/>
      <c r="D1446" s="7" t="s">
        <v>2545</v>
      </c>
      <c r="E1446" s="7" t="s">
        <v>9139</v>
      </c>
      <c r="F1446" s="7" t="s">
        <v>14337</v>
      </c>
      <c r="G1446" s="296" t="s">
        <v>14338</v>
      </c>
      <c r="I1446" s="7"/>
      <c r="J1446" s="7" t="s">
        <v>284</v>
      </c>
      <c r="K1446" s="7" t="s">
        <v>323</v>
      </c>
      <c r="L1446" s="7" t="s">
        <v>20</v>
      </c>
      <c r="M1446" s="7" t="s">
        <v>14339</v>
      </c>
      <c r="N1446" s="7" t="s">
        <v>14339</v>
      </c>
    </row>
    <row r="1447" ht="22.5" customHeight="1">
      <c r="A1447" s="7" t="s">
        <v>14340</v>
      </c>
      <c r="B1447" s="7" t="s">
        <v>2548</v>
      </c>
      <c r="C1447" s="7"/>
      <c r="D1447" s="7" t="s">
        <v>2545</v>
      </c>
      <c r="E1447" s="7" t="s">
        <v>9139</v>
      </c>
      <c r="F1447" s="7" t="s">
        <v>14341</v>
      </c>
      <c r="G1447" s="296" t="s">
        <v>14342</v>
      </c>
      <c r="I1447" s="7"/>
      <c r="J1447" s="7" t="s">
        <v>284</v>
      </c>
      <c r="K1447" s="7" t="s">
        <v>323</v>
      </c>
      <c r="L1447" s="7" t="s">
        <v>21</v>
      </c>
      <c r="M1447" s="7" t="s">
        <v>14343</v>
      </c>
      <c r="N1447" s="7" t="s">
        <v>14343</v>
      </c>
    </row>
    <row r="1448" ht="22.5" customHeight="1">
      <c r="A1448" s="7" t="s">
        <v>14344</v>
      </c>
      <c r="B1448" s="7" t="s">
        <v>2548</v>
      </c>
      <c r="C1448" s="7"/>
      <c r="D1448" s="7" t="s">
        <v>2545</v>
      </c>
      <c r="E1448" s="7" t="s">
        <v>9139</v>
      </c>
      <c r="F1448" s="7" t="s">
        <v>14345</v>
      </c>
      <c r="G1448" s="296" t="s">
        <v>14346</v>
      </c>
      <c r="I1448" s="7"/>
      <c r="J1448" s="7" t="s">
        <v>284</v>
      </c>
      <c r="K1448" s="7" t="s">
        <v>323</v>
      </c>
      <c r="L1448" s="7" t="s">
        <v>22</v>
      </c>
      <c r="M1448" s="7" t="s">
        <v>14347</v>
      </c>
      <c r="N1448" s="7" t="s">
        <v>14347</v>
      </c>
    </row>
    <row r="1449" ht="22.5" customHeight="1">
      <c r="A1449" s="7" t="s">
        <v>14348</v>
      </c>
      <c r="B1449" s="7" t="s">
        <v>2548</v>
      </c>
      <c r="C1449" s="7"/>
      <c r="D1449" s="7" t="s">
        <v>2545</v>
      </c>
      <c r="E1449" s="7" t="s">
        <v>9139</v>
      </c>
      <c r="F1449" s="7" t="s">
        <v>14349</v>
      </c>
      <c r="G1449" s="296" t="s">
        <v>14350</v>
      </c>
      <c r="I1449" s="7"/>
      <c r="J1449" s="7" t="s">
        <v>284</v>
      </c>
      <c r="K1449" s="7" t="s">
        <v>323</v>
      </c>
      <c r="L1449" s="7" t="s">
        <v>23</v>
      </c>
      <c r="M1449" s="7" t="s">
        <v>14351</v>
      </c>
      <c r="N1449" s="7" t="s">
        <v>14351</v>
      </c>
    </row>
    <row r="1450" ht="22.5" customHeight="1">
      <c r="A1450" s="7" t="s">
        <v>14352</v>
      </c>
      <c r="B1450" s="7" t="s">
        <v>2548</v>
      </c>
      <c r="C1450" s="7"/>
      <c r="D1450" s="7" t="s">
        <v>2545</v>
      </c>
      <c r="E1450" s="7" t="s">
        <v>9139</v>
      </c>
      <c r="F1450" s="7" t="s">
        <v>14353</v>
      </c>
      <c r="G1450" s="296" t="s">
        <v>14354</v>
      </c>
      <c r="I1450" s="7"/>
      <c r="J1450" s="7" t="s">
        <v>284</v>
      </c>
      <c r="K1450" s="7" t="s">
        <v>323</v>
      </c>
      <c r="L1450" s="7" t="s">
        <v>26</v>
      </c>
      <c r="M1450" s="7" t="s">
        <v>14355</v>
      </c>
      <c r="N1450" s="7" t="s">
        <v>14355</v>
      </c>
    </row>
    <row r="1451" ht="22.5" customHeight="1">
      <c r="A1451" s="7" t="s">
        <v>14356</v>
      </c>
      <c r="B1451" s="7" t="s">
        <v>2548</v>
      </c>
      <c r="C1451" s="7"/>
      <c r="D1451" s="7" t="s">
        <v>2545</v>
      </c>
      <c r="E1451" s="7" t="s">
        <v>9139</v>
      </c>
      <c r="F1451" s="7" t="s">
        <v>14357</v>
      </c>
      <c r="G1451" s="296" t="s">
        <v>14358</v>
      </c>
      <c r="I1451" s="7"/>
      <c r="J1451" s="7" t="s">
        <v>284</v>
      </c>
      <c r="K1451" s="7" t="s">
        <v>323</v>
      </c>
      <c r="L1451" s="7" t="s">
        <v>29</v>
      </c>
      <c r="M1451" s="7" t="s">
        <v>14359</v>
      </c>
      <c r="N1451" s="7" t="s">
        <v>14359</v>
      </c>
    </row>
    <row r="1452" ht="22.5" customHeight="1">
      <c r="A1452" s="7" t="s">
        <v>14360</v>
      </c>
      <c r="B1452" s="7" t="s">
        <v>2548</v>
      </c>
      <c r="C1452" s="7"/>
      <c r="D1452" s="7" t="s">
        <v>2545</v>
      </c>
      <c r="E1452" s="7" t="s">
        <v>9125</v>
      </c>
      <c r="F1452" s="7" t="s">
        <v>14361</v>
      </c>
      <c r="G1452" s="296" t="s">
        <v>14362</v>
      </c>
      <c r="I1452" s="7"/>
      <c r="J1452" s="7" t="s">
        <v>143</v>
      </c>
      <c r="K1452" s="7" t="s">
        <v>345</v>
      </c>
      <c r="L1452" s="7" t="s">
        <v>10</v>
      </c>
      <c r="M1452" s="7" t="s">
        <v>14363</v>
      </c>
      <c r="N1452" s="7" t="s">
        <v>14363</v>
      </c>
    </row>
    <row r="1453" ht="22.5" customHeight="1">
      <c r="A1453" s="7" t="s">
        <v>14364</v>
      </c>
      <c r="B1453" s="7" t="s">
        <v>2548</v>
      </c>
      <c r="C1453" s="7"/>
      <c r="D1453" s="7" t="s">
        <v>2545</v>
      </c>
      <c r="E1453" s="7" t="s">
        <v>9125</v>
      </c>
      <c r="F1453" s="7" t="s">
        <v>14365</v>
      </c>
      <c r="G1453" s="296" t="s">
        <v>14366</v>
      </c>
      <c r="I1453" s="7"/>
      <c r="J1453" s="7" t="s">
        <v>143</v>
      </c>
      <c r="K1453" s="7" t="s">
        <v>345</v>
      </c>
      <c r="L1453" s="7" t="s">
        <v>14</v>
      </c>
      <c r="M1453" s="7" t="s">
        <v>14367</v>
      </c>
      <c r="N1453" s="7" t="s">
        <v>14367</v>
      </c>
    </row>
    <row r="1454" ht="22.5" customHeight="1">
      <c r="A1454" s="7" t="s">
        <v>14368</v>
      </c>
      <c r="B1454" s="7" t="s">
        <v>2548</v>
      </c>
      <c r="C1454" s="7"/>
      <c r="D1454" s="7" t="s">
        <v>2545</v>
      </c>
      <c r="E1454" s="7" t="s">
        <v>9125</v>
      </c>
      <c r="F1454" s="7" t="s">
        <v>14369</v>
      </c>
      <c r="G1454" s="296" t="s">
        <v>14370</v>
      </c>
      <c r="I1454" s="7"/>
      <c r="J1454" s="7" t="s">
        <v>143</v>
      </c>
      <c r="K1454" s="7" t="s">
        <v>345</v>
      </c>
      <c r="L1454" s="7" t="s">
        <v>16</v>
      </c>
      <c r="M1454" s="7" t="s">
        <v>14371</v>
      </c>
      <c r="N1454" s="7" t="s">
        <v>14371</v>
      </c>
    </row>
    <row r="1455" ht="22.5" customHeight="1">
      <c r="A1455" s="7" t="s">
        <v>14372</v>
      </c>
      <c r="B1455" s="7" t="s">
        <v>2548</v>
      </c>
      <c r="C1455" s="7"/>
      <c r="D1455" s="7" t="s">
        <v>2545</v>
      </c>
      <c r="E1455" s="7" t="s">
        <v>9125</v>
      </c>
      <c r="F1455" s="7" t="s">
        <v>14373</v>
      </c>
      <c r="G1455" s="296" t="s">
        <v>14374</v>
      </c>
      <c r="I1455" s="7"/>
      <c r="J1455" s="7" t="s">
        <v>143</v>
      </c>
      <c r="K1455" s="7" t="s">
        <v>345</v>
      </c>
      <c r="L1455" s="7" t="s">
        <v>19</v>
      </c>
      <c r="M1455" s="7" t="s">
        <v>14375</v>
      </c>
      <c r="N1455" s="7" t="s">
        <v>14375</v>
      </c>
    </row>
    <row r="1456" ht="22.5" customHeight="1">
      <c r="A1456" s="7" t="s">
        <v>14376</v>
      </c>
      <c r="B1456" s="7" t="s">
        <v>2548</v>
      </c>
      <c r="C1456" s="7"/>
      <c r="D1456" s="7" t="s">
        <v>2545</v>
      </c>
      <c r="E1456" s="7" t="s">
        <v>9125</v>
      </c>
      <c r="F1456" s="7" t="s">
        <v>14377</v>
      </c>
      <c r="G1456" s="296" t="s">
        <v>14378</v>
      </c>
      <c r="I1456" s="7"/>
      <c r="J1456" s="7" t="s">
        <v>143</v>
      </c>
      <c r="K1456" s="7" t="s">
        <v>345</v>
      </c>
      <c r="L1456" s="7" t="s">
        <v>20</v>
      </c>
      <c r="M1456" s="7" t="s">
        <v>14379</v>
      </c>
      <c r="N1456" s="7" t="s">
        <v>14379</v>
      </c>
    </row>
    <row r="1457" ht="22.5" customHeight="1">
      <c r="A1457" s="7" t="s">
        <v>14380</v>
      </c>
      <c r="B1457" s="7" t="s">
        <v>2548</v>
      </c>
      <c r="C1457" s="7"/>
      <c r="D1457" s="7" t="s">
        <v>2545</v>
      </c>
      <c r="E1457" s="7" t="s">
        <v>9125</v>
      </c>
      <c r="F1457" s="7" t="s">
        <v>14381</v>
      </c>
      <c r="G1457" s="296" t="s">
        <v>14382</v>
      </c>
      <c r="I1457" s="7"/>
      <c r="J1457" s="7" t="s">
        <v>143</v>
      </c>
      <c r="K1457" s="7" t="s">
        <v>345</v>
      </c>
      <c r="L1457" s="7" t="s">
        <v>22</v>
      </c>
      <c r="M1457" s="7" t="s">
        <v>14383</v>
      </c>
      <c r="N1457" s="7" t="s">
        <v>14383</v>
      </c>
    </row>
    <row r="1458" ht="22.5" customHeight="1">
      <c r="A1458" s="7" t="s">
        <v>14384</v>
      </c>
      <c r="B1458" s="7" t="s">
        <v>2548</v>
      </c>
      <c r="C1458" s="7"/>
      <c r="D1458" s="7" t="s">
        <v>2545</v>
      </c>
      <c r="E1458" s="7" t="s">
        <v>9125</v>
      </c>
      <c r="F1458" s="7" t="s">
        <v>14385</v>
      </c>
      <c r="G1458" s="296" t="s">
        <v>14386</v>
      </c>
      <c r="I1458" s="7"/>
      <c r="J1458" s="7" t="s">
        <v>143</v>
      </c>
      <c r="K1458" s="7" t="s">
        <v>345</v>
      </c>
      <c r="L1458" s="7" t="s">
        <v>26</v>
      </c>
      <c r="M1458" s="7" t="s">
        <v>14387</v>
      </c>
      <c r="N1458" s="7" t="s">
        <v>14387</v>
      </c>
    </row>
    <row r="1459" ht="22.5" customHeight="1">
      <c r="A1459" s="7" t="s">
        <v>14388</v>
      </c>
      <c r="B1459" s="7" t="s">
        <v>2548</v>
      </c>
      <c r="C1459" s="7"/>
      <c r="D1459" s="7" t="s">
        <v>2545</v>
      </c>
      <c r="E1459" s="7" t="s">
        <v>9125</v>
      </c>
      <c r="F1459" s="7" t="s">
        <v>14389</v>
      </c>
      <c r="G1459" s="296" t="s">
        <v>14390</v>
      </c>
      <c r="I1459" s="7"/>
      <c r="J1459" s="7" t="s">
        <v>143</v>
      </c>
      <c r="K1459" s="7" t="s">
        <v>345</v>
      </c>
      <c r="L1459" s="7" t="s">
        <v>27</v>
      </c>
      <c r="M1459" s="7" t="s">
        <v>14391</v>
      </c>
      <c r="N1459" s="7" t="s">
        <v>14391</v>
      </c>
    </row>
    <row r="1460" ht="22.5" customHeight="1">
      <c r="A1460" s="7" t="s">
        <v>14392</v>
      </c>
      <c r="B1460" s="7" t="s">
        <v>2548</v>
      </c>
      <c r="C1460" s="7"/>
      <c r="D1460" s="7" t="s">
        <v>2545</v>
      </c>
      <c r="E1460" s="7" t="s">
        <v>9125</v>
      </c>
      <c r="F1460" s="7" t="s">
        <v>14393</v>
      </c>
      <c r="G1460" s="296" t="s">
        <v>14394</v>
      </c>
      <c r="I1460" s="7"/>
      <c r="J1460" s="7" t="s">
        <v>143</v>
      </c>
      <c r="K1460" s="7" t="s">
        <v>345</v>
      </c>
      <c r="L1460" s="7" t="s">
        <v>29</v>
      </c>
      <c r="M1460" s="7" t="s">
        <v>14395</v>
      </c>
      <c r="N1460" s="7" t="s">
        <v>14395</v>
      </c>
    </row>
    <row r="1461" ht="22.5" customHeight="1">
      <c r="A1461" s="7" t="s">
        <v>14396</v>
      </c>
      <c r="B1461" s="7" t="s">
        <v>2548</v>
      </c>
      <c r="C1461" s="7"/>
      <c r="D1461" s="7" t="s">
        <v>2545</v>
      </c>
      <c r="E1461" s="7" t="s">
        <v>9125</v>
      </c>
      <c r="F1461" s="7" t="s">
        <v>14397</v>
      </c>
      <c r="G1461" s="296" t="s">
        <v>14398</v>
      </c>
      <c r="I1461" s="7"/>
      <c r="J1461" s="7" t="s">
        <v>143</v>
      </c>
      <c r="K1461" s="7" t="s">
        <v>345</v>
      </c>
      <c r="L1461" s="7" t="s">
        <v>30</v>
      </c>
      <c r="M1461" s="7" t="s">
        <v>14399</v>
      </c>
      <c r="N1461" s="7" t="s">
        <v>14399</v>
      </c>
    </row>
    <row r="1462" ht="22.5" customHeight="1">
      <c r="A1462" s="7" t="s">
        <v>14400</v>
      </c>
      <c r="B1462" s="7" t="s">
        <v>2548</v>
      </c>
      <c r="C1462" s="7"/>
      <c r="D1462" s="7" t="s">
        <v>2545</v>
      </c>
      <c r="E1462" s="7" t="s">
        <v>9114</v>
      </c>
      <c r="F1462" s="7" t="s">
        <v>14401</v>
      </c>
      <c r="G1462" s="296" t="s">
        <v>14402</v>
      </c>
      <c r="I1462" s="7"/>
      <c r="J1462" s="7" t="s">
        <v>370</v>
      </c>
      <c r="K1462" s="7" t="s">
        <v>153</v>
      </c>
      <c r="L1462" s="7" t="s">
        <v>10</v>
      </c>
      <c r="M1462" s="7" t="s">
        <v>14403</v>
      </c>
      <c r="N1462" s="7" t="s">
        <v>14403</v>
      </c>
    </row>
    <row r="1463" ht="22.5" customHeight="1">
      <c r="A1463" s="7" t="s">
        <v>14404</v>
      </c>
      <c r="B1463" s="7" t="s">
        <v>2548</v>
      </c>
      <c r="C1463" s="7"/>
      <c r="D1463" s="7" t="s">
        <v>2545</v>
      </c>
      <c r="E1463" s="7" t="s">
        <v>9114</v>
      </c>
      <c r="F1463" s="7" t="s">
        <v>14405</v>
      </c>
      <c r="G1463" s="296" t="s">
        <v>14406</v>
      </c>
      <c r="I1463" s="7"/>
      <c r="J1463" s="7" t="s">
        <v>370</v>
      </c>
      <c r="K1463" s="7" t="s">
        <v>153</v>
      </c>
      <c r="L1463" s="7" t="s">
        <v>14</v>
      </c>
      <c r="M1463" s="7" t="s">
        <v>14407</v>
      </c>
      <c r="N1463" s="7" t="s">
        <v>14407</v>
      </c>
    </row>
    <row r="1464" ht="22.5" customHeight="1">
      <c r="A1464" s="7" t="s">
        <v>14408</v>
      </c>
      <c r="B1464" s="7" t="s">
        <v>2548</v>
      </c>
      <c r="C1464" s="7"/>
      <c r="D1464" s="7" t="s">
        <v>2545</v>
      </c>
      <c r="E1464" s="7" t="s">
        <v>9114</v>
      </c>
      <c r="F1464" s="7" t="s">
        <v>14409</v>
      </c>
      <c r="G1464" s="296" t="s">
        <v>14410</v>
      </c>
      <c r="I1464" s="7"/>
      <c r="J1464" s="7" t="s">
        <v>370</v>
      </c>
      <c r="K1464" s="7" t="s">
        <v>153</v>
      </c>
      <c r="L1464" s="7" t="s">
        <v>15</v>
      </c>
      <c r="M1464" s="7" t="s">
        <v>14411</v>
      </c>
      <c r="N1464" s="7" t="s">
        <v>14411</v>
      </c>
    </row>
    <row r="1465" ht="22.5" customHeight="1">
      <c r="A1465" s="7" t="s">
        <v>14412</v>
      </c>
      <c r="B1465" s="7" t="s">
        <v>2548</v>
      </c>
      <c r="C1465" s="7"/>
      <c r="D1465" s="7" t="s">
        <v>2545</v>
      </c>
      <c r="E1465" s="7" t="s">
        <v>9114</v>
      </c>
      <c r="F1465" s="7" t="s">
        <v>14413</v>
      </c>
      <c r="G1465" s="296" t="s">
        <v>14414</v>
      </c>
      <c r="I1465" s="7"/>
      <c r="J1465" s="7" t="s">
        <v>370</v>
      </c>
      <c r="K1465" s="7" t="s">
        <v>153</v>
      </c>
      <c r="L1465" s="7" t="s">
        <v>17</v>
      </c>
      <c r="M1465" s="7" t="s">
        <v>14415</v>
      </c>
      <c r="N1465" s="7" t="s">
        <v>14415</v>
      </c>
    </row>
    <row r="1466" ht="22.5" customHeight="1">
      <c r="A1466" s="7" t="s">
        <v>14416</v>
      </c>
      <c r="B1466" s="7" t="s">
        <v>2548</v>
      </c>
      <c r="C1466" s="7"/>
      <c r="D1466" s="7" t="s">
        <v>2545</v>
      </c>
      <c r="E1466" s="7" t="s">
        <v>9114</v>
      </c>
      <c r="F1466" s="7" t="s">
        <v>14417</v>
      </c>
      <c r="G1466" s="296" t="s">
        <v>14418</v>
      </c>
      <c r="I1466" s="7"/>
      <c r="J1466" s="7" t="s">
        <v>370</v>
      </c>
      <c r="K1466" s="7" t="s">
        <v>153</v>
      </c>
      <c r="L1466" s="7" t="s">
        <v>19</v>
      </c>
      <c r="M1466" s="7" t="s">
        <v>14419</v>
      </c>
      <c r="N1466" s="7" t="s">
        <v>14419</v>
      </c>
    </row>
    <row r="1467" ht="22.5" customHeight="1">
      <c r="A1467" s="7" t="s">
        <v>14420</v>
      </c>
      <c r="B1467" s="7" t="s">
        <v>2548</v>
      </c>
      <c r="C1467" s="7"/>
      <c r="D1467" s="7" t="s">
        <v>2545</v>
      </c>
      <c r="E1467" s="7" t="s">
        <v>9114</v>
      </c>
      <c r="F1467" s="7" t="s">
        <v>14421</v>
      </c>
      <c r="G1467" s="296" t="s">
        <v>14422</v>
      </c>
      <c r="I1467" s="7"/>
      <c r="J1467" s="7" t="s">
        <v>370</v>
      </c>
      <c r="K1467" s="7" t="s">
        <v>153</v>
      </c>
      <c r="L1467" s="7" t="s">
        <v>20</v>
      </c>
      <c r="M1467" s="7" t="s">
        <v>14423</v>
      </c>
      <c r="N1467" s="7" t="s">
        <v>14423</v>
      </c>
    </row>
    <row r="1468" ht="22.5" customHeight="1">
      <c r="A1468" s="7" t="s">
        <v>14424</v>
      </c>
      <c r="B1468" s="7" t="s">
        <v>2548</v>
      </c>
      <c r="C1468" s="7"/>
      <c r="D1468" s="7" t="s">
        <v>2545</v>
      </c>
      <c r="E1468" s="7" t="s">
        <v>9114</v>
      </c>
      <c r="F1468" s="7" t="s">
        <v>14425</v>
      </c>
      <c r="G1468" s="296" t="s">
        <v>14426</v>
      </c>
      <c r="I1468" s="7"/>
      <c r="J1468" s="7" t="s">
        <v>370</v>
      </c>
      <c r="K1468" s="7" t="s">
        <v>153</v>
      </c>
      <c r="L1468" s="7" t="s">
        <v>21</v>
      </c>
      <c r="M1468" s="7" t="s">
        <v>14427</v>
      </c>
      <c r="N1468" s="7" t="s">
        <v>14427</v>
      </c>
    </row>
    <row r="1469" ht="22.5" customHeight="1">
      <c r="A1469" s="7" t="s">
        <v>14428</v>
      </c>
      <c r="B1469" s="7" t="s">
        <v>2548</v>
      </c>
      <c r="C1469" s="7"/>
      <c r="D1469" s="7" t="s">
        <v>2545</v>
      </c>
      <c r="E1469" s="7" t="s">
        <v>9114</v>
      </c>
      <c r="F1469" s="7" t="s">
        <v>14429</v>
      </c>
      <c r="G1469" s="296" t="s">
        <v>14430</v>
      </c>
      <c r="I1469" s="7"/>
      <c r="J1469" s="7" t="s">
        <v>370</v>
      </c>
      <c r="K1469" s="7" t="s">
        <v>153</v>
      </c>
      <c r="L1469" s="7" t="s">
        <v>22</v>
      </c>
      <c r="M1469" s="7" t="s">
        <v>14431</v>
      </c>
      <c r="N1469" s="7" t="s">
        <v>14431</v>
      </c>
    </row>
    <row r="1470" ht="22.5" customHeight="1">
      <c r="A1470" s="7" t="s">
        <v>14432</v>
      </c>
      <c r="B1470" s="7" t="s">
        <v>2548</v>
      </c>
      <c r="C1470" s="7"/>
      <c r="D1470" s="7" t="s">
        <v>2545</v>
      </c>
      <c r="E1470" s="7" t="s">
        <v>9114</v>
      </c>
      <c r="F1470" s="7" t="s">
        <v>14433</v>
      </c>
      <c r="G1470" s="296" t="s">
        <v>14434</v>
      </c>
      <c r="I1470" s="7"/>
      <c r="J1470" s="7" t="s">
        <v>370</v>
      </c>
      <c r="K1470" s="7" t="s">
        <v>153</v>
      </c>
      <c r="L1470" s="7" t="s">
        <v>23</v>
      </c>
      <c r="M1470" s="7" t="s">
        <v>14435</v>
      </c>
      <c r="N1470" s="7" t="s">
        <v>14435</v>
      </c>
    </row>
    <row r="1471" ht="22.5" customHeight="1">
      <c r="A1471" s="7" t="s">
        <v>14436</v>
      </c>
      <c r="B1471" s="7" t="s">
        <v>2548</v>
      </c>
      <c r="C1471" s="7"/>
      <c r="D1471" s="7" t="s">
        <v>2545</v>
      </c>
      <c r="E1471" s="7" t="s">
        <v>9114</v>
      </c>
      <c r="F1471" s="7" t="s">
        <v>14437</v>
      </c>
      <c r="G1471" s="296" t="s">
        <v>14438</v>
      </c>
      <c r="I1471" s="7"/>
      <c r="J1471" s="7" t="s">
        <v>370</v>
      </c>
      <c r="K1471" s="7" t="s">
        <v>153</v>
      </c>
      <c r="L1471" s="7" t="s">
        <v>26</v>
      </c>
      <c r="M1471" s="7" t="s">
        <v>14439</v>
      </c>
      <c r="N1471" s="7" t="s">
        <v>14439</v>
      </c>
    </row>
    <row r="1472" ht="22.5" customHeight="1">
      <c r="A1472" s="7" t="s">
        <v>14440</v>
      </c>
      <c r="B1472" s="7" t="s">
        <v>2548</v>
      </c>
      <c r="C1472" s="7"/>
      <c r="D1472" s="7" t="s">
        <v>2545</v>
      </c>
      <c r="E1472" s="7" t="s">
        <v>9114</v>
      </c>
      <c r="F1472" s="7" t="s">
        <v>14441</v>
      </c>
      <c r="G1472" s="296" t="s">
        <v>14442</v>
      </c>
      <c r="I1472" s="7"/>
      <c r="J1472" s="7" t="s">
        <v>370</v>
      </c>
      <c r="K1472" s="7" t="s">
        <v>153</v>
      </c>
      <c r="L1472" s="7" t="s">
        <v>29</v>
      </c>
      <c r="M1472" s="7" t="s">
        <v>14443</v>
      </c>
      <c r="N1472" s="7" t="s">
        <v>14443</v>
      </c>
    </row>
    <row r="1473" ht="22.5" customHeight="1">
      <c r="A1473" s="7" t="s">
        <v>14444</v>
      </c>
      <c r="B1473" s="7" t="s">
        <v>2548</v>
      </c>
      <c r="C1473" s="7"/>
      <c r="D1473" s="7" t="s">
        <v>2545</v>
      </c>
      <c r="E1473" s="7" t="s">
        <v>9114</v>
      </c>
      <c r="F1473" s="7" t="s">
        <v>14445</v>
      </c>
      <c r="G1473" s="296" t="s">
        <v>14446</v>
      </c>
      <c r="I1473" s="7"/>
      <c r="J1473" s="7" t="s">
        <v>370</v>
      </c>
      <c r="K1473" s="7" t="s">
        <v>153</v>
      </c>
      <c r="L1473" s="7" t="s">
        <v>30</v>
      </c>
      <c r="M1473" s="7" t="s">
        <v>14447</v>
      </c>
      <c r="N1473" s="7" t="s">
        <v>14447</v>
      </c>
    </row>
    <row r="1474" ht="22.5" customHeight="1">
      <c r="A1474" s="7" t="s">
        <v>14448</v>
      </c>
      <c r="B1474" s="7" t="s">
        <v>2548</v>
      </c>
      <c r="C1474" s="7"/>
      <c r="D1474" s="7" t="s">
        <v>2545</v>
      </c>
      <c r="E1474" s="7" t="s">
        <v>9099</v>
      </c>
      <c r="F1474" s="7" t="s">
        <v>14449</v>
      </c>
      <c r="G1474" s="296" t="s">
        <v>14450</v>
      </c>
      <c r="I1474" s="7"/>
      <c r="J1474" s="7" t="s">
        <v>106</v>
      </c>
      <c r="K1474" s="7" t="s">
        <v>120</v>
      </c>
      <c r="L1474" s="7" t="s">
        <v>10</v>
      </c>
      <c r="M1474" s="7" t="s">
        <v>14451</v>
      </c>
      <c r="N1474" s="7" t="s">
        <v>14451</v>
      </c>
    </row>
    <row r="1475" ht="22.5" customHeight="1">
      <c r="A1475" s="7" t="s">
        <v>14452</v>
      </c>
      <c r="B1475" s="7" t="s">
        <v>2548</v>
      </c>
      <c r="C1475" s="7"/>
      <c r="D1475" s="7" t="s">
        <v>2545</v>
      </c>
      <c r="E1475" s="7" t="s">
        <v>9099</v>
      </c>
      <c r="F1475" s="7" t="s">
        <v>14453</v>
      </c>
      <c r="G1475" s="296" t="s">
        <v>14454</v>
      </c>
      <c r="I1475" s="7"/>
      <c r="J1475" s="7" t="s">
        <v>106</v>
      </c>
      <c r="K1475" s="7" t="s">
        <v>120</v>
      </c>
      <c r="L1475" s="7" t="s">
        <v>12</v>
      </c>
      <c r="M1475" s="7" t="s">
        <v>14455</v>
      </c>
      <c r="N1475" s="7" t="s">
        <v>14455</v>
      </c>
    </row>
    <row r="1476" ht="22.5" customHeight="1">
      <c r="A1476" s="7" t="s">
        <v>14456</v>
      </c>
      <c r="B1476" s="7" t="s">
        <v>2548</v>
      </c>
      <c r="C1476" s="7"/>
      <c r="D1476" s="7" t="s">
        <v>2545</v>
      </c>
      <c r="E1476" s="7" t="s">
        <v>9099</v>
      </c>
      <c r="F1476" s="7" t="s">
        <v>14457</v>
      </c>
      <c r="G1476" s="296" t="s">
        <v>14458</v>
      </c>
      <c r="I1476" s="7"/>
      <c r="J1476" s="7" t="s">
        <v>106</v>
      </c>
      <c r="K1476" s="7" t="s">
        <v>120</v>
      </c>
      <c r="L1476" s="7" t="s">
        <v>13</v>
      </c>
      <c r="M1476" s="7" t="s">
        <v>14459</v>
      </c>
      <c r="N1476" s="7" t="s">
        <v>14459</v>
      </c>
    </row>
    <row r="1477" ht="22.5" customHeight="1">
      <c r="A1477" s="7" t="s">
        <v>14460</v>
      </c>
      <c r="B1477" s="7" t="s">
        <v>2548</v>
      </c>
      <c r="C1477" s="7"/>
      <c r="D1477" s="7" t="s">
        <v>2545</v>
      </c>
      <c r="E1477" s="7" t="s">
        <v>9099</v>
      </c>
      <c r="F1477" s="7" t="s">
        <v>14461</v>
      </c>
      <c r="G1477" s="296" t="s">
        <v>14462</v>
      </c>
      <c r="I1477" s="7"/>
      <c r="J1477" s="7" t="s">
        <v>106</v>
      </c>
      <c r="K1477" s="7" t="s">
        <v>120</v>
      </c>
      <c r="L1477" s="7" t="s">
        <v>14</v>
      </c>
      <c r="M1477" s="7" t="s">
        <v>14463</v>
      </c>
      <c r="N1477" s="7" t="s">
        <v>14463</v>
      </c>
    </row>
    <row r="1478" ht="22.5" customHeight="1">
      <c r="A1478" s="7" t="s">
        <v>14464</v>
      </c>
      <c r="B1478" s="7" t="s">
        <v>2548</v>
      </c>
      <c r="C1478" s="7"/>
      <c r="D1478" s="7" t="s">
        <v>2545</v>
      </c>
      <c r="E1478" s="7" t="s">
        <v>9099</v>
      </c>
      <c r="F1478" s="7" t="s">
        <v>14465</v>
      </c>
      <c r="G1478" s="296" t="s">
        <v>14466</v>
      </c>
      <c r="I1478" s="7"/>
      <c r="J1478" s="7" t="s">
        <v>106</v>
      </c>
      <c r="K1478" s="7" t="s">
        <v>120</v>
      </c>
      <c r="L1478" s="7" t="s">
        <v>16</v>
      </c>
      <c r="M1478" s="7" t="s">
        <v>14467</v>
      </c>
      <c r="N1478" s="7" t="s">
        <v>14467</v>
      </c>
    </row>
    <row r="1479" ht="22.5" customHeight="1">
      <c r="A1479" s="7" t="s">
        <v>14468</v>
      </c>
      <c r="B1479" s="7" t="s">
        <v>2548</v>
      </c>
      <c r="C1479" s="7"/>
      <c r="D1479" s="7" t="s">
        <v>2545</v>
      </c>
      <c r="E1479" s="7" t="s">
        <v>9099</v>
      </c>
      <c r="F1479" s="7" t="s">
        <v>14469</v>
      </c>
      <c r="G1479" s="296" t="s">
        <v>14470</v>
      </c>
      <c r="I1479" s="7"/>
      <c r="J1479" s="7" t="s">
        <v>106</v>
      </c>
      <c r="K1479" s="7" t="s">
        <v>120</v>
      </c>
      <c r="L1479" s="7" t="s">
        <v>19</v>
      </c>
      <c r="M1479" s="7" t="s">
        <v>14471</v>
      </c>
      <c r="N1479" s="7" t="s">
        <v>14471</v>
      </c>
    </row>
    <row r="1480" ht="22.5" customHeight="1">
      <c r="A1480" s="7" t="s">
        <v>14472</v>
      </c>
      <c r="B1480" s="7" t="s">
        <v>2548</v>
      </c>
      <c r="C1480" s="7"/>
      <c r="D1480" s="7" t="s">
        <v>2545</v>
      </c>
      <c r="E1480" s="7" t="s">
        <v>9099</v>
      </c>
      <c r="F1480" s="7" t="s">
        <v>14473</v>
      </c>
      <c r="G1480" s="296" t="s">
        <v>14474</v>
      </c>
      <c r="I1480" s="7"/>
      <c r="J1480" s="7" t="s">
        <v>106</v>
      </c>
      <c r="K1480" s="7" t="s">
        <v>120</v>
      </c>
      <c r="L1480" s="7" t="s">
        <v>22</v>
      </c>
      <c r="M1480" s="7" t="s">
        <v>14475</v>
      </c>
      <c r="N1480" s="7" t="s">
        <v>14475</v>
      </c>
    </row>
    <row r="1481" ht="22.5" customHeight="1">
      <c r="A1481" s="7" t="s">
        <v>14476</v>
      </c>
      <c r="B1481" s="7" t="s">
        <v>2548</v>
      </c>
      <c r="C1481" s="7"/>
      <c r="D1481" s="7" t="s">
        <v>2545</v>
      </c>
      <c r="E1481" s="7" t="s">
        <v>9099</v>
      </c>
      <c r="F1481" s="7" t="s">
        <v>14477</v>
      </c>
      <c r="G1481" s="296" t="s">
        <v>14478</v>
      </c>
      <c r="I1481" s="7"/>
      <c r="J1481" s="7" t="s">
        <v>106</v>
      </c>
      <c r="K1481" s="7" t="s">
        <v>120</v>
      </c>
      <c r="L1481" s="7" t="s">
        <v>26</v>
      </c>
      <c r="M1481" s="7" t="s">
        <v>14479</v>
      </c>
      <c r="N1481" s="7" t="s">
        <v>14479</v>
      </c>
    </row>
    <row r="1482" ht="22.5" customHeight="1">
      <c r="A1482" s="7" t="s">
        <v>14480</v>
      </c>
      <c r="B1482" s="7" t="s">
        <v>2548</v>
      </c>
      <c r="C1482" s="7"/>
      <c r="D1482" s="7" t="s">
        <v>2545</v>
      </c>
      <c r="E1482" s="7" t="s">
        <v>9099</v>
      </c>
      <c r="F1482" s="7" t="s">
        <v>14481</v>
      </c>
      <c r="G1482" s="296" t="s">
        <v>14482</v>
      </c>
      <c r="I1482" s="7"/>
      <c r="J1482" s="7" t="s">
        <v>106</v>
      </c>
      <c r="K1482" s="7" t="s">
        <v>120</v>
      </c>
      <c r="L1482" s="7" t="s">
        <v>29</v>
      </c>
      <c r="M1482" s="7" t="s">
        <v>14483</v>
      </c>
      <c r="N1482" s="7" t="s">
        <v>14483</v>
      </c>
    </row>
    <row r="1483" ht="22.5" customHeight="1">
      <c r="A1483" s="7" t="s">
        <v>14484</v>
      </c>
      <c r="B1483" s="7" t="s">
        <v>2548</v>
      </c>
      <c r="C1483" s="7"/>
      <c r="D1483" s="7" t="s">
        <v>2545</v>
      </c>
      <c r="E1483" s="7" t="s">
        <v>9099</v>
      </c>
      <c r="F1483" s="7" t="s">
        <v>14485</v>
      </c>
      <c r="G1483" s="296" t="s">
        <v>14486</v>
      </c>
      <c r="I1483" s="7"/>
      <c r="J1483" s="7" t="s">
        <v>106</v>
      </c>
      <c r="K1483" s="7" t="s">
        <v>120</v>
      </c>
      <c r="L1483" s="7" t="s">
        <v>30</v>
      </c>
      <c r="M1483" s="7" t="s">
        <v>14487</v>
      </c>
      <c r="N1483" s="7" t="s">
        <v>14487</v>
      </c>
    </row>
    <row r="1484" ht="22.5" customHeight="1">
      <c r="A1484" s="7" t="s">
        <v>14488</v>
      </c>
      <c r="B1484" s="7" t="s">
        <v>2548</v>
      </c>
      <c r="C1484" s="7"/>
      <c r="D1484" s="7" t="s">
        <v>2545</v>
      </c>
      <c r="E1484" s="7" t="s">
        <v>9084</v>
      </c>
      <c r="F1484" s="7" t="s">
        <v>14489</v>
      </c>
      <c r="G1484" s="296" t="s">
        <v>14490</v>
      </c>
      <c r="I1484" s="7"/>
      <c r="J1484" s="7" t="s">
        <v>214</v>
      </c>
      <c r="K1484" s="7" t="s">
        <v>156</v>
      </c>
      <c r="L1484" s="7" t="s">
        <v>10</v>
      </c>
      <c r="M1484" s="7" t="s">
        <v>14491</v>
      </c>
      <c r="N1484" s="7" t="s">
        <v>14491</v>
      </c>
    </row>
    <row r="1485" ht="22.5" customHeight="1">
      <c r="A1485" s="7" t="s">
        <v>14492</v>
      </c>
      <c r="B1485" s="7" t="s">
        <v>2548</v>
      </c>
      <c r="C1485" s="7"/>
      <c r="D1485" s="7" t="s">
        <v>2545</v>
      </c>
      <c r="E1485" s="7" t="s">
        <v>9084</v>
      </c>
      <c r="F1485" s="7" t="s">
        <v>14493</v>
      </c>
      <c r="G1485" s="296" t="s">
        <v>14494</v>
      </c>
      <c r="I1485" s="7"/>
      <c r="J1485" s="7" t="s">
        <v>214</v>
      </c>
      <c r="K1485" s="7" t="s">
        <v>156</v>
      </c>
      <c r="L1485" s="7" t="s">
        <v>12</v>
      </c>
      <c r="M1485" s="7" t="s">
        <v>14495</v>
      </c>
      <c r="N1485" s="7" t="s">
        <v>14495</v>
      </c>
    </row>
    <row r="1486" ht="22.5" customHeight="1">
      <c r="A1486" s="7" t="s">
        <v>14496</v>
      </c>
      <c r="B1486" s="7" t="s">
        <v>2548</v>
      </c>
      <c r="C1486" s="7"/>
      <c r="D1486" s="7" t="s">
        <v>2545</v>
      </c>
      <c r="E1486" s="7" t="s">
        <v>9084</v>
      </c>
      <c r="F1486" s="7" t="s">
        <v>14497</v>
      </c>
      <c r="G1486" s="296" t="s">
        <v>14498</v>
      </c>
      <c r="I1486" s="7"/>
      <c r="J1486" s="7" t="s">
        <v>214</v>
      </c>
      <c r="K1486" s="7" t="s">
        <v>156</v>
      </c>
      <c r="L1486" s="7" t="s">
        <v>14</v>
      </c>
      <c r="M1486" s="7" t="s">
        <v>14499</v>
      </c>
      <c r="N1486" s="7" t="s">
        <v>14499</v>
      </c>
    </row>
    <row r="1487" ht="22.5" customHeight="1">
      <c r="A1487" s="7" t="s">
        <v>14500</v>
      </c>
      <c r="B1487" s="7" t="s">
        <v>2548</v>
      </c>
      <c r="C1487" s="7"/>
      <c r="D1487" s="7" t="s">
        <v>2545</v>
      </c>
      <c r="E1487" s="7" t="s">
        <v>9084</v>
      </c>
      <c r="F1487" s="7" t="s">
        <v>14501</v>
      </c>
      <c r="G1487" s="296" t="s">
        <v>14502</v>
      </c>
      <c r="I1487" s="7"/>
      <c r="J1487" s="7" t="s">
        <v>214</v>
      </c>
      <c r="K1487" s="7" t="s">
        <v>156</v>
      </c>
      <c r="L1487" s="7" t="s">
        <v>16</v>
      </c>
      <c r="M1487" s="7" t="s">
        <v>14503</v>
      </c>
      <c r="N1487" s="7" t="s">
        <v>14503</v>
      </c>
    </row>
    <row r="1488" ht="22.5" customHeight="1">
      <c r="A1488" s="7" t="s">
        <v>14504</v>
      </c>
      <c r="B1488" s="7" t="s">
        <v>2548</v>
      </c>
      <c r="C1488" s="7"/>
      <c r="D1488" s="7" t="s">
        <v>2545</v>
      </c>
      <c r="E1488" s="7" t="s">
        <v>9084</v>
      </c>
      <c r="F1488" s="7" t="s">
        <v>14505</v>
      </c>
      <c r="G1488" s="296" t="s">
        <v>14506</v>
      </c>
      <c r="I1488" s="7"/>
      <c r="J1488" s="7" t="s">
        <v>214</v>
      </c>
      <c r="K1488" s="7" t="s">
        <v>156</v>
      </c>
      <c r="L1488" s="7" t="s">
        <v>19</v>
      </c>
      <c r="M1488" s="7" t="s">
        <v>14507</v>
      </c>
      <c r="N1488" s="7" t="s">
        <v>14507</v>
      </c>
    </row>
    <row r="1489" ht="22.5" customHeight="1">
      <c r="A1489" s="7" t="s">
        <v>14508</v>
      </c>
      <c r="B1489" s="7" t="s">
        <v>2548</v>
      </c>
      <c r="C1489" s="7"/>
      <c r="D1489" s="7" t="s">
        <v>2545</v>
      </c>
      <c r="E1489" s="7" t="s">
        <v>9084</v>
      </c>
      <c r="F1489" s="7" t="s">
        <v>14509</v>
      </c>
      <c r="G1489" s="296" t="s">
        <v>14510</v>
      </c>
      <c r="I1489" s="7"/>
      <c r="J1489" s="7" t="s">
        <v>214</v>
      </c>
      <c r="K1489" s="7" t="s">
        <v>156</v>
      </c>
      <c r="L1489" s="7" t="s">
        <v>20</v>
      </c>
      <c r="M1489" s="7" t="s">
        <v>14511</v>
      </c>
      <c r="N1489" s="7" t="s">
        <v>14511</v>
      </c>
    </row>
    <row r="1490" ht="22.5" customHeight="1">
      <c r="A1490" s="7" t="s">
        <v>14512</v>
      </c>
      <c r="B1490" s="7" t="s">
        <v>2548</v>
      </c>
      <c r="C1490" s="7"/>
      <c r="D1490" s="7" t="s">
        <v>2545</v>
      </c>
      <c r="E1490" s="7" t="s">
        <v>9084</v>
      </c>
      <c r="F1490" s="7" t="s">
        <v>14513</v>
      </c>
      <c r="G1490" s="296" t="s">
        <v>14514</v>
      </c>
      <c r="I1490" s="7"/>
      <c r="J1490" s="7" t="s">
        <v>214</v>
      </c>
      <c r="K1490" s="7" t="s">
        <v>156</v>
      </c>
      <c r="L1490" s="7" t="s">
        <v>22</v>
      </c>
      <c r="M1490" s="7" t="s">
        <v>14515</v>
      </c>
      <c r="N1490" s="7" t="s">
        <v>14515</v>
      </c>
    </row>
    <row r="1491" ht="22.5" customHeight="1">
      <c r="A1491" s="7" t="s">
        <v>14516</v>
      </c>
      <c r="B1491" s="7" t="s">
        <v>2548</v>
      </c>
      <c r="C1491" s="7"/>
      <c r="D1491" s="7" t="s">
        <v>2545</v>
      </c>
      <c r="E1491" s="7" t="s">
        <v>9084</v>
      </c>
      <c r="F1491" s="7" t="s">
        <v>14517</v>
      </c>
      <c r="G1491" s="296" t="s">
        <v>14518</v>
      </c>
      <c r="I1491" s="7"/>
      <c r="J1491" s="7" t="s">
        <v>214</v>
      </c>
      <c r="K1491" s="7" t="s">
        <v>156</v>
      </c>
      <c r="L1491" s="7" t="s">
        <v>23</v>
      </c>
      <c r="M1491" s="7" t="s">
        <v>14519</v>
      </c>
      <c r="N1491" s="7" t="s">
        <v>14519</v>
      </c>
    </row>
    <row r="1492" ht="22.5" customHeight="1">
      <c r="A1492" s="7" t="s">
        <v>14520</v>
      </c>
      <c r="B1492" s="7" t="s">
        <v>2548</v>
      </c>
      <c r="C1492" s="7"/>
      <c r="D1492" s="7" t="s">
        <v>2545</v>
      </c>
      <c r="E1492" s="7" t="s">
        <v>9084</v>
      </c>
      <c r="F1492" s="7" t="s">
        <v>14521</v>
      </c>
      <c r="G1492" s="296" t="s">
        <v>14522</v>
      </c>
      <c r="I1492" s="7"/>
      <c r="J1492" s="7" t="s">
        <v>214</v>
      </c>
      <c r="K1492" s="7" t="s">
        <v>156</v>
      </c>
      <c r="L1492" s="7" t="s">
        <v>26</v>
      </c>
      <c r="M1492" s="7" t="s">
        <v>14523</v>
      </c>
      <c r="N1492" s="7" t="s">
        <v>14523</v>
      </c>
    </row>
    <row r="1493" ht="22.5" customHeight="1">
      <c r="A1493" s="7" t="s">
        <v>14524</v>
      </c>
      <c r="B1493" s="7" t="s">
        <v>2548</v>
      </c>
      <c r="C1493" s="7"/>
      <c r="D1493" s="7" t="s">
        <v>2545</v>
      </c>
      <c r="E1493" s="7" t="s">
        <v>9084</v>
      </c>
      <c r="F1493" s="7" t="s">
        <v>14525</v>
      </c>
      <c r="G1493" s="296" t="s">
        <v>14526</v>
      </c>
      <c r="I1493" s="7"/>
      <c r="J1493" s="7" t="s">
        <v>214</v>
      </c>
      <c r="K1493" s="7" t="s">
        <v>156</v>
      </c>
      <c r="L1493" s="7" t="s">
        <v>29</v>
      </c>
      <c r="M1493" s="7" t="s">
        <v>14527</v>
      </c>
      <c r="N1493" s="7" t="s">
        <v>14527</v>
      </c>
    </row>
    <row r="1494" ht="22.5" customHeight="1">
      <c r="A1494" s="7" t="s">
        <v>14528</v>
      </c>
      <c r="B1494" s="7" t="s">
        <v>2548</v>
      </c>
      <c r="C1494" s="7"/>
      <c r="D1494" s="7" t="s">
        <v>2545</v>
      </c>
      <c r="E1494" s="7" t="s">
        <v>9070</v>
      </c>
      <c r="F1494" s="7" t="s">
        <v>14529</v>
      </c>
      <c r="G1494" s="296" t="s">
        <v>14530</v>
      </c>
      <c r="I1494" s="7"/>
      <c r="J1494" s="7" t="s">
        <v>239</v>
      </c>
      <c r="K1494" s="7" t="s">
        <v>526</v>
      </c>
      <c r="L1494" s="7" t="s">
        <v>10</v>
      </c>
      <c r="M1494" s="7" t="s">
        <v>14531</v>
      </c>
      <c r="N1494" s="7" t="s">
        <v>14531</v>
      </c>
    </row>
    <row r="1495" ht="22.5" customHeight="1">
      <c r="A1495" s="7" t="s">
        <v>14532</v>
      </c>
      <c r="B1495" s="7" t="s">
        <v>2548</v>
      </c>
      <c r="C1495" s="7"/>
      <c r="D1495" s="7" t="s">
        <v>2545</v>
      </c>
      <c r="E1495" s="7" t="s">
        <v>9070</v>
      </c>
      <c r="F1495" s="7" t="s">
        <v>14533</v>
      </c>
      <c r="G1495" s="296" t="s">
        <v>14534</v>
      </c>
      <c r="I1495" s="7"/>
      <c r="J1495" s="7" t="s">
        <v>239</v>
      </c>
      <c r="K1495" s="7" t="s">
        <v>526</v>
      </c>
      <c r="L1495" s="7" t="s">
        <v>12</v>
      </c>
      <c r="M1495" s="7" t="s">
        <v>14535</v>
      </c>
      <c r="N1495" s="7" t="s">
        <v>14535</v>
      </c>
    </row>
    <row r="1496" ht="22.5" customHeight="1">
      <c r="A1496" s="7" t="s">
        <v>14536</v>
      </c>
      <c r="B1496" s="7" t="s">
        <v>2548</v>
      </c>
      <c r="C1496" s="7"/>
      <c r="D1496" s="7" t="s">
        <v>2545</v>
      </c>
      <c r="E1496" s="7" t="s">
        <v>9070</v>
      </c>
      <c r="F1496" s="7" t="s">
        <v>14537</v>
      </c>
      <c r="G1496" s="296" t="s">
        <v>14538</v>
      </c>
      <c r="I1496" s="7"/>
      <c r="J1496" s="7" t="s">
        <v>239</v>
      </c>
      <c r="K1496" s="7" t="s">
        <v>526</v>
      </c>
      <c r="L1496" s="7" t="s">
        <v>13</v>
      </c>
      <c r="M1496" s="7" t="s">
        <v>14539</v>
      </c>
      <c r="N1496" s="7" t="s">
        <v>14539</v>
      </c>
    </row>
    <row r="1497" ht="22.5" customHeight="1">
      <c r="A1497" s="7" t="s">
        <v>14540</v>
      </c>
      <c r="B1497" s="7" t="s">
        <v>2548</v>
      </c>
      <c r="C1497" s="7"/>
      <c r="D1497" s="7" t="s">
        <v>2545</v>
      </c>
      <c r="E1497" s="7" t="s">
        <v>9070</v>
      </c>
      <c r="F1497" s="7" t="s">
        <v>14541</v>
      </c>
      <c r="G1497" s="296" t="s">
        <v>14542</v>
      </c>
      <c r="I1497" s="7"/>
      <c r="J1497" s="7" t="s">
        <v>239</v>
      </c>
      <c r="K1497" s="7" t="s">
        <v>526</v>
      </c>
      <c r="L1497" s="7" t="s">
        <v>14</v>
      </c>
      <c r="M1497" s="7" t="s">
        <v>14543</v>
      </c>
      <c r="N1497" s="7" t="s">
        <v>14543</v>
      </c>
    </row>
    <row r="1498" ht="22.5" customHeight="1">
      <c r="A1498" s="7" t="s">
        <v>14544</v>
      </c>
      <c r="B1498" s="7" t="s">
        <v>2548</v>
      </c>
      <c r="C1498" s="7"/>
      <c r="D1498" s="7" t="s">
        <v>2545</v>
      </c>
      <c r="E1498" s="7" t="s">
        <v>9070</v>
      </c>
      <c r="F1498" s="7" t="s">
        <v>14545</v>
      </c>
      <c r="G1498" s="296" t="s">
        <v>14546</v>
      </c>
      <c r="I1498" s="7"/>
      <c r="J1498" s="7" t="s">
        <v>239</v>
      </c>
      <c r="K1498" s="7" t="s">
        <v>526</v>
      </c>
      <c r="L1498" s="7" t="s">
        <v>15</v>
      </c>
      <c r="M1498" s="7" t="s">
        <v>14547</v>
      </c>
      <c r="N1498" s="7" t="s">
        <v>14547</v>
      </c>
    </row>
    <row r="1499" ht="22.5" customHeight="1">
      <c r="A1499" s="7" t="s">
        <v>14548</v>
      </c>
      <c r="B1499" s="7" t="s">
        <v>2548</v>
      </c>
      <c r="C1499" s="7"/>
      <c r="D1499" s="7" t="s">
        <v>2545</v>
      </c>
      <c r="E1499" s="7" t="s">
        <v>9070</v>
      </c>
      <c r="F1499" s="7" t="s">
        <v>14549</v>
      </c>
      <c r="G1499" s="296" t="s">
        <v>14550</v>
      </c>
      <c r="I1499" s="7"/>
      <c r="J1499" s="7" t="s">
        <v>239</v>
      </c>
      <c r="K1499" s="7" t="s">
        <v>526</v>
      </c>
      <c r="L1499" s="7" t="s">
        <v>17</v>
      </c>
      <c r="M1499" s="7" t="s">
        <v>14551</v>
      </c>
      <c r="N1499" s="7" t="s">
        <v>14551</v>
      </c>
    </row>
    <row r="1500" ht="22.5" customHeight="1">
      <c r="A1500" s="7" t="s">
        <v>14552</v>
      </c>
      <c r="B1500" s="7" t="s">
        <v>2548</v>
      </c>
      <c r="C1500" s="7"/>
      <c r="D1500" s="7" t="s">
        <v>2545</v>
      </c>
      <c r="E1500" s="7" t="s">
        <v>9070</v>
      </c>
      <c r="F1500" s="7" t="s">
        <v>14553</v>
      </c>
      <c r="G1500" s="296" t="s">
        <v>14554</v>
      </c>
      <c r="I1500" s="7"/>
      <c r="J1500" s="7" t="s">
        <v>239</v>
      </c>
      <c r="K1500" s="7" t="s">
        <v>526</v>
      </c>
      <c r="L1500" s="7" t="s">
        <v>19</v>
      </c>
      <c r="M1500" s="7" t="s">
        <v>14555</v>
      </c>
      <c r="N1500" s="7" t="s">
        <v>14555</v>
      </c>
    </row>
    <row r="1501" ht="22.5" customHeight="1">
      <c r="A1501" s="7" t="s">
        <v>14556</v>
      </c>
      <c r="B1501" s="7" t="s">
        <v>2548</v>
      </c>
      <c r="C1501" s="7"/>
      <c r="D1501" s="7" t="s">
        <v>2545</v>
      </c>
      <c r="E1501" s="7" t="s">
        <v>9070</v>
      </c>
      <c r="F1501" s="7" t="s">
        <v>14557</v>
      </c>
      <c r="G1501" s="296" t="s">
        <v>14558</v>
      </c>
      <c r="I1501" s="7"/>
      <c r="J1501" s="7" t="s">
        <v>239</v>
      </c>
      <c r="K1501" s="7" t="s">
        <v>526</v>
      </c>
      <c r="L1501" s="7" t="s">
        <v>22</v>
      </c>
      <c r="M1501" s="7" t="s">
        <v>14559</v>
      </c>
      <c r="N1501" s="7" t="s">
        <v>14559</v>
      </c>
    </row>
    <row r="1502" ht="22.5" customHeight="1">
      <c r="A1502" s="7" t="s">
        <v>14560</v>
      </c>
      <c r="B1502" s="7" t="s">
        <v>2548</v>
      </c>
      <c r="C1502" s="7"/>
      <c r="D1502" s="7" t="s">
        <v>2545</v>
      </c>
      <c r="E1502" s="7" t="s">
        <v>9070</v>
      </c>
      <c r="F1502" s="7" t="s">
        <v>14561</v>
      </c>
      <c r="G1502" s="296" t="s">
        <v>14562</v>
      </c>
      <c r="I1502" s="7"/>
      <c r="J1502" s="7" t="s">
        <v>239</v>
      </c>
      <c r="K1502" s="7" t="s">
        <v>526</v>
      </c>
      <c r="L1502" s="7" t="s">
        <v>26</v>
      </c>
      <c r="M1502" s="7" t="s">
        <v>14563</v>
      </c>
      <c r="N1502" s="7" t="s">
        <v>14563</v>
      </c>
    </row>
    <row r="1503" ht="22.5" customHeight="1">
      <c r="A1503" s="7" t="s">
        <v>14564</v>
      </c>
      <c r="B1503" s="7" t="s">
        <v>2548</v>
      </c>
      <c r="C1503" s="7"/>
      <c r="D1503" s="7" t="s">
        <v>2545</v>
      </c>
      <c r="E1503" s="7" t="s">
        <v>9070</v>
      </c>
      <c r="F1503" s="7" t="s">
        <v>14565</v>
      </c>
      <c r="G1503" s="296" t="s">
        <v>14566</v>
      </c>
      <c r="I1503" s="7"/>
      <c r="J1503" s="7" t="s">
        <v>239</v>
      </c>
      <c r="K1503" s="7" t="s">
        <v>526</v>
      </c>
      <c r="L1503" s="7" t="s">
        <v>29</v>
      </c>
      <c r="M1503" s="7" t="s">
        <v>14567</v>
      </c>
      <c r="N1503" s="7" t="s">
        <v>14567</v>
      </c>
    </row>
    <row r="1504" ht="22.5" customHeight="1">
      <c r="A1504" s="7" t="s">
        <v>14568</v>
      </c>
      <c r="B1504" s="7" t="s">
        <v>2548</v>
      </c>
      <c r="C1504" s="7"/>
      <c r="D1504" s="7" t="s">
        <v>2545</v>
      </c>
      <c r="E1504" s="7" t="s">
        <v>9055</v>
      </c>
      <c r="F1504" s="7" t="s">
        <v>14569</v>
      </c>
      <c r="G1504" s="296" t="s">
        <v>14570</v>
      </c>
      <c r="I1504" s="7"/>
      <c r="J1504" s="7" t="s">
        <v>177</v>
      </c>
      <c r="K1504" s="7" t="s">
        <v>159</v>
      </c>
      <c r="L1504" s="7" t="s">
        <v>10</v>
      </c>
      <c r="M1504" s="7" t="s">
        <v>14571</v>
      </c>
      <c r="N1504" s="7" t="s">
        <v>14571</v>
      </c>
    </row>
    <row r="1505" ht="22.5" customHeight="1">
      <c r="A1505" s="7" t="s">
        <v>14572</v>
      </c>
      <c r="B1505" s="7" t="s">
        <v>2548</v>
      </c>
      <c r="C1505" s="7"/>
      <c r="D1505" s="7" t="s">
        <v>2545</v>
      </c>
      <c r="E1505" s="7" t="s">
        <v>9055</v>
      </c>
      <c r="F1505" s="7" t="s">
        <v>14573</v>
      </c>
      <c r="G1505" s="296" t="s">
        <v>14574</v>
      </c>
      <c r="I1505" s="7"/>
      <c r="J1505" s="7" t="s">
        <v>177</v>
      </c>
      <c r="K1505" s="7" t="s">
        <v>159</v>
      </c>
      <c r="L1505" s="7" t="s">
        <v>12</v>
      </c>
      <c r="M1505" s="7" t="s">
        <v>14575</v>
      </c>
      <c r="N1505" s="7" t="s">
        <v>14575</v>
      </c>
    </row>
    <row r="1506" ht="22.5" customHeight="1">
      <c r="A1506" s="7" t="s">
        <v>14576</v>
      </c>
      <c r="B1506" s="7" t="s">
        <v>2548</v>
      </c>
      <c r="C1506" s="7"/>
      <c r="D1506" s="7" t="s">
        <v>2545</v>
      </c>
      <c r="E1506" s="7" t="s">
        <v>9055</v>
      </c>
      <c r="F1506" s="7" t="s">
        <v>14577</v>
      </c>
      <c r="G1506" s="296" t="s">
        <v>14578</v>
      </c>
      <c r="I1506" s="7"/>
      <c r="J1506" s="7" t="s">
        <v>177</v>
      </c>
      <c r="K1506" s="7" t="s">
        <v>159</v>
      </c>
      <c r="L1506" s="7" t="s">
        <v>14</v>
      </c>
      <c r="M1506" s="7" t="s">
        <v>14579</v>
      </c>
      <c r="N1506" s="7" t="s">
        <v>14579</v>
      </c>
    </row>
    <row r="1507" ht="22.5" customHeight="1">
      <c r="A1507" s="7" t="s">
        <v>14580</v>
      </c>
      <c r="B1507" s="7" t="s">
        <v>2548</v>
      </c>
      <c r="C1507" s="7"/>
      <c r="D1507" s="7" t="s">
        <v>2545</v>
      </c>
      <c r="E1507" s="7" t="s">
        <v>9055</v>
      </c>
      <c r="F1507" s="7" t="s">
        <v>14581</v>
      </c>
      <c r="G1507" s="296" t="s">
        <v>14582</v>
      </c>
      <c r="I1507" s="7"/>
      <c r="J1507" s="7" t="s">
        <v>177</v>
      </c>
      <c r="K1507" s="7" t="s">
        <v>159</v>
      </c>
      <c r="L1507" s="7" t="s">
        <v>16</v>
      </c>
      <c r="M1507" s="7" t="s">
        <v>14583</v>
      </c>
      <c r="N1507" s="7" t="s">
        <v>14583</v>
      </c>
    </row>
    <row r="1508" ht="22.5" customHeight="1">
      <c r="A1508" s="7" t="s">
        <v>14584</v>
      </c>
      <c r="B1508" s="7" t="s">
        <v>2548</v>
      </c>
      <c r="C1508" s="7"/>
      <c r="D1508" s="7" t="s">
        <v>2545</v>
      </c>
      <c r="E1508" s="7" t="s">
        <v>9055</v>
      </c>
      <c r="F1508" s="7" t="s">
        <v>14585</v>
      </c>
      <c r="G1508" s="296" t="s">
        <v>14586</v>
      </c>
      <c r="I1508" s="7"/>
      <c r="J1508" s="7" t="s">
        <v>177</v>
      </c>
      <c r="K1508" s="7" t="s">
        <v>159</v>
      </c>
      <c r="L1508" s="7" t="s">
        <v>19</v>
      </c>
      <c r="M1508" s="7" t="s">
        <v>14587</v>
      </c>
      <c r="N1508" s="7" t="s">
        <v>14587</v>
      </c>
    </row>
    <row r="1509" ht="22.5" customHeight="1">
      <c r="A1509" s="7" t="s">
        <v>14588</v>
      </c>
      <c r="B1509" s="7" t="s">
        <v>2548</v>
      </c>
      <c r="C1509" s="7"/>
      <c r="D1509" s="7" t="s">
        <v>2545</v>
      </c>
      <c r="E1509" s="7" t="s">
        <v>9055</v>
      </c>
      <c r="F1509" s="7" t="s">
        <v>14589</v>
      </c>
      <c r="G1509" s="296" t="s">
        <v>14590</v>
      </c>
      <c r="I1509" s="7"/>
      <c r="J1509" s="7" t="s">
        <v>177</v>
      </c>
      <c r="K1509" s="7" t="s">
        <v>159</v>
      </c>
      <c r="L1509" s="7" t="s">
        <v>20</v>
      </c>
      <c r="M1509" s="7" t="s">
        <v>14591</v>
      </c>
      <c r="N1509" s="7" t="s">
        <v>14591</v>
      </c>
    </row>
    <row r="1510" ht="22.5" customHeight="1">
      <c r="A1510" s="7" t="s">
        <v>14592</v>
      </c>
      <c r="B1510" s="7" t="s">
        <v>2548</v>
      </c>
      <c r="C1510" s="7"/>
      <c r="D1510" s="7" t="s">
        <v>2545</v>
      </c>
      <c r="E1510" s="7" t="s">
        <v>9055</v>
      </c>
      <c r="F1510" s="7" t="s">
        <v>14593</v>
      </c>
      <c r="G1510" s="296" t="s">
        <v>14594</v>
      </c>
      <c r="I1510" s="7"/>
      <c r="J1510" s="7" t="s">
        <v>177</v>
      </c>
      <c r="K1510" s="7" t="s">
        <v>159</v>
      </c>
      <c r="L1510" s="7" t="s">
        <v>22</v>
      </c>
      <c r="M1510" s="7" t="s">
        <v>14595</v>
      </c>
      <c r="N1510" s="7" t="s">
        <v>14595</v>
      </c>
    </row>
    <row r="1511" ht="22.5" customHeight="1">
      <c r="A1511" s="7" t="s">
        <v>14596</v>
      </c>
      <c r="B1511" s="7" t="s">
        <v>2548</v>
      </c>
      <c r="C1511" s="7"/>
      <c r="D1511" s="7" t="s">
        <v>2545</v>
      </c>
      <c r="E1511" s="7" t="s">
        <v>9055</v>
      </c>
      <c r="F1511" s="7" t="s">
        <v>14597</v>
      </c>
      <c r="G1511" s="296" t="s">
        <v>14598</v>
      </c>
      <c r="I1511" s="7"/>
      <c r="J1511" s="7" t="s">
        <v>177</v>
      </c>
      <c r="K1511" s="7" t="s">
        <v>159</v>
      </c>
      <c r="L1511" s="7" t="s">
        <v>23</v>
      </c>
      <c r="M1511" s="7" t="s">
        <v>14599</v>
      </c>
      <c r="N1511" s="7" t="s">
        <v>14599</v>
      </c>
    </row>
    <row r="1512" ht="22.5" customHeight="1">
      <c r="A1512" s="7" t="s">
        <v>14600</v>
      </c>
      <c r="B1512" s="7" t="s">
        <v>2548</v>
      </c>
      <c r="C1512" s="7"/>
      <c r="D1512" s="7" t="s">
        <v>2545</v>
      </c>
      <c r="E1512" s="7" t="s">
        <v>9055</v>
      </c>
      <c r="F1512" s="7" t="s">
        <v>14601</v>
      </c>
      <c r="G1512" s="296" t="s">
        <v>14602</v>
      </c>
      <c r="I1512" s="7"/>
      <c r="J1512" s="7" t="s">
        <v>177</v>
      </c>
      <c r="K1512" s="7" t="s">
        <v>159</v>
      </c>
      <c r="L1512" s="7" t="s">
        <v>26</v>
      </c>
      <c r="M1512" s="7" t="s">
        <v>14603</v>
      </c>
      <c r="N1512" s="7" t="s">
        <v>14603</v>
      </c>
    </row>
    <row r="1513" ht="22.5" customHeight="1">
      <c r="A1513" s="7" t="s">
        <v>14604</v>
      </c>
      <c r="B1513" s="7" t="s">
        <v>2548</v>
      </c>
      <c r="C1513" s="7"/>
      <c r="D1513" s="7" t="s">
        <v>2545</v>
      </c>
      <c r="E1513" s="7" t="s">
        <v>9055</v>
      </c>
      <c r="F1513" s="7" t="s">
        <v>14605</v>
      </c>
      <c r="G1513" s="296" t="s">
        <v>14606</v>
      </c>
      <c r="I1513" s="7"/>
      <c r="J1513" s="7" t="s">
        <v>177</v>
      </c>
      <c r="K1513" s="7" t="s">
        <v>159</v>
      </c>
      <c r="L1513" s="7" t="s">
        <v>29</v>
      </c>
      <c r="M1513" s="7" t="s">
        <v>14607</v>
      </c>
      <c r="N1513" s="7" t="s">
        <v>14607</v>
      </c>
    </row>
    <row r="1514" ht="22.5" customHeight="1">
      <c r="A1514" s="7" t="s">
        <v>14608</v>
      </c>
      <c r="B1514" s="7" t="s">
        <v>2548</v>
      </c>
      <c r="C1514" s="7"/>
      <c r="D1514" s="7" t="s">
        <v>2545</v>
      </c>
      <c r="E1514" s="7" t="s">
        <v>9055</v>
      </c>
      <c r="F1514" s="7" t="s">
        <v>14609</v>
      </c>
      <c r="G1514" s="296" t="s">
        <v>14610</v>
      </c>
      <c r="I1514" s="7"/>
      <c r="J1514" s="7" t="s">
        <v>177</v>
      </c>
      <c r="K1514" s="7" t="s">
        <v>159</v>
      </c>
      <c r="L1514" s="7" t="s">
        <v>31</v>
      </c>
      <c r="M1514" s="7" t="s">
        <v>14611</v>
      </c>
      <c r="N1514" s="7" t="s">
        <v>14611</v>
      </c>
    </row>
    <row r="1515" ht="22.5" customHeight="1">
      <c r="A1515" s="7" t="s">
        <v>14612</v>
      </c>
      <c r="B1515" s="7" t="s">
        <v>2548</v>
      </c>
      <c r="C1515" s="7"/>
      <c r="D1515" s="7" t="s">
        <v>2545</v>
      </c>
      <c r="E1515" s="7" t="s">
        <v>9043</v>
      </c>
      <c r="F1515" s="7" t="s">
        <v>14613</v>
      </c>
      <c r="G1515" s="296" t="s">
        <v>14614</v>
      </c>
      <c r="I1515" s="7"/>
      <c r="J1515" s="7" t="s">
        <v>192</v>
      </c>
      <c r="K1515" s="7" t="s">
        <v>615</v>
      </c>
      <c r="L1515" s="7" t="s">
        <v>10</v>
      </c>
      <c r="M1515" s="7" t="s">
        <v>14615</v>
      </c>
      <c r="N1515" s="7" t="s">
        <v>14615</v>
      </c>
    </row>
    <row r="1516" ht="22.5" customHeight="1">
      <c r="A1516" s="7" t="s">
        <v>14616</v>
      </c>
      <c r="B1516" s="7" t="s">
        <v>2548</v>
      </c>
      <c r="C1516" s="7"/>
      <c r="D1516" s="7" t="s">
        <v>2545</v>
      </c>
      <c r="E1516" s="7" t="s">
        <v>9043</v>
      </c>
      <c r="F1516" s="7" t="s">
        <v>14617</v>
      </c>
      <c r="G1516" s="296" t="s">
        <v>14618</v>
      </c>
      <c r="I1516" s="7"/>
      <c r="J1516" s="7" t="s">
        <v>192</v>
      </c>
      <c r="K1516" s="7" t="s">
        <v>615</v>
      </c>
      <c r="L1516" s="7" t="s">
        <v>12</v>
      </c>
      <c r="M1516" s="7" t="s">
        <v>14619</v>
      </c>
      <c r="N1516" s="7" t="s">
        <v>14619</v>
      </c>
    </row>
    <row r="1517" ht="22.5" customHeight="1">
      <c r="A1517" s="7" t="s">
        <v>14620</v>
      </c>
      <c r="B1517" s="7" t="s">
        <v>2548</v>
      </c>
      <c r="C1517" s="7"/>
      <c r="D1517" s="7" t="s">
        <v>2545</v>
      </c>
      <c r="E1517" s="7" t="s">
        <v>9043</v>
      </c>
      <c r="F1517" s="7" t="s">
        <v>14621</v>
      </c>
      <c r="G1517" s="296" t="s">
        <v>14622</v>
      </c>
      <c r="I1517" s="7"/>
      <c r="J1517" s="7" t="s">
        <v>192</v>
      </c>
      <c r="K1517" s="7" t="s">
        <v>615</v>
      </c>
      <c r="L1517" s="7" t="s">
        <v>14</v>
      </c>
      <c r="M1517" s="7" t="s">
        <v>14623</v>
      </c>
      <c r="N1517" s="7" t="s">
        <v>14623</v>
      </c>
    </row>
    <row r="1518" ht="22.5" customHeight="1">
      <c r="A1518" s="7" t="s">
        <v>14624</v>
      </c>
      <c r="B1518" s="7" t="s">
        <v>2548</v>
      </c>
      <c r="C1518" s="7"/>
      <c r="D1518" s="7" t="s">
        <v>2545</v>
      </c>
      <c r="E1518" s="7" t="s">
        <v>9043</v>
      </c>
      <c r="F1518" s="7" t="s">
        <v>14625</v>
      </c>
      <c r="G1518" s="296" t="s">
        <v>14626</v>
      </c>
      <c r="I1518" s="7"/>
      <c r="J1518" s="7" t="s">
        <v>192</v>
      </c>
      <c r="K1518" s="7" t="s">
        <v>615</v>
      </c>
      <c r="L1518" s="7" t="s">
        <v>16</v>
      </c>
      <c r="M1518" s="7" t="s">
        <v>14627</v>
      </c>
      <c r="N1518" s="7" t="s">
        <v>14627</v>
      </c>
    </row>
    <row r="1519" ht="22.5" customHeight="1">
      <c r="A1519" s="7" t="s">
        <v>14628</v>
      </c>
      <c r="B1519" s="7" t="s">
        <v>2548</v>
      </c>
      <c r="C1519" s="7"/>
      <c r="D1519" s="7" t="s">
        <v>2545</v>
      </c>
      <c r="E1519" s="7" t="s">
        <v>9043</v>
      </c>
      <c r="F1519" s="7" t="s">
        <v>14629</v>
      </c>
      <c r="G1519" s="296" t="s">
        <v>14630</v>
      </c>
      <c r="I1519" s="7"/>
      <c r="J1519" s="7" t="s">
        <v>192</v>
      </c>
      <c r="K1519" s="7" t="s">
        <v>615</v>
      </c>
      <c r="L1519" s="7" t="s">
        <v>19</v>
      </c>
      <c r="M1519" s="7" t="s">
        <v>14631</v>
      </c>
      <c r="N1519" s="7" t="s">
        <v>14631</v>
      </c>
    </row>
    <row r="1520" ht="22.5" customHeight="1">
      <c r="A1520" s="7" t="s">
        <v>14632</v>
      </c>
      <c r="B1520" s="7" t="s">
        <v>2548</v>
      </c>
      <c r="C1520" s="7"/>
      <c r="D1520" s="7" t="s">
        <v>2545</v>
      </c>
      <c r="E1520" s="7" t="s">
        <v>9043</v>
      </c>
      <c r="F1520" s="7" t="s">
        <v>14633</v>
      </c>
      <c r="G1520" s="296" t="s">
        <v>14634</v>
      </c>
      <c r="I1520" s="7"/>
      <c r="J1520" s="7" t="s">
        <v>192</v>
      </c>
      <c r="K1520" s="7" t="s">
        <v>615</v>
      </c>
      <c r="L1520" s="7" t="s">
        <v>20</v>
      </c>
      <c r="M1520" s="7" t="s">
        <v>14635</v>
      </c>
      <c r="N1520" s="7" t="s">
        <v>14635</v>
      </c>
    </row>
    <row r="1521" ht="22.5" customHeight="1">
      <c r="A1521" s="7" t="s">
        <v>14636</v>
      </c>
      <c r="B1521" s="7" t="s">
        <v>2548</v>
      </c>
      <c r="C1521" s="7"/>
      <c r="D1521" s="7" t="s">
        <v>2545</v>
      </c>
      <c r="E1521" s="7" t="s">
        <v>9043</v>
      </c>
      <c r="F1521" s="7" t="s">
        <v>14637</v>
      </c>
      <c r="G1521" s="296" t="s">
        <v>14638</v>
      </c>
      <c r="I1521" s="7"/>
      <c r="J1521" s="7" t="s">
        <v>192</v>
      </c>
      <c r="K1521" s="7" t="s">
        <v>615</v>
      </c>
      <c r="L1521" s="7" t="s">
        <v>22</v>
      </c>
      <c r="M1521" s="7" t="s">
        <v>14639</v>
      </c>
      <c r="N1521" s="7" t="s">
        <v>14639</v>
      </c>
    </row>
    <row r="1522" ht="22.5" customHeight="1">
      <c r="A1522" s="7" t="s">
        <v>14640</v>
      </c>
      <c r="B1522" s="7" t="s">
        <v>2548</v>
      </c>
      <c r="C1522" s="7"/>
      <c r="D1522" s="7" t="s">
        <v>2545</v>
      </c>
      <c r="E1522" s="7" t="s">
        <v>9043</v>
      </c>
      <c r="F1522" s="7" t="s">
        <v>14641</v>
      </c>
      <c r="G1522" s="296" t="s">
        <v>14642</v>
      </c>
      <c r="I1522" s="7"/>
      <c r="J1522" s="7" t="s">
        <v>192</v>
      </c>
      <c r="K1522" s="7" t="s">
        <v>615</v>
      </c>
      <c r="L1522" s="7" t="s">
        <v>23</v>
      </c>
      <c r="M1522" s="7" t="s">
        <v>14643</v>
      </c>
      <c r="N1522" s="7" t="s">
        <v>14643</v>
      </c>
    </row>
    <row r="1523" ht="22.5" customHeight="1">
      <c r="A1523" s="7" t="s">
        <v>14644</v>
      </c>
      <c r="B1523" s="7" t="s">
        <v>2548</v>
      </c>
      <c r="C1523" s="7"/>
      <c r="D1523" s="7" t="s">
        <v>2545</v>
      </c>
      <c r="E1523" s="7" t="s">
        <v>9043</v>
      </c>
      <c r="F1523" s="7" t="s">
        <v>14645</v>
      </c>
      <c r="G1523" s="296" t="s">
        <v>14646</v>
      </c>
      <c r="I1523" s="7"/>
      <c r="J1523" s="7" t="s">
        <v>192</v>
      </c>
      <c r="K1523" s="7" t="s">
        <v>615</v>
      </c>
      <c r="L1523" s="7" t="s">
        <v>26</v>
      </c>
      <c r="M1523" s="7" t="s">
        <v>14647</v>
      </c>
      <c r="N1523" s="7" t="s">
        <v>14647</v>
      </c>
    </row>
    <row r="1524" ht="22.5" customHeight="1">
      <c r="A1524" s="7" t="s">
        <v>14648</v>
      </c>
      <c r="B1524" s="7" t="s">
        <v>2548</v>
      </c>
      <c r="C1524" s="7"/>
      <c r="D1524" s="7" t="s">
        <v>2545</v>
      </c>
      <c r="E1524" s="7" t="s">
        <v>9043</v>
      </c>
      <c r="F1524" s="7" t="s">
        <v>14649</v>
      </c>
      <c r="G1524" s="296" t="s">
        <v>14650</v>
      </c>
      <c r="I1524" s="7"/>
      <c r="J1524" s="7" t="s">
        <v>192</v>
      </c>
      <c r="K1524" s="7" t="s">
        <v>615</v>
      </c>
      <c r="L1524" s="7" t="s">
        <v>29</v>
      </c>
      <c r="M1524" s="7" t="s">
        <v>14651</v>
      </c>
      <c r="N1524" s="7" t="s">
        <v>14651</v>
      </c>
    </row>
    <row r="1525" ht="22.5" customHeight="1">
      <c r="A1525" s="7" t="s">
        <v>14652</v>
      </c>
      <c r="B1525" s="7" t="s">
        <v>2548</v>
      </c>
      <c r="C1525" s="7"/>
      <c r="D1525" s="7" t="s">
        <v>2545</v>
      </c>
      <c r="E1525" s="7" t="s">
        <v>9043</v>
      </c>
      <c r="F1525" s="7" t="s">
        <v>14653</v>
      </c>
      <c r="G1525" s="296" t="s">
        <v>14654</v>
      </c>
      <c r="I1525" s="7"/>
      <c r="J1525" s="7" t="s">
        <v>192</v>
      </c>
      <c r="K1525" s="7" t="s">
        <v>615</v>
      </c>
      <c r="L1525" s="7" t="s">
        <v>31</v>
      </c>
      <c r="M1525" s="7" t="s">
        <v>14655</v>
      </c>
      <c r="N1525" s="7" t="s">
        <v>14655</v>
      </c>
    </row>
    <row r="1526" ht="22.5" customHeight="1">
      <c r="A1526" s="7" t="s">
        <v>14656</v>
      </c>
      <c r="B1526" s="7" t="s">
        <v>2548</v>
      </c>
      <c r="C1526" s="7"/>
      <c r="D1526" s="7" t="s">
        <v>2545</v>
      </c>
      <c r="E1526" s="7" t="s">
        <v>9028</v>
      </c>
      <c r="F1526" s="7" t="s">
        <v>14657</v>
      </c>
      <c r="G1526" s="296" t="s">
        <v>14658</v>
      </c>
      <c r="I1526" s="7"/>
      <c r="J1526" s="7" t="s">
        <v>132</v>
      </c>
      <c r="K1526" s="7" t="s">
        <v>265</v>
      </c>
      <c r="L1526" s="7" t="s">
        <v>10</v>
      </c>
      <c r="M1526" s="7" t="s">
        <v>14659</v>
      </c>
      <c r="N1526" s="7" t="s">
        <v>14659</v>
      </c>
    </row>
    <row r="1527" ht="22.5" customHeight="1">
      <c r="A1527" s="7" t="s">
        <v>14660</v>
      </c>
      <c r="B1527" s="7" t="s">
        <v>2548</v>
      </c>
      <c r="C1527" s="7"/>
      <c r="D1527" s="7" t="s">
        <v>2545</v>
      </c>
      <c r="E1527" s="7" t="s">
        <v>9028</v>
      </c>
      <c r="F1527" s="7" t="s">
        <v>14661</v>
      </c>
      <c r="G1527" s="296" t="s">
        <v>14662</v>
      </c>
      <c r="I1527" s="7"/>
      <c r="J1527" s="7" t="s">
        <v>132</v>
      </c>
      <c r="K1527" s="7" t="s">
        <v>265</v>
      </c>
      <c r="L1527" s="7" t="s">
        <v>14</v>
      </c>
      <c r="M1527" s="7" t="s">
        <v>14663</v>
      </c>
      <c r="N1527" s="7" t="s">
        <v>14663</v>
      </c>
    </row>
    <row r="1528" ht="22.5" customHeight="1">
      <c r="A1528" s="7" t="s">
        <v>14664</v>
      </c>
      <c r="B1528" s="7" t="s">
        <v>2548</v>
      </c>
      <c r="C1528" s="7"/>
      <c r="D1528" s="7" t="s">
        <v>2545</v>
      </c>
      <c r="E1528" s="7" t="s">
        <v>9028</v>
      </c>
      <c r="F1528" s="7" t="s">
        <v>14665</v>
      </c>
      <c r="G1528" s="296" t="s">
        <v>14666</v>
      </c>
      <c r="I1528" s="7"/>
      <c r="J1528" s="7" t="s">
        <v>132</v>
      </c>
      <c r="K1528" s="7" t="s">
        <v>265</v>
      </c>
      <c r="L1528" s="7" t="s">
        <v>16</v>
      </c>
      <c r="M1528" s="7" t="s">
        <v>14667</v>
      </c>
      <c r="N1528" s="7" t="s">
        <v>14667</v>
      </c>
    </row>
    <row r="1529" ht="22.5" customHeight="1">
      <c r="A1529" s="7" t="s">
        <v>14668</v>
      </c>
      <c r="B1529" s="7" t="s">
        <v>2548</v>
      </c>
      <c r="C1529" s="7"/>
      <c r="D1529" s="7" t="s">
        <v>2545</v>
      </c>
      <c r="E1529" s="7" t="s">
        <v>9028</v>
      </c>
      <c r="F1529" s="7" t="s">
        <v>14669</v>
      </c>
      <c r="G1529" s="296" t="s">
        <v>14670</v>
      </c>
      <c r="I1529" s="7"/>
      <c r="J1529" s="7" t="s">
        <v>132</v>
      </c>
      <c r="K1529" s="7" t="s">
        <v>265</v>
      </c>
      <c r="L1529" s="7" t="s">
        <v>19</v>
      </c>
      <c r="M1529" s="7" t="s">
        <v>14671</v>
      </c>
      <c r="N1529" s="7" t="s">
        <v>14671</v>
      </c>
    </row>
    <row r="1530" ht="22.5" customHeight="1">
      <c r="A1530" s="7" t="s">
        <v>14672</v>
      </c>
      <c r="B1530" s="7" t="s">
        <v>2548</v>
      </c>
      <c r="C1530" s="7"/>
      <c r="D1530" s="7" t="s">
        <v>2545</v>
      </c>
      <c r="E1530" s="7" t="s">
        <v>9028</v>
      </c>
      <c r="F1530" s="7" t="s">
        <v>14673</v>
      </c>
      <c r="G1530" s="296" t="s">
        <v>14674</v>
      </c>
      <c r="I1530" s="7"/>
      <c r="J1530" s="7" t="s">
        <v>132</v>
      </c>
      <c r="K1530" s="7" t="s">
        <v>265</v>
      </c>
      <c r="L1530" s="7" t="s">
        <v>20</v>
      </c>
      <c r="M1530" s="7" t="s">
        <v>14675</v>
      </c>
      <c r="N1530" s="7" t="s">
        <v>14675</v>
      </c>
    </row>
    <row r="1531" ht="22.5" customHeight="1">
      <c r="A1531" s="7" t="s">
        <v>14676</v>
      </c>
      <c r="B1531" s="7" t="s">
        <v>2548</v>
      </c>
      <c r="C1531" s="7"/>
      <c r="D1531" s="7" t="s">
        <v>2545</v>
      </c>
      <c r="E1531" s="7" t="s">
        <v>9028</v>
      </c>
      <c r="F1531" s="7" t="s">
        <v>14677</v>
      </c>
      <c r="G1531" s="296" t="s">
        <v>14678</v>
      </c>
      <c r="I1531" s="7"/>
      <c r="J1531" s="7" t="s">
        <v>132</v>
      </c>
      <c r="K1531" s="7" t="s">
        <v>265</v>
      </c>
      <c r="L1531" s="7" t="s">
        <v>21</v>
      </c>
      <c r="M1531" s="7" t="s">
        <v>14679</v>
      </c>
      <c r="N1531" s="7" t="s">
        <v>14679</v>
      </c>
    </row>
    <row r="1532" ht="22.5" customHeight="1">
      <c r="A1532" s="7" t="s">
        <v>14680</v>
      </c>
      <c r="B1532" s="7" t="s">
        <v>2548</v>
      </c>
      <c r="C1532" s="7"/>
      <c r="D1532" s="7" t="s">
        <v>2545</v>
      </c>
      <c r="E1532" s="7" t="s">
        <v>9028</v>
      </c>
      <c r="F1532" s="7" t="s">
        <v>14681</v>
      </c>
      <c r="G1532" s="296" t="s">
        <v>14682</v>
      </c>
      <c r="I1532" s="7"/>
      <c r="J1532" s="7" t="s">
        <v>132</v>
      </c>
      <c r="K1532" s="7" t="s">
        <v>265</v>
      </c>
      <c r="L1532" s="7" t="s">
        <v>22</v>
      </c>
      <c r="M1532" s="7" t="s">
        <v>14683</v>
      </c>
      <c r="N1532" s="7" t="s">
        <v>14683</v>
      </c>
    </row>
    <row r="1533" ht="22.5" customHeight="1">
      <c r="A1533" s="7" t="s">
        <v>14684</v>
      </c>
      <c r="B1533" s="7" t="s">
        <v>2548</v>
      </c>
      <c r="C1533" s="7"/>
      <c r="D1533" s="7" t="s">
        <v>2545</v>
      </c>
      <c r="E1533" s="7" t="s">
        <v>9028</v>
      </c>
      <c r="F1533" s="7" t="s">
        <v>14685</v>
      </c>
      <c r="G1533" s="296" t="s">
        <v>14686</v>
      </c>
      <c r="I1533" s="7"/>
      <c r="J1533" s="7" t="s">
        <v>132</v>
      </c>
      <c r="K1533" s="7" t="s">
        <v>265</v>
      </c>
      <c r="L1533" s="7" t="s">
        <v>23</v>
      </c>
      <c r="M1533" s="7" t="s">
        <v>14687</v>
      </c>
      <c r="N1533" s="7" t="s">
        <v>14687</v>
      </c>
    </row>
    <row r="1534" ht="22.5" customHeight="1">
      <c r="A1534" s="7" t="s">
        <v>14688</v>
      </c>
      <c r="B1534" s="7" t="s">
        <v>2548</v>
      </c>
      <c r="C1534" s="7"/>
      <c r="D1534" s="7" t="s">
        <v>2545</v>
      </c>
      <c r="E1534" s="7" t="s">
        <v>9028</v>
      </c>
      <c r="F1534" s="7" t="s">
        <v>14689</v>
      </c>
      <c r="G1534" s="296" t="s">
        <v>14690</v>
      </c>
      <c r="I1534" s="7"/>
      <c r="J1534" s="7" t="s">
        <v>132</v>
      </c>
      <c r="K1534" s="7" t="s">
        <v>265</v>
      </c>
      <c r="L1534" s="7" t="s">
        <v>26</v>
      </c>
      <c r="M1534" s="7" t="s">
        <v>14691</v>
      </c>
      <c r="N1534" s="7" t="s">
        <v>14691</v>
      </c>
    </row>
    <row r="1535" ht="22.5" customHeight="1">
      <c r="A1535" s="7" t="s">
        <v>14692</v>
      </c>
      <c r="B1535" s="7" t="s">
        <v>2548</v>
      </c>
      <c r="C1535" s="7"/>
      <c r="D1535" s="7" t="s">
        <v>2545</v>
      </c>
      <c r="E1535" s="7" t="s">
        <v>9028</v>
      </c>
      <c r="F1535" s="7" t="s">
        <v>14693</v>
      </c>
      <c r="G1535" s="296" t="s">
        <v>14694</v>
      </c>
      <c r="I1535" s="7"/>
      <c r="J1535" s="7" t="s">
        <v>132</v>
      </c>
      <c r="K1535" s="7" t="s">
        <v>265</v>
      </c>
      <c r="L1535" s="7" t="s">
        <v>29</v>
      </c>
      <c r="M1535" s="7" t="s">
        <v>14695</v>
      </c>
      <c r="N1535" s="7" t="s">
        <v>14695</v>
      </c>
    </row>
    <row r="1536" ht="22.5" customHeight="1">
      <c r="A1536" s="7" t="s">
        <v>14696</v>
      </c>
      <c r="B1536" s="7" t="s">
        <v>2548</v>
      </c>
      <c r="C1536" s="7"/>
      <c r="D1536" s="7" t="s">
        <v>2545</v>
      </c>
      <c r="E1536" s="7" t="s">
        <v>9015</v>
      </c>
      <c r="F1536" s="7" t="s">
        <v>14697</v>
      </c>
      <c r="G1536" s="296" t="s">
        <v>14698</v>
      </c>
      <c r="I1536" s="7"/>
      <c r="J1536" s="7" t="s">
        <v>151</v>
      </c>
      <c r="K1536" s="7" t="s">
        <v>233</v>
      </c>
      <c r="L1536" s="7" t="s">
        <v>10</v>
      </c>
      <c r="M1536" s="7" t="s">
        <v>14699</v>
      </c>
      <c r="N1536" s="7" t="s">
        <v>14699</v>
      </c>
    </row>
    <row r="1537" ht="22.5" customHeight="1">
      <c r="A1537" s="7" t="s">
        <v>14700</v>
      </c>
      <c r="B1537" s="7" t="s">
        <v>2548</v>
      </c>
      <c r="C1537" s="7"/>
      <c r="D1537" s="7" t="s">
        <v>2545</v>
      </c>
      <c r="E1537" s="7" t="s">
        <v>9015</v>
      </c>
      <c r="F1537" s="7" t="s">
        <v>14701</v>
      </c>
      <c r="G1537" s="296" t="s">
        <v>14702</v>
      </c>
      <c r="I1537" s="7"/>
      <c r="J1537" s="7" t="s">
        <v>151</v>
      </c>
      <c r="K1537" s="7" t="s">
        <v>233</v>
      </c>
      <c r="L1537" s="7" t="s">
        <v>14</v>
      </c>
      <c r="M1537" s="7" t="s">
        <v>14703</v>
      </c>
      <c r="N1537" s="7" t="s">
        <v>14703</v>
      </c>
    </row>
    <row r="1538" ht="22.5" customHeight="1">
      <c r="A1538" s="7" t="s">
        <v>14704</v>
      </c>
      <c r="B1538" s="7" t="s">
        <v>2548</v>
      </c>
      <c r="C1538" s="7"/>
      <c r="D1538" s="7" t="s">
        <v>2545</v>
      </c>
      <c r="E1538" s="7" t="s">
        <v>9015</v>
      </c>
      <c r="F1538" s="7" t="s">
        <v>14705</v>
      </c>
      <c r="G1538" s="296" t="s">
        <v>14706</v>
      </c>
      <c r="I1538" s="7"/>
      <c r="J1538" s="7" t="s">
        <v>151</v>
      </c>
      <c r="K1538" s="7" t="s">
        <v>233</v>
      </c>
      <c r="L1538" s="7" t="s">
        <v>15</v>
      </c>
      <c r="M1538" s="7" t="s">
        <v>14707</v>
      </c>
      <c r="N1538" s="7" t="s">
        <v>14707</v>
      </c>
    </row>
    <row r="1539" ht="22.5" customHeight="1">
      <c r="A1539" s="7" t="s">
        <v>14708</v>
      </c>
      <c r="B1539" s="7" t="s">
        <v>2548</v>
      </c>
      <c r="C1539" s="7"/>
      <c r="D1539" s="7" t="s">
        <v>2545</v>
      </c>
      <c r="E1539" s="7" t="s">
        <v>9015</v>
      </c>
      <c r="F1539" s="7" t="s">
        <v>14709</v>
      </c>
      <c r="G1539" s="296" t="s">
        <v>14710</v>
      </c>
      <c r="I1539" s="7"/>
      <c r="J1539" s="7" t="s">
        <v>151</v>
      </c>
      <c r="K1539" s="7" t="s">
        <v>233</v>
      </c>
      <c r="L1539" s="7" t="s">
        <v>17</v>
      </c>
      <c r="M1539" s="7" t="s">
        <v>14711</v>
      </c>
      <c r="N1539" s="7" t="s">
        <v>14711</v>
      </c>
    </row>
    <row r="1540" ht="22.5" customHeight="1">
      <c r="A1540" s="7" t="s">
        <v>14712</v>
      </c>
      <c r="B1540" s="7" t="s">
        <v>2548</v>
      </c>
      <c r="C1540" s="7"/>
      <c r="D1540" s="7" t="s">
        <v>2545</v>
      </c>
      <c r="E1540" s="7" t="s">
        <v>9015</v>
      </c>
      <c r="F1540" s="7" t="s">
        <v>14713</v>
      </c>
      <c r="G1540" s="296" t="s">
        <v>14714</v>
      </c>
      <c r="I1540" s="7"/>
      <c r="J1540" s="7" t="s">
        <v>151</v>
      </c>
      <c r="K1540" s="7" t="s">
        <v>233</v>
      </c>
      <c r="L1540" s="7" t="s">
        <v>19</v>
      </c>
      <c r="M1540" s="7" t="s">
        <v>14715</v>
      </c>
      <c r="N1540" s="7" t="s">
        <v>14715</v>
      </c>
    </row>
    <row r="1541" ht="22.5" customHeight="1">
      <c r="A1541" s="7" t="s">
        <v>14716</v>
      </c>
      <c r="B1541" s="7" t="s">
        <v>2548</v>
      </c>
      <c r="C1541" s="7"/>
      <c r="D1541" s="7" t="s">
        <v>2545</v>
      </c>
      <c r="E1541" s="7" t="s">
        <v>9015</v>
      </c>
      <c r="F1541" s="7" t="s">
        <v>14717</v>
      </c>
      <c r="G1541" s="296" t="s">
        <v>14718</v>
      </c>
      <c r="I1541" s="7"/>
      <c r="J1541" s="7" t="s">
        <v>151</v>
      </c>
      <c r="K1541" s="7" t="s">
        <v>233</v>
      </c>
      <c r="L1541" s="7" t="s">
        <v>20</v>
      </c>
      <c r="M1541" s="7" t="s">
        <v>14719</v>
      </c>
      <c r="N1541" s="7" t="s">
        <v>14719</v>
      </c>
    </row>
    <row r="1542" ht="22.5" customHeight="1">
      <c r="A1542" s="7" t="s">
        <v>14720</v>
      </c>
      <c r="B1542" s="7" t="s">
        <v>2548</v>
      </c>
      <c r="C1542" s="7"/>
      <c r="D1542" s="7" t="s">
        <v>2545</v>
      </c>
      <c r="E1542" s="7" t="s">
        <v>9015</v>
      </c>
      <c r="F1542" s="7" t="s">
        <v>14721</v>
      </c>
      <c r="G1542" s="296" t="s">
        <v>14722</v>
      </c>
      <c r="I1542" s="7"/>
      <c r="J1542" s="7" t="s">
        <v>151</v>
      </c>
      <c r="K1542" s="7" t="s">
        <v>233</v>
      </c>
      <c r="L1542" s="7" t="s">
        <v>21</v>
      </c>
      <c r="M1542" s="7" t="s">
        <v>14723</v>
      </c>
      <c r="N1542" s="7" t="s">
        <v>14723</v>
      </c>
    </row>
    <row r="1543" ht="22.5" customHeight="1">
      <c r="A1543" s="7" t="s">
        <v>14724</v>
      </c>
      <c r="B1543" s="7" t="s">
        <v>2548</v>
      </c>
      <c r="C1543" s="7"/>
      <c r="D1543" s="7" t="s">
        <v>2545</v>
      </c>
      <c r="E1543" s="7" t="s">
        <v>9015</v>
      </c>
      <c r="F1543" s="7" t="s">
        <v>14725</v>
      </c>
      <c r="G1543" s="296" t="s">
        <v>14726</v>
      </c>
      <c r="I1543" s="7"/>
      <c r="J1543" s="7" t="s">
        <v>151</v>
      </c>
      <c r="K1543" s="7" t="s">
        <v>233</v>
      </c>
      <c r="L1543" s="7" t="s">
        <v>22</v>
      </c>
      <c r="M1543" s="7" t="s">
        <v>14727</v>
      </c>
      <c r="N1543" s="7" t="s">
        <v>14727</v>
      </c>
    </row>
    <row r="1544" ht="22.5" customHeight="1">
      <c r="A1544" s="7" t="s">
        <v>14728</v>
      </c>
      <c r="B1544" s="7" t="s">
        <v>2548</v>
      </c>
      <c r="C1544" s="7"/>
      <c r="D1544" s="7" t="s">
        <v>2545</v>
      </c>
      <c r="E1544" s="7" t="s">
        <v>9015</v>
      </c>
      <c r="F1544" s="7" t="s">
        <v>14729</v>
      </c>
      <c r="G1544" s="296" t="s">
        <v>14730</v>
      </c>
      <c r="I1544" s="7"/>
      <c r="J1544" s="7" t="s">
        <v>151</v>
      </c>
      <c r="K1544" s="7" t="s">
        <v>233</v>
      </c>
      <c r="L1544" s="7" t="s">
        <v>23</v>
      </c>
      <c r="M1544" s="7" t="s">
        <v>14731</v>
      </c>
      <c r="N1544" s="7" t="s">
        <v>14731</v>
      </c>
    </row>
    <row r="1545" ht="22.5" customHeight="1">
      <c r="A1545" s="7" t="s">
        <v>14732</v>
      </c>
      <c r="B1545" s="7" t="s">
        <v>2548</v>
      </c>
      <c r="C1545" s="7"/>
      <c r="D1545" s="7" t="s">
        <v>2545</v>
      </c>
      <c r="E1545" s="7" t="s">
        <v>9015</v>
      </c>
      <c r="F1545" s="7" t="s">
        <v>14733</v>
      </c>
      <c r="G1545" s="296" t="s">
        <v>14734</v>
      </c>
      <c r="I1545" s="7"/>
      <c r="J1545" s="7" t="s">
        <v>151</v>
      </c>
      <c r="K1545" s="7" t="s">
        <v>233</v>
      </c>
      <c r="L1545" s="7" t="s">
        <v>26</v>
      </c>
      <c r="M1545" s="7" t="s">
        <v>14735</v>
      </c>
      <c r="N1545" s="7" t="s">
        <v>14735</v>
      </c>
    </row>
    <row r="1546" ht="22.5" customHeight="1">
      <c r="A1546" s="7" t="s">
        <v>14736</v>
      </c>
      <c r="B1546" s="7" t="s">
        <v>2548</v>
      </c>
      <c r="C1546" s="7"/>
      <c r="D1546" s="7" t="s">
        <v>2545</v>
      </c>
      <c r="E1546" s="7" t="s">
        <v>9015</v>
      </c>
      <c r="F1546" s="7" t="s">
        <v>14737</v>
      </c>
      <c r="G1546" s="296" t="s">
        <v>14738</v>
      </c>
      <c r="I1546" s="7"/>
      <c r="J1546" s="7" t="s">
        <v>151</v>
      </c>
      <c r="K1546" s="7" t="s">
        <v>233</v>
      </c>
      <c r="L1546" s="7" t="s">
        <v>29</v>
      </c>
      <c r="M1546" s="7" t="s">
        <v>14739</v>
      </c>
      <c r="N1546" s="7" t="s">
        <v>14739</v>
      </c>
    </row>
    <row r="1547" ht="22.5" customHeight="1">
      <c r="A1547" s="7" t="s">
        <v>14740</v>
      </c>
      <c r="B1547" s="7" t="s">
        <v>2548</v>
      </c>
      <c r="C1547" s="7"/>
      <c r="D1547" s="7" t="s">
        <v>2545</v>
      </c>
      <c r="E1547" s="7" t="s">
        <v>9015</v>
      </c>
      <c r="F1547" s="7" t="s">
        <v>14741</v>
      </c>
      <c r="G1547" s="296" t="s">
        <v>14742</v>
      </c>
      <c r="I1547" s="7"/>
      <c r="J1547" s="7" t="s">
        <v>151</v>
      </c>
      <c r="K1547" s="7" t="s">
        <v>233</v>
      </c>
      <c r="L1547" s="7" t="s">
        <v>30</v>
      </c>
      <c r="M1547" s="7" t="s">
        <v>14743</v>
      </c>
      <c r="N1547" s="7" t="s">
        <v>14743</v>
      </c>
    </row>
    <row r="1548" ht="22.5" customHeight="1">
      <c r="A1548" s="7" t="s">
        <v>14744</v>
      </c>
      <c r="B1548" s="7" t="s">
        <v>2548</v>
      </c>
      <c r="C1548" s="7"/>
      <c r="D1548" s="7" t="s">
        <v>2545</v>
      </c>
      <c r="E1548" s="7" t="s">
        <v>9002</v>
      </c>
      <c r="F1548" s="7" t="s">
        <v>14745</v>
      </c>
      <c r="G1548" s="296" t="s">
        <v>14746</v>
      </c>
      <c r="I1548" s="7"/>
      <c r="J1548" s="7" t="s">
        <v>121</v>
      </c>
      <c r="K1548" s="7" t="s">
        <v>771</v>
      </c>
      <c r="L1548" s="7" t="s">
        <v>10</v>
      </c>
      <c r="M1548" s="7" t="s">
        <v>14747</v>
      </c>
      <c r="N1548" s="7" t="s">
        <v>14747</v>
      </c>
    </row>
    <row r="1549" ht="22.5" customHeight="1">
      <c r="A1549" s="7" t="s">
        <v>14748</v>
      </c>
      <c r="B1549" s="7" t="s">
        <v>2548</v>
      </c>
      <c r="C1549" s="7"/>
      <c r="D1549" s="7" t="s">
        <v>2545</v>
      </c>
      <c r="E1549" s="7" t="s">
        <v>9002</v>
      </c>
      <c r="F1549" s="7" t="s">
        <v>14749</v>
      </c>
      <c r="G1549" s="296" t="s">
        <v>14750</v>
      </c>
      <c r="I1549" s="7"/>
      <c r="J1549" s="7" t="s">
        <v>121</v>
      </c>
      <c r="K1549" s="7" t="s">
        <v>771</v>
      </c>
      <c r="L1549" s="7" t="s">
        <v>14</v>
      </c>
      <c r="M1549" s="7" t="s">
        <v>14751</v>
      </c>
      <c r="N1549" s="7" t="s">
        <v>14751</v>
      </c>
    </row>
    <row r="1550" ht="22.5" customHeight="1">
      <c r="A1550" s="7" t="s">
        <v>14752</v>
      </c>
      <c r="B1550" s="7" t="s">
        <v>2548</v>
      </c>
      <c r="C1550" s="7"/>
      <c r="D1550" s="7" t="s">
        <v>2545</v>
      </c>
      <c r="E1550" s="7" t="s">
        <v>9002</v>
      </c>
      <c r="F1550" s="7" t="s">
        <v>14753</v>
      </c>
      <c r="G1550" s="296" t="s">
        <v>14754</v>
      </c>
      <c r="I1550" s="7"/>
      <c r="J1550" s="7" t="s">
        <v>121</v>
      </c>
      <c r="K1550" s="7" t="s">
        <v>771</v>
      </c>
      <c r="L1550" s="7" t="s">
        <v>16</v>
      </c>
      <c r="M1550" s="7" t="s">
        <v>14755</v>
      </c>
      <c r="N1550" s="7" t="s">
        <v>14755</v>
      </c>
    </row>
    <row r="1551" ht="22.5" customHeight="1">
      <c r="A1551" s="7" t="s">
        <v>14756</v>
      </c>
      <c r="B1551" s="7" t="s">
        <v>2548</v>
      </c>
      <c r="C1551" s="7"/>
      <c r="D1551" s="7" t="s">
        <v>2545</v>
      </c>
      <c r="E1551" s="7" t="s">
        <v>9002</v>
      </c>
      <c r="F1551" s="7" t="s">
        <v>14757</v>
      </c>
      <c r="G1551" s="296" t="s">
        <v>14758</v>
      </c>
      <c r="I1551" s="7"/>
      <c r="J1551" s="7" t="s">
        <v>121</v>
      </c>
      <c r="K1551" s="7" t="s">
        <v>771</v>
      </c>
      <c r="L1551" s="7" t="s">
        <v>19</v>
      </c>
      <c r="M1551" s="7" t="s">
        <v>14759</v>
      </c>
      <c r="N1551" s="7" t="s">
        <v>14759</v>
      </c>
    </row>
    <row r="1552" ht="22.5" customHeight="1">
      <c r="A1552" s="7" t="s">
        <v>14760</v>
      </c>
      <c r="B1552" s="7" t="s">
        <v>2548</v>
      </c>
      <c r="C1552" s="7"/>
      <c r="D1552" s="7" t="s">
        <v>2545</v>
      </c>
      <c r="E1552" s="7" t="s">
        <v>9002</v>
      </c>
      <c r="F1552" s="7" t="s">
        <v>14761</v>
      </c>
      <c r="G1552" s="296" t="s">
        <v>14762</v>
      </c>
      <c r="I1552" s="7"/>
      <c r="J1552" s="7" t="s">
        <v>121</v>
      </c>
      <c r="K1552" s="7" t="s">
        <v>771</v>
      </c>
      <c r="L1552" s="7" t="s">
        <v>20</v>
      </c>
      <c r="M1552" s="7" t="s">
        <v>14763</v>
      </c>
      <c r="N1552" s="7" t="s">
        <v>14763</v>
      </c>
    </row>
    <row r="1553" ht="22.5" customHeight="1">
      <c r="A1553" s="7" t="s">
        <v>14764</v>
      </c>
      <c r="B1553" s="7" t="s">
        <v>2548</v>
      </c>
      <c r="C1553" s="7"/>
      <c r="D1553" s="7" t="s">
        <v>2545</v>
      </c>
      <c r="E1553" s="7" t="s">
        <v>9002</v>
      </c>
      <c r="F1553" s="7" t="s">
        <v>14765</v>
      </c>
      <c r="G1553" s="296" t="s">
        <v>14766</v>
      </c>
      <c r="I1553" s="7"/>
      <c r="J1553" s="7" t="s">
        <v>121</v>
      </c>
      <c r="K1553" s="7" t="s">
        <v>771</v>
      </c>
      <c r="L1553" s="7" t="s">
        <v>21</v>
      </c>
      <c r="M1553" s="7" t="s">
        <v>14767</v>
      </c>
      <c r="N1553" s="7" t="s">
        <v>14767</v>
      </c>
    </row>
    <row r="1554" ht="22.5" customHeight="1">
      <c r="A1554" s="7" t="s">
        <v>14768</v>
      </c>
      <c r="B1554" s="7" t="s">
        <v>2548</v>
      </c>
      <c r="C1554" s="7"/>
      <c r="D1554" s="7" t="s">
        <v>2545</v>
      </c>
      <c r="E1554" s="7" t="s">
        <v>9002</v>
      </c>
      <c r="F1554" s="7" t="s">
        <v>14769</v>
      </c>
      <c r="G1554" s="296" t="s">
        <v>14770</v>
      </c>
      <c r="I1554" s="7"/>
      <c r="J1554" s="7" t="s">
        <v>121</v>
      </c>
      <c r="K1554" s="7" t="s">
        <v>771</v>
      </c>
      <c r="L1554" s="7" t="s">
        <v>22</v>
      </c>
      <c r="M1554" s="7" t="s">
        <v>14771</v>
      </c>
      <c r="N1554" s="7" t="s">
        <v>14771</v>
      </c>
    </row>
    <row r="1555" ht="22.5" customHeight="1">
      <c r="A1555" s="7" t="s">
        <v>14772</v>
      </c>
      <c r="B1555" s="7" t="s">
        <v>2548</v>
      </c>
      <c r="C1555" s="7"/>
      <c r="D1555" s="7" t="s">
        <v>2545</v>
      </c>
      <c r="E1555" s="7" t="s">
        <v>9002</v>
      </c>
      <c r="F1555" s="7" t="s">
        <v>14773</v>
      </c>
      <c r="G1555" s="296" t="s">
        <v>14774</v>
      </c>
      <c r="I1555" s="7"/>
      <c r="J1555" s="7" t="s">
        <v>121</v>
      </c>
      <c r="K1555" s="7" t="s">
        <v>771</v>
      </c>
      <c r="L1555" s="7" t="s">
        <v>23</v>
      </c>
      <c r="M1555" s="7" t="s">
        <v>14775</v>
      </c>
      <c r="N1555" s="7" t="s">
        <v>14775</v>
      </c>
    </row>
    <row r="1556" ht="22.5" customHeight="1">
      <c r="A1556" s="7" t="s">
        <v>14776</v>
      </c>
      <c r="B1556" s="7" t="s">
        <v>2548</v>
      </c>
      <c r="C1556" s="7"/>
      <c r="D1556" s="7" t="s">
        <v>2545</v>
      </c>
      <c r="E1556" s="7" t="s">
        <v>9002</v>
      </c>
      <c r="F1556" s="7" t="s">
        <v>14777</v>
      </c>
      <c r="G1556" s="296" t="s">
        <v>14778</v>
      </c>
      <c r="I1556" s="7"/>
      <c r="J1556" s="7" t="s">
        <v>121</v>
      </c>
      <c r="K1556" s="7" t="s">
        <v>771</v>
      </c>
      <c r="L1556" s="7" t="s">
        <v>26</v>
      </c>
      <c r="M1556" s="7" t="s">
        <v>14779</v>
      </c>
      <c r="N1556" s="7" t="s">
        <v>14779</v>
      </c>
    </row>
    <row r="1557" ht="22.5" customHeight="1">
      <c r="A1557" s="7" t="s">
        <v>14780</v>
      </c>
      <c r="B1557" s="7" t="s">
        <v>2548</v>
      </c>
      <c r="C1557" s="7"/>
      <c r="D1557" s="7" t="s">
        <v>2545</v>
      </c>
      <c r="E1557" s="7" t="s">
        <v>9002</v>
      </c>
      <c r="F1557" s="7" t="s">
        <v>14781</v>
      </c>
      <c r="G1557" s="296" t="s">
        <v>14782</v>
      </c>
      <c r="I1557" s="7"/>
      <c r="J1557" s="7" t="s">
        <v>121</v>
      </c>
      <c r="K1557" s="7" t="s">
        <v>771</v>
      </c>
      <c r="L1557" s="7" t="s">
        <v>29</v>
      </c>
      <c r="M1557" s="7" t="s">
        <v>14783</v>
      </c>
      <c r="N1557" s="7" t="s">
        <v>14783</v>
      </c>
    </row>
    <row r="1558" ht="22.5" customHeight="1">
      <c r="A1558" s="7" t="s">
        <v>14784</v>
      </c>
      <c r="B1558" s="7" t="s">
        <v>2548</v>
      </c>
      <c r="C1558" s="7"/>
      <c r="D1558" s="7" t="s">
        <v>2545</v>
      </c>
      <c r="E1558" s="7" t="s">
        <v>8992</v>
      </c>
      <c r="F1558" s="7" t="s">
        <v>14785</v>
      </c>
      <c r="G1558" s="296" t="s">
        <v>14786</v>
      </c>
      <c r="I1558" s="7"/>
      <c r="J1558" s="7" t="s">
        <v>34</v>
      </c>
      <c r="K1558" s="7" t="s">
        <v>158</v>
      </c>
      <c r="L1558" s="7" t="s">
        <v>10</v>
      </c>
      <c r="M1558" s="7" t="s">
        <v>14787</v>
      </c>
      <c r="N1558" s="7" t="s">
        <v>14787</v>
      </c>
    </row>
    <row r="1559" ht="22.5" customHeight="1">
      <c r="A1559" s="7" t="s">
        <v>14788</v>
      </c>
      <c r="B1559" s="7" t="s">
        <v>2548</v>
      </c>
      <c r="C1559" s="7"/>
      <c r="D1559" s="7" t="s">
        <v>2545</v>
      </c>
      <c r="E1559" s="7" t="s">
        <v>8992</v>
      </c>
      <c r="F1559" s="7" t="s">
        <v>14789</v>
      </c>
      <c r="G1559" s="296" t="s">
        <v>14790</v>
      </c>
      <c r="I1559" s="7"/>
      <c r="J1559" s="7" t="s">
        <v>34</v>
      </c>
      <c r="K1559" s="7" t="s">
        <v>158</v>
      </c>
      <c r="L1559" s="7" t="s">
        <v>14</v>
      </c>
      <c r="M1559" s="7" t="s">
        <v>14791</v>
      </c>
      <c r="N1559" s="7" t="s">
        <v>14791</v>
      </c>
    </row>
    <row r="1560" ht="22.5" customHeight="1">
      <c r="A1560" s="7" t="s">
        <v>14792</v>
      </c>
      <c r="B1560" s="7" t="s">
        <v>2548</v>
      </c>
      <c r="C1560" s="7"/>
      <c r="D1560" s="7" t="s">
        <v>2545</v>
      </c>
      <c r="E1560" s="7" t="s">
        <v>8992</v>
      </c>
      <c r="F1560" s="7" t="s">
        <v>14793</v>
      </c>
      <c r="G1560" s="296" t="s">
        <v>14794</v>
      </c>
      <c r="I1560" s="7"/>
      <c r="J1560" s="7" t="s">
        <v>34</v>
      </c>
      <c r="K1560" s="7" t="s">
        <v>158</v>
      </c>
      <c r="L1560" s="7" t="s">
        <v>16</v>
      </c>
      <c r="M1560" s="7" t="s">
        <v>14795</v>
      </c>
      <c r="N1560" s="7" t="s">
        <v>14795</v>
      </c>
    </row>
    <row r="1561" ht="22.5" customHeight="1">
      <c r="A1561" s="7" t="s">
        <v>14796</v>
      </c>
      <c r="B1561" s="7" t="s">
        <v>2548</v>
      </c>
      <c r="C1561" s="7"/>
      <c r="D1561" s="7" t="s">
        <v>2545</v>
      </c>
      <c r="E1561" s="7" t="s">
        <v>8992</v>
      </c>
      <c r="F1561" s="7" t="s">
        <v>14797</v>
      </c>
      <c r="G1561" s="296" t="s">
        <v>14798</v>
      </c>
      <c r="I1561" s="7"/>
      <c r="J1561" s="7" t="s">
        <v>34</v>
      </c>
      <c r="K1561" s="7" t="s">
        <v>158</v>
      </c>
      <c r="L1561" s="7" t="s">
        <v>19</v>
      </c>
      <c r="M1561" s="7" t="s">
        <v>14799</v>
      </c>
      <c r="N1561" s="7" t="s">
        <v>14799</v>
      </c>
    </row>
    <row r="1562" ht="22.5" customHeight="1">
      <c r="A1562" s="7" t="s">
        <v>14800</v>
      </c>
      <c r="B1562" s="7" t="s">
        <v>2548</v>
      </c>
      <c r="C1562" s="7"/>
      <c r="D1562" s="7" t="s">
        <v>2545</v>
      </c>
      <c r="E1562" s="7" t="s">
        <v>8992</v>
      </c>
      <c r="F1562" s="7" t="s">
        <v>14801</v>
      </c>
      <c r="G1562" s="296" t="s">
        <v>14802</v>
      </c>
      <c r="I1562" s="7"/>
      <c r="J1562" s="7" t="s">
        <v>34</v>
      </c>
      <c r="K1562" s="7" t="s">
        <v>158</v>
      </c>
      <c r="L1562" s="7" t="s">
        <v>20</v>
      </c>
      <c r="M1562" s="7" t="s">
        <v>14803</v>
      </c>
      <c r="N1562" s="7" t="s">
        <v>14803</v>
      </c>
    </row>
    <row r="1563" ht="22.5" customHeight="1">
      <c r="A1563" s="7" t="s">
        <v>14804</v>
      </c>
      <c r="B1563" s="7" t="s">
        <v>2548</v>
      </c>
      <c r="C1563" s="7"/>
      <c r="D1563" s="7" t="s">
        <v>2545</v>
      </c>
      <c r="E1563" s="7" t="s">
        <v>8992</v>
      </c>
      <c r="F1563" s="7" t="s">
        <v>14805</v>
      </c>
      <c r="G1563" s="296" t="s">
        <v>14806</v>
      </c>
      <c r="I1563" s="7"/>
      <c r="J1563" s="7" t="s">
        <v>34</v>
      </c>
      <c r="K1563" s="7" t="s">
        <v>158</v>
      </c>
      <c r="L1563" s="7" t="s">
        <v>22</v>
      </c>
      <c r="M1563" s="7" t="s">
        <v>14807</v>
      </c>
      <c r="N1563" s="7" t="s">
        <v>14807</v>
      </c>
    </row>
    <row r="1564" ht="22.5" customHeight="1">
      <c r="A1564" s="7" t="s">
        <v>14808</v>
      </c>
      <c r="B1564" s="7" t="s">
        <v>2548</v>
      </c>
      <c r="C1564" s="7"/>
      <c r="D1564" s="7" t="s">
        <v>2545</v>
      </c>
      <c r="E1564" s="7" t="s">
        <v>8992</v>
      </c>
      <c r="F1564" s="7" t="s">
        <v>14809</v>
      </c>
      <c r="G1564" s="296" t="s">
        <v>14810</v>
      </c>
      <c r="I1564" s="7"/>
      <c r="J1564" s="7" t="s">
        <v>34</v>
      </c>
      <c r="K1564" s="7" t="s">
        <v>158</v>
      </c>
      <c r="L1564" s="7" t="s">
        <v>26</v>
      </c>
      <c r="M1564" s="7" t="s">
        <v>14811</v>
      </c>
      <c r="N1564" s="7" t="s">
        <v>14811</v>
      </c>
    </row>
    <row r="1565" ht="22.5" customHeight="1">
      <c r="A1565" s="7" t="s">
        <v>14812</v>
      </c>
      <c r="B1565" s="7" t="s">
        <v>2548</v>
      </c>
      <c r="C1565" s="7"/>
      <c r="D1565" s="7" t="s">
        <v>2545</v>
      </c>
      <c r="E1565" s="7" t="s">
        <v>8992</v>
      </c>
      <c r="F1565" s="7" t="s">
        <v>14813</v>
      </c>
      <c r="G1565" s="296" t="s">
        <v>14814</v>
      </c>
      <c r="I1565" s="7"/>
      <c r="J1565" s="7" t="s">
        <v>34</v>
      </c>
      <c r="K1565" s="7" t="s">
        <v>158</v>
      </c>
      <c r="L1565" s="7" t="s">
        <v>29</v>
      </c>
      <c r="M1565" s="7" t="s">
        <v>14815</v>
      </c>
      <c r="N1565" s="7" t="s">
        <v>14815</v>
      </c>
    </row>
    <row r="1566" ht="22.5" customHeight="1">
      <c r="A1566" s="7" t="s">
        <v>14816</v>
      </c>
      <c r="B1566" s="7" t="s">
        <v>2548</v>
      </c>
      <c r="C1566" s="7"/>
      <c r="D1566" s="7" t="s">
        <v>2545</v>
      </c>
      <c r="E1566" s="7" t="s">
        <v>8979</v>
      </c>
      <c r="F1566" s="7" t="s">
        <v>14817</v>
      </c>
      <c r="G1566" s="296" t="s">
        <v>14818</v>
      </c>
      <c r="I1566" s="7"/>
      <c r="J1566" s="7" t="s">
        <v>278</v>
      </c>
      <c r="K1566" s="7" t="s">
        <v>136</v>
      </c>
      <c r="L1566" s="7" t="s">
        <v>10</v>
      </c>
      <c r="M1566" s="7" t="s">
        <v>14819</v>
      </c>
      <c r="N1566" s="7" t="s">
        <v>14819</v>
      </c>
    </row>
    <row r="1567" ht="22.5" customHeight="1">
      <c r="A1567" s="7" t="s">
        <v>14820</v>
      </c>
      <c r="B1567" s="7" t="s">
        <v>2548</v>
      </c>
      <c r="C1567" s="7"/>
      <c r="D1567" s="7" t="s">
        <v>2545</v>
      </c>
      <c r="E1567" s="7" t="s">
        <v>8979</v>
      </c>
      <c r="F1567" s="7" t="s">
        <v>14821</v>
      </c>
      <c r="G1567" s="296" t="s">
        <v>14822</v>
      </c>
      <c r="I1567" s="7"/>
      <c r="J1567" s="7" t="s">
        <v>278</v>
      </c>
      <c r="K1567" s="7" t="s">
        <v>136</v>
      </c>
      <c r="L1567" s="7" t="s">
        <v>12</v>
      </c>
      <c r="M1567" s="7" t="s">
        <v>14823</v>
      </c>
      <c r="N1567" s="7" t="s">
        <v>14823</v>
      </c>
    </row>
    <row r="1568" ht="22.5" customHeight="1">
      <c r="A1568" s="7" t="s">
        <v>14824</v>
      </c>
      <c r="B1568" s="7" t="s">
        <v>2548</v>
      </c>
      <c r="C1568" s="7"/>
      <c r="D1568" s="7" t="s">
        <v>2545</v>
      </c>
      <c r="E1568" s="7" t="s">
        <v>8979</v>
      </c>
      <c r="F1568" s="7" t="s">
        <v>14825</v>
      </c>
      <c r="G1568" s="296" t="s">
        <v>14826</v>
      </c>
      <c r="I1568" s="7"/>
      <c r="J1568" s="7" t="s">
        <v>278</v>
      </c>
      <c r="K1568" s="7" t="s">
        <v>136</v>
      </c>
      <c r="L1568" s="7" t="s">
        <v>14</v>
      </c>
      <c r="M1568" s="7" t="s">
        <v>14827</v>
      </c>
      <c r="N1568" s="7" t="s">
        <v>14827</v>
      </c>
    </row>
    <row r="1569" ht="22.5" customHeight="1">
      <c r="A1569" s="7" t="s">
        <v>14828</v>
      </c>
      <c r="B1569" s="7" t="s">
        <v>2548</v>
      </c>
      <c r="C1569" s="7"/>
      <c r="D1569" s="7" t="s">
        <v>2545</v>
      </c>
      <c r="E1569" s="7" t="s">
        <v>8979</v>
      </c>
      <c r="F1569" s="7" t="s">
        <v>14829</v>
      </c>
      <c r="G1569" s="296" t="s">
        <v>14830</v>
      </c>
      <c r="I1569" s="7"/>
      <c r="J1569" s="7" t="s">
        <v>278</v>
      </c>
      <c r="K1569" s="7" t="s">
        <v>136</v>
      </c>
      <c r="L1569" s="7" t="s">
        <v>16</v>
      </c>
      <c r="M1569" s="7" t="s">
        <v>14831</v>
      </c>
      <c r="N1569" s="7" t="s">
        <v>14831</v>
      </c>
    </row>
    <row r="1570" ht="22.5" customHeight="1">
      <c r="A1570" s="7" t="s">
        <v>14832</v>
      </c>
      <c r="B1570" s="7" t="s">
        <v>2548</v>
      </c>
      <c r="C1570" s="7"/>
      <c r="D1570" s="7" t="s">
        <v>2545</v>
      </c>
      <c r="E1570" s="7" t="s">
        <v>8979</v>
      </c>
      <c r="F1570" s="7" t="s">
        <v>14833</v>
      </c>
      <c r="G1570" s="296" t="s">
        <v>14834</v>
      </c>
      <c r="I1570" s="7"/>
      <c r="J1570" s="7" t="s">
        <v>278</v>
      </c>
      <c r="K1570" s="7" t="s">
        <v>136</v>
      </c>
      <c r="L1570" s="7" t="s">
        <v>19</v>
      </c>
      <c r="M1570" s="7" t="s">
        <v>14835</v>
      </c>
      <c r="N1570" s="7" t="s">
        <v>14835</v>
      </c>
    </row>
    <row r="1571" ht="22.5" customHeight="1">
      <c r="A1571" s="7" t="s">
        <v>14836</v>
      </c>
      <c r="B1571" s="7" t="s">
        <v>2548</v>
      </c>
      <c r="C1571" s="7"/>
      <c r="D1571" s="7" t="s">
        <v>2545</v>
      </c>
      <c r="E1571" s="7" t="s">
        <v>8979</v>
      </c>
      <c r="F1571" s="7" t="s">
        <v>14837</v>
      </c>
      <c r="G1571" s="296" t="s">
        <v>14838</v>
      </c>
      <c r="I1571" s="7"/>
      <c r="J1571" s="7" t="s">
        <v>278</v>
      </c>
      <c r="K1571" s="7" t="s">
        <v>136</v>
      </c>
      <c r="L1571" s="7" t="s">
        <v>20</v>
      </c>
      <c r="M1571" s="7" t="s">
        <v>14839</v>
      </c>
      <c r="N1571" s="7" t="s">
        <v>14839</v>
      </c>
    </row>
    <row r="1572" ht="22.5" customHeight="1">
      <c r="A1572" s="7" t="s">
        <v>14840</v>
      </c>
      <c r="B1572" s="7" t="s">
        <v>2548</v>
      </c>
      <c r="C1572" s="7"/>
      <c r="D1572" s="7" t="s">
        <v>2545</v>
      </c>
      <c r="E1572" s="7" t="s">
        <v>8979</v>
      </c>
      <c r="F1572" s="7" t="s">
        <v>14841</v>
      </c>
      <c r="G1572" s="296" t="s">
        <v>14842</v>
      </c>
      <c r="I1572" s="7"/>
      <c r="J1572" s="7" t="s">
        <v>278</v>
      </c>
      <c r="K1572" s="7" t="s">
        <v>136</v>
      </c>
      <c r="L1572" s="7" t="s">
        <v>22</v>
      </c>
      <c r="M1572" s="7" t="s">
        <v>14843</v>
      </c>
      <c r="N1572" s="7" t="s">
        <v>14843</v>
      </c>
    </row>
    <row r="1573" ht="22.5" customHeight="1">
      <c r="A1573" s="7" t="s">
        <v>14844</v>
      </c>
      <c r="B1573" s="7" t="s">
        <v>2548</v>
      </c>
      <c r="C1573" s="7"/>
      <c r="D1573" s="7" t="s">
        <v>2545</v>
      </c>
      <c r="E1573" s="7" t="s">
        <v>8979</v>
      </c>
      <c r="F1573" s="7" t="s">
        <v>14845</v>
      </c>
      <c r="G1573" s="296" t="s">
        <v>14846</v>
      </c>
      <c r="I1573" s="7"/>
      <c r="J1573" s="7" t="s">
        <v>278</v>
      </c>
      <c r="K1573" s="7" t="s">
        <v>136</v>
      </c>
      <c r="L1573" s="7" t="s">
        <v>23</v>
      </c>
      <c r="M1573" s="7" t="s">
        <v>14847</v>
      </c>
      <c r="N1573" s="7" t="s">
        <v>14847</v>
      </c>
    </row>
    <row r="1574" ht="22.5" customHeight="1">
      <c r="A1574" s="7" t="s">
        <v>14848</v>
      </c>
      <c r="B1574" s="7" t="s">
        <v>2548</v>
      </c>
      <c r="C1574" s="7"/>
      <c r="D1574" s="7" t="s">
        <v>2545</v>
      </c>
      <c r="E1574" s="7" t="s">
        <v>8979</v>
      </c>
      <c r="F1574" s="7" t="s">
        <v>14849</v>
      </c>
      <c r="G1574" s="296" t="s">
        <v>14850</v>
      </c>
      <c r="I1574" s="7"/>
      <c r="J1574" s="7" t="s">
        <v>278</v>
      </c>
      <c r="K1574" s="7" t="s">
        <v>136</v>
      </c>
      <c r="L1574" s="7" t="s">
        <v>26</v>
      </c>
      <c r="M1574" s="7" t="s">
        <v>14851</v>
      </c>
      <c r="N1574" s="7" t="s">
        <v>14851</v>
      </c>
    </row>
    <row r="1575" ht="22.5" customHeight="1">
      <c r="A1575" s="7" t="s">
        <v>14852</v>
      </c>
      <c r="B1575" s="7" t="s">
        <v>2548</v>
      </c>
      <c r="C1575" s="7"/>
      <c r="D1575" s="7" t="s">
        <v>2545</v>
      </c>
      <c r="E1575" s="7" t="s">
        <v>8979</v>
      </c>
      <c r="F1575" s="7" t="s">
        <v>14853</v>
      </c>
      <c r="G1575" s="296" t="s">
        <v>14854</v>
      </c>
      <c r="I1575" s="7"/>
      <c r="J1575" s="7" t="s">
        <v>278</v>
      </c>
      <c r="K1575" s="7" t="s">
        <v>136</v>
      </c>
      <c r="L1575" s="7" t="s">
        <v>29</v>
      </c>
      <c r="M1575" s="7" t="s">
        <v>14855</v>
      </c>
      <c r="N1575" s="7" t="s">
        <v>14855</v>
      </c>
    </row>
    <row r="1576" ht="22.5" customHeight="1">
      <c r="A1576" s="7" t="s">
        <v>14856</v>
      </c>
      <c r="B1576" s="7" t="s">
        <v>2548</v>
      </c>
      <c r="C1576" s="7"/>
      <c r="D1576" s="7" t="s">
        <v>2545</v>
      </c>
      <c r="E1576" s="7" t="s">
        <v>8966</v>
      </c>
      <c r="F1576" s="7" t="s">
        <v>14857</v>
      </c>
      <c r="G1576" s="296" t="s">
        <v>14858</v>
      </c>
      <c r="I1576" s="7"/>
      <c r="J1576" s="7" t="s">
        <v>110</v>
      </c>
      <c r="K1576" s="7" t="s">
        <v>125</v>
      </c>
      <c r="L1576" s="7" t="s">
        <v>10</v>
      </c>
      <c r="M1576" s="7" t="s">
        <v>14859</v>
      </c>
      <c r="N1576" s="7" t="s">
        <v>14859</v>
      </c>
    </row>
    <row r="1577" ht="22.5" customHeight="1">
      <c r="A1577" s="7" t="s">
        <v>14860</v>
      </c>
      <c r="B1577" s="7" t="s">
        <v>2548</v>
      </c>
      <c r="C1577" s="7"/>
      <c r="D1577" s="7" t="s">
        <v>2545</v>
      </c>
      <c r="E1577" s="7" t="s">
        <v>8966</v>
      </c>
      <c r="F1577" s="7" t="s">
        <v>14861</v>
      </c>
      <c r="G1577" s="296" t="s">
        <v>14862</v>
      </c>
      <c r="I1577" s="7"/>
      <c r="J1577" s="7" t="s">
        <v>110</v>
      </c>
      <c r="K1577" s="7" t="s">
        <v>125</v>
      </c>
      <c r="L1577" s="7" t="s">
        <v>12</v>
      </c>
      <c r="M1577" s="7" t="s">
        <v>14863</v>
      </c>
      <c r="N1577" s="7" t="s">
        <v>14863</v>
      </c>
    </row>
    <row r="1578" ht="22.5" customHeight="1">
      <c r="A1578" s="7" t="s">
        <v>14864</v>
      </c>
      <c r="B1578" s="7" t="s">
        <v>2548</v>
      </c>
      <c r="C1578" s="7"/>
      <c r="D1578" s="7" t="s">
        <v>2545</v>
      </c>
      <c r="E1578" s="7" t="s">
        <v>8966</v>
      </c>
      <c r="F1578" s="7" t="s">
        <v>14865</v>
      </c>
      <c r="G1578" s="296" t="s">
        <v>14866</v>
      </c>
      <c r="I1578" s="7"/>
      <c r="J1578" s="7" t="s">
        <v>110</v>
      </c>
      <c r="K1578" s="7" t="s">
        <v>125</v>
      </c>
      <c r="L1578" s="7" t="s">
        <v>13</v>
      </c>
      <c r="M1578" s="7" t="s">
        <v>14867</v>
      </c>
      <c r="N1578" s="7" t="s">
        <v>14867</v>
      </c>
    </row>
    <row r="1579" ht="22.5" customHeight="1">
      <c r="A1579" s="7" t="s">
        <v>14868</v>
      </c>
      <c r="B1579" s="7" t="s">
        <v>2548</v>
      </c>
      <c r="C1579" s="7"/>
      <c r="D1579" s="7" t="s">
        <v>2545</v>
      </c>
      <c r="E1579" s="7" t="s">
        <v>8966</v>
      </c>
      <c r="F1579" s="7" t="s">
        <v>14869</v>
      </c>
      <c r="G1579" s="296" t="s">
        <v>14870</v>
      </c>
      <c r="I1579" s="7"/>
      <c r="J1579" s="7" t="s">
        <v>110</v>
      </c>
      <c r="K1579" s="7" t="s">
        <v>125</v>
      </c>
      <c r="L1579" s="7" t="s">
        <v>14</v>
      </c>
      <c r="M1579" s="7" t="s">
        <v>14871</v>
      </c>
      <c r="N1579" s="7" t="s">
        <v>14871</v>
      </c>
    </row>
    <row r="1580" ht="22.5" customHeight="1">
      <c r="A1580" s="7" t="s">
        <v>14872</v>
      </c>
      <c r="B1580" s="7" t="s">
        <v>2548</v>
      </c>
      <c r="C1580" s="7"/>
      <c r="D1580" s="7" t="s">
        <v>2545</v>
      </c>
      <c r="E1580" s="7" t="s">
        <v>8966</v>
      </c>
      <c r="F1580" s="7" t="s">
        <v>14873</v>
      </c>
      <c r="G1580" s="296" t="s">
        <v>14874</v>
      </c>
      <c r="I1580" s="7"/>
      <c r="J1580" s="7" t="s">
        <v>110</v>
      </c>
      <c r="K1580" s="7" t="s">
        <v>125</v>
      </c>
      <c r="L1580" s="7" t="s">
        <v>17</v>
      </c>
      <c r="M1580" s="7" t="s">
        <v>14875</v>
      </c>
      <c r="N1580" s="7" t="s">
        <v>14875</v>
      </c>
    </row>
    <row r="1581" ht="22.5" customHeight="1">
      <c r="A1581" s="7" t="s">
        <v>14876</v>
      </c>
      <c r="B1581" s="7" t="s">
        <v>2548</v>
      </c>
      <c r="C1581" s="7"/>
      <c r="D1581" s="7" t="s">
        <v>2545</v>
      </c>
      <c r="E1581" s="7" t="s">
        <v>8966</v>
      </c>
      <c r="F1581" s="7" t="s">
        <v>14877</v>
      </c>
      <c r="G1581" s="296" t="s">
        <v>14878</v>
      </c>
      <c r="I1581" s="7"/>
      <c r="J1581" s="7" t="s">
        <v>110</v>
      </c>
      <c r="K1581" s="7" t="s">
        <v>125</v>
      </c>
      <c r="L1581" s="7" t="s">
        <v>18</v>
      </c>
      <c r="M1581" s="7" t="s">
        <v>14879</v>
      </c>
      <c r="N1581" s="7" t="s">
        <v>14879</v>
      </c>
    </row>
    <row r="1582" ht="22.5" customHeight="1">
      <c r="A1582" s="7" t="s">
        <v>14880</v>
      </c>
      <c r="B1582" s="7" t="s">
        <v>2548</v>
      </c>
      <c r="C1582" s="7"/>
      <c r="D1582" s="7" t="s">
        <v>2545</v>
      </c>
      <c r="E1582" s="7" t="s">
        <v>8966</v>
      </c>
      <c r="F1582" s="7" t="s">
        <v>14881</v>
      </c>
      <c r="G1582" s="296" t="s">
        <v>14882</v>
      </c>
      <c r="I1582" s="7"/>
      <c r="J1582" s="7" t="s">
        <v>110</v>
      </c>
      <c r="K1582" s="7" t="s">
        <v>125</v>
      </c>
      <c r="L1582" s="7" t="s">
        <v>19</v>
      </c>
      <c r="M1582" s="7" t="s">
        <v>14883</v>
      </c>
      <c r="N1582" s="7" t="s">
        <v>14883</v>
      </c>
    </row>
    <row r="1583" ht="22.5" customHeight="1">
      <c r="A1583" s="7" t="s">
        <v>14884</v>
      </c>
      <c r="B1583" s="7" t="s">
        <v>2548</v>
      </c>
      <c r="C1583" s="7"/>
      <c r="D1583" s="7" t="s">
        <v>2545</v>
      </c>
      <c r="E1583" s="7" t="s">
        <v>8966</v>
      </c>
      <c r="F1583" s="7" t="s">
        <v>14885</v>
      </c>
      <c r="G1583" s="296" t="s">
        <v>14886</v>
      </c>
      <c r="I1583" s="7"/>
      <c r="J1583" s="7" t="s">
        <v>110</v>
      </c>
      <c r="K1583" s="7" t="s">
        <v>125</v>
      </c>
      <c r="L1583" s="7" t="s">
        <v>20</v>
      </c>
      <c r="M1583" s="7" t="s">
        <v>14887</v>
      </c>
      <c r="N1583" s="7" t="s">
        <v>14887</v>
      </c>
    </row>
    <row r="1584" ht="22.5" customHeight="1">
      <c r="A1584" s="7" t="s">
        <v>14888</v>
      </c>
      <c r="B1584" s="7" t="s">
        <v>2548</v>
      </c>
      <c r="C1584" s="7"/>
      <c r="D1584" s="7" t="s">
        <v>2545</v>
      </c>
      <c r="E1584" s="7" t="s">
        <v>8966</v>
      </c>
      <c r="F1584" s="7" t="s">
        <v>14889</v>
      </c>
      <c r="G1584" s="296" t="s">
        <v>14890</v>
      </c>
      <c r="I1584" s="7"/>
      <c r="J1584" s="7" t="s">
        <v>110</v>
      </c>
      <c r="K1584" s="7" t="s">
        <v>125</v>
      </c>
      <c r="L1584" s="7" t="s">
        <v>22</v>
      </c>
      <c r="M1584" s="7" t="s">
        <v>14891</v>
      </c>
      <c r="N1584" s="7" t="s">
        <v>14891</v>
      </c>
    </row>
    <row r="1585" ht="22.5" customHeight="1">
      <c r="A1585" s="7" t="s">
        <v>14892</v>
      </c>
      <c r="B1585" s="7" t="s">
        <v>2548</v>
      </c>
      <c r="C1585" s="7"/>
      <c r="D1585" s="7" t="s">
        <v>2545</v>
      </c>
      <c r="E1585" s="7" t="s">
        <v>8966</v>
      </c>
      <c r="F1585" s="7" t="s">
        <v>14893</v>
      </c>
      <c r="G1585" s="296" t="s">
        <v>14894</v>
      </c>
      <c r="I1585" s="7"/>
      <c r="J1585" s="7" t="s">
        <v>110</v>
      </c>
      <c r="K1585" s="7" t="s">
        <v>125</v>
      </c>
      <c r="L1585" s="7" t="s">
        <v>24</v>
      </c>
      <c r="M1585" s="7" t="s">
        <v>14895</v>
      </c>
      <c r="N1585" s="7" t="s">
        <v>14895</v>
      </c>
    </row>
    <row r="1586" ht="22.5" customHeight="1">
      <c r="A1586" s="7" t="s">
        <v>14896</v>
      </c>
      <c r="B1586" s="7" t="s">
        <v>2548</v>
      </c>
      <c r="C1586" s="7"/>
      <c r="D1586" s="7" t="s">
        <v>2545</v>
      </c>
      <c r="E1586" s="7" t="s">
        <v>8966</v>
      </c>
      <c r="F1586" s="7" t="s">
        <v>14897</v>
      </c>
      <c r="G1586" s="296" t="s">
        <v>14898</v>
      </c>
      <c r="I1586" s="7"/>
      <c r="J1586" s="7" t="s">
        <v>110</v>
      </c>
      <c r="K1586" s="7" t="s">
        <v>125</v>
      </c>
      <c r="L1586" s="7" t="s">
        <v>26</v>
      </c>
      <c r="M1586" s="7" t="s">
        <v>14899</v>
      </c>
      <c r="N1586" s="7" t="s">
        <v>14899</v>
      </c>
    </row>
    <row r="1587" ht="22.5" customHeight="1">
      <c r="A1587" s="7" t="s">
        <v>14900</v>
      </c>
      <c r="B1587" s="7" t="s">
        <v>2548</v>
      </c>
      <c r="C1587" s="7"/>
      <c r="D1587" s="7" t="s">
        <v>2545</v>
      </c>
      <c r="E1587" s="7" t="s">
        <v>8966</v>
      </c>
      <c r="F1587" s="7" t="s">
        <v>14901</v>
      </c>
      <c r="G1587" s="296" t="s">
        <v>14902</v>
      </c>
      <c r="I1587" s="7"/>
      <c r="J1587" s="7" t="s">
        <v>110</v>
      </c>
      <c r="K1587" s="7" t="s">
        <v>125</v>
      </c>
      <c r="L1587" s="7" t="s">
        <v>28</v>
      </c>
      <c r="M1587" s="7" t="s">
        <v>14903</v>
      </c>
      <c r="N1587" s="7" t="s">
        <v>14903</v>
      </c>
    </row>
    <row r="1588" ht="22.5" customHeight="1">
      <c r="A1588" s="7" t="s">
        <v>14904</v>
      </c>
      <c r="B1588" s="7" t="s">
        <v>2548</v>
      </c>
      <c r="C1588" s="7"/>
      <c r="D1588" s="7" t="s">
        <v>2545</v>
      </c>
      <c r="E1588" s="7" t="s">
        <v>8966</v>
      </c>
      <c r="F1588" s="7" t="s">
        <v>14905</v>
      </c>
      <c r="G1588" s="296" t="s">
        <v>14906</v>
      </c>
      <c r="I1588" s="7"/>
      <c r="J1588" s="7" t="s">
        <v>110</v>
      </c>
      <c r="K1588" s="7" t="s">
        <v>125</v>
      </c>
      <c r="L1588" s="7" t="s">
        <v>29</v>
      </c>
      <c r="M1588" s="7" t="s">
        <v>14907</v>
      </c>
      <c r="N1588" s="7" t="s">
        <v>14907</v>
      </c>
    </row>
    <row r="1589" ht="22.5" customHeight="1">
      <c r="A1589" s="7" t="s">
        <v>14908</v>
      </c>
      <c r="B1589" s="7" t="s">
        <v>2548</v>
      </c>
      <c r="C1589" s="7"/>
      <c r="D1589" s="7" t="s">
        <v>2545</v>
      </c>
      <c r="E1589" s="7" t="s">
        <v>8966</v>
      </c>
      <c r="F1589" s="7" t="s">
        <v>14909</v>
      </c>
      <c r="G1589" s="296" t="s">
        <v>14910</v>
      </c>
      <c r="I1589" s="7"/>
      <c r="J1589" s="7" t="s">
        <v>110</v>
      </c>
      <c r="K1589" s="7" t="s">
        <v>125</v>
      </c>
      <c r="L1589" s="7" t="s">
        <v>30</v>
      </c>
      <c r="M1589" s="7" t="s">
        <v>14911</v>
      </c>
      <c r="N1589" s="7" t="s">
        <v>14911</v>
      </c>
    </row>
    <row r="1590" ht="22.5" customHeight="1">
      <c r="A1590" s="7" t="s">
        <v>14912</v>
      </c>
      <c r="B1590" s="7" t="s">
        <v>2548</v>
      </c>
      <c r="C1590" s="7"/>
      <c r="D1590" s="7" t="s">
        <v>2545</v>
      </c>
      <c r="E1590" s="7" t="s">
        <v>8956</v>
      </c>
      <c r="F1590" s="7" t="s">
        <v>14913</v>
      </c>
      <c r="G1590" s="296" t="s">
        <v>14914</v>
      </c>
      <c r="I1590" s="7"/>
      <c r="J1590" s="7" t="s">
        <v>56</v>
      </c>
      <c r="K1590" s="7" t="s">
        <v>376</v>
      </c>
      <c r="L1590" s="7" t="s">
        <v>10</v>
      </c>
      <c r="M1590" s="7" t="s">
        <v>14915</v>
      </c>
      <c r="N1590" s="7" t="s">
        <v>14915</v>
      </c>
    </row>
    <row r="1591" ht="22.5" customHeight="1">
      <c r="A1591" s="7" t="s">
        <v>14916</v>
      </c>
      <c r="B1591" s="7" t="s">
        <v>2548</v>
      </c>
      <c r="C1591" s="7"/>
      <c r="D1591" s="7" t="s">
        <v>2545</v>
      </c>
      <c r="E1591" s="7" t="s">
        <v>8956</v>
      </c>
      <c r="F1591" s="7" t="s">
        <v>14917</v>
      </c>
      <c r="G1591" s="296" t="s">
        <v>14918</v>
      </c>
      <c r="I1591" s="7"/>
      <c r="J1591" s="7" t="s">
        <v>56</v>
      </c>
      <c r="K1591" s="7" t="s">
        <v>376</v>
      </c>
      <c r="L1591" s="7" t="s">
        <v>12</v>
      </c>
      <c r="M1591" s="7" t="s">
        <v>14919</v>
      </c>
      <c r="N1591" s="7" t="s">
        <v>14919</v>
      </c>
    </row>
    <row r="1592" ht="22.5" customHeight="1">
      <c r="A1592" s="7" t="s">
        <v>14920</v>
      </c>
      <c r="B1592" s="7" t="s">
        <v>2548</v>
      </c>
      <c r="C1592" s="7"/>
      <c r="D1592" s="7" t="s">
        <v>2545</v>
      </c>
      <c r="E1592" s="7" t="s">
        <v>8956</v>
      </c>
      <c r="F1592" s="7" t="s">
        <v>14921</v>
      </c>
      <c r="G1592" s="296" t="s">
        <v>14922</v>
      </c>
      <c r="I1592" s="7"/>
      <c r="J1592" s="7" t="s">
        <v>56</v>
      </c>
      <c r="K1592" s="7" t="s">
        <v>376</v>
      </c>
      <c r="L1592" s="7" t="s">
        <v>14</v>
      </c>
      <c r="M1592" s="7" t="s">
        <v>14923</v>
      </c>
      <c r="N1592" s="7" t="s">
        <v>14923</v>
      </c>
    </row>
    <row r="1593" ht="22.5" customHeight="1">
      <c r="A1593" s="7" t="s">
        <v>14924</v>
      </c>
      <c r="B1593" s="7" t="s">
        <v>2548</v>
      </c>
      <c r="C1593" s="7"/>
      <c r="D1593" s="7" t="s">
        <v>2545</v>
      </c>
      <c r="E1593" s="7" t="s">
        <v>8956</v>
      </c>
      <c r="F1593" s="7" t="s">
        <v>14925</v>
      </c>
      <c r="G1593" s="296" t="s">
        <v>14926</v>
      </c>
      <c r="I1593" s="7"/>
      <c r="J1593" s="7" t="s">
        <v>56</v>
      </c>
      <c r="K1593" s="7" t="s">
        <v>376</v>
      </c>
      <c r="L1593" s="7" t="s">
        <v>17</v>
      </c>
      <c r="M1593" s="7" t="s">
        <v>14927</v>
      </c>
      <c r="N1593" s="7" t="s">
        <v>14927</v>
      </c>
    </row>
    <row r="1594" ht="22.5" customHeight="1">
      <c r="A1594" s="7" t="s">
        <v>14928</v>
      </c>
      <c r="B1594" s="7" t="s">
        <v>2548</v>
      </c>
      <c r="C1594" s="7"/>
      <c r="D1594" s="7" t="s">
        <v>2545</v>
      </c>
      <c r="E1594" s="7" t="s">
        <v>8956</v>
      </c>
      <c r="F1594" s="7" t="s">
        <v>14929</v>
      </c>
      <c r="G1594" s="296" t="s">
        <v>14930</v>
      </c>
      <c r="I1594" s="7"/>
      <c r="J1594" s="7" t="s">
        <v>56</v>
      </c>
      <c r="K1594" s="7" t="s">
        <v>376</v>
      </c>
      <c r="L1594" s="7" t="s">
        <v>18</v>
      </c>
      <c r="M1594" s="7" t="s">
        <v>14931</v>
      </c>
      <c r="N1594" s="7" t="s">
        <v>14931</v>
      </c>
    </row>
    <row r="1595" ht="22.5" customHeight="1">
      <c r="A1595" s="7" t="s">
        <v>14932</v>
      </c>
      <c r="B1595" s="7" t="s">
        <v>2548</v>
      </c>
      <c r="C1595" s="7"/>
      <c r="D1595" s="7" t="s">
        <v>2545</v>
      </c>
      <c r="E1595" s="7" t="s">
        <v>8956</v>
      </c>
      <c r="F1595" s="7" t="s">
        <v>14933</v>
      </c>
      <c r="G1595" s="296" t="s">
        <v>14934</v>
      </c>
      <c r="I1595" s="7"/>
      <c r="J1595" s="7" t="s">
        <v>56</v>
      </c>
      <c r="K1595" s="7" t="s">
        <v>376</v>
      </c>
      <c r="L1595" s="7" t="s">
        <v>19</v>
      </c>
      <c r="M1595" s="7" t="s">
        <v>14935</v>
      </c>
      <c r="N1595" s="7" t="s">
        <v>14935</v>
      </c>
    </row>
    <row r="1596" ht="22.5" customHeight="1">
      <c r="A1596" s="7" t="s">
        <v>14936</v>
      </c>
      <c r="B1596" s="7" t="s">
        <v>2548</v>
      </c>
      <c r="C1596" s="7"/>
      <c r="D1596" s="7" t="s">
        <v>2545</v>
      </c>
      <c r="E1596" s="7" t="s">
        <v>8956</v>
      </c>
      <c r="F1596" s="7" t="s">
        <v>14937</v>
      </c>
      <c r="G1596" s="296" t="s">
        <v>14938</v>
      </c>
      <c r="I1596" s="7"/>
      <c r="J1596" s="7" t="s">
        <v>56</v>
      </c>
      <c r="K1596" s="7" t="s">
        <v>376</v>
      </c>
      <c r="L1596" s="7" t="s">
        <v>20</v>
      </c>
      <c r="M1596" s="7" t="s">
        <v>14939</v>
      </c>
      <c r="N1596" s="7" t="s">
        <v>14939</v>
      </c>
    </row>
    <row r="1597" ht="22.5" customHeight="1">
      <c r="A1597" s="7" t="s">
        <v>14940</v>
      </c>
      <c r="B1597" s="7" t="s">
        <v>2548</v>
      </c>
      <c r="C1597" s="7"/>
      <c r="D1597" s="7" t="s">
        <v>2545</v>
      </c>
      <c r="E1597" s="7" t="s">
        <v>8956</v>
      </c>
      <c r="F1597" s="7" t="s">
        <v>14941</v>
      </c>
      <c r="G1597" s="296" t="s">
        <v>14942</v>
      </c>
      <c r="I1597" s="7"/>
      <c r="J1597" s="7" t="s">
        <v>56</v>
      </c>
      <c r="K1597" s="7" t="s">
        <v>376</v>
      </c>
      <c r="L1597" s="7" t="s">
        <v>22</v>
      </c>
      <c r="M1597" s="7" t="s">
        <v>14943</v>
      </c>
      <c r="N1597" s="7" t="s">
        <v>14943</v>
      </c>
    </row>
    <row r="1598" ht="22.5" customHeight="1">
      <c r="A1598" s="7" t="s">
        <v>14944</v>
      </c>
      <c r="B1598" s="7" t="s">
        <v>2548</v>
      </c>
      <c r="C1598" s="7"/>
      <c r="D1598" s="7" t="s">
        <v>2545</v>
      </c>
      <c r="E1598" s="7" t="s">
        <v>8956</v>
      </c>
      <c r="F1598" s="7" t="s">
        <v>14945</v>
      </c>
      <c r="G1598" s="296" t="s">
        <v>14946</v>
      </c>
      <c r="I1598" s="7"/>
      <c r="J1598" s="7" t="s">
        <v>56</v>
      </c>
      <c r="K1598" s="7" t="s">
        <v>376</v>
      </c>
      <c r="L1598" s="7" t="s">
        <v>23</v>
      </c>
      <c r="M1598" s="7" t="s">
        <v>14947</v>
      </c>
      <c r="N1598" s="7" t="s">
        <v>14947</v>
      </c>
    </row>
    <row r="1599" ht="22.5" customHeight="1">
      <c r="A1599" s="7" t="s">
        <v>14948</v>
      </c>
      <c r="B1599" s="7" t="s">
        <v>2548</v>
      </c>
      <c r="C1599" s="7"/>
      <c r="D1599" s="7" t="s">
        <v>2545</v>
      </c>
      <c r="E1599" s="7" t="s">
        <v>8956</v>
      </c>
      <c r="F1599" s="7" t="s">
        <v>14949</v>
      </c>
      <c r="G1599" s="296" t="s">
        <v>14950</v>
      </c>
      <c r="I1599" s="7"/>
      <c r="J1599" s="7" t="s">
        <v>56</v>
      </c>
      <c r="K1599" s="7" t="s">
        <v>376</v>
      </c>
      <c r="L1599" s="7" t="s">
        <v>26</v>
      </c>
      <c r="M1599" s="7" t="s">
        <v>14951</v>
      </c>
      <c r="N1599" s="7" t="s">
        <v>14951</v>
      </c>
    </row>
    <row r="1600" ht="22.5" customHeight="1">
      <c r="A1600" s="7" t="s">
        <v>14952</v>
      </c>
      <c r="B1600" s="7" t="s">
        <v>2548</v>
      </c>
      <c r="C1600" s="7"/>
      <c r="D1600" s="7" t="s">
        <v>2545</v>
      </c>
      <c r="E1600" s="7" t="s">
        <v>8956</v>
      </c>
      <c r="F1600" s="7" t="s">
        <v>14953</v>
      </c>
      <c r="G1600" s="296" t="s">
        <v>14954</v>
      </c>
      <c r="I1600" s="7"/>
      <c r="J1600" s="7" t="s">
        <v>56</v>
      </c>
      <c r="K1600" s="7" t="s">
        <v>376</v>
      </c>
      <c r="L1600" s="7" t="s">
        <v>28</v>
      </c>
      <c r="M1600" s="7" t="s">
        <v>14955</v>
      </c>
      <c r="N1600" s="7" t="s">
        <v>14955</v>
      </c>
    </row>
    <row r="1601" ht="22.5" customHeight="1">
      <c r="A1601" s="7" t="s">
        <v>14956</v>
      </c>
      <c r="B1601" s="7" t="s">
        <v>2548</v>
      </c>
      <c r="C1601" s="7"/>
      <c r="D1601" s="7" t="s">
        <v>2545</v>
      </c>
      <c r="E1601" s="7" t="s">
        <v>8956</v>
      </c>
      <c r="F1601" s="7" t="s">
        <v>14957</v>
      </c>
      <c r="G1601" s="296" t="s">
        <v>14958</v>
      </c>
      <c r="I1601" s="7"/>
      <c r="J1601" s="7" t="s">
        <v>56</v>
      </c>
      <c r="K1601" s="7" t="s">
        <v>376</v>
      </c>
      <c r="L1601" s="7" t="s">
        <v>29</v>
      </c>
      <c r="M1601" s="7" t="s">
        <v>14959</v>
      </c>
      <c r="N1601" s="7" t="s">
        <v>14959</v>
      </c>
    </row>
    <row r="1602" ht="22.5" customHeight="1">
      <c r="A1602" s="7" t="s">
        <v>14960</v>
      </c>
      <c r="B1602" s="7" t="s">
        <v>2548</v>
      </c>
      <c r="C1602" s="7"/>
      <c r="D1602" s="7" t="s">
        <v>2545</v>
      </c>
      <c r="E1602" s="7" t="s">
        <v>8956</v>
      </c>
      <c r="F1602" s="7" t="s">
        <v>14961</v>
      </c>
      <c r="G1602" s="296" t="s">
        <v>14962</v>
      </c>
      <c r="I1602" s="7"/>
      <c r="J1602" s="7" t="s">
        <v>56</v>
      </c>
      <c r="K1602" s="7" t="s">
        <v>376</v>
      </c>
      <c r="L1602" s="7" t="s">
        <v>30</v>
      </c>
      <c r="M1602" s="7" t="s">
        <v>14963</v>
      </c>
      <c r="N1602" s="7" t="s">
        <v>14963</v>
      </c>
    </row>
    <row r="1603" ht="22.5" customHeight="1">
      <c r="A1603" s="7" t="s">
        <v>14964</v>
      </c>
      <c r="B1603" s="7" t="s">
        <v>2548</v>
      </c>
      <c r="C1603" s="7"/>
      <c r="D1603" s="7" t="s">
        <v>2545</v>
      </c>
      <c r="E1603" s="7" t="s">
        <v>8946</v>
      </c>
      <c r="F1603" s="7" t="s">
        <v>14965</v>
      </c>
      <c r="G1603" s="296" t="s">
        <v>14966</v>
      </c>
      <c r="I1603" s="7"/>
      <c r="J1603" s="7" t="s">
        <v>126</v>
      </c>
      <c r="K1603" s="7" t="s">
        <v>204</v>
      </c>
      <c r="L1603" s="7" t="s">
        <v>10</v>
      </c>
      <c r="M1603" s="7" t="s">
        <v>14967</v>
      </c>
      <c r="N1603" s="7" t="s">
        <v>14967</v>
      </c>
    </row>
    <row r="1604" ht="22.5" customHeight="1">
      <c r="A1604" s="7" t="s">
        <v>14968</v>
      </c>
      <c r="B1604" s="7" t="s">
        <v>2548</v>
      </c>
      <c r="C1604" s="7"/>
      <c r="D1604" s="7" t="s">
        <v>2545</v>
      </c>
      <c r="E1604" s="7" t="s">
        <v>8946</v>
      </c>
      <c r="F1604" s="7" t="s">
        <v>14969</v>
      </c>
      <c r="G1604" s="296" t="s">
        <v>14970</v>
      </c>
      <c r="I1604" s="7"/>
      <c r="J1604" s="7" t="s">
        <v>126</v>
      </c>
      <c r="K1604" s="7" t="s">
        <v>204</v>
      </c>
      <c r="L1604" s="7" t="s">
        <v>12</v>
      </c>
      <c r="M1604" s="7" t="s">
        <v>14971</v>
      </c>
      <c r="N1604" s="7" t="s">
        <v>14971</v>
      </c>
    </row>
    <row r="1605" ht="22.5" customHeight="1">
      <c r="A1605" s="7" t="s">
        <v>14972</v>
      </c>
      <c r="B1605" s="7" t="s">
        <v>2548</v>
      </c>
      <c r="C1605" s="7"/>
      <c r="D1605" s="7" t="s">
        <v>2545</v>
      </c>
      <c r="E1605" s="7" t="s">
        <v>8946</v>
      </c>
      <c r="F1605" s="7" t="s">
        <v>14973</v>
      </c>
      <c r="G1605" s="296" t="s">
        <v>14974</v>
      </c>
      <c r="I1605" s="7"/>
      <c r="J1605" s="7" t="s">
        <v>126</v>
      </c>
      <c r="K1605" s="7" t="s">
        <v>204</v>
      </c>
      <c r="L1605" s="7" t="s">
        <v>13</v>
      </c>
      <c r="M1605" s="7" t="s">
        <v>14975</v>
      </c>
      <c r="N1605" s="7" t="s">
        <v>14975</v>
      </c>
    </row>
    <row r="1606" ht="22.5" customHeight="1">
      <c r="A1606" s="7" t="s">
        <v>14976</v>
      </c>
      <c r="B1606" s="7" t="s">
        <v>2548</v>
      </c>
      <c r="C1606" s="7"/>
      <c r="D1606" s="7" t="s">
        <v>2545</v>
      </c>
      <c r="E1606" s="7" t="s">
        <v>8946</v>
      </c>
      <c r="F1606" s="7" t="s">
        <v>14977</v>
      </c>
      <c r="G1606" s="296" t="s">
        <v>14978</v>
      </c>
      <c r="I1606" s="7"/>
      <c r="J1606" s="7" t="s">
        <v>126</v>
      </c>
      <c r="K1606" s="7" t="s">
        <v>204</v>
      </c>
      <c r="L1606" s="7" t="s">
        <v>14</v>
      </c>
      <c r="M1606" s="7" t="s">
        <v>14979</v>
      </c>
      <c r="N1606" s="7" t="s">
        <v>14979</v>
      </c>
    </row>
    <row r="1607" ht="22.5" customHeight="1">
      <c r="A1607" s="7" t="s">
        <v>14980</v>
      </c>
      <c r="B1607" s="7" t="s">
        <v>2548</v>
      </c>
      <c r="C1607" s="7"/>
      <c r="D1607" s="7" t="s">
        <v>2545</v>
      </c>
      <c r="E1607" s="7" t="s">
        <v>8946</v>
      </c>
      <c r="F1607" s="7" t="s">
        <v>14981</v>
      </c>
      <c r="G1607" s="296" t="s">
        <v>14982</v>
      </c>
      <c r="I1607" s="7"/>
      <c r="J1607" s="7" t="s">
        <v>126</v>
      </c>
      <c r="K1607" s="7" t="s">
        <v>204</v>
      </c>
      <c r="L1607" s="7" t="s">
        <v>17</v>
      </c>
      <c r="M1607" s="7" t="s">
        <v>14983</v>
      </c>
      <c r="N1607" s="7" t="s">
        <v>14983</v>
      </c>
    </row>
    <row r="1608" ht="22.5" customHeight="1">
      <c r="A1608" s="7" t="s">
        <v>14984</v>
      </c>
      <c r="B1608" s="7" t="s">
        <v>2548</v>
      </c>
      <c r="C1608" s="7"/>
      <c r="D1608" s="7" t="s">
        <v>2545</v>
      </c>
      <c r="E1608" s="7" t="s">
        <v>8946</v>
      </c>
      <c r="F1608" s="7" t="s">
        <v>14985</v>
      </c>
      <c r="G1608" s="296" t="s">
        <v>14986</v>
      </c>
      <c r="I1608" s="7"/>
      <c r="J1608" s="7" t="s">
        <v>126</v>
      </c>
      <c r="K1608" s="7" t="s">
        <v>204</v>
      </c>
      <c r="L1608" s="7" t="s">
        <v>18</v>
      </c>
      <c r="M1608" s="7" t="s">
        <v>14987</v>
      </c>
      <c r="N1608" s="7" t="s">
        <v>14987</v>
      </c>
    </row>
    <row r="1609" ht="22.5" customHeight="1">
      <c r="A1609" s="7" t="s">
        <v>14988</v>
      </c>
      <c r="B1609" s="7" t="s">
        <v>2548</v>
      </c>
      <c r="C1609" s="7"/>
      <c r="D1609" s="7" t="s">
        <v>2545</v>
      </c>
      <c r="E1609" s="7" t="s">
        <v>8946</v>
      </c>
      <c r="F1609" s="7" t="s">
        <v>14989</v>
      </c>
      <c r="G1609" s="296" t="s">
        <v>14990</v>
      </c>
      <c r="I1609" s="7"/>
      <c r="J1609" s="7" t="s">
        <v>126</v>
      </c>
      <c r="K1609" s="7" t="s">
        <v>204</v>
      </c>
      <c r="L1609" s="7" t="s">
        <v>19</v>
      </c>
      <c r="M1609" s="7" t="s">
        <v>14991</v>
      </c>
      <c r="N1609" s="7" t="s">
        <v>14991</v>
      </c>
    </row>
    <row r="1610" ht="22.5" customHeight="1">
      <c r="A1610" s="7" t="s">
        <v>14992</v>
      </c>
      <c r="B1610" s="7" t="s">
        <v>2548</v>
      </c>
      <c r="C1610" s="7"/>
      <c r="D1610" s="7" t="s">
        <v>2545</v>
      </c>
      <c r="E1610" s="7" t="s">
        <v>8946</v>
      </c>
      <c r="F1610" s="7" t="s">
        <v>14993</v>
      </c>
      <c r="G1610" s="296" t="s">
        <v>14994</v>
      </c>
      <c r="I1610" s="7"/>
      <c r="J1610" s="7" t="s">
        <v>126</v>
      </c>
      <c r="K1610" s="7" t="s">
        <v>204</v>
      </c>
      <c r="L1610" s="7" t="s">
        <v>20</v>
      </c>
      <c r="M1610" s="7" t="s">
        <v>14995</v>
      </c>
      <c r="N1610" s="7" t="s">
        <v>14995</v>
      </c>
    </row>
    <row r="1611" ht="22.5" customHeight="1">
      <c r="A1611" s="7" t="s">
        <v>14996</v>
      </c>
      <c r="B1611" s="7" t="s">
        <v>2548</v>
      </c>
      <c r="C1611" s="7"/>
      <c r="D1611" s="7" t="s">
        <v>2545</v>
      </c>
      <c r="E1611" s="7" t="s">
        <v>8946</v>
      </c>
      <c r="F1611" s="7" t="s">
        <v>14997</v>
      </c>
      <c r="G1611" s="296" t="s">
        <v>14998</v>
      </c>
      <c r="I1611" s="7"/>
      <c r="J1611" s="7" t="s">
        <v>126</v>
      </c>
      <c r="K1611" s="7" t="s">
        <v>204</v>
      </c>
      <c r="L1611" s="7" t="s">
        <v>22</v>
      </c>
      <c r="M1611" s="7" t="s">
        <v>14999</v>
      </c>
      <c r="N1611" s="7" t="s">
        <v>14999</v>
      </c>
    </row>
    <row r="1612" ht="22.5" customHeight="1">
      <c r="A1612" s="7" t="s">
        <v>15000</v>
      </c>
      <c r="B1612" s="7" t="s">
        <v>2548</v>
      </c>
      <c r="C1612" s="7"/>
      <c r="D1612" s="7" t="s">
        <v>2545</v>
      </c>
      <c r="E1612" s="7" t="s">
        <v>8946</v>
      </c>
      <c r="F1612" s="7" t="s">
        <v>15001</v>
      </c>
      <c r="G1612" s="296" t="s">
        <v>15002</v>
      </c>
      <c r="I1612" s="7"/>
      <c r="J1612" s="7" t="s">
        <v>126</v>
      </c>
      <c r="K1612" s="7" t="s">
        <v>204</v>
      </c>
      <c r="L1612" s="7" t="s">
        <v>24</v>
      </c>
      <c r="M1612" s="7" t="s">
        <v>15003</v>
      </c>
      <c r="N1612" s="7" t="s">
        <v>15003</v>
      </c>
    </row>
    <row r="1613" ht="22.5" customHeight="1">
      <c r="A1613" s="7" t="s">
        <v>15004</v>
      </c>
      <c r="B1613" s="7" t="s">
        <v>2548</v>
      </c>
      <c r="C1613" s="7"/>
      <c r="D1613" s="7" t="s">
        <v>2545</v>
      </c>
      <c r="E1613" s="7" t="s">
        <v>8946</v>
      </c>
      <c r="F1613" s="7" t="s">
        <v>15005</v>
      </c>
      <c r="G1613" s="296" t="s">
        <v>15006</v>
      </c>
      <c r="I1613" s="7"/>
      <c r="J1613" s="7" t="s">
        <v>126</v>
      </c>
      <c r="K1613" s="7" t="s">
        <v>204</v>
      </c>
      <c r="L1613" s="7" t="s">
        <v>26</v>
      </c>
      <c r="M1613" s="7" t="s">
        <v>15007</v>
      </c>
      <c r="N1613" s="7" t="s">
        <v>15007</v>
      </c>
    </row>
    <row r="1614" ht="22.5" customHeight="1">
      <c r="A1614" s="7" t="s">
        <v>15008</v>
      </c>
      <c r="B1614" s="7" t="s">
        <v>2548</v>
      </c>
      <c r="C1614" s="7"/>
      <c r="D1614" s="7" t="s">
        <v>2545</v>
      </c>
      <c r="E1614" s="7" t="s">
        <v>8946</v>
      </c>
      <c r="F1614" s="7" t="s">
        <v>15009</v>
      </c>
      <c r="G1614" s="296" t="s">
        <v>15010</v>
      </c>
      <c r="I1614" s="7"/>
      <c r="J1614" s="7" t="s">
        <v>126</v>
      </c>
      <c r="K1614" s="7" t="s">
        <v>204</v>
      </c>
      <c r="L1614" s="7" t="s">
        <v>28</v>
      </c>
      <c r="M1614" s="7" t="s">
        <v>15011</v>
      </c>
      <c r="N1614" s="7" t="s">
        <v>15011</v>
      </c>
    </row>
    <row r="1615" ht="22.5" customHeight="1">
      <c r="A1615" s="7" t="s">
        <v>15012</v>
      </c>
      <c r="B1615" s="7" t="s">
        <v>2548</v>
      </c>
      <c r="C1615" s="7"/>
      <c r="D1615" s="7" t="s">
        <v>2545</v>
      </c>
      <c r="E1615" s="7" t="s">
        <v>8946</v>
      </c>
      <c r="F1615" s="7" t="s">
        <v>15013</v>
      </c>
      <c r="G1615" s="296" t="s">
        <v>15014</v>
      </c>
      <c r="I1615" s="7"/>
      <c r="J1615" s="7" t="s">
        <v>126</v>
      </c>
      <c r="K1615" s="7" t="s">
        <v>204</v>
      </c>
      <c r="L1615" s="7" t="s">
        <v>29</v>
      </c>
      <c r="M1615" s="7" t="s">
        <v>15015</v>
      </c>
      <c r="N1615" s="7" t="s">
        <v>15015</v>
      </c>
    </row>
    <row r="1616" ht="22.5" customHeight="1">
      <c r="A1616" s="7" t="s">
        <v>15016</v>
      </c>
      <c r="B1616" s="7" t="s">
        <v>2548</v>
      </c>
      <c r="C1616" s="7"/>
      <c r="D1616" s="7" t="s">
        <v>2545</v>
      </c>
      <c r="E1616" s="7" t="s">
        <v>8946</v>
      </c>
      <c r="F1616" s="7" t="s">
        <v>15017</v>
      </c>
      <c r="G1616" s="296" t="s">
        <v>15018</v>
      </c>
      <c r="I1616" s="7"/>
      <c r="J1616" s="7" t="s">
        <v>126</v>
      </c>
      <c r="K1616" s="7" t="s">
        <v>204</v>
      </c>
      <c r="L1616" s="7" t="s">
        <v>30</v>
      </c>
      <c r="M1616" s="7" t="s">
        <v>15019</v>
      </c>
      <c r="N1616" s="7" t="s">
        <v>15019</v>
      </c>
    </row>
    <row r="1617" ht="22.5" customHeight="1">
      <c r="A1617" s="7" t="s">
        <v>15020</v>
      </c>
      <c r="B1617" s="7" t="s">
        <v>2548</v>
      </c>
      <c r="C1617" s="7"/>
      <c r="D1617" s="7" t="s">
        <v>2545</v>
      </c>
      <c r="E1617" s="7" t="s">
        <v>8939</v>
      </c>
      <c r="F1617" s="7" t="s">
        <v>15021</v>
      </c>
      <c r="G1617" s="296" t="s">
        <v>15022</v>
      </c>
      <c r="I1617" s="7"/>
      <c r="J1617" s="7" t="s">
        <v>62</v>
      </c>
      <c r="K1617" s="7" t="s">
        <v>771</v>
      </c>
      <c r="L1617" s="7" t="s">
        <v>10</v>
      </c>
      <c r="M1617" s="7" t="s">
        <v>15023</v>
      </c>
      <c r="N1617" s="7" t="s">
        <v>15023</v>
      </c>
    </row>
    <row r="1618" ht="22.5" customHeight="1">
      <c r="A1618" s="7" t="s">
        <v>15024</v>
      </c>
      <c r="B1618" s="7" t="s">
        <v>2548</v>
      </c>
      <c r="C1618" s="7"/>
      <c r="D1618" s="7" t="s">
        <v>2545</v>
      </c>
      <c r="E1618" s="7" t="s">
        <v>8939</v>
      </c>
      <c r="F1618" s="7" t="s">
        <v>15025</v>
      </c>
      <c r="G1618" s="296" t="s">
        <v>15026</v>
      </c>
      <c r="I1618" s="7"/>
      <c r="J1618" s="7" t="s">
        <v>62</v>
      </c>
      <c r="K1618" s="7" t="s">
        <v>771</v>
      </c>
      <c r="L1618" s="7" t="s">
        <v>12</v>
      </c>
      <c r="M1618" s="7" t="s">
        <v>15027</v>
      </c>
      <c r="N1618" s="7" t="s">
        <v>15027</v>
      </c>
    </row>
    <row r="1619" ht="22.5" customHeight="1">
      <c r="A1619" s="7" t="s">
        <v>15028</v>
      </c>
      <c r="B1619" s="7" t="s">
        <v>2548</v>
      </c>
      <c r="C1619" s="7"/>
      <c r="D1619" s="7" t="s">
        <v>2545</v>
      </c>
      <c r="E1619" s="7" t="s">
        <v>8939</v>
      </c>
      <c r="F1619" s="7" t="s">
        <v>15029</v>
      </c>
      <c r="G1619" s="296" t="s">
        <v>15030</v>
      </c>
      <c r="I1619" s="7"/>
      <c r="J1619" s="7" t="s">
        <v>62</v>
      </c>
      <c r="K1619" s="7" t="s">
        <v>771</v>
      </c>
      <c r="L1619" s="7" t="s">
        <v>14</v>
      </c>
      <c r="M1619" s="7" t="s">
        <v>15031</v>
      </c>
      <c r="N1619" s="7" t="s">
        <v>15031</v>
      </c>
    </row>
    <row r="1620" ht="22.5" customHeight="1">
      <c r="A1620" s="7" t="s">
        <v>15032</v>
      </c>
      <c r="B1620" s="7" t="s">
        <v>2548</v>
      </c>
      <c r="C1620" s="7"/>
      <c r="D1620" s="7" t="s">
        <v>2545</v>
      </c>
      <c r="E1620" s="7" t="s">
        <v>8939</v>
      </c>
      <c r="F1620" s="7" t="s">
        <v>15033</v>
      </c>
      <c r="G1620" s="296" t="s">
        <v>15034</v>
      </c>
      <c r="I1620" s="7"/>
      <c r="J1620" s="7" t="s">
        <v>62</v>
      </c>
      <c r="K1620" s="7" t="s">
        <v>771</v>
      </c>
      <c r="L1620" s="7" t="s">
        <v>17</v>
      </c>
      <c r="M1620" s="7" t="s">
        <v>15035</v>
      </c>
      <c r="N1620" s="7" t="s">
        <v>15035</v>
      </c>
    </row>
    <row r="1621" ht="22.5" customHeight="1">
      <c r="A1621" s="7" t="s">
        <v>15036</v>
      </c>
      <c r="B1621" s="7" t="s">
        <v>2548</v>
      </c>
      <c r="C1621" s="7"/>
      <c r="D1621" s="7" t="s">
        <v>2545</v>
      </c>
      <c r="E1621" s="7" t="s">
        <v>8939</v>
      </c>
      <c r="F1621" s="7" t="s">
        <v>15037</v>
      </c>
      <c r="G1621" s="296" t="s">
        <v>15038</v>
      </c>
      <c r="I1621" s="7"/>
      <c r="J1621" s="7" t="s">
        <v>62</v>
      </c>
      <c r="K1621" s="7" t="s">
        <v>771</v>
      </c>
      <c r="L1621" s="7" t="s">
        <v>18</v>
      </c>
      <c r="M1621" s="7" t="s">
        <v>15039</v>
      </c>
      <c r="N1621" s="7" t="s">
        <v>15039</v>
      </c>
    </row>
    <row r="1622" ht="22.5" customHeight="1">
      <c r="A1622" s="7" t="s">
        <v>15040</v>
      </c>
      <c r="B1622" s="7" t="s">
        <v>2548</v>
      </c>
      <c r="C1622" s="7"/>
      <c r="D1622" s="7" t="s">
        <v>2545</v>
      </c>
      <c r="E1622" s="7" t="s">
        <v>8939</v>
      </c>
      <c r="F1622" s="7" t="s">
        <v>15041</v>
      </c>
      <c r="G1622" s="296" t="s">
        <v>15042</v>
      </c>
      <c r="I1622" s="7"/>
      <c r="J1622" s="7" t="s">
        <v>62</v>
      </c>
      <c r="K1622" s="7" t="s">
        <v>771</v>
      </c>
      <c r="L1622" s="7" t="s">
        <v>19</v>
      </c>
      <c r="M1622" s="7" t="s">
        <v>15043</v>
      </c>
      <c r="N1622" s="7" t="s">
        <v>15043</v>
      </c>
    </row>
    <row r="1623" ht="22.5" customHeight="1">
      <c r="A1623" s="7" t="s">
        <v>15044</v>
      </c>
      <c r="B1623" s="7" t="s">
        <v>2548</v>
      </c>
      <c r="C1623" s="7"/>
      <c r="D1623" s="7" t="s">
        <v>2545</v>
      </c>
      <c r="E1623" s="7" t="s">
        <v>8939</v>
      </c>
      <c r="F1623" s="7" t="s">
        <v>15045</v>
      </c>
      <c r="G1623" s="296" t="s">
        <v>15046</v>
      </c>
      <c r="I1623" s="7"/>
      <c r="J1623" s="7" t="s">
        <v>62</v>
      </c>
      <c r="K1623" s="7" t="s">
        <v>771</v>
      </c>
      <c r="L1623" s="7" t="s">
        <v>20</v>
      </c>
      <c r="M1623" s="7" t="s">
        <v>15047</v>
      </c>
      <c r="N1623" s="7" t="s">
        <v>15047</v>
      </c>
    </row>
    <row r="1624" ht="22.5" customHeight="1">
      <c r="A1624" s="7" t="s">
        <v>15048</v>
      </c>
      <c r="B1624" s="7" t="s">
        <v>2548</v>
      </c>
      <c r="C1624" s="7"/>
      <c r="D1624" s="7" t="s">
        <v>2545</v>
      </c>
      <c r="E1624" s="7" t="s">
        <v>8939</v>
      </c>
      <c r="F1624" s="7" t="s">
        <v>15049</v>
      </c>
      <c r="G1624" s="296" t="s">
        <v>15050</v>
      </c>
      <c r="I1624" s="7"/>
      <c r="J1624" s="7" t="s">
        <v>62</v>
      </c>
      <c r="K1624" s="7" t="s">
        <v>771</v>
      </c>
      <c r="L1624" s="7" t="s">
        <v>22</v>
      </c>
      <c r="M1624" s="7" t="s">
        <v>15051</v>
      </c>
      <c r="N1624" s="7" t="s">
        <v>15051</v>
      </c>
    </row>
    <row r="1625" ht="22.5" customHeight="1">
      <c r="A1625" s="7" t="s">
        <v>15052</v>
      </c>
      <c r="B1625" s="7" t="s">
        <v>2548</v>
      </c>
      <c r="C1625" s="7"/>
      <c r="D1625" s="7" t="s">
        <v>2545</v>
      </c>
      <c r="E1625" s="7" t="s">
        <v>8939</v>
      </c>
      <c r="F1625" s="7" t="s">
        <v>15053</v>
      </c>
      <c r="G1625" s="296" t="s">
        <v>15054</v>
      </c>
      <c r="I1625" s="7"/>
      <c r="J1625" s="7" t="s">
        <v>62</v>
      </c>
      <c r="K1625" s="7" t="s">
        <v>771</v>
      </c>
      <c r="L1625" s="7" t="s">
        <v>23</v>
      </c>
      <c r="M1625" s="7" t="s">
        <v>15055</v>
      </c>
      <c r="N1625" s="7" t="s">
        <v>15055</v>
      </c>
    </row>
    <row r="1626" ht="22.5" customHeight="1">
      <c r="A1626" s="7" t="s">
        <v>15056</v>
      </c>
      <c r="B1626" s="7" t="s">
        <v>2548</v>
      </c>
      <c r="C1626" s="7"/>
      <c r="D1626" s="7" t="s">
        <v>2545</v>
      </c>
      <c r="E1626" s="7" t="s">
        <v>8939</v>
      </c>
      <c r="F1626" s="7" t="s">
        <v>15057</v>
      </c>
      <c r="G1626" s="296" t="s">
        <v>15058</v>
      </c>
      <c r="I1626" s="7"/>
      <c r="J1626" s="7" t="s">
        <v>62</v>
      </c>
      <c r="K1626" s="7" t="s">
        <v>771</v>
      </c>
      <c r="L1626" s="7" t="s">
        <v>26</v>
      </c>
      <c r="M1626" s="7" t="s">
        <v>15059</v>
      </c>
      <c r="N1626" s="7" t="s">
        <v>15059</v>
      </c>
    </row>
    <row r="1627" ht="22.5" customHeight="1">
      <c r="A1627" s="7" t="s">
        <v>15060</v>
      </c>
      <c r="B1627" s="7" t="s">
        <v>2548</v>
      </c>
      <c r="C1627" s="7"/>
      <c r="D1627" s="7" t="s">
        <v>2545</v>
      </c>
      <c r="E1627" s="7" t="s">
        <v>8939</v>
      </c>
      <c r="F1627" s="7" t="s">
        <v>15061</v>
      </c>
      <c r="G1627" s="296" t="s">
        <v>15062</v>
      </c>
      <c r="I1627" s="7"/>
      <c r="J1627" s="7" t="s">
        <v>62</v>
      </c>
      <c r="K1627" s="7" t="s">
        <v>771</v>
      </c>
      <c r="L1627" s="7" t="s">
        <v>28</v>
      </c>
      <c r="M1627" s="7" t="s">
        <v>15063</v>
      </c>
      <c r="N1627" s="7" t="s">
        <v>15063</v>
      </c>
    </row>
    <row r="1628" ht="22.5" customHeight="1">
      <c r="A1628" s="7" t="s">
        <v>15064</v>
      </c>
      <c r="B1628" s="7" t="s">
        <v>2548</v>
      </c>
      <c r="C1628" s="7"/>
      <c r="D1628" s="7" t="s">
        <v>2545</v>
      </c>
      <c r="E1628" s="7" t="s">
        <v>8939</v>
      </c>
      <c r="F1628" s="7" t="s">
        <v>15065</v>
      </c>
      <c r="G1628" s="296" t="s">
        <v>15066</v>
      </c>
      <c r="I1628" s="7"/>
      <c r="J1628" s="7" t="s">
        <v>62</v>
      </c>
      <c r="K1628" s="7" t="s">
        <v>771</v>
      </c>
      <c r="L1628" s="7" t="s">
        <v>29</v>
      </c>
      <c r="M1628" s="7" t="s">
        <v>15067</v>
      </c>
      <c r="N1628" s="7" t="s">
        <v>15067</v>
      </c>
    </row>
    <row r="1629" ht="22.5" customHeight="1">
      <c r="A1629" s="7" t="s">
        <v>15068</v>
      </c>
      <c r="B1629" s="7" t="s">
        <v>2548</v>
      </c>
      <c r="C1629" s="7"/>
      <c r="D1629" s="7" t="s">
        <v>2545</v>
      </c>
      <c r="E1629" s="7" t="s">
        <v>8939</v>
      </c>
      <c r="F1629" s="7" t="s">
        <v>15069</v>
      </c>
      <c r="G1629" s="296" t="s">
        <v>15070</v>
      </c>
      <c r="I1629" s="7"/>
      <c r="J1629" s="7" t="s">
        <v>62</v>
      </c>
      <c r="K1629" s="7" t="s">
        <v>771</v>
      </c>
      <c r="L1629" s="7" t="s">
        <v>30</v>
      </c>
      <c r="M1629" s="7" t="s">
        <v>15071</v>
      </c>
      <c r="N1629" s="7" t="s">
        <v>15071</v>
      </c>
    </row>
    <row r="1630" ht="22.5" customHeight="1">
      <c r="A1630" s="7" t="s">
        <v>15072</v>
      </c>
      <c r="B1630" s="7" t="s">
        <v>2548</v>
      </c>
      <c r="C1630" s="7"/>
      <c r="D1630" s="7" t="s">
        <v>2545</v>
      </c>
      <c r="E1630" s="7" t="s">
        <v>8928</v>
      </c>
      <c r="F1630" s="7" t="s">
        <v>15073</v>
      </c>
      <c r="G1630" s="296" t="s">
        <v>15074</v>
      </c>
      <c r="I1630" s="7"/>
      <c r="J1630" s="7" t="s">
        <v>97</v>
      </c>
      <c r="K1630" s="7" t="s">
        <v>692</v>
      </c>
      <c r="L1630" s="7" t="s">
        <v>10</v>
      </c>
      <c r="M1630" s="7" t="s">
        <v>15075</v>
      </c>
      <c r="N1630" s="7" t="s">
        <v>15075</v>
      </c>
    </row>
    <row r="1631" ht="22.5" customHeight="1">
      <c r="A1631" s="7" t="s">
        <v>15076</v>
      </c>
      <c r="B1631" s="7" t="s">
        <v>2548</v>
      </c>
      <c r="C1631" s="7"/>
      <c r="D1631" s="7" t="s">
        <v>2545</v>
      </c>
      <c r="E1631" s="7" t="s">
        <v>8928</v>
      </c>
      <c r="F1631" s="7" t="s">
        <v>15077</v>
      </c>
      <c r="G1631" s="296" t="s">
        <v>15078</v>
      </c>
      <c r="I1631" s="7"/>
      <c r="J1631" s="7" t="s">
        <v>97</v>
      </c>
      <c r="K1631" s="7" t="s">
        <v>692</v>
      </c>
      <c r="L1631" s="7" t="s">
        <v>12</v>
      </c>
      <c r="M1631" s="7" t="s">
        <v>15079</v>
      </c>
      <c r="N1631" s="7" t="s">
        <v>15079</v>
      </c>
    </row>
    <row r="1632" ht="22.5" customHeight="1">
      <c r="A1632" s="7" t="s">
        <v>15080</v>
      </c>
      <c r="B1632" s="7" t="s">
        <v>2548</v>
      </c>
      <c r="C1632" s="7"/>
      <c r="D1632" s="7" t="s">
        <v>2545</v>
      </c>
      <c r="E1632" s="7" t="s">
        <v>8928</v>
      </c>
      <c r="F1632" s="7" t="s">
        <v>15081</v>
      </c>
      <c r="G1632" s="296" t="s">
        <v>15082</v>
      </c>
      <c r="I1632" s="7"/>
      <c r="J1632" s="7" t="s">
        <v>97</v>
      </c>
      <c r="K1632" s="7" t="s">
        <v>692</v>
      </c>
      <c r="L1632" s="7" t="s">
        <v>14</v>
      </c>
      <c r="M1632" s="7" t="s">
        <v>15083</v>
      </c>
      <c r="N1632" s="7" t="s">
        <v>15083</v>
      </c>
    </row>
    <row r="1633" ht="22.5" customHeight="1">
      <c r="A1633" s="7" t="s">
        <v>15084</v>
      </c>
      <c r="B1633" s="7" t="s">
        <v>2548</v>
      </c>
      <c r="C1633" s="7"/>
      <c r="D1633" s="7" t="s">
        <v>2545</v>
      </c>
      <c r="E1633" s="7" t="s">
        <v>8928</v>
      </c>
      <c r="F1633" s="7" t="s">
        <v>15085</v>
      </c>
      <c r="G1633" s="296" t="s">
        <v>15086</v>
      </c>
      <c r="I1633" s="7"/>
      <c r="J1633" s="7" t="s">
        <v>97</v>
      </c>
      <c r="K1633" s="7" t="s">
        <v>692</v>
      </c>
      <c r="L1633" s="7" t="s">
        <v>17</v>
      </c>
      <c r="M1633" s="7" t="s">
        <v>15087</v>
      </c>
      <c r="N1633" s="7" t="s">
        <v>15087</v>
      </c>
    </row>
    <row r="1634" ht="22.5" customHeight="1">
      <c r="A1634" s="7" t="s">
        <v>15088</v>
      </c>
      <c r="B1634" s="7" t="s">
        <v>2548</v>
      </c>
      <c r="C1634" s="7"/>
      <c r="D1634" s="7" t="s">
        <v>2545</v>
      </c>
      <c r="E1634" s="7" t="s">
        <v>8928</v>
      </c>
      <c r="F1634" s="7" t="s">
        <v>15089</v>
      </c>
      <c r="G1634" s="296" t="s">
        <v>15090</v>
      </c>
      <c r="I1634" s="7"/>
      <c r="J1634" s="7" t="s">
        <v>97</v>
      </c>
      <c r="K1634" s="7" t="s">
        <v>692</v>
      </c>
      <c r="L1634" s="7" t="s">
        <v>18</v>
      </c>
      <c r="M1634" s="7" t="s">
        <v>15091</v>
      </c>
      <c r="N1634" s="7" t="s">
        <v>15091</v>
      </c>
    </row>
    <row r="1635" ht="22.5" customHeight="1">
      <c r="A1635" s="7" t="s">
        <v>15092</v>
      </c>
      <c r="B1635" s="7" t="s">
        <v>2548</v>
      </c>
      <c r="C1635" s="7"/>
      <c r="D1635" s="7" t="s">
        <v>2545</v>
      </c>
      <c r="E1635" s="7" t="s">
        <v>8928</v>
      </c>
      <c r="F1635" s="7" t="s">
        <v>15093</v>
      </c>
      <c r="G1635" s="296" t="s">
        <v>15094</v>
      </c>
      <c r="I1635" s="7"/>
      <c r="J1635" s="7" t="s">
        <v>97</v>
      </c>
      <c r="K1635" s="7" t="s">
        <v>692</v>
      </c>
      <c r="L1635" s="7" t="s">
        <v>19</v>
      </c>
      <c r="M1635" s="7" t="s">
        <v>15095</v>
      </c>
      <c r="N1635" s="7" t="s">
        <v>15095</v>
      </c>
    </row>
    <row r="1636" ht="22.5" customHeight="1">
      <c r="A1636" s="7" t="s">
        <v>15096</v>
      </c>
      <c r="B1636" s="7" t="s">
        <v>2548</v>
      </c>
      <c r="C1636" s="7"/>
      <c r="D1636" s="7" t="s">
        <v>2545</v>
      </c>
      <c r="E1636" s="7" t="s">
        <v>8928</v>
      </c>
      <c r="F1636" s="7" t="s">
        <v>15097</v>
      </c>
      <c r="G1636" s="296" t="s">
        <v>15098</v>
      </c>
      <c r="I1636" s="7"/>
      <c r="J1636" s="7" t="s">
        <v>97</v>
      </c>
      <c r="K1636" s="7" t="s">
        <v>692</v>
      </c>
      <c r="L1636" s="7" t="s">
        <v>20</v>
      </c>
      <c r="M1636" s="7" t="s">
        <v>15099</v>
      </c>
      <c r="N1636" s="7" t="s">
        <v>15099</v>
      </c>
    </row>
    <row r="1637" ht="22.5" customHeight="1">
      <c r="A1637" s="7" t="s">
        <v>15100</v>
      </c>
      <c r="B1637" s="7" t="s">
        <v>2548</v>
      </c>
      <c r="C1637" s="7"/>
      <c r="D1637" s="7" t="s">
        <v>2545</v>
      </c>
      <c r="E1637" s="7" t="s">
        <v>8928</v>
      </c>
      <c r="F1637" s="7" t="s">
        <v>15101</v>
      </c>
      <c r="G1637" s="296" t="s">
        <v>15102</v>
      </c>
      <c r="I1637" s="7"/>
      <c r="J1637" s="7" t="s">
        <v>97</v>
      </c>
      <c r="K1637" s="7" t="s">
        <v>692</v>
      </c>
      <c r="L1637" s="7" t="s">
        <v>22</v>
      </c>
      <c r="M1637" s="7" t="s">
        <v>15103</v>
      </c>
      <c r="N1637" s="7" t="s">
        <v>15103</v>
      </c>
    </row>
    <row r="1638" ht="22.5" customHeight="1">
      <c r="A1638" s="7" t="s">
        <v>15104</v>
      </c>
      <c r="B1638" s="7" t="s">
        <v>2548</v>
      </c>
      <c r="C1638" s="7"/>
      <c r="D1638" s="7" t="s">
        <v>2545</v>
      </c>
      <c r="E1638" s="7" t="s">
        <v>8928</v>
      </c>
      <c r="F1638" s="7" t="s">
        <v>15105</v>
      </c>
      <c r="G1638" s="296" t="s">
        <v>15106</v>
      </c>
      <c r="I1638" s="7"/>
      <c r="J1638" s="7" t="s">
        <v>97</v>
      </c>
      <c r="K1638" s="7" t="s">
        <v>692</v>
      </c>
      <c r="L1638" s="7" t="s">
        <v>23</v>
      </c>
      <c r="M1638" s="7" t="s">
        <v>15107</v>
      </c>
      <c r="N1638" s="7" t="s">
        <v>15107</v>
      </c>
    </row>
    <row r="1639" ht="22.5" customHeight="1">
      <c r="A1639" s="7" t="s">
        <v>15108</v>
      </c>
      <c r="B1639" s="7" t="s">
        <v>2548</v>
      </c>
      <c r="C1639" s="7"/>
      <c r="D1639" s="7" t="s">
        <v>2545</v>
      </c>
      <c r="E1639" s="7" t="s">
        <v>8928</v>
      </c>
      <c r="F1639" s="7" t="s">
        <v>15109</v>
      </c>
      <c r="G1639" s="296" t="s">
        <v>15110</v>
      </c>
      <c r="I1639" s="7"/>
      <c r="J1639" s="7" t="s">
        <v>97</v>
      </c>
      <c r="K1639" s="7" t="s">
        <v>692</v>
      </c>
      <c r="L1639" s="7" t="s">
        <v>26</v>
      </c>
      <c r="M1639" s="7" t="s">
        <v>15111</v>
      </c>
      <c r="N1639" s="7" t="s">
        <v>15111</v>
      </c>
    </row>
    <row r="1640" ht="22.5" customHeight="1">
      <c r="A1640" s="7" t="s">
        <v>15112</v>
      </c>
      <c r="B1640" s="7" t="s">
        <v>2548</v>
      </c>
      <c r="C1640" s="7"/>
      <c r="D1640" s="7" t="s">
        <v>2545</v>
      </c>
      <c r="E1640" s="7" t="s">
        <v>8928</v>
      </c>
      <c r="F1640" s="7" t="s">
        <v>15113</v>
      </c>
      <c r="G1640" s="296" t="s">
        <v>15114</v>
      </c>
      <c r="I1640" s="7"/>
      <c r="J1640" s="7" t="s">
        <v>97</v>
      </c>
      <c r="K1640" s="7" t="s">
        <v>692</v>
      </c>
      <c r="L1640" s="7" t="s">
        <v>28</v>
      </c>
      <c r="M1640" s="7" t="s">
        <v>15115</v>
      </c>
      <c r="N1640" s="7" t="s">
        <v>15115</v>
      </c>
    </row>
    <row r="1641" ht="22.5" customHeight="1">
      <c r="A1641" s="7" t="s">
        <v>15116</v>
      </c>
      <c r="B1641" s="7" t="s">
        <v>2548</v>
      </c>
      <c r="C1641" s="7"/>
      <c r="D1641" s="7" t="s">
        <v>2545</v>
      </c>
      <c r="E1641" s="7" t="s">
        <v>8928</v>
      </c>
      <c r="F1641" s="7" t="s">
        <v>15117</v>
      </c>
      <c r="G1641" s="296" t="s">
        <v>15118</v>
      </c>
      <c r="I1641" s="7"/>
      <c r="J1641" s="7" t="s">
        <v>97</v>
      </c>
      <c r="K1641" s="7" t="s">
        <v>692</v>
      </c>
      <c r="L1641" s="7" t="s">
        <v>29</v>
      </c>
      <c r="M1641" s="7" t="s">
        <v>15119</v>
      </c>
      <c r="N1641" s="7" t="s">
        <v>15119</v>
      </c>
    </row>
    <row r="1642" ht="22.5" customHeight="1">
      <c r="A1642" s="7" t="s">
        <v>15120</v>
      </c>
      <c r="B1642" s="7" t="s">
        <v>2548</v>
      </c>
      <c r="C1642" s="7"/>
      <c r="D1642" s="7" t="s">
        <v>2545</v>
      </c>
      <c r="E1642" s="7" t="s">
        <v>8915</v>
      </c>
      <c r="F1642" s="7" t="s">
        <v>15121</v>
      </c>
      <c r="G1642" s="296" t="s">
        <v>15122</v>
      </c>
      <c r="I1642" s="7"/>
      <c r="J1642" s="7" t="s">
        <v>66</v>
      </c>
      <c r="K1642" s="7" t="s">
        <v>1160</v>
      </c>
      <c r="L1642" s="7" t="s">
        <v>10</v>
      </c>
      <c r="M1642" s="7" t="s">
        <v>15123</v>
      </c>
      <c r="N1642" s="7" t="s">
        <v>15123</v>
      </c>
    </row>
    <row r="1643" ht="22.5" customHeight="1">
      <c r="A1643" s="7" t="s">
        <v>15124</v>
      </c>
      <c r="B1643" s="7" t="s">
        <v>2548</v>
      </c>
      <c r="C1643" s="7"/>
      <c r="D1643" s="7" t="s">
        <v>2545</v>
      </c>
      <c r="E1643" s="7" t="s">
        <v>8915</v>
      </c>
      <c r="F1643" s="7" t="s">
        <v>15125</v>
      </c>
      <c r="G1643" s="296" t="s">
        <v>15126</v>
      </c>
      <c r="I1643" s="7"/>
      <c r="J1643" s="7" t="s">
        <v>66</v>
      </c>
      <c r="K1643" s="7" t="s">
        <v>1160</v>
      </c>
      <c r="L1643" s="7" t="s">
        <v>14</v>
      </c>
      <c r="M1643" s="7" t="s">
        <v>15127</v>
      </c>
      <c r="N1643" s="7" t="s">
        <v>15127</v>
      </c>
    </row>
    <row r="1644" ht="22.5" customHeight="1">
      <c r="A1644" s="7" t="s">
        <v>15128</v>
      </c>
      <c r="B1644" s="7" t="s">
        <v>2548</v>
      </c>
      <c r="C1644" s="7"/>
      <c r="D1644" s="7" t="s">
        <v>2545</v>
      </c>
      <c r="E1644" s="7" t="s">
        <v>8915</v>
      </c>
      <c r="F1644" s="7" t="s">
        <v>15129</v>
      </c>
      <c r="G1644" s="296" t="s">
        <v>15130</v>
      </c>
      <c r="I1644" s="7"/>
      <c r="J1644" s="7" t="s">
        <v>66</v>
      </c>
      <c r="K1644" s="7" t="s">
        <v>1160</v>
      </c>
      <c r="L1644" s="7" t="s">
        <v>17</v>
      </c>
      <c r="M1644" s="7" t="s">
        <v>15131</v>
      </c>
      <c r="N1644" s="7" t="s">
        <v>15131</v>
      </c>
    </row>
    <row r="1645" ht="22.5" customHeight="1">
      <c r="A1645" s="7" t="s">
        <v>15132</v>
      </c>
      <c r="B1645" s="7" t="s">
        <v>2548</v>
      </c>
      <c r="C1645" s="7"/>
      <c r="D1645" s="7" t="s">
        <v>2545</v>
      </c>
      <c r="E1645" s="7" t="s">
        <v>8915</v>
      </c>
      <c r="F1645" s="7" t="s">
        <v>15133</v>
      </c>
      <c r="G1645" s="296" t="s">
        <v>15134</v>
      </c>
      <c r="I1645" s="7"/>
      <c r="J1645" s="7" t="s">
        <v>66</v>
      </c>
      <c r="K1645" s="7" t="s">
        <v>1160</v>
      </c>
      <c r="L1645" s="7" t="s">
        <v>18</v>
      </c>
      <c r="M1645" s="7" t="s">
        <v>15135</v>
      </c>
      <c r="N1645" s="7" t="s">
        <v>15135</v>
      </c>
    </row>
    <row r="1646" ht="22.5" customHeight="1">
      <c r="A1646" s="7" t="s">
        <v>15136</v>
      </c>
      <c r="B1646" s="7" t="s">
        <v>2548</v>
      </c>
      <c r="C1646" s="7"/>
      <c r="D1646" s="7" t="s">
        <v>2545</v>
      </c>
      <c r="E1646" s="7" t="s">
        <v>8915</v>
      </c>
      <c r="F1646" s="7" t="s">
        <v>15137</v>
      </c>
      <c r="G1646" s="296" t="s">
        <v>15138</v>
      </c>
      <c r="I1646" s="7"/>
      <c r="J1646" s="7" t="s">
        <v>66</v>
      </c>
      <c r="K1646" s="7" t="s">
        <v>1160</v>
      </c>
      <c r="L1646" s="7" t="s">
        <v>19</v>
      </c>
      <c r="M1646" s="7" t="s">
        <v>15139</v>
      </c>
      <c r="N1646" s="7" t="s">
        <v>15139</v>
      </c>
    </row>
    <row r="1647" ht="22.5" customHeight="1">
      <c r="A1647" s="7" t="s">
        <v>15140</v>
      </c>
      <c r="B1647" s="7" t="s">
        <v>2548</v>
      </c>
      <c r="C1647" s="7"/>
      <c r="D1647" s="7" t="s">
        <v>2545</v>
      </c>
      <c r="E1647" s="7" t="s">
        <v>8915</v>
      </c>
      <c r="F1647" s="7" t="s">
        <v>15141</v>
      </c>
      <c r="G1647" s="296" t="s">
        <v>15142</v>
      </c>
      <c r="I1647" s="7"/>
      <c r="J1647" s="7" t="s">
        <v>66</v>
      </c>
      <c r="K1647" s="7" t="s">
        <v>1160</v>
      </c>
      <c r="L1647" s="7" t="s">
        <v>20</v>
      </c>
      <c r="M1647" s="7" t="s">
        <v>15143</v>
      </c>
      <c r="N1647" s="7" t="s">
        <v>15143</v>
      </c>
    </row>
    <row r="1648" ht="22.5" customHeight="1">
      <c r="A1648" s="7" t="s">
        <v>15144</v>
      </c>
      <c r="B1648" s="7" t="s">
        <v>2548</v>
      </c>
      <c r="C1648" s="7"/>
      <c r="D1648" s="7" t="s">
        <v>2545</v>
      </c>
      <c r="E1648" s="7" t="s">
        <v>8915</v>
      </c>
      <c r="F1648" s="7" t="s">
        <v>15145</v>
      </c>
      <c r="G1648" s="296" t="s">
        <v>15146</v>
      </c>
      <c r="I1648" s="7"/>
      <c r="J1648" s="7" t="s">
        <v>66</v>
      </c>
      <c r="K1648" s="7" t="s">
        <v>1160</v>
      </c>
      <c r="L1648" s="7" t="s">
        <v>21</v>
      </c>
      <c r="M1648" s="7" t="s">
        <v>15147</v>
      </c>
      <c r="N1648" s="7" t="s">
        <v>15147</v>
      </c>
    </row>
    <row r="1649" ht="22.5" customHeight="1">
      <c r="A1649" s="7" t="s">
        <v>15148</v>
      </c>
      <c r="B1649" s="7" t="s">
        <v>2548</v>
      </c>
      <c r="C1649" s="7"/>
      <c r="D1649" s="7" t="s">
        <v>2545</v>
      </c>
      <c r="E1649" s="7" t="s">
        <v>8915</v>
      </c>
      <c r="F1649" s="7" t="s">
        <v>15149</v>
      </c>
      <c r="G1649" s="296" t="s">
        <v>15150</v>
      </c>
      <c r="I1649" s="7"/>
      <c r="J1649" s="7" t="s">
        <v>66</v>
      </c>
      <c r="K1649" s="7" t="s">
        <v>1160</v>
      </c>
      <c r="L1649" s="7" t="s">
        <v>22</v>
      </c>
      <c r="M1649" s="7" t="s">
        <v>15151</v>
      </c>
      <c r="N1649" s="7" t="s">
        <v>15151</v>
      </c>
    </row>
    <row r="1650" ht="22.5" customHeight="1">
      <c r="A1650" s="7" t="s">
        <v>15152</v>
      </c>
      <c r="B1650" s="7" t="s">
        <v>2548</v>
      </c>
      <c r="C1650" s="7"/>
      <c r="D1650" s="7" t="s">
        <v>2545</v>
      </c>
      <c r="E1650" s="7" t="s">
        <v>8915</v>
      </c>
      <c r="F1650" s="7" t="s">
        <v>15153</v>
      </c>
      <c r="G1650" s="296" t="s">
        <v>15154</v>
      </c>
      <c r="I1650" s="7"/>
      <c r="J1650" s="7" t="s">
        <v>66</v>
      </c>
      <c r="K1650" s="7" t="s">
        <v>1160</v>
      </c>
      <c r="L1650" s="7" t="s">
        <v>23</v>
      </c>
      <c r="M1650" s="7" t="s">
        <v>15155</v>
      </c>
      <c r="N1650" s="7" t="s">
        <v>15155</v>
      </c>
    </row>
    <row r="1651" ht="22.5" customHeight="1">
      <c r="A1651" s="7" t="s">
        <v>15156</v>
      </c>
      <c r="B1651" s="7" t="s">
        <v>2548</v>
      </c>
      <c r="C1651" s="7"/>
      <c r="D1651" s="7" t="s">
        <v>2545</v>
      </c>
      <c r="E1651" s="7" t="s">
        <v>8915</v>
      </c>
      <c r="F1651" s="7" t="s">
        <v>15157</v>
      </c>
      <c r="G1651" s="296" t="s">
        <v>15158</v>
      </c>
      <c r="I1651" s="7"/>
      <c r="J1651" s="7" t="s">
        <v>66</v>
      </c>
      <c r="K1651" s="7" t="s">
        <v>1160</v>
      </c>
      <c r="L1651" s="7" t="s">
        <v>26</v>
      </c>
      <c r="M1651" s="7" t="s">
        <v>15159</v>
      </c>
      <c r="N1651" s="7" t="s">
        <v>15159</v>
      </c>
    </row>
    <row r="1652" ht="22.5" customHeight="1">
      <c r="A1652" s="7" t="s">
        <v>15160</v>
      </c>
      <c r="B1652" s="7" t="s">
        <v>2548</v>
      </c>
      <c r="C1652" s="7"/>
      <c r="D1652" s="7" t="s">
        <v>2545</v>
      </c>
      <c r="E1652" s="7" t="s">
        <v>8915</v>
      </c>
      <c r="F1652" s="7" t="s">
        <v>15161</v>
      </c>
      <c r="G1652" s="296" t="s">
        <v>15162</v>
      </c>
      <c r="I1652" s="7"/>
      <c r="J1652" s="7" t="s">
        <v>66</v>
      </c>
      <c r="K1652" s="7" t="s">
        <v>1160</v>
      </c>
      <c r="L1652" s="7" t="s">
        <v>28</v>
      </c>
      <c r="M1652" s="7" t="s">
        <v>15163</v>
      </c>
      <c r="N1652" s="7" t="s">
        <v>15163</v>
      </c>
    </row>
    <row r="1653" ht="22.5" customHeight="1">
      <c r="A1653" s="7" t="s">
        <v>15164</v>
      </c>
      <c r="B1653" s="7" t="s">
        <v>2548</v>
      </c>
      <c r="C1653" s="7"/>
      <c r="D1653" s="7" t="s">
        <v>2545</v>
      </c>
      <c r="E1653" s="7" t="s">
        <v>8915</v>
      </c>
      <c r="F1653" s="7" t="s">
        <v>15165</v>
      </c>
      <c r="G1653" s="296" t="s">
        <v>15166</v>
      </c>
      <c r="I1653" s="7"/>
      <c r="J1653" s="7" t="s">
        <v>66</v>
      </c>
      <c r="K1653" s="7" t="s">
        <v>1160</v>
      </c>
      <c r="L1653" s="7" t="s">
        <v>29</v>
      </c>
      <c r="M1653" s="7" t="s">
        <v>15167</v>
      </c>
      <c r="N1653" s="7" t="s">
        <v>15167</v>
      </c>
    </row>
    <row r="1654" ht="22.5" customHeight="1">
      <c r="A1654" s="7" t="s">
        <v>15168</v>
      </c>
      <c r="B1654" s="7" t="s">
        <v>2548</v>
      </c>
      <c r="C1654" s="7"/>
      <c r="D1654" s="7" t="s">
        <v>2545</v>
      </c>
      <c r="E1654" s="7" t="s">
        <v>8915</v>
      </c>
      <c r="F1654" s="7" t="s">
        <v>15169</v>
      </c>
      <c r="G1654" s="296" t="s">
        <v>15170</v>
      </c>
      <c r="I1654" s="7"/>
      <c r="J1654" s="7" t="s">
        <v>66</v>
      </c>
      <c r="K1654" s="7" t="s">
        <v>1160</v>
      </c>
      <c r="L1654" s="7" t="s">
        <v>30</v>
      </c>
      <c r="M1654" s="7" t="s">
        <v>15171</v>
      </c>
      <c r="N1654" s="7" t="s">
        <v>15171</v>
      </c>
    </row>
    <row r="1655" ht="22.5" customHeight="1">
      <c r="A1655" s="7" t="s">
        <v>15172</v>
      </c>
      <c r="B1655" s="7" t="s">
        <v>2548</v>
      </c>
      <c r="C1655" s="7"/>
      <c r="D1655" s="7" t="s">
        <v>2545</v>
      </c>
      <c r="E1655" s="7" t="s">
        <v>8906</v>
      </c>
      <c r="F1655" s="7" t="s">
        <v>15173</v>
      </c>
      <c r="G1655" s="296" t="s">
        <v>15174</v>
      </c>
      <c r="I1655" s="7"/>
      <c r="J1655" s="7" t="s">
        <v>113</v>
      </c>
      <c r="K1655" s="7" t="s">
        <v>262</v>
      </c>
      <c r="L1655" s="7" t="s">
        <v>10</v>
      </c>
      <c r="M1655" s="7" t="s">
        <v>15175</v>
      </c>
      <c r="N1655" s="7" t="s">
        <v>15175</v>
      </c>
    </row>
    <row r="1656" ht="22.5" customHeight="1">
      <c r="A1656" s="7" t="s">
        <v>15176</v>
      </c>
      <c r="B1656" s="7" t="s">
        <v>2548</v>
      </c>
      <c r="C1656" s="7"/>
      <c r="D1656" s="7" t="s">
        <v>2545</v>
      </c>
      <c r="E1656" s="7" t="s">
        <v>8906</v>
      </c>
      <c r="F1656" s="7" t="s">
        <v>15177</v>
      </c>
      <c r="G1656" s="296" t="s">
        <v>15178</v>
      </c>
      <c r="I1656" s="7"/>
      <c r="J1656" s="7" t="s">
        <v>113</v>
      </c>
      <c r="K1656" s="7" t="s">
        <v>262</v>
      </c>
      <c r="L1656" s="7" t="s">
        <v>14</v>
      </c>
      <c r="M1656" s="7" t="s">
        <v>15179</v>
      </c>
      <c r="N1656" s="7" t="s">
        <v>15179</v>
      </c>
    </row>
    <row r="1657" ht="22.5" customHeight="1">
      <c r="A1657" s="7" t="s">
        <v>15180</v>
      </c>
      <c r="B1657" s="7" t="s">
        <v>2548</v>
      </c>
      <c r="C1657" s="7"/>
      <c r="D1657" s="7" t="s">
        <v>2545</v>
      </c>
      <c r="E1657" s="7" t="s">
        <v>8906</v>
      </c>
      <c r="F1657" s="7" t="s">
        <v>15181</v>
      </c>
      <c r="G1657" s="296" t="s">
        <v>15182</v>
      </c>
      <c r="I1657" s="7"/>
      <c r="J1657" s="7" t="s">
        <v>113</v>
      </c>
      <c r="K1657" s="7" t="s">
        <v>262</v>
      </c>
      <c r="L1657" s="7" t="s">
        <v>17</v>
      </c>
      <c r="M1657" s="7" t="s">
        <v>15183</v>
      </c>
      <c r="N1657" s="7" t="s">
        <v>15183</v>
      </c>
    </row>
    <row r="1658" ht="22.5" customHeight="1">
      <c r="A1658" s="7" t="s">
        <v>15184</v>
      </c>
      <c r="B1658" s="7" t="s">
        <v>2548</v>
      </c>
      <c r="C1658" s="7"/>
      <c r="D1658" s="7" t="s">
        <v>2545</v>
      </c>
      <c r="E1658" s="7" t="s">
        <v>8906</v>
      </c>
      <c r="F1658" s="7" t="s">
        <v>15185</v>
      </c>
      <c r="G1658" s="296" t="s">
        <v>15186</v>
      </c>
      <c r="I1658" s="7"/>
      <c r="J1658" s="7" t="s">
        <v>113</v>
      </c>
      <c r="K1658" s="7" t="s">
        <v>262</v>
      </c>
      <c r="L1658" s="7" t="s">
        <v>18</v>
      </c>
      <c r="M1658" s="7" t="s">
        <v>15187</v>
      </c>
      <c r="N1658" s="7" t="s">
        <v>15187</v>
      </c>
    </row>
    <row r="1659" ht="22.5" customHeight="1">
      <c r="A1659" s="7" t="s">
        <v>15188</v>
      </c>
      <c r="B1659" s="7" t="s">
        <v>2548</v>
      </c>
      <c r="C1659" s="7"/>
      <c r="D1659" s="7" t="s">
        <v>2545</v>
      </c>
      <c r="E1659" s="7" t="s">
        <v>8906</v>
      </c>
      <c r="F1659" s="7" t="s">
        <v>15189</v>
      </c>
      <c r="G1659" s="296" t="s">
        <v>15190</v>
      </c>
      <c r="I1659" s="7"/>
      <c r="J1659" s="7" t="s">
        <v>113</v>
      </c>
      <c r="K1659" s="7" t="s">
        <v>262</v>
      </c>
      <c r="L1659" s="7" t="s">
        <v>19</v>
      </c>
      <c r="M1659" s="7" t="s">
        <v>15191</v>
      </c>
      <c r="N1659" s="7" t="s">
        <v>15191</v>
      </c>
    </row>
    <row r="1660" ht="22.5" customHeight="1">
      <c r="A1660" s="7" t="s">
        <v>15192</v>
      </c>
      <c r="B1660" s="7" t="s">
        <v>2548</v>
      </c>
      <c r="C1660" s="7"/>
      <c r="D1660" s="7" t="s">
        <v>2545</v>
      </c>
      <c r="E1660" s="7" t="s">
        <v>8906</v>
      </c>
      <c r="F1660" s="7" t="s">
        <v>15193</v>
      </c>
      <c r="G1660" s="296" t="s">
        <v>15194</v>
      </c>
      <c r="I1660" s="7"/>
      <c r="J1660" s="7" t="s">
        <v>113</v>
      </c>
      <c r="K1660" s="7" t="s">
        <v>262</v>
      </c>
      <c r="L1660" s="7" t="s">
        <v>20</v>
      </c>
      <c r="M1660" s="7" t="s">
        <v>15195</v>
      </c>
      <c r="N1660" s="7" t="s">
        <v>15195</v>
      </c>
    </row>
    <row r="1661" ht="22.5" customHeight="1">
      <c r="A1661" s="7" t="s">
        <v>15196</v>
      </c>
      <c r="B1661" s="7" t="s">
        <v>2548</v>
      </c>
      <c r="C1661" s="7"/>
      <c r="D1661" s="7" t="s">
        <v>2545</v>
      </c>
      <c r="E1661" s="7" t="s">
        <v>8906</v>
      </c>
      <c r="F1661" s="7" t="s">
        <v>15197</v>
      </c>
      <c r="G1661" s="296" t="s">
        <v>15198</v>
      </c>
      <c r="I1661" s="7"/>
      <c r="J1661" s="7" t="s">
        <v>113</v>
      </c>
      <c r="K1661" s="7" t="s">
        <v>262</v>
      </c>
      <c r="L1661" s="7" t="s">
        <v>21</v>
      </c>
      <c r="M1661" s="7" t="s">
        <v>15199</v>
      </c>
      <c r="N1661" s="7" t="s">
        <v>15199</v>
      </c>
    </row>
    <row r="1662" ht="22.5" customHeight="1">
      <c r="A1662" s="7" t="s">
        <v>15200</v>
      </c>
      <c r="B1662" s="7" t="s">
        <v>2548</v>
      </c>
      <c r="C1662" s="7"/>
      <c r="D1662" s="7" t="s">
        <v>2545</v>
      </c>
      <c r="E1662" s="7" t="s">
        <v>8906</v>
      </c>
      <c r="F1662" s="7" t="s">
        <v>15201</v>
      </c>
      <c r="G1662" s="296" t="s">
        <v>15202</v>
      </c>
      <c r="I1662" s="7"/>
      <c r="J1662" s="7" t="s">
        <v>113</v>
      </c>
      <c r="K1662" s="7" t="s">
        <v>262</v>
      </c>
      <c r="L1662" s="7" t="s">
        <v>22</v>
      </c>
      <c r="M1662" s="7" t="s">
        <v>15203</v>
      </c>
      <c r="N1662" s="7" t="s">
        <v>15203</v>
      </c>
    </row>
    <row r="1663" ht="22.5" customHeight="1">
      <c r="A1663" s="7" t="s">
        <v>15204</v>
      </c>
      <c r="B1663" s="7" t="s">
        <v>2548</v>
      </c>
      <c r="C1663" s="7"/>
      <c r="D1663" s="7" t="s">
        <v>2545</v>
      </c>
      <c r="E1663" s="7" t="s">
        <v>8906</v>
      </c>
      <c r="F1663" s="7" t="s">
        <v>15205</v>
      </c>
      <c r="G1663" s="296" t="s">
        <v>15206</v>
      </c>
      <c r="I1663" s="7"/>
      <c r="J1663" s="7" t="s">
        <v>113</v>
      </c>
      <c r="K1663" s="7" t="s">
        <v>262</v>
      </c>
      <c r="L1663" s="7" t="s">
        <v>23</v>
      </c>
      <c r="M1663" s="7" t="s">
        <v>15207</v>
      </c>
      <c r="N1663" s="7" t="s">
        <v>15207</v>
      </c>
    </row>
    <row r="1664" ht="22.5" customHeight="1">
      <c r="A1664" s="7" t="s">
        <v>15208</v>
      </c>
      <c r="B1664" s="7" t="s">
        <v>2548</v>
      </c>
      <c r="C1664" s="7"/>
      <c r="D1664" s="7" t="s">
        <v>2545</v>
      </c>
      <c r="E1664" s="7" t="s">
        <v>8906</v>
      </c>
      <c r="F1664" s="7" t="s">
        <v>15209</v>
      </c>
      <c r="G1664" s="296" t="s">
        <v>15210</v>
      </c>
      <c r="I1664" s="7"/>
      <c r="J1664" s="7" t="s">
        <v>113</v>
      </c>
      <c r="K1664" s="7" t="s">
        <v>262</v>
      </c>
      <c r="L1664" s="7" t="s">
        <v>26</v>
      </c>
      <c r="M1664" s="7" t="s">
        <v>15211</v>
      </c>
      <c r="N1664" s="7" t="s">
        <v>15211</v>
      </c>
    </row>
    <row r="1665" ht="22.5" customHeight="1">
      <c r="A1665" s="7" t="s">
        <v>15212</v>
      </c>
      <c r="B1665" s="7" t="s">
        <v>2548</v>
      </c>
      <c r="C1665" s="7"/>
      <c r="D1665" s="7" t="s">
        <v>2545</v>
      </c>
      <c r="E1665" s="7" t="s">
        <v>8906</v>
      </c>
      <c r="F1665" s="7" t="s">
        <v>15213</v>
      </c>
      <c r="G1665" s="296" t="s">
        <v>15214</v>
      </c>
      <c r="I1665" s="7"/>
      <c r="J1665" s="7" t="s">
        <v>113</v>
      </c>
      <c r="K1665" s="7" t="s">
        <v>262</v>
      </c>
      <c r="L1665" s="7" t="s">
        <v>28</v>
      </c>
      <c r="M1665" s="7" t="s">
        <v>15215</v>
      </c>
      <c r="N1665" s="7" t="s">
        <v>15215</v>
      </c>
    </row>
    <row r="1666" ht="22.5" customHeight="1">
      <c r="A1666" s="7" t="s">
        <v>15216</v>
      </c>
      <c r="B1666" s="7" t="s">
        <v>2548</v>
      </c>
      <c r="C1666" s="7"/>
      <c r="D1666" s="7" t="s">
        <v>2545</v>
      </c>
      <c r="E1666" s="7" t="s">
        <v>8906</v>
      </c>
      <c r="F1666" s="7" t="s">
        <v>15217</v>
      </c>
      <c r="G1666" s="296" t="s">
        <v>15218</v>
      </c>
      <c r="I1666" s="7"/>
      <c r="J1666" s="7" t="s">
        <v>113</v>
      </c>
      <c r="K1666" s="7" t="s">
        <v>262</v>
      </c>
      <c r="L1666" s="7" t="s">
        <v>29</v>
      </c>
      <c r="M1666" s="7" t="s">
        <v>15219</v>
      </c>
      <c r="N1666" s="7" t="s">
        <v>15219</v>
      </c>
    </row>
    <row r="1667" ht="22.5" customHeight="1">
      <c r="A1667" s="7" t="s">
        <v>15220</v>
      </c>
      <c r="B1667" s="7" t="s">
        <v>2548</v>
      </c>
      <c r="C1667" s="7"/>
      <c r="D1667" s="7" t="s">
        <v>2545</v>
      </c>
      <c r="E1667" s="7" t="s">
        <v>8897</v>
      </c>
      <c r="F1667" s="7" t="s">
        <v>15221</v>
      </c>
      <c r="G1667" s="296" t="s">
        <v>15222</v>
      </c>
      <c r="I1667" s="7"/>
      <c r="J1667" s="7" t="s">
        <v>335</v>
      </c>
      <c r="K1667" s="7" t="s">
        <v>332</v>
      </c>
      <c r="L1667" s="7" t="s">
        <v>10</v>
      </c>
      <c r="M1667" s="7" t="s">
        <v>15223</v>
      </c>
      <c r="N1667" s="7" t="s">
        <v>15223</v>
      </c>
    </row>
    <row r="1668" ht="22.5" customHeight="1">
      <c r="A1668" s="7" t="s">
        <v>15224</v>
      </c>
      <c r="B1668" s="7" t="s">
        <v>2548</v>
      </c>
      <c r="C1668" s="7"/>
      <c r="D1668" s="7" t="s">
        <v>2545</v>
      </c>
      <c r="E1668" s="7" t="s">
        <v>8897</v>
      </c>
      <c r="F1668" s="7" t="s">
        <v>15225</v>
      </c>
      <c r="G1668" s="296" t="s">
        <v>15226</v>
      </c>
      <c r="I1668" s="7"/>
      <c r="J1668" s="7" t="s">
        <v>335</v>
      </c>
      <c r="K1668" s="7" t="s">
        <v>332</v>
      </c>
      <c r="L1668" s="7" t="s">
        <v>14</v>
      </c>
      <c r="M1668" s="7" t="s">
        <v>15227</v>
      </c>
      <c r="N1668" s="7" t="s">
        <v>15227</v>
      </c>
    </row>
    <row r="1669" ht="22.5" customHeight="1">
      <c r="A1669" s="7" t="s">
        <v>15228</v>
      </c>
      <c r="B1669" s="7" t="s">
        <v>2548</v>
      </c>
      <c r="C1669" s="7"/>
      <c r="D1669" s="7" t="s">
        <v>2545</v>
      </c>
      <c r="E1669" s="7" t="s">
        <v>8897</v>
      </c>
      <c r="F1669" s="7" t="s">
        <v>15229</v>
      </c>
      <c r="G1669" s="296" t="s">
        <v>15230</v>
      </c>
      <c r="I1669" s="7"/>
      <c r="J1669" s="7" t="s">
        <v>335</v>
      </c>
      <c r="K1669" s="7" t="s">
        <v>332</v>
      </c>
      <c r="L1669" s="7" t="s">
        <v>17</v>
      </c>
      <c r="M1669" s="7" t="s">
        <v>15231</v>
      </c>
      <c r="N1669" s="7" t="s">
        <v>15231</v>
      </c>
    </row>
    <row r="1670" ht="22.5" customHeight="1">
      <c r="A1670" s="7" t="s">
        <v>15232</v>
      </c>
      <c r="B1670" s="7" t="s">
        <v>2548</v>
      </c>
      <c r="C1670" s="7"/>
      <c r="D1670" s="7" t="s">
        <v>2545</v>
      </c>
      <c r="E1670" s="7" t="s">
        <v>8897</v>
      </c>
      <c r="F1670" s="7" t="s">
        <v>15233</v>
      </c>
      <c r="G1670" s="296" t="s">
        <v>15234</v>
      </c>
      <c r="I1670" s="7"/>
      <c r="J1670" s="7" t="s">
        <v>335</v>
      </c>
      <c r="K1670" s="7" t="s">
        <v>332</v>
      </c>
      <c r="L1670" s="7" t="s">
        <v>18</v>
      </c>
      <c r="M1670" s="7" t="s">
        <v>15235</v>
      </c>
      <c r="N1670" s="7" t="s">
        <v>15235</v>
      </c>
    </row>
    <row r="1671" ht="22.5" customHeight="1">
      <c r="A1671" s="7" t="s">
        <v>15236</v>
      </c>
      <c r="B1671" s="7" t="s">
        <v>2548</v>
      </c>
      <c r="C1671" s="7"/>
      <c r="D1671" s="7" t="s">
        <v>2545</v>
      </c>
      <c r="E1671" s="7" t="s">
        <v>8897</v>
      </c>
      <c r="F1671" s="7" t="s">
        <v>15237</v>
      </c>
      <c r="G1671" s="296" t="s">
        <v>15238</v>
      </c>
      <c r="I1671" s="7"/>
      <c r="J1671" s="7" t="s">
        <v>335</v>
      </c>
      <c r="K1671" s="7" t="s">
        <v>332</v>
      </c>
      <c r="L1671" s="7" t="s">
        <v>19</v>
      </c>
      <c r="M1671" s="7" t="s">
        <v>15239</v>
      </c>
      <c r="N1671" s="7" t="s">
        <v>15239</v>
      </c>
    </row>
    <row r="1672" ht="22.5" customHeight="1">
      <c r="A1672" s="7" t="s">
        <v>15240</v>
      </c>
      <c r="B1672" s="7" t="s">
        <v>2548</v>
      </c>
      <c r="C1672" s="7"/>
      <c r="D1672" s="7" t="s">
        <v>2545</v>
      </c>
      <c r="E1672" s="7" t="s">
        <v>8897</v>
      </c>
      <c r="F1672" s="7" t="s">
        <v>15241</v>
      </c>
      <c r="G1672" s="296" t="s">
        <v>15242</v>
      </c>
      <c r="I1672" s="7"/>
      <c r="J1672" s="7" t="s">
        <v>335</v>
      </c>
      <c r="K1672" s="7" t="s">
        <v>332</v>
      </c>
      <c r="L1672" s="7" t="s">
        <v>20</v>
      </c>
      <c r="M1672" s="7" t="s">
        <v>15243</v>
      </c>
      <c r="N1672" s="7" t="s">
        <v>15243</v>
      </c>
    </row>
    <row r="1673" ht="22.5" customHeight="1">
      <c r="A1673" s="7" t="s">
        <v>15244</v>
      </c>
      <c r="B1673" s="7" t="s">
        <v>2548</v>
      </c>
      <c r="C1673" s="7"/>
      <c r="D1673" s="7" t="s">
        <v>2545</v>
      </c>
      <c r="E1673" s="7" t="s">
        <v>8897</v>
      </c>
      <c r="F1673" s="7" t="s">
        <v>15245</v>
      </c>
      <c r="G1673" s="296" t="s">
        <v>15246</v>
      </c>
      <c r="I1673" s="7"/>
      <c r="J1673" s="7" t="s">
        <v>335</v>
      </c>
      <c r="K1673" s="7" t="s">
        <v>332</v>
      </c>
      <c r="L1673" s="7" t="s">
        <v>21</v>
      </c>
      <c r="M1673" s="7" t="s">
        <v>15247</v>
      </c>
      <c r="N1673" s="7" t="s">
        <v>15247</v>
      </c>
    </row>
    <row r="1674" ht="22.5" customHeight="1">
      <c r="A1674" s="7" t="s">
        <v>15248</v>
      </c>
      <c r="B1674" s="7" t="s">
        <v>2548</v>
      </c>
      <c r="C1674" s="7"/>
      <c r="D1674" s="7" t="s">
        <v>2545</v>
      </c>
      <c r="E1674" s="7" t="s">
        <v>8897</v>
      </c>
      <c r="F1674" s="7" t="s">
        <v>15249</v>
      </c>
      <c r="G1674" s="296" t="s">
        <v>15250</v>
      </c>
      <c r="I1674" s="7"/>
      <c r="J1674" s="7" t="s">
        <v>335</v>
      </c>
      <c r="K1674" s="7" t="s">
        <v>332</v>
      </c>
      <c r="L1674" s="7" t="s">
        <v>22</v>
      </c>
      <c r="M1674" s="7" t="s">
        <v>15251</v>
      </c>
      <c r="N1674" s="7" t="s">
        <v>15251</v>
      </c>
    </row>
    <row r="1675" ht="22.5" customHeight="1">
      <c r="A1675" s="7" t="s">
        <v>15252</v>
      </c>
      <c r="B1675" s="7" t="s">
        <v>2548</v>
      </c>
      <c r="C1675" s="7"/>
      <c r="D1675" s="7" t="s">
        <v>2545</v>
      </c>
      <c r="E1675" s="7" t="s">
        <v>8897</v>
      </c>
      <c r="F1675" s="7" t="s">
        <v>15253</v>
      </c>
      <c r="G1675" s="296" t="s">
        <v>15254</v>
      </c>
      <c r="I1675" s="7"/>
      <c r="J1675" s="7" t="s">
        <v>335</v>
      </c>
      <c r="K1675" s="7" t="s">
        <v>332</v>
      </c>
      <c r="L1675" s="7" t="s">
        <v>23</v>
      </c>
      <c r="M1675" s="7" t="s">
        <v>15255</v>
      </c>
      <c r="N1675" s="7" t="s">
        <v>15255</v>
      </c>
    </row>
    <row r="1676" ht="22.5" customHeight="1">
      <c r="A1676" s="7" t="s">
        <v>15256</v>
      </c>
      <c r="B1676" s="7" t="s">
        <v>2548</v>
      </c>
      <c r="C1676" s="7"/>
      <c r="D1676" s="7" t="s">
        <v>2545</v>
      </c>
      <c r="E1676" s="7" t="s">
        <v>8897</v>
      </c>
      <c r="F1676" s="7" t="s">
        <v>15257</v>
      </c>
      <c r="G1676" s="296" t="s">
        <v>15258</v>
      </c>
      <c r="I1676" s="7"/>
      <c r="J1676" s="7" t="s">
        <v>335</v>
      </c>
      <c r="K1676" s="7" t="s">
        <v>332</v>
      </c>
      <c r="L1676" s="7" t="s">
        <v>26</v>
      </c>
      <c r="M1676" s="7" t="s">
        <v>15259</v>
      </c>
      <c r="N1676" s="7" t="s">
        <v>15259</v>
      </c>
    </row>
    <row r="1677" ht="22.5" customHeight="1">
      <c r="A1677" s="7" t="s">
        <v>15260</v>
      </c>
      <c r="B1677" s="7" t="s">
        <v>2548</v>
      </c>
      <c r="C1677" s="7"/>
      <c r="D1677" s="7" t="s">
        <v>2545</v>
      </c>
      <c r="E1677" s="7" t="s">
        <v>8897</v>
      </c>
      <c r="F1677" s="7" t="s">
        <v>15261</v>
      </c>
      <c r="G1677" s="296" t="s">
        <v>15262</v>
      </c>
      <c r="I1677" s="7"/>
      <c r="J1677" s="7" t="s">
        <v>335</v>
      </c>
      <c r="K1677" s="7" t="s">
        <v>332</v>
      </c>
      <c r="L1677" s="7" t="s">
        <v>28</v>
      </c>
      <c r="M1677" s="7" t="s">
        <v>15263</v>
      </c>
      <c r="N1677" s="7" t="s">
        <v>15263</v>
      </c>
    </row>
    <row r="1678" ht="22.5" customHeight="1">
      <c r="A1678" s="7" t="s">
        <v>15264</v>
      </c>
      <c r="B1678" s="7" t="s">
        <v>2548</v>
      </c>
      <c r="C1678" s="7"/>
      <c r="D1678" s="7" t="s">
        <v>2545</v>
      </c>
      <c r="E1678" s="7" t="s">
        <v>8897</v>
      </c>
      <c r="F1678" s="7" t="s">
        <v>15265</v>
      </c>
      <c r="G1678" s="296" t="s">
        <v>15266</v>
      </c>
      <c r="I1678" s="7"/>
      <c r="J1678" s="7" t="s">
        <v>335</v>
      </c>
      <c r="K1678" s="7" t="s">
        <v>332</v>
      </c>
      <c r="L1678" s="7" t="s">
        <v>29</v>
      </c>
      <c r="M1678" s="7" t="s">
        <v>15267</v>
      </c>
      <c r="N1678" s="7" t="s">
        <v>15267</v>
      </c>
    </row>
    <row r="1679" ht="22.5" customHeight="1">
      <c r="A1679" s="7" t="s">
        <v>15268</v>
      </c>
      <c r="B1679" s="7" t="s">
        <v>2548</v>
      </c>
      <c r="C1679" s="7"/>
      <c r="D1679" s="7" t="s">
        <v>2545</v>
      </c>
      <c r="E1679" s="7" t="s">
        <v>8882</v>
      </c>
      <c r="F1679" s="7" t="s">
        <v>15269</v>
      </c>
      <c r="G1679" s="296" t="s">
        <v>15270</v>
      </c>
      <c r="I1679" s="7"/>
      <c r="J1679" s="7" t="s">
        <v>45</v>
      </c>
      <c r="K1679" s="7" t="s">
        <v>377</v>
      </c>
      <c r="L1679" s="7" t="s">
        <v>10</v>
      </c>
      <c r="M1679" s="7" t="s">
        <v>15271</v>
      </c>
      <c r="N1679" s="7" t="s">
        <v>15271</v>
      </c>
    </row>
    <row r="1680" ht="22.5" customHeight="1">
      <c r="A1680" s="7" t="s">
        <v>15272</v>
      </c>
      <c r="B1680" s="7" t="s">
        <v>2548</v>
      </c>
      <c r="C1680" s="7"/>
      <c r="D1680" s="7" t="s">
        <v>2545</v>
      </c>
      <c r="E1680" s="7" t="s">
        <v>8882</v>
      </c>
      <c r="F1680" s="7" t="s">
        <v>15273</v>
      </c>
      <c r="G1680" s="296" t="s">
        <v>15274</v>
      </c>
      <c r="I1680" s="7"/>
      <c r="J1680" s="7" t="s">
        <v>45</v>
      </c>
      <c r="K1680" s="7" t="s">
        <v>377</v>
      </c>
      <c r="L1680" s="7" t="s">
        <v>14</v>
      </c>
      <c r="M1680" s="7" t="s">
        <v>15275</v>
      </c>
      <c r="N1680" s="7" t="s">
        <v>15275</v>
      </c>
    </row>
    <row r="1681" ht="22.5" customHeight="1">
      <c r="A1681" s="7" t="s">
        <v>15276</v>
      </c>
      <c r="B1681" s="7" t="s">
        <v>2548</v>
      </c>
      <c r="C1681" s="7"/>
      <c r="D1681" s="7" t="s">
        <v>2545</v>
      </c>
      <c r="E1681" s="7" t="s">
        <v>8882</v>
      </c>
      <c r="F1681" s="7" t="s">
        <v>15277</v>
      </c>
      <c r="G1681" s="296" t="s">
        <v>15278</v>
      </c>
      <c r="I1681" s="7"/>
      <c r="J1681" s="7" t="s">
        <v>45</v>
      </c>
      <c r="K1681" s="7" t="s">
        <v>377</v>
      </c>
      <c r="L1681" s="7" t="s">
        <v>17</v>
      </c>
      <c r="M1681" s="7" t="s">
        <v>15279</v>
      </c>
      <c r="N1681" s="7" t="s">
        <v>15279</v>
      </c>
    </row>
    <row r="1682" ht="22.5" customHeight="1">
      <c r="A1682" s="7" t="s">
        <v>15280</v>
      </c>
      <c r="B1682" s="7" t="s">
        <v>2548</v>
      </c>
      <c r="C1682" s="7"/>
      <c r="D1682" s="7" t="s">
        <v>2545</v>
      </c>
      <c r="E1682" s="7" t="s">
        <v>8882</v>
      </c>
      <c r="F1682" s="7" t="s">
        <v>15281</v>
      </c>
      <c r="G1682" s="296" t="s">
        <v>15282</v>
      </c>
      <c r="I1682" s="7"/>
      <c r="J1682" s="7" t="s">
        <v>45</v>
      </c>
      <c r="K1682" s="7" t="s">
        <v>377</v>
      </c>
      <c r="L1682" s="7" t="s">
        <v>18</v>
      </c>
      <c r="M1682" s="7" t="s">
        <v>15283</v>
      </c>
      <c r="N1682" s="7" t="s">
        <v>15283</v>
      </c>
    </row>
    <row r="1683" ht="22.5" customHeight="1">
      <c r="A1683" s="7" t="s">
        <v>15284</v>
      </c>
      <c r="B1683" s="7" t="s">
        <v>2548</v>
      </c>
      <c r="C1683" s="7"/>
      <c r="D1683" s="7" t="s">
        <v>2545</v>
      </c>
      <c r="E1683" s="7" t="s">
        <v>8882</v>
      </c>
      <c r="F1683" s="7" t="s">
        <v>15285</v>
      </c>
      <c r="G1683" s="296" t="s">
        <v>15286</v>
      </c>
      <c r="I1683" s="7"/>
      <c r="J1683" s="7" t="s">
        <v>45</v>
      </c>
      <c r="K1683" s="7" t="s">
        <v>377</v>
      </c>
      <c r="L1683" s="7" t="s">
        <v>19</v>
      </c>
      <c r="M1683" s="7" t="s">
        <v>15287</v>
      </c>
      <c r="N1683" s="7" t="s">
        <v>15287</v>
      </c>
    </row>
    <row r="1684" ht="22.5" customHeight="1">
      <c r="A1684" s="7" t="s">
        <v>15288</v>
      </c>
      <c r="B1684" s="7" t="s">
        <v>2548</v>
      </c>
      <c r="C1684" s="7"/>
      <c r="D1684" s="7" t="s">
        <v>2545</v>
      </c>
      <c r="E1684" s="7" t="s">
        <v>8882</v>
      </c>
      <c r="F1684" s="7" t="s">
        <v>15289</v>
      </c>
      <c r="G1684" s="296" t="s">
        <v>15290</v>
      </c>
      <c r="I1684" s="7"/>
      <c r="J1684" s="7" t="s">
        <v>45</v>
      </c>
      <c r="K1684" s="7" t="s">
        <v>377</v>
      </c>
      <c r="L1684" s="7" t="s">
        <v>20</v>
      </c>
      <c r="M1684" s="7" t="s">
        <v>15291</v>
      </c>
      <c r="N1684" s="7" t="s">
        <v>15291</v>
      </c>
    </row>
    <row r="1685" ht="22.5" customHeight="1">
      <c r="A1685" s="7" t="s">
        <v>15292</v>
      </c>
      <c r="B1685" s="7" t="s">
        <v>2548</v>
      </c>
      <c r="C1685" s="7"/>
      <c r="D1685" s="7" t="s">
        <v>2545</v>
      </c>
      <c r="E1685" s="7" t="s">
        <v>8882</v>
      </c>
      <c r="F1685" s="7" t="s">
        <v>15293</v>
      </c>
      <c r="G1685" s="296" t="s">
        <v>15294</v>
      </c>
      <c r="I1685" s="7"/>
      <c r="J1685" s="7" t="s">
        <v>45</v>
      </c>
      <c r="K1685" s="7" t="s">
        <v>377</v>
      </c>
      <c r="L1685" s="7" t="s">
        <v>22</v>
      </c>
      <c r="M1685" s="7" t="s">
        <v>15295</v>
      </c>
      <c r="N1685" s="7" t="s">
        <v>15295</v>
      </c>
    </row>
    <row r="1686" ht="22.5" customHeight="1">
      <c r="A1686" s="7" t="s">
        <v>15296</v>
      </c>
      <c r="B1686" s="7" t="s">
        <v>2548</v>
      </c>
      <c r="C1686" s="7"/>
      <c r="D1686" s="7" t="s">
        <v>2545</v>
      </c>
      <c r="E1686" s="7" t="s">
        <v>8882</v>
      </c>
      <c r="F1686" s="7" t="s">
        <v>15297</v>
      </c>
      <c r="G1686" s="296" t="s">
        <v>15298</v>
      </c>
      <c r="I1686" s="7"/>
      <c r="J1686" s="7" t="s">
        <v>45</v>
      </c>
      <c r="K1686" s="7" t="s">
        <v>377</v>
      </c>
      <c r="L1686" s="7" t="s">
        <v>25</v>
      </c>
      <c r="M1686" s="7" t="s">
        <v>15299</v>
      </c>
      <c r="N1686" s="7" t="s">
        <v>15299</v>
      </c>
    </row>
    <row r="1687" ht="22.5" customHeight="1">
      <c r="A1687" s="7" t="s">
        <v>15300</v>
      </c>
      <c r="B1687" s="7" t="s">
        <v>2548</v>
      </c>
      <c r="C1687" s="7"/>
      <c r="D1687" s="7" t="s">
        <v>2545</v>
      </c>
      <c r="E1687" s="7" t="s">
        <v>8882</v>
      </c>
      <c r="F1687" s="7" t="s">
        <v>15301</v>
      </c>
      <c r="G1687" s="296" t="s">
        <v>15302</v>
      </c>
      <c r="I1687" s="7"/>
      <c r="J1687" s="7" t="s">
        <v>45</v>
      </c>
      <c r="K1687" s="7" t="s">
        <v>377</v>
      </c>
      <c r="L1687" s="7" t="s">
        <v>26</v>
      </c>
      <c r="M1687" s="7" t="s">
        <v>15303</v>
      </c>
      <c r="N1687" s="7" t="s">
        <v>15303</v>
      </c>
    </row>
    <row r="1688" ht="22.5" customHeight="1">
      <c r="A1688" s="7" t="s">
        <v>15304</v>
      </c>
      <c r="B1688" s="7" t="s">
        <v>2548</v>
      </c>
      <c r="C1688" s="7"/>
      <c r="D1688" s="7" t="s">
        <v>2545</v>
      </c>
      <c r="E1688" s="7" t="s">
        <v>8882</v>
      </c>
      <c r="F1688" s="7" t="s">
        <v>15305</v>
      </c>
      <c r="G1688" s="296" t="s">
        <v>15306</v>
      </c>
      <c r="I1688" s="7"/>
      <c r="J1688" s="7" t="s">
        <v>45</v>
      </c>
      <c r="K1688" s="7" t="s">
        <v>377</v>
      </c>
      <c r="L1688" s="7" t="s">
        <v>27</v>
      </c>
      <c r="M1688" s="7" t="s">
        <v>15307</v>
      </c>
      <c r="N1688" s="7" t="s">
        <v>15307</v>
      </c>
    </row>
    <row r="1689" ht="22.5" customHeight="1">
      <c r="A1689" s="7" t="s">
        <v>15308</v>
      </c>
      <c r="B1689" s="7" t="s">
        <v>2548</v>
      </c>
      <c r="C1689" s="7"/>
      <c r="D1689" s="7" t="s">
        <v>2545</v>
      </c>
      <c r="E1689" s="7" t="s">
        <v>8882</v>
      </c>
      <c r="F1689" s="7" t="s">
        <v>15309</v>
      </c>
      <c r="G1689" s="296" t="s">
        <v>15310</v>
      </c>
      <c r="I1689" s="7"/>
      <c r="J1689" s="7" t="s">
        <v>45</v>
      </c>
      <c r="K1689" s="7" t="s">
        <v>377</v>
      </c>
      <c r="L1689" s="7" t="s">
        <v>28</v>
      </c>
      <c r="M1689" s="7" t="s">
        <v>15311</v>
      </c>
      <c r="N1689" s="7" t="s">
        <v>15311</v>
      </c>
    </row>
    <row r="1690" ht="22.5" customHeight="1">
      <c r="A1690" s="7" t="s">
        <v>15312</v>
      </c>
      <c r="B1690" s="7" t="s">
        <v>2548</v>
      </c>
      <c r="C1690" s="7"/>
      <c r="D1690" s="7" t="s">
        <v>2545</v>
      </c>
      <c r="E1690" s="7" t="s">
        <v>8882</v>
      </c>
      <c r="F1690" s="7" t="s">
        <v>15313</v>
      </c>
      <c r="G1690" s="296" t="s">
        <v>15314</v>
      </c>
      <c r="I1690" s="7"/>
      <c r="J1690" s="7" t="s">
        <v>45</v>
      </c>
      <c r="K1690" s="7" t="s">
        <v>377</v>
      </c>
      <c r="L1690" s="7" t="s">
        <v>29</v>
      </c>
      <c r="M1690" s="7" t="s">
        <v>15315</v>
      </c>
      <c r="N1690" s="7" t="s">
        <v>15315</v>
      </c>
    </row>
    <row r="1691" ht="22.5" customHeight="1">
      <c r="A1691" s="7" t="s">
        <v>15316</v>
      </c>
      <c r="B1691" s="7" t="s">
        <v>2548</v>
      </c>
      <c r="C1691" s="7"/>
      <c r="D1691" s="7" t="s">
        <v>2545</v>
      </c>
      <c r="E1691" s="7" t="s">
        <v>8870</v>
      </c>
      <c r="F1691" s="7" t="s">
        <v>15317</v>
      </c>
      <c r="G1691" s="296" t="s">
        <v>15318</v>
      </c>
      <c r="I1691" s="7"/>
      <c r="J1691" s="7" t="s">
        <v>490</v>
      </c>
      <c r="K1691" s="7" t="s">
        <v>940</v>
      </c>
      <c r="L1691" s="7" t="s">
        <v>10</v>
      </c>
      <c r="M1691" s="7" t="s">
        <v>15319</v>
      </c>
      <c r="N1691" s="7" t="s">
        <v>15319</v>
      </c>
    </row>
    <row r="1692" ht="22.5" customHeight="1">
      <c r="A1692" s="7" t="s">
        <v>15320</v>
      </c>
      <c r="B1692" s="7" t="s">
        <v>2548</v>
      </c>
      <c r="C1692" s="7"/>
      <c r="D1692" s="7" t="s">
        <v>2545</v>
      </c>
      <c r="E1692" s="7" t="s">
        <v>8870</v>
      </c>
      <c r="F1692" s="7" t="s">
        <v>15321</v>
      </c>
      <c r="G1692" s="296" t="s">
        <v>15322</v>
      </c>
      <c r="I1692" s="7"/>
      <c r="J1692" s="7" t="s">
        <v>490</v>
      </c>
      <c r="K1692" s="7" t="s">
        <v>940</v>
      </c>
      <c r="L1692" s="7" t="s">
        <v>12</v>
      </c>
      <c r="M1692" s="7" t="s">
        <v>15323</v>
      </c>
      <c r="N1692" s="7" t="s">
        <v>15323</v>
      </c>
    </row>
    <row r="1693" ht="22.5" customHeight="1">
      <c r="A1693" s="7" t="s">
        <v>15324</v>
      </c>
      <c r="B1693" s="7" t="s">
        <v>2548</v>
      </c>
      <c r="C1693" s="7"/>
      <c r="D1693" s="7" t="s">
        <v>2545</v>
      </c>
      <c r="E1693" s="7" t="s">
        <v>8870</v>
      </c>
      <c r="F1693" s="7" t="s">
        <v>15325</v>
      </c>
      <c r="G1693" s="296" t="s">
        <v>15326</v>
      </c>
      <c r="I1693" s="7"/>
      <c r="J1693" s="7" t="s">
        <v>490</v>
      </c>
      <c r="K1693" s="7" t="s">
        <v>940</v>
      </c>
      <c r="L1693" s="7" t="s">
        <v>13</v>
      </c>
      <c r="M1693" s="7" t="s">
        <v>15327</v>
      </c>
      <c r="N1693" s="7" t="s">
        <v>15327</v>
      </c>
    </row>
    <row r="1694" ht="22.5" customHeight="1">
      <c r="A1694" s="7" t="s">
        <v>15328</v>
      </c>
      <c r="B1694" s="7" t="s">
        <v>2548</v>
      </c>
      <c r="C1694" s="7"/>
      <c r="D1694" s="7" t="s">
        <v>2545</v>
      </c>
      <c r="E1694" s="7" t="s">
        <v>8870</v>
      </c>
      <c r="F1694" s="7" t="s">
        <v>15329</v>
      </c>
      <c r="G1694" s="296" t="s">
        <v>15330</v>
      </c>
      <c r="I1694" s="7"/>
      <c r="J1694" s="7" t="s">
        <v>490</v>
      </c>
      <c r="K1694" s="7" t="s">
        <v>940</v>
      </c>
      <c r="L1694" s="7" t="s">
        <v>14</v>
      </c>
      <c r="M1694" s="7" t="s">
        <v>15331</v>
      </c>
      <c r="N1694" s="7" t="s">
        <v>15331</v>
      </c>
    </row>
    <row r="1695" ht="22.5" customHeight="1">
      <c r="A1695" s="7" t="s">
        <v>15332</v>
      </c>
      <c r="B1695" s="7" t="s">
        <v>2548</v>
      </c>
      <c r="C1695" s="7"/>
      <c r="D1695" s="7" t="s">
        <v>2545</v>
      </c>
      <c r="E1695" s="7" t="s">
        <v>8870</v>
      </c>
      <c r="F1695" s="7" t="s">
        <v>15333</v>
      </c>
      <c r="G1695" s="296" t="s">
        <v>15334</v>
      </c>
      <c r="I1695" s="7"/>
      <c r="J1695" s="7" t="s">
        <v>490</v>
      </c>
      <c r="K1695" s="7" t="s">
        <v>940</v>
      </c>
      <c r="L1695" s="7" t="s">
        <v>17</v>
      </c>
      <c r="M1695" s="7" t="s">
        <v>15335</v>
      </c>
      <c r="N1695" s="7" t="s">
        <v>15335</v>
      </c>
    </row>
    <row r="1696" ht="22.5" customHeight="1">
      <c r="A1696" s="7" t="s">
        <v>15336</v>
      </c>
      <c r="B1696" s="7" t="s">
        <v>2548</v>
      </c>
      <c r="C1696" s="7"/>
      <c r="D1696" s="7" t="s">
        <v>2545</v>
      </c>
      <c r="E1696" s="7" t="s">
        <v>8870</v>
      </c>
      <c r="F1696" s="7" t="s">
        <v>15337</v>
      </c>
      <c r="G1696" s="296" t="s">
        <v>15338</v>
      </c>
      <c r="I1696" s="7"/>
      <c r="J1696" s="7" t="s">
        <v>490</v>
      </c>
      <c r="K1696" s="7" t="s">
        <v>940</v>
      </c>
      <c r="L1696" s="7" t="s">
        <v>18</v>
      </c>
      <c r="M1696" s="7" t="s">
        <v>15339</v>
      </c>
      <c r="N1696" s="7" t="s">
        <v>15339</v>
      </c>
    </row>
    <row r="1697" ht="22.5" customHeight="1">
      <c r="A1697" s="7" t="s">
        <v>15340</v>
      </c>
      <c r="B1697" s="7" t="s">
        <v>2548</v>
      </c>
      <c r="C1697" s="7"/>
      <c r="D1697" s="7" t="s">
        <v>2545</v>
      </c>
      <c r="E1697" s="7" t="s">
        <v>8870</v>
      </c>
      <c r="F1697" s="7" t="s">
        <v>15341</v>
      </c>
      <c r="G1697" s="296" t="s">
        <v>15342</v>
      </c>
      <c r="I1697" s="7"/>
      <c r="J1697" s="7" t="s">
        <v>490</v>
      </c>
      <c r="K1697" s="7" t="s">
        <v>940</v>
      </c>
      <c r="L1697" s="7" t="s">
        <v>19</v>
      </c>
      <c r="M1697" s="7" t="s">
        <v>15343</v>
      </c>
      <c r="N1697" s="7" t="s">
        <v>15343</v>
      </c>
    </row>
    <row r="1698" ht="22.5" customHeight="1">
      <c r="A1698" s="7" t="s">
        <v>15344</v>
      </c>
      <c r="B1698" s="7" t="s">
        <v>2548</v>
      </c>
      <c r="C1698" s="7"/>
      <c r="D1698" s="7" t="s">
        <v>2545</v>
      </c>
      <c r="E1698" s="7" t="s">
        <v>8870</v>
      </c>
      <c r="F1698" s="7" t="s">
        <v>15345</v>
      </c>
      <c r="G1698" s="296" t="s">
        <v>15346</v>
      </c>
      <c r="I1698" s="7"/>
      <c r="J1698" s="7" t="s">
        <v>490</v>
      </c>
      <c r="K1698" s="7" t="s">
        <v>940</v>
      </c>
      <c r="L1698" s="7" t="s">
        <v>20</v>
      </c>
      <c r="M1698" s="7" t="s">
        <v>15347</v>
      </c>
      <c r="N1698" s="7" t="s">
        <v>15347</v>
      </c>
    </row>
    <row r="1699" ht="22.5" customHeight="1">
      <c r="A1699" s="7" t="s">
        <v>15348</v>
      </c>
      <c r="B1699" s="7" t="s">
        <v>2548</v>
      </c>
      <c r="C1699" s="7"/>
      <c r="D1699" s="7" t="s">
        <v>2545</v>
      </c>
      <c r="E1699" s="7" t="s">
        <v>8870</v>
      </c>
      <c r="F1699" s="7" t="s">
        <v>15349</v>
      </c>
      <c r="G1699" s="296" t="s">
        <v>15350</v>
      </c>
      <c r="I1699" s="7"/>
      <c r="J1699" s="7" t="s">
        <v>490</v>
      </c>
      <c r="K1699" s="7" t="s">
        <v>940</v>
      </c>
      <c r="L1699" s="7" t="s">
        <v>22</v>
      </c>
      <c r="M1699" s="7" t="s">
        <v>15351</v>
      </c>
      <c r="N1699" s="7" t="s">
        <v>15351</v>
      </c>
    </row>
    <row r="1700" ht="22.5" customHeight="1">
      <c r="A1700" s="7" t="s">
        <v>15352</v>
      </c>
      <c r="B1700" s="7" t="s">
        <v>2548</v>
      </c>
      <c r="C1700" s="7"/>
      <c r="D1700" s="7" t="s">
        <v>2545</v>
      </c>
      <c r="E1700" s="7" t="s">
        <v>8870</v>
      </c>
      <c r="F1700" s="7" t="s">
        <v>15353</v>
      </c>
      <c r="G1700" s="296" t="s">
        <v>15354</v>
      </c>
      <c r="I1700" s="7"/>
      <c r="J1700" s="7" t="s">
        <v>490</v>
      </c>
      <c r="K1700" s="7" t="s">
        <v>940</v>
      </c>
      <c r="L1700" s="7" t="s">
        <v>24</v>
      </c>
      <c r="M1700" s="7" t="s">
        <v>15355</v>
      </c>
      <c r="N1700" s="7" t="s">
        <v>15355</v>
      </c>
    </row>
    <row r="1701" ht="22.5" customHeight="1">
      <c r="A1701" s="7" t="s">
        <v>15356</v>
      </c>
      <c r="B1701" s="7" t="s">
        <v>2548</v>
      </c>
      <c r="C1701" s="7"/>
      <c r="D1701" s="7" t="s">
        <v>2545</v>
      </c>
      <c r="E1701" s="7" t="s">
        <v>8870</v>
      </c>
      <c r="F1701" s="7" t="s">
        <v>15357</v>
      </c>
      <c r="G1701" s="296" t="s">
        <v>15358</v>
      </c>
      <c r="I1701" s="7"/>
      <c r="J1701" s="7" t="s">
        <v>490</v>
      </c>
      <c r="K1701" s="7" t="s">
        <v>940</v>
      </c>
      <c r="L1701" s="7" t="s">
        <v>26</v>
      </c>
      <c r="M1701" s="7" t="s">
        <v>15359</v>
      </c>
      <c r="N1701" s="7" t="s">
        <v>15359</v>
      </c>
    </row>
    <row r="1702" ht="22.5" customHeight="1">
      <c r="A1702" s="7" t="s">
        <v>15360</v>
      </c>
      <c r="B1702" s="7" t="s">
        <v>2548</v>
      </c>
      <c r="C1702" s="7"/>
      <c r="D1702" s="7" t="s">
        <v>2545</v>
      </c>
      <c r="E1702" s="7" t="s">
        <v>8870</v>
      </c>
      <c r="F1702" s="7" t="s">
        <v>15361</v>
      </c>
      <c r="G1702" s="296" t="s">
        <v>15362</v>
      </c>
      <c r="I1702" s="7"/>
      <c r="J1702" s="7" t="s">
        <v>490</v>
      </c>
      <c r="K1702" s="7" t="s">
        <v>940</v>
      </c>
      <c r="L1702" s="7" t="s">
        <v>28</v>
      </c>
      <c r="M1702" s="7" t="s">
        <v>15363</v>
      </c>
      <c r="N1702" s="7" t="s">
        <v>15363</v>
      </c>
    </row>
    <row r="1703" ht="22.5" customHeight="1">
      <c r="A1703" s="7" t="s">
        <v>15364</v>
      </c>
      <c r="B1703" s="7" t="s">
        <v>2548</v>
      </c>
      <c r="C1703" s="7"/>
      <c r="D1703" s="7" t="s">
        <v>2545</v>
      </c>
      <c r="E1703" s="7" t="s">
        <v>8870</v>
      </c>
      <c r="F1703" s="7" t="s">
        <v>15365</v>
      </c>
      <c r="G1703" s="296" t="s">
        <v>15366</v>
      </c>
      <c r="I1703" s="7"/>
      <c r="J1703" s="7" t="s">
        <v>490</v>
      </c>
      <c r="K1703" s="7" t="s">
        <v>940</v>
      </c>
      <c r="L1703" s="7" t="s">
        <v>29</v>
      </c>
      <c r="M1703" s="7" t="s">
        <v>15367</v>
      </c>
      <c r="N1703" s="7" t="s">
        <v>15367</v>
      </c>
    </row>
    <row r="1704" ht="22.5" customHeight="1">
      <c r="A1704" s="7" t="s">
        <v>15368</v>
      </c>
      <c r="B1704" s="7" t="s">
        <v>2548</v>
      </c>
      <c r="C1704" s="7"/>
      <c r="D1704" s="7" t="s">
        <v>2545</v>
      </c>
      <c r="E1704" s="7" t="s">
        <v>8870</v>
      </c>
      <c r="F1704" s="7" t="s">
        <v>15369</v>
      </c>
      <c r="G1704" s="296" t="s">
        <v>15370</v>
      </c>
      <c r="I1704" s="7"/>
      <c r="J1704" s="7" t="s">
        <v>490</v>
      </c>
      <c r="K1704" s="7" t="s">
        <v>940</v>
      </c>
      <c r="L1704" s="7" t="s">
        <v>30</v>
      </c>
      <c r="M1704" s="7" t="s">
        <v>15371</v>
      </c>
      <c r="N1704" s="7" t="s">
        <v>15371</v>
      </c>
    </row>
    <row r="1705" ht="22.5" customHeight="1">
      <c r="A1705" s="7" t="s">
        <v>15372</v>
      </c>
      <c r="B1705" s="7" t="s">
        <v>2548</v>
      </c>
      <c r="C1705" s="7"/>
      <c r="D1705" s="7" t="s">
        <v>2545</v>
      </c>
      <c r="E1705" s="7" t="s">
        <v>8854</v>
      </c>
      <c r="F1705" s="7" t="s">
        <v>15373</v>
      </c>
      <c r="G1705" s="296" t="s">
        <v>15374</v>
      </c>
      <c r="I1705" s="7"/>
      <c r="J1705" s="7" t="s">
        <v>292</v>
      </c>
      <c r="K1705" s="7" t="s">
        <v>1281</v>
      </c>
      <c r="L1705" s="7" t="s">
        <v>10</v>
      </c>
      <c r="M1705" s="7" t="s">
        <v>15375</v>
      </c>
      <c r="N1705" s="7" t="s">
        <v>15375</v>
      </c>
    </row>
    <row r="1706" ht="22.5" customHeight="1">
      <c r="A1706" s="7" t="s">
        <v>15376</v>
      </c>
      <c r="B1706" s="7" t="s">
        <v>2548</v>
      </c>
      <c r="C1706" s="7"/>
      <c r="D1706" s="7" t="s">
        <v>2545</v>
      </c>
      <c r="E1706" s="7" t="s">
        <v>8854</v>
      </c>
      <c r="F1706" s="7" t="s">
        <v>15377</v>
      </c>
      <c r="G1706" s="296" t="s">
        <v>15378</v>
      </c>
      <c r="I1706" s="7"/>
      <c r="J1706" s="7" t="s">
        <v>292</v>
      </c>
      <c r="K1706" s="7" t="s">
        <v>1281</v>
      </c>
      <c r="L1706" s="7" t="s">
        <v>12</v>
      </c>
      <c r="M1706" s="7" t="s">
        <v>15379</v>
      </c>
      <c r="N1706" s="7" t="s">
        <v>15379</v>
      </c>
    </row>
    <row r="1707" ht="22.5" customHeight="1">
      <c r="A1707" s="7" t="s">
        <v>15380</v>
      </c>
      <c r="B1707" s="7" t="s">
        <v>2548</v>
      </c>
      <c r="C1707" s="7"/>
      <c r="D1707" s="7" t="s">
        <v>2545</v>
      </c>
      <c r="E1707" s="7" t="s">
        <v>8854</v>
      </c>
      <c r="F1707" s="7" t="s">
        <v>15381</v>
      </c>
      <c r="G1707" s="296" t="s">
        <v>15382</v>
      </c>
      <c r="I1707" s="7"/>
      <c r="J1707" s="7" t="s">
        <v>292</v>
      </c>
      <c r="K1707" s="7" t="s">
        <v>1281</v>
      </c>
      <c r="L1707" s="7" t="s">
        <v>14</v>
      </c>
      <c r="M1707" s="7" t="s">
        <v>15383</v>
      </c>
      <c r="N1707" s="7" t="s">
        <v>15383</v>
      </c>
    </row>
    <row r="1708" ht="22.5" customHeight="1">
      <c r="A1708" s="7" t="s">
        <v>15384</v>
      </c>
      <c r="B1708" s="7" t="s">
        <v>2548</v>
      </c>
      <c r="C1708" s="7"/>
      <c r="D1708" s="7" t="s">
        <v>2545</v>
      </c>
      <c r="E1708" s="7" t="s">
        <v>8854</v>
      </c>
      <c r="F1708" s="7" t="s">
        <v>15385</v>
      </c>
      <c r="G1708" s="296" t="s">
        <v>15386</v>
      </c>
      <c r="I1708" s="7"/>
      <c r="J1708" s="7" t="s">
        <v>292</v>
      </c>
      <c r="K1708" s="7" t="s">
        <v>1281</v>
      </c>
      <c r="L1708" s="7" t="s">
        <v>17</v>
      </c>
      <c r="M1708" s="7" t="s">
        <v>15387</v>
      </c>
      <c r="N1708" s="7" t="s">
        <v>15387</v>
      </c>
    </row>
    <row r="1709" ht="22.5" customHeight="1">
      <c r="A1709" s="7" t="s">
        <v>15388</v>
      </c>
      <c r="B1709" s="7" t="s">
        <v>2548</v>
      </c>
      <c r="C1709" s="7"/>
      <c r="D1709" s="7" t="s">
        <v>2545</v>
      </c>
      <c r="E1709" s="7" t="s">
        <v>8854</v>
      </c>
      <c r="F1709" s="7" t="s">
        <v>15389</v>
      </c>
      <c r="G1709" s="296" t="s">
        <v>15390</v>
      </c>
      <c r="I1709" s="7"/>
      <c r="J1709" s="7" t="s">
        <v>292</v>
      </c>
      <c r="K1709" s="7" t="s">
        <v>1281</v>
      </c>
      <c r="L1709" s="7" t="s">
        <v>18</v>
      </c>
      <c r="M1709" s="7" t="s">
        <v>15391</v>
      </c>
      <c r="N1709" s="7" t="s">
        <v>15391</v>
      </c>
    </row>
    <row r="1710" ht="22.5" customHeight="1">
      <c r="A1710" s="7" t="s">
        <v>15392</v>
      </c>
      <c r="B1710" s="7" t="s">
        <v>2548</v>
      </c>
      <c r="C1710" s="7"/>
      <c r="D1710" s="7" t="s">
        <v>2545</v>
      </c>
      <c r="E1710" s="7" t="s">
        <v>8854</v>
      </c>
      <c r="F1710" s="7" t="s">
        <v>15393</v>
      </c>
      <c r="G1710" s="296" t="s">
        <v>15394</v>
      </c>
      <c r="I1710" s="7"/>
      <c r="J1710" s="7" t="s">
        <v>292</v>
      </c>
      <c r="K1710" s="7" t="s">
        <v>1281</v>
      </c>
      <c r="L1710" s="7" t="s">
        <v>19</v>
      </c>
      <c r="M1710" s="7" t="s">
        <v>15395</v>
      </c>
      <c r="N1710" s="7" t="s">
        <v>15395</v>
      </c>
    </row>
    <row r="1711" ht="22.5" customHeight="1">
      <c r="A1711" s="7" t="s">
        <v>15396</v>
      </c>
      <c r="B1711" s="7" t="s">
        <v>2548</v>
      </c>
      <c r="C1711" s="7"/>
      <c r="D1711" s="7" t="s">
        <v>2545</v>
      </c>
      <c r="E1711" s="7" t="s">
        <v>8854</v>
      </c>
      <c r="F1711" s="7" t="s">
        <v>15397</v>
      </c>
      <c r="G1711" s="296" t="s">
        <v>15398</v>
      </c>
      <c r="I1711" s="7"/>
      <c r="J1711" s="7" t="s">
        <v>292</v>
      </c>
      <c r="K1711" s="7" t="s">
        <v>1281</v>
      </c>
      <c r="L1711" s="7" t="s">
        <v>20</v>
      </c>
      <c r="M1711" s="7" t="s">
        <v>15399</v>
      </c>
      <c r="N1711" s="7" t="s">
        <v>15399</v>
      </c>
    </row>
    <row r="1712" ht="22.5" customHeight="1">
      <c r="A1712" s="7" t="s">
        <v>15400</v>
      </c>
      <c r="B1712" s="7" t="s">
        <v>2548</v>
      </c>
      <c r="C1712" s="7"/>
      <c r="D1712" s="7" t="s">
        <v>2545</v>
      </c>
      <c r="E1712" s="7" t="s">
        <v>8854</v>
      </c>
      <c r="F1712" s="7" t="s">
        <v>15401</v>
      </c>
      <c r="G1712" s="296" t="s">
        <v>15402</v>
      </c>
      <c r="I1712" s="7"/>
      <c r="J1712" s="7" t="s">
        <v>292</v>
      </c>
      <c r="K1712" s="7" t="s">
        <v>1281</v>
      </c>
      <c r="L1712" s="7" t="s">
        <v>22</v>
      </c>
      <c r="M1712" s="7" t="s">
        <v>15403</v>
      </c>
      <c r="N1712" s="7" t="s">
        <v>15403</v>
      </c>
    </row>
    <row r="1713" ht="22.5" customHeight="1">
      <c r="A1713" s="7" t="s">
        <v>15404</v>
      </c>
      <c r="B1713" s="7" t="s">
        <v>2548</v>
      </c>
      <c r="C1713" s="7"/>
      <c r="D1713" s="7" t="s">
        <v>2545</v>
      </c>
      <c r="E1713" s="7" t="s">
        <v>8854</v>
      </c>
      <c r="F1713" s="7" t="s">
        <v>15405</v>
      </c>
      <c r="G1713" s="296" t="s">
        <v>15406</v>
      </c>
      <c r="I1713" s="7"/>
      <c r="J1713" s="7" t="s">
        <v>292</v>
      </c>
      <c r="K1713" s="7" t="s">
        <v>1281</v>
      </c>
      <c r="L1713" s="7" t="s">
        <v>23</v>
      </c>
      <c r="M1713" s="7" t="s">
        <v>15407</v>
      </c>
      <c r="N1713" s="7" t="s">
        <v>15407</v>
      </c>
    </row>
    <row r="1714" ht="22.5" customHeight="1">
      <c r="A1714" s="7" t="s">
        <v>15408</v>
      </c>
      <c r="B1714" s="7" t="s">
        <v>2548</v>
      </c>
      <c r="C1714" s="7"/>
      <c r="D1714" s="7" t="s">
        <v>2545</v>
      </c>
      <c r="E1714" s="7" t="s">
        <v>8854</v>
      </c>
      <c r="F1714" s="7" t="s">
        <v>15409</v>
      </c>
      <c r="G1714" s="296" t="s">
        <v>15410</v>
      </c>
      <c r="I1714" s="7"/>
      <c r="J1714" s="7" t="s">
        <v>292</v>
      </c>
      <c r="K1714" s="7" t="s">
        <v>1281</v>
      </c>
      <c r="L1714" s="7" t="s">
        <v>26</v>
      </c>
      <c r="M1714" s="7" t="s">
        <v>15411</v>
      </c>
      <c r="N1714" s="7" t="s">
        <v>15411</v>
      </c>
    </row>
    <row r="1715" ht="22.5" customHeight="1">
      <c r="A1715" s="7" t="s">
        <v>15412</v>
      </c>
      <c r="B1715" s="7" t="s">
        <v>2548</v>
      </c>
      <c r="C1715" s="7"/>
      <c r="D1715" s="7" t="s">
        <v>2545</v>
      </c>
      <c r="E1715" s="7" t="s">
        <v>8854</v>
      </c>
      <c r="F1715" s="7" t="s">
        <v>15413</v>
      </c>
      <c r="G1715" s="296" t="s">
        <v>15414</v>
      </c>
      <c r="I1715" s="7"/>
      <c r="J1715" s="7" t="s">
        <v>292</v>
      </c>
      <c r="K1715" s="7" t="s">
        <v>1281</v>
      </c>
      <c r="L1715" s="7" t="s">
        <v>28</v>
      </c>
      <c r="M1715" s="7" t="s">
        <v>15415</v>
      </c>
      <c r="N1715" s="7" t="s">
        <v>15415</v>
      </c>
    </row>
    <row r="1716" ht="22.5" customHeight="1">
      <c r="A1716" s="7" t="s">
        <v>15416</v>
      </c>
      <c r="B1716" s="7" t="s">
        <v>2548</v>
      </c>
      <c r="C1716" s="7"/>
      <c r="D1716" s="7" t="s">
        <v>2545</v>
      </c>
      <c r="E1716" s="7" t="s">
        <v>8854</v>
      </c>
      <c r="F1716" s="7" t="s">
        <v>15417</v>
      </c>
      <c r="G1716" s="296" t="s">
        <v>15418</v>
      </c>
      <c r="I1716" s="7"/>
      <c r="J1716" s="7" t="s">
        <v>292</v>
      </c>
      <c r="K1716" s="7" t="s">
        <v>1281</v>
      </c>
      <c r="L1716" s="7" t="s">
        <v>29</v>
      </c>
      <c r="M1716" s="7" t="s">
        <v>15419</v>
      </c>
      <c r="N1716" s="7" t="s">
        <v>15419</v>
      </c>
    </row>
    <row r="1717" ht="22.5" customHeight="1">
      <c r="A1717" s="7" t="s">
        <v>15420</v>
      </c>
      <c r="B1717" s="7" t="s">
        <v>2548</v>
      </c>
      <c r="C1717" s="7"/>
      <c r="D1717" s="7" t="s">
        <v>2545</v>
      </c>
      <c r="E1717" s="7" t="s">
        <v>8842</v>
      </c>
      <c r="F1717" s="7" t="s">
        <v>15421</v>
      </c>
      <c r="G1717" s="296" t="s">
        <v>15422</v>
      </c>
      <c r="I1717" s="7"/>
      <c r="J1717" s="7" t="s">
        <v>599</v>
      </c>
      <c r="K1717" s="7" t="s">
        <v>201</v>
      </c>
      <c r="L1717" s="7" t="s">
        <v>10</v>
      </c>
      <c r="M1717" s="7" t="s">
        <v>15423</v>
      </c>
      <c r="N1717" s="7" t="s">
        <v>15423</v>
      </c>
    </row>
    <row r="1718" ht="22.5" customHeight="1">
      <c r="A1718" s="7" t="s">
        <v>15424</v>
      </c>
      <c r="B1718" s="7" t="s">
        <v>2548</v>
      </c>
      <c r="C1718" s="7"/>
      <c r="D1718" s="7" t="s">
        <v>2545</v>
      </c>
      <c r="E1718" s="7" t="s">
        <v>8842</v>
      </c>
      <c r="F1718" s="7" t="s">
        <v>15425</v>
      </c>
      <c r="G1718" s="296" t="s">
        <v>15426</v>
      </c>
      <c r="I1718" s="7"/>
      <c r="J1718" s="7" t="s">
        <v>599</v>
      </c>
      <c r="K1718" s="7" t="s">
        <v>201</v>
      </c>
      <c r="L1718" s="7" t="s">
        <v>12</v>
      </c>
      <c r="M1718" s="7" t="s">
        <v>15427</v>
      </c>
      <c r="N1718" s="7" t="s">
        <v>15427</v>
      </c>
    </row>
    <row r="1719" ht="22.5" customHeight="1">
      <c r="A1719" s="7" t="s">
        <v>15428</v>
      </c>
      <c r="B1719" s="7" t="s">
        <v>2548</v>
      </c>
      <c r="C1719" s="7"/>
      <c r="D1719" s="7" t="s">
        <v>2545</v>
      </c>
      <c r="E1719" s="7" t="s">
        <v>8842</v>
      </c>
      <c r="F1719" s="7" t="s">
        <v>15429</v>
      </c>
      <c r="G1719" s="296" t="s">
        <v>15430</v>
      </c>
      <c r="I1719" s="7"/>
      <c r="J1719" s="7" t="s">
        <v>599</v>
      </c>
      <c r="K1719" s="7" t="s">
        <v>201</v>
      </c>
      <c r="L1719" s="7" t="s">
        <v>13</v>
      </c>
      <c r="M1719" s="7" t="s">
        <v>15431</v>
      </c>
      <c r="N1719" s="7" t="s">
        <v>15431</v>
      </c>
    </row>
    <row r="1720" ht="22.5" customHeight="1">
      <c r="A1720" s="7" t="s">
        <v>15432</v>
      </c>
      <c r="B1720" s="7" t="s">
        <v>2548</v>
      </c>
      <c r="C1720" s="7"/>
      <c r="D1720" s="7" t="s">
        <v>2545</v>
      </c>
      <c r="E1720" s="7" t="s">
        <v>8842</v>
      </c>
      <c r="F1720" s="7" t="s">
        <v>15433</v>
      </c>
      <c r="G1720" s="296" t="s">
        <v>15434</v>
      </c>
      <c r="I1720" s="7"/>
      <c r="J1720" s="7" t="s">
        <v>599</v>
      </c>
      <c r="K1720" s="7" t="s">
        <v>201</v>
      </c>
      <c r="L1720" s="7" t="s">
        <v>14</v>
      </c>
      <c r="M1720" s="7" t="s">
        <v>15435</v>
      </c>
      <c r="N1720" s="7" t="s">
        <v>15435</v>
      </c>
    </row>
    <row r="1721" ht="22.5" customHeight="1">
      <c r="A1721" s="7" t="s">
        <v>15436</v>
      </c>
      <c r="B1721" s="7" t="s">
        <v>2548</v>
      </c>
      <c r="C1721" s="7"/>
      <c r="D1721" s="7" t="s">
        <v>2545</v>
      </c>
      <c r="E1721" s="7" t="s">
        <v>8842</v>
      </c>
      <c r="F1721" s="7" t="s">
        <v>15437</v>
      </c>
      <c r="G1721" s="296" t="s">
        <v>15438</v>
      </c>
      <c r="I1721" s="7"/>
      <c r="J1721" s="7" t="s">
        <v>599</v>
      </c>
      <c r="K1721" s="7" t="s">
        <v>201</v>
      </c>
      <c r="L1721" s="7" t="s">
        <v>17</v>
      </c>
      <c r="M1721" s="7" t="s">
        <v>15439</v>
      </c>
      <c r="N1721" s="7" t="s">
        <v>15439</v>
      </c>
    </row>
    <row r="1722" ht="22.5" customHeight="1">
      <c r="A1722" s="7" t="s">
        <v>15440</v>
      </c>
      <c r="B1722" s="7" t="s">
        <v>2548</v>
      </c>
      <c r="C1722" s="7"/>
      <c r="D1722" s="7" t="s">
        <v>2545</v>
      </c>
      <c r="E1722" s="7" t="s">
        <v>8842</v>
      </c>
      <c r="F1722" s="7" t="s">
        <v>15441</v>
      </c>
      <c r="G1722" s="296" t="s">
        <v>15442</v>
      </c>
      <c r="I1722" s="7"/>
      <c r="J1722" s="7" t="s">
        <v>599</v>
      </c>
      <c r="K1722" s="7" t="s">
        <v>201</v>
      </c>
      <c r="L1722" s="7" t="s">
        <v>18</v>
      </c>
      <c r="M1722" s="7" t="s">
        <v>15443</v>
      </c>
      <c r="N1722" s="7" t="s">
        <v>15443</v>
      </c>
    </row>
    <row r="1723" ht="22.5" customHeight="1">
      <c r="A1723" s="7" t="s">
        <v>15444</v>
      </c>
      <c r="B1723" s="7" t="s">
        <v>2548</v>
      </c>
      <c r="C1723" s="7"/>
      <c r="D1723" s="7" t="s">
        <v>2545</v>
      </c>
      <c r="E1723" s="7" t="s">
        <v>8842</v>
      </c>
      <c r="F1723" s="7" t="s">
        <v>15445</v>
      </c>
      <c r="G1723" s="296" t="s">
        <v>15446</v>
      </c>
      <c r="I1723" s="7"/>
      <c r="J1723" s="7" t="s">
        <v>599</v>
      </c>
      <c r="K1723" s="7" t="s">
        <v>201</v>
      </c>
      <c r="L1723" s="7" t="s">
        <v>19</v>
      </c>
      <c r="M1723" s="7" t="s">
        <v>15447</v>
      </c>
      <c r="N1723" s="7" t="s">
        <v>15447</v>
      </c>
    </row>
    <row r="1724" ht="22.5" customHeight="1">
      <c r="A1724" s="7" t="s">
        <v>15448</v>
      </c>
      <c r="B1724" s="7" t="s">
        <v>2548</v>
      </c>
      <c r="C1724" s="7"/>
      <c r="D1724" s="7" t="s">
        <v>2545</v>
      </c>
      <c r="E1724" s="7" t="s">
        <v>8842</v>
      </c>
      <c r="F1724" s="7" t="s">
        <v>15449</v>
      </c>
      <c r="G1724" s="296" t="s">
        <v>15450</v>
      </c>
      <c r="I1724" s="7"/>
      <c r="J1724" s="7" t="s">
        <v>599</v>
      </c>
      <c r="K1724" s="7" t="s">
        <v>201</v>
      </c>
      <c r="L1724" s="7" t="s">
        <v>20</v>
      </c>
      <c r="M1724" s="7" t="s">
        <v>15451</v>
      </c>
      <c r="N1724" s="7" t="s">
        <v>15451</v>
      </c>
    </row>
    <row r="1725" ht="22.5" customHeight="1">
      <c r="A1725" s="7" t="s">
        <v>15452</v>
      </c>
      <c r="B1725" s="7" t="s">
        <v>2548</v>
      </c>
      <c r="C1725" s="7"/>
      <c r="D1725" s="7" t="s">
        <v>2545</v>
      </c>
      <c r="E1725" s="7" t="s">
        <v>8842</v>
      </c>
      <c r="F1725" s="7" t="s">
        <v>15453</v>
      </c>
      <c r="G1725" s="296" t="s">
        <v>15454</v>
      </c>
      <c r="I1725" s="7"/>
      <c r="J1725" s="7" t="s">
        <v>599</v>
      </c>
      <c r="K1725" s="7" t="s">
        <v>201</v>
      </c>
      <c r="L1725" s="7" t="s">
        <v>22</v>
      </c>
      <c r="M1725" s="7" t="s">
        <v>15455</v>
      </c>
      <c r="N1725" s="7" t="s">
        <v>15455</v>
      </c>
    </row>
    <row r="1726" ht="22.5" customHeight="1">
      <c r="A1726" s="7" t="s">
        <v>15456</v>
      </c>
      <c r="B1726" s="7" t="s">
        <v>2548</v>
      </c>
      <c r="C1726" s="7"/>
      <c r="D1726" s="7" t="s">
        <v>2545</v>
      </c>
      <c r="E1726" s="7" t="s">
        <v>8842</v>
      </c>
      <c r="F1726" s="7" t="s">
        <v>15457</v>
      </c>
      <c r="G1726" s="296" t="s">
        <v>15458</v>
      </c>
      <c r="I1726" s="7"/>
      <c r="J1726" s="7" t="s">
        <v>599</v>
      </c>
      <c r="K1726" s="7" t="s">
        <v>201</v>
      </c>
      <c r="L1726" s="7" t="s">
        <v>24</v>
      </c>
      <c r="M1726" s="7" t="s">
        <v>15459</v>
      </c>
      <c r="N1726" s="7" t="s">
        <v>15459</v>
      </c>
    </row>
    <row r="1727" ht="22.5" customHeight="1">
      <c r="A1727" s="7" t="s">
        <v>15460</v>
      </c>
      <c r="B1727" s="7" t="s">
        <v>2548</v>
      </c>
      <c r="C1727" s="7"/>
      <c r="D1727" s="7" t="s">
        <v>2545</v>
      </c>
      <c r="E1727" s="7" t="s">
        <v>8842</v>
      </c>
      <c r="F1727" s="7" t="s">
        <v>15461</v>
      </c>
      <c r="G1727" s="296" t="s">
        <v>15462</v>
      </c>
      <c r="I1727" s="7"/>
      <c r="J1727" s="7" t="s">
        <v>599</v>
      </c>
      <c r="K1727" s="7" t="s">
        <v>201</v>
      </c>
      <c r="L1727" s="7" t="s">
        <v>26</v>
      </c>
      <c r="M1727" s="7" t="s">
        <v>15463</v>
      </c>
      <c r="N1727" s="7" t="s">
        <v>15463</v>
      </c>
    </row>
    <row r="1728" ht="22.5" customHeight="1">
      <c r="A1728" s="7" t="s">
        <v>15464</v>
      </c>
      <c r="B1728" s="7" t="s">
        <v>2548</v>
      </c>
      <c r="C1728" s="7"/>
      <c r="D1728" s="7" t="s">
        <v>2545</v>
      </c>
      <c r="E1728" s="7" t="s">
        <v>8842</v>
      </c>
      <c r="F1728" s="7" t="s">
        <v>15465</v>
      </c>
      <c r="G1728" s="296" t="s">
        <v>15466</v>
      </c>
      <c r="I1728" s="7"/>
      <c r="J1728" s="7" t="s">
        <v>599</v>
      </c>
      <c r="K1728" s="7" t="s">
        <v>201</v>
      </c>
      <c r="L1728" s="7" t="s">
        <v>28</v>
      </c>
      <c r="M1728" s="7" t="s">
        <v>15467</v>
      </c>
      <c r="N1728" s="7" t="s">
        <v>15467</v>
      </c>
    </row>
    <row r="1729" ht="22.5" customHeight="1">
      <c r="A1729" s="7" t="s">
        <v>15468</v>
      </c>
      <c r="B1729" s="7" t="s">
        <v>2548</v>
      </c>
      <c r="C1729" s="7"/>
      <c r="D1729" s="7" t="s">
        <v>2545</v>
      </c>
      <c r="E1729" s="7" t="s">
        <v>8842</v>
      </c>
      <c r="F1729" s="7" t="s">
        <v>15469</v>
      </c>
      <c r="G1729" s="296" t="s">
        <v>15470</v>
      </c>
      <c r="I1729" s="7"/>
      <c r="J1729" s="7" t="s">
        <v>599</v>
      </c>
      <c r="K1729" s="7" t="s">
        <v>201</v>
      </c>
      <c r="L1729" s="7" t="s">
        <v>29</v>
      </c>
      <c r="M1729" s="7" t="s">
        <v>15471</v>
      </c>
      <c r="N1729" s="7" t="s">
        <v>15471</v>
      </c>
    </row>
    <row r="1730" ht="22.5" customHeight="1">
      <c r="A1730" s="7" t="s">
        <v>15472</v>
      </c>
      <c r="B1730" s="7" t="s">
        <v>2548</v>
      </c>
      <c r="C1730" s="7"/>
      <c r="D1730" s="7" t="s">
        <v>2545</v>
      </c>
      <c r="E1730" s="7" t="s">
        <v>8829</v>
      </c>
      <c r="F1730" s="7" t="s">
        <v>15473</v>
      </c>
      <c r="G1730" s="296" t="s">
        <v>15474</v>
      </c>
      <c r="I1730" s="7"/>
      <c r="J1730" s="7" t="s">
        <v>188</v>
      </c>
      <c r="K1730" s="7" t="s">
        <v>987</v>
      </c>
      <c r="L1730" s="7" t="s">
        <v>10</v>
      </c>
      <c r="M1730" s="7" t="s">
        <v>15475</v>
      </c>
      <c r="N1730" s="7" t="s">
        <v>15475</v>
      </c>
    </row>
    <row r="1731" ht="22.5" customHeight="1">
      <c r="A1731" s="7" t="s">
        <v>15476</v>
      </c>
      <c r="B1731" s="7" t="s">
        <v>2548</v>
      </c>
      <c r="C1731" s="7"/>
      <c r="D1731" s="7" t="s">
        <v>2545</v>
      </c>
      <c r="E1731" s="7" t="s">
        <v>8829</v>
      </c>
      <c r="F1731" s="7" t="s">
        <v>15477</v>
      </c>
      <c r="G1731" s="296" t="s">
        <v>15478</v>
      </c>
      <c r="I1731" s="7"/>
      <c r="J1731" s="7" t="s">
        <v>188</v>
      </c>
      <c r="K1731" s="7" t="s">
        <v>987</v>
      </c>
      <c r="L1731" s="7" t="s">
        <v>12</v>
      </c>
      <c r="M1731" s="7" t="s">
        <v>15479</v>
      </c>
      <c r="N1731" s="7" t="s">
        <v>15479</v>
      </c>
    </row>
    <row r="1732" ht="22.5" customHeight="1">
      <c r="A1732" s="7" t="s">
        <v>15480</v>
      </c>
      <c r="B1732" s="7" t="s">
        <v>2548</v>
      </c>
      <c r="C1732" s="7"/>
      <c r="D1732" s="7" t="s">
        <v>2545</v>
      </c>
      <c r="E1732" s="7" t="s">
        <v>8829</v>
      </c>
      <c r="F1732" s="7" t="s">
        <v>15481</v>
      </c>
      <c r="G1732" s="296" t="s">
        <v>15482</v>
      </c>
      <c r="I1732" s="7"/>
      <c r="J1732" s="7" t="s">
        <v>188</v>
      </c>
      <c r="K1732" s="7" t="s">
        <v>987</v>
      </c>
      <c r="L1732" s="7" t="s">
        <v>14</v>
      </c>
      <c r="M1732" s="7" t="s">
        <v>15483</v>
      </c>
      <c r="N1732" s="7" t="s">
        <v>15483</v>
      </c>
    </row>
    <row r="1733" ht="22.5" customHeight="1">
      <c r="A1733" s="7" t="s">
        <v>15484</v>
      </c>
      <c r="B1733" s="7" t="s">
        <v>2548</v>
      </c>
      <c r="C1733" s="7"/>
      <c r="D1733" s="7" t="s">
        <v>2545</v>
      </c>
      <c r="E1733" s="7" t="s">
        <v>8829</v>
      </c>
      <c r="F1733" s="7" t="s">
        <v>15485</v>
      </c>
      <c r="G1733" s="296" t="s">
        <v>15486</v>
      </c>
      <c r="I1733" s="7"/>
      <c r="J1733" s="7" t="s">
        <v>188</v>
      </c>
      <c r="K1733" s="7" t="s">
        <v>987</v>
      </c>
      <c r="L1733" s="7" t="s">
        <v>17</v>
      </c>
      <c r="M1733" s="7" t="s">
        <v>15487</v>
      </c>
      <c r="N1733" s="7" t="s">
        <v>15487</v>
      </c>
    </row>
    <row r="1734" ht="22.5" customHeight="1">
      <c r="A1734" s="7" t="s">
        <v>15488</v>
      </c>
      <c r="B1734" s="7" t="s">
        <v>2548</v>
      </c>
      <c r="C1734" s="7"/>
      <c r="D1734" s="7" t="s">
        <v>2545</v>
      </c>
      <c r="E1734" s="7" t="s">
        <v>8829</v>
      </c>
      <c r="F1734" s="7" t="s">
        <v>15489</v>
      </c>
      <c r="G1734" s="296" t="s">
        <v>15490</v>
      </c>
      <c r="I1734" s="7"/>
      <c r="J1734" s="7" t="s">
        <v>188</v>
      </c>
      <c r="K1734" s="7" t="s">
        <v>987</v>
      </c>
      <c r="L1734" s="7" t="s">
        <v>18</v>
      </c>
      <c r="M1734" s="7" t="s">
        <v>15491</v>
      </c>
      <c r="N1734" s="7" t="s">
        <v>15491</v>
      </c>
    </row>
    <row r="1735" ht="22.5" customHeight="1">
      <c r="A1735" s="7" t="s">
        <v>15492</v>
      </c>
      <c r="B1735" s="7" t="s">
        <v>2548</v>
      </c>
      <c r="C1735" s="7"/>
      <c r="D1735" s="7" t="s">
        <v>2545</v>
      </c>
      <c r="E1735" s="7" t="s">
        <v>8829</v>
      </c>
      <c r="F1735" s="7" t="s">
        <v>15493</v>
      </c>
      <c r="G1735" s="296" t="s">
        <v>15494</v>
      </c>
      <c r="I1735" s="7"/>
      <c r="J1735" s="7" t="s">
        <v>188</v>
      </c>
      <c r="K1735" s="7" t="s">
        <v>987</v>
      </c>
      <c r="L1735" s="7" t="s">
        <v>19</v>
      </c>
      <c r="M1735" s="7" t="s">
        <v>15495</v>
      </c>
      <c r="N1735" s="7" t="s">
        <v>15495</v>
      </c>
    </row>
    <row r="1736" ht="22.5" customHeight="1">
      <c r="A1736" s="7" t="s">
        <v>15496</v>
      </c>
      <c r="B1736" s="7" t="s">
        <v>2548</v>
      </c>
      <c r="C1736" s="7"/>
      <c r="D1736" s="7" t="s">
        <v>2545</v>
      </c>
      <c r="E1736" s="7" t="s">
        <v>8829</v>
      </c>
      <c r="F1736" s="7" t="s">
        <v>15497</v>
      </c>
      <c r="G1736" s="296" t="s">
        <v>15498</v>
      </c>
      <c r="I1736" s="7"/>
      <c r="J1736" s="7" t="s">
        <v>188</v>
      </c>
      <c r="K1736" s="7" t="s">
        <v>987</v>
      </c>
      <c r="L1736" s="7" t="s">
        <v>20</v>
      </c>
      <c r="M1736" s="7" t="s">
        <v>15499</v>
      </c>
      <c r="N1736" s="7" t="s">
        <v>15499</v>
      </c>
    </row>
    <row r="1737" ht="22.5" customHeight="1">
      <c r="A1737" s="7" t="s">
        <v>15500</v>
      </c>
      <c r="B1737" s="7" t="s">
        <v>2548</v>
      </c>
      <c r="C1737" s="7"/>
      <c r="D1737" s="7" t="s">
        <v>2545</v>
      </c>
      <c r="E1737" s="7" t="s">
        <v>8829</v>
      </c>
      <c r="F1737" s="7" t="s">
        <v>15501</v>
      </c>
      <c r="G1737" s="296" t="s">
        <v>15502</v>
      </c>
      <c r="I1737" s="7"/>
      <c r="J1737" s="7" t="s">
        <v>188</v>
      </c>
      <c r="K1737" s="7" t="s">
        <v>987</v>
      </c>
      <c r="L1737" s="7" t="s">
        <v>22</v>
      </c>
      <c r="M1737" s="7" t="s">
        <v>15503</v>
      </c>
      <c r="N1737" s="7" t="s">
        <v>15503</v>
      </c>
    </row>
    <row r="1738" ht="22.5" customHeight="1">
      <c r="A1738" s="7" t="s">
        <v>15504</v>
      </c>
      <c r="B1738" s="7" t="s">
        <v>2548</v>
      </c>
      <c r="C1738" s="7"/>
      <c r="D1738" s="7" t="s">
        <v>2545</v>
      </c>
      <c r="E1738" s="7" t="s">
        <v>8829</v>
      </c>
      <c r="F1738" s="7" t="s">
        <v>15505</v>
      </c>
      <c r="G1738" s="296" t="s">
        <v>15506</v>
      </c>
      <c r="I1738" s="7"/>
      <c r="J1738" s="7" t="s">
        <v>188</v>
      </c>
      <c r="K1738" s="7" t="s">
        <v>987</v>
      </c>
      <c r="L1738" s="7" t="s">
        <v>23</v>
      </c>
      <c r="M1738" s="7" t="s">
        <v>15507</v>
      </c>
      <c r="N1738" s="7" t="s">
        <v>15507</v>
      </c>
    </row>
    <row r="1739" ht="22.5" customHeight="1">
      <c r="A1739" s="7" t="s">
        <v>15508</v>
      </c>
      <c r="B1739" s="7" t="s">
        <v>2548</v>
      </c>
      <c r="C1739" s="7"/>
      <c r="D1739" s="7" t="s">
        <v>2545</v>
      </c>
      <c r="E1739" s="7" t="s">
        <v>8829</v>
      </c>
      <c r="F1739" s="7" t="s">
        <v>15509</v>
      </c>
      <c r="G1739" s="296" t="s">
        <v>15510</v>
      </c>
      <c r="I1739" s="7"/>
      <c r="J1739" s="7" t="s">
        <v>188</v>
      </c>
      <c r="K1739" s="7" t="s">
        <v>987</v>
      </c>
      <c r="L1739" s="7" t="s">
        <v>26</v>
      </c>
      <c r="M1739" s="7" t="s">
        <v>15511</v>
      </c>
      <c r="N1739" s="7" t="s">
        <v>15511</v>
      </c>
    </row>
    <row r="1740" ht="22.5" customHeight="1">
      <c r="A1740" s="7" t="s">
        <v>15512</v>
      </c>
      <c r="B1740" s="7" t="s">
        <v>2548</v>
      </c>
      <c r="C1740" s="7"/>
      <c r="D1740" s="7" t="s">
        <v>2545</v>
      </c>
      <c r="E1740" s="7" t="s">
        <v>8829</v>
      </c>
      <c r="F1740" s="7" t="s">
        <v>15513</v>
      </c>
      <c r="G1740" s="296" t="s">
        <v>15514</v>
      </c>
      <c r="I1740" s="7"/>
      <c r="J1740" s="7" t="s">
        <v>188</v>
      </c>
      <c r="K1740" s="7" t="s">
        <v>987</v>
      </c>
      <c r="L1740" s="7" t="s">
        <v>28</v>
      </c>
      <c r="M1740" s="7" t="s">
        <v>15515</v>
      </c>
      <c r="N1740" s="7" t="s">
        <v>15515</v>
      </c>
    </row>
    <row r="1741" ht="22.5" customHeight="1">
      <c r="A1741" s="7" t="s">
        <v>15516</v>
      </c>
      <c r="B1741" s="7" t="s">
        <v>2548</v>
      </c>
      <c r="C1741" s="7"/>
      <c r="D1741" s="7" t="s">
        <v>2545</v>
      </c>
      <c r="E1741" s="7" t="s">
        <v>8829</v>
      </c>
      <c r="F1741" s="7" t="s">
        <v>15517</v>
      </c>
      <c r="G1741" s="296" t="s">
        <v>15518</v>
      </c>
      <c r="I1741" s="7"/>
      <c r="J1741" s="7" t="s">
        <v>188</v>
      </c>
      <c r="K1741" s="7" t="s">
        <v>987</v>
      </c>
      <c r="L1741" s="7" t="s">
        <v>29</v>
      </c>
      <c r="M1741" s="7" t="s">
        <v>15519</v>
      </c>
      <c r="N1741" s="7" t="s">
        <v>15519</v>
      </c>
    </row>
    <row r="1742" ht="22.5" customHeight="1">
      <c r="A1742" s="7" t="s">
        <v>15520</v>
      </c>
      <c r="B1742" s="7" t="s">
        <v>2548</v>
      </c>
      <c r="C1742" s="7"/>
      <c r="D1742" s="7" t="s">
        <v>2545</v>
      </c>
      <c r="E1742" s="7" t="s">
        <v>8817</v>
      </c>
      <c r="F1742" s="7" t="s">
        <v>15521</v>
      </c>
      <c r="G1742" s="296" t="s">
        <v>15522</v>
      </c>
      <c r="I1742" s="7"/>
      <c r="J1742" s="7" t="s">
        <v>104</v>
      </c>
      <c r="K1742" s="7" t="s">
        <v>781</v>
      </c>
      <c r="L1742" s="7" t="s">
        <v>10</v>
      </c>
      <c r="M1742" s="7" t="s">
        <v>15523</v>
      </c>
      <c r="N1742" s="7" t="s">
        <v>15523</v>
      </c>
    </row>
    <row r="1743" ht="22.5" customHeight="1">
      <c r="A1743" s="7" t="s">
        <v>15524</v>
      </c>
      <c r="B1743" s="7" t="s">
        <v>2548</v>
      </c>
      <c r="C1743" s="7"/>
      <c r="D1743" s="7" t="s">
        <v>2545</v>
      </c>
      <c r="E1743" s="7" t="s">
        <v>8817</v>
      </c>
      <c r="F1743" s="7" t="s">
        <v>15525</v>
      </c>
      <c r="G1743" s="296" t="s">
        <v>15526</v>
      </c>
      <c r="I1743" s="7"/>
      <c r="J1743" s="7" t="s">
        <v>104</v>
      </c>
      <c r="K1743" s="7" t="s">
        <v>781</v>
      </c>
      <c r="L1743" s="7" t="s">
        <v>12</v>
      </c>
      <c r="M1743" s="7" t="s">
        <v>15527</v>
      </c>
      <c r="N1743" s="7" t="s">
        <v>15527</v>
      </c>
    </row>
    <row r="1744" ht="22.5" customHeight="1">
      <c r="A1744" s="7" t="s">
        <v>15528</v>
      </c>
      <c r="B1744" s="7" t="s">
        <v>2548</v>
      </c>
      <c r="C1744" s="7"/>
      <c r="D1744" s="7" t="s">
        <v>2545</v>
      </c>
      <c r="E1744" s="7" t="s">
        <v>8817</v>
      </c>
      <c r="F1744" s="7" t="s">
        <v>15529</v>
      </c>
      <c r="G1744" s="296" t="s">
        <v>15530</v>
      </c>
      <c r="I1744" s="7"/>
      <c r="J1744" s="7" t="s">
        <v>104</v>
      </c>
      <c r="K1744" s="7" t="s">
        <v>781</v>
      </c>
      <c r="L1744" s="7" t="s">
        <v>14</v>
      </c>
      <c r="M1744" s="7" t="s">
        <v>15531</v>
      </c>
      <c r="N1744" s="7" t="s">
        <v>15531</v>
      </c>
    </row>
    <row r="1745" ht="22.5" customHeight="1">
      <c r="A1745" s="7" t="s">
        <v>15532</v>
      </c>
      <c r="B1745" s="7" t="s">
        <v>2548</v>
      </c>
      <c r="C1745" s="7"/>
      <c r="D1745" s="7" t="s">
        <v>2545</v>
      </c>
      <c r="E1745" s="7" t="s">
        <v>8817</v>
      </c>
      <c r="F1745" s="7" t="s">
        <v>15533</v>
      </c>
      <c r="G1745" s="296" t="s">
        <v>15534</v>
      </c>
      <c r="I1745" s="7"/>
      <c r="J1745" s="7" t="s">
        <v>104</v>
      </c>
      <c r="K1745" s="7" t="s">
        <v>781</v>
      </c>
      <c r="L1745" s="7" t="s">
        <v>17</v>
      </c>
      <c r="M1745" s="7" t="s">
        <v>15535</v>
      </c>
      <c r="N1745" s="7" t="s">
        <v>15535</v>
      </c>
    </row>
    <row r="1746" ht="22.5" customHeight="1">
      <c r="A1746" s="7" t="s">
        <v>15536</v>
      </c>
      <c r="B1746" s="7" t="s">
        <v>2548</v>
      </c>
      <c r="C1746" s="7"/>
      <c r="D1746" s="7" t="s">
        <v>2545</v>
      </c>
      <c r="E1746" s="7" t="s">
        <v>8817</v>
      </c>
      <c r="F1746" s="7" t="s">
        <v>15537</v>
      </c>
      <c r="G1746" s="296" t="s">
        <v>15538</v>
      </c>
      <c r="I1746" s="7"/>
      <c r="J1746" s="7" t="s">
        <v>104</v>
      </c>
      <c r="K1746" s="7" t="s">
        <v>781</v>
      </c>
      <c r="L1746" s="7" t="s">
        <v>18</v>
      </c>
      <c r="M1746" s="7" t="s">
        <v>15539</v>
      </c>
      <c r="N1746" s="7" t="s">
        <v>15539</v>
      </c>
    </row>
    <row r="1747" ht="22.5" customHeight="1">
      <c r="A1747" s="7" t="s">
        <v>15540</v>
      </c>
      <c r="B1747" s="7" t="s">
        <v>2548</v>
      </c>
      <c r="C1747" s="7"/>
      <c r="D1747" s="7" t="s">
        <v>2545</v>
      </c>
      <c r="E1747" s="7" t="s">
        <v>8817</v>
      </c>
      <c r="F1747" s="7" t="s">
        <v>15541</v>
      </c>
      <c r="G1747" s="296" t="s">
        <v>15542</v>
      </c>
      <c r="I1747" s="7"/>
      <c r="J1747" s="7" t="s">
        <v>104</v>
      </c>
      <c r="K1747" s="7" t="s">
        <v>781</v>
      </c>
      <c r="L1747" s="7" t="s">
        <v>19</v>
      </c>
      <c r="M1747" s="7" t="s">
        <v>15543</v>
      </c>
      <c r="N1747" s="7" t="s">
        <v>15543</v>
      </c>
    </row>
    <row r="1748" ht="22.5" customHeight="1">
      <c r="A1748" s="7" t="s">
        <v>15544</v>
      </c>
      <c r="B1748" s="7" t="s">
        <v>2548</v>
      </c>
      <c r="C1748" s="7"/>
      <c r="D1748" s="7" t="s">
        <v>2545</v>
      </c>
      <c r="E1748" s="7" t="s">
        <v>8817</v>
      </c>
      <c r="F1748" s="7" t="s">
        <v>15545</v>
      </c>
      <c r="G1748" s="296" t="s">
        <v>15546</v>
      </c>
      <c r="I1748" s="7"/>
      <c r="J1748" s="7" t="s">
        <v>104</v>
      </c>
      <c r="K1748" s="7" t="s">
        <v>781</v>
      </c>
      <c r="L1748" s="7" t="s">
        <v>20</v>
      </c>
      <c r="M1748" s="7" t="s">
        <v>15547</v>
      </c>
      <c r="N1748" s="7" t="s">
        <v>15547</v>
      </c>
    </row>
    <row r="1749" ht="22.5" customHeight="1">
      <c r="A1749" s="7" t="s">
        <v>15548</v>
      </c>
      <c r="B1749" s="7" t="s">
        <v>2548</v>
      </c>
      <c r="C1749" s="7"/>
      <c r="D1749" s="7" t="s">
        <v>2545</v>
      </c>
      <c r="E1749" s="7" t="s">
        <v>8817</v>
      </c>
      <c r="F1749" s="7" t="s">
        <v>15549</v>
      </c>
      <c r="G1749" s="296" t="s">
        <v>15550</v>
      </c>
      <c r="I1749" s="7"/>
      <c r="J1749" s="7" t="s">
        <v>104</v>
      </c>
      <c r="K1749" s="7" t="s">
        <v>781</v>
      </c>
      <c r="L1749" s="7" t="s">
        <v>22</v>
      </c>
      <c r="M1749" s="7" t="s">
        <v>15551</v>
      </c>
      <c r="N1749" s="7" t="s">
        <v>15551</v>
      </c>
    </row>
    <row r="1750" ht="22.5" customHeight="1">
      <c r="A1750" s="7" t="s">
        <v>15552</v>
      </c>
      <c r="B1750" s="7" t="s">
        <v>2548</v>
      </c>
      <c r="C1750" s="7"/>
      <c r="D1750" s="7" t="s">
        <v>2545</v>
      </c>
      <c r="E1750" s="7" t="s">
        <v>8817</v>
      </c>
      <c r="F1750" s="7" t="s">
        <v>15553</v>
      </c>
      <c r="G1750" s="296" t="s">
        <v>15554</v>
      </c>
      <c r="I1750" s="7"/>
      <c r="J1750" s="7" t="s">
        <v>104</v>
      </c>
      <c r="K1750" s="7" t="s">
        <v>781</v>
      </c>
      <c r="L1750" s="7" t="s">
        <v>23</v>
      </c>
      <c r="M1750" s="7" t="s">
        <v>15555</v>
      </c>
      <c r="N1750" s="7" t="s">
        <v>15555</v>
      </c>
    </row>
    <row r="1751" ht="22.5" customHeight="1">
      <c r="A1751" s="7" t="s">
        <v>15556</v>
      </c>
      <c r="B1751" s="7" t="s">
        <v>2548</v>
      </c>
      <c r="C1751" s="7"/>
      <c r="D1751" s="7" t="s">
        <v>2545</v>
      </c>
      <c r="E1751" s="7" t="s">
        <v>8817</v>
      </c>
      <c r="F1751" s="7" t="s">
        <v>15557</v>
      </c>
      <c r="G1751" s="296" t="s">
        <v>15558</v>
      </c>
      <c r="I1751" s="7"/>
      <c r="J1751" s="7" t="s">
        <v>104</v>
      </c>
      <c r="K1751" s="7" t="s">
        <v>781</v>
      </c>
      <c r="L1751" s="7" t="s">
        <v>26</v>
      </c>
      <c r="M1751" s="7" t="s">
        <v>15559</v>
      </c>
      <c r="N1751" s="7" t="s">
        <v>15559</v>
      </c>
    </row>
    <row r="1752" ht="22.5" customHeight="1">
      <c r="A1752" s="7" t="s">
        <v>15560</v>
      </c>
      <c r="B1752" s="7" t="s">
        <v>2548</v>
      </c>
      <c r="C1752" s="7"/>
      <c r="D1752" s="7" t="s">
        <v>2545</v>
      </c>
      <c r="E1752" s="7" t="s">
        <v>8817</v>
      </c>
      <c r="F1752" s="7" t="s">
        <v>15561</v>
      </c>
      <c r="G1752" s="296" t="s">
        <v>15562</v>
      </c>
      <c r="I1752" s="7"/>
      <c r="J1752" s="7" t="s">
        <v>104</v>
      </c>
      <c r="K1752" s="7" t="s">
        <v>781</v>
      </c>
      <c r="L1752" s="7" t="s">
        <v>28</v>
      </c>
      <c r="M1752" s="7" t="s">
        <v>15563</v>
      </c>
      <c r="N1752" s="7" t="s">
        <v>15563</v>
      </c>
    </row>
    <row r="1753" ht="22.5" customHeight="1">
      <c r="A1753" s="7" t="s">
        <v>15564</v>
      </c>
      <c r="B1753" s="7" t="s">
        <v>2548</v>
      </c>
      <c r="C1753" s="7"/>
      <c r="D1753" s="7" t="s">
        <v>2545</v>
      </c>
      <c r="E1753" s="7" t="s">
        <v>8817</v>
      </c>
      <c r="F1753" s="7" t="s">
        <v>15565</v>
      </c>
      <c r="G1753" s="296" t="s">
        <v>15566</v>
      </c>
      <c r="I1753" s="7"/>
      <c r="J1753" s="7" t="s">
        <v>104</v>
      </c>
      <c r="K1753" s="7" t="s">
        <v>781</v>
      </c>
      <c r="L1753" s="7" t="s">
        <v>29</v>
      </c>
      <c r="M1753" s="7" t="s">
        <v>15567</v>
      </c>
      <c r="N1753" s="7" t="s">
        <v>15567</v>
      </c>
    </row>
    <row r="1754" ht="22.5" customHeight="1">
      <c r="A1754" s="7" t="s">
        <v>15568</v>
      </c>
      <c r="B1754" s="7" t="s">
        <v>2548</v>
      </c>
      <c r="C1754" s="7"/>
      <c r="D1754" s="7" t="s">
        <v>2545</v>
      </c>
      <c r="E1754" s="7" t="s">
        <v>8817</v>
      </c>
      <c r="F1754" s="7" t="s">
        <v>15569</v>
      </c>
      <c r="G1754" s="296" t="s">
        <v>15570</v>
      </c>
      <c r="I1754" s="7"/>
      <c r="J1754" s="7" t="s">
        <v>104</v>
      </c>
      <c r="K1754" s="7" t="s">
        <v>781</v>
      </c>
      <c r="L1754" s="7" t="s">
        <v>30</v>
      </c>
      <c r="M1754" s="7" t="s">
        <v>15571</v>
      </c>
      <c r="N1754" s="7" t="s">
        <v>15571</v>
      </c>
    </row>
    <row r="1755" ht="22.5" customHeight="1">
      <c r="A1755" s="7" t="s">
        <v>15572</v>
      </c>
      <c r="B1755" s="7" t="s">
        <v>2548</v>
      </c>
      <c r="C1755" s="7"/>
      <c r="D1755" s="7" t="s">
        <v>2545</v>
      </c>
      <c r="E1755" s="7" t="s">
        <v>8805</v>
      </c>
      <c r="F1755" s="7" t="s">
        <v>15573</v>
      </c>
      <c r="G1755" s="296" t="s">
        <v>15574</v>
      </c>
      <c r="I1755" s="7"/>
      <c r="J1755" s="7" t="s">
        <v>65</v>
      </c>
      <c r="K1755" s="7" t="s">
        <v>230</v>
      </c>
      <c r="L1755" s="7" t="s">
        <v>10</v>
      </c>
      <c r="M1755" s="7" t="s">
        <v>15575</v>
      </c>
      <c r="N1755" s="7" t="s">
        <v>15575</v>
      </c>
    </row>
    <row r="1756" ht="22.5" customHeight="1">
      <c r="A1756" s="7" t="s">
        <v>15576</v>
      </c>
      <c r="B1756" s="7" t="s">
        <v>2548</v>
      </c>
      <c r="C1756" s="7"/>
      <c r="D1756" s="7" t="s">
        <v>2545</v>
      </c>
      <c r="E1756" s="7" t="s">
        <v>8805</v>
      </c>
      <c r="F1756" s="7" t="s">
        <v>15577</v>
      </c>
      <c r="G1756" s="296" t="s">
        <v>15578</v>
      </c>
      <c r="I1756" s="7"/>
      <c r="J1756" s="7" t="s">
        <v>65</v>
      </c>
      <c r="K1756" s="7" t="s">
        <v>230</v>
      </c>
      <c r="L1756" s="7" t="s">
        <v>14</v>
      </c>
      <c r="M1756" s="7" t="s">
        <v>15579</v>
      </c>
      <c r="N1756" s="7" t="s">
        <v>15579</v>
      </c>
    </row>
    <row r="1757" ht="22.5" customHeight="1">
      <c r="A1757" s="7" t="s">
        <v>15580</v>
      </c>
      <c r="B1757" s="7" t="s">
        <v>2548</v>
      </c>
      <c r="C1757" s="7"/>
      <c r="D1757" s="7" t="s">
        <v>2545</v>
      </c>
      <c r="E1757" s="7" t="s">
        <v>8805</v>
      </c>
      <c r="F1757" s="7" t="s">
        <v>15581</v>
      </c>
      <c r="G1757" s="296" t="s">
        <v>15582</v>
      </c>
      <c r="I1757" s="7"/>
      <c r="J1757" s="7" t="s">
        <v>65</v>
      </c>
      <c r="K1757" s="7" t="s">
        <v>230</v>
      </c>
      <c r="L1757" s="7" t="s">
        <v>17</v>
      </c>
      <c r="M1757" s="7" t="s">
        <v>15583</v>
      </c>
      <c r="N1757" s="7" t="s">
        <v>15583</v>
      </c>
    </row>
    <row r="1758" ht="22.5" customHeight="1">
      <c r="A1758" s="7" t="s">
        <v>15584</v>
      </c>
      <c r="B1758" s="7" t="s">
        <v>2548</v>
      </c>
      <c r="C1758" s="7"/>
      <c r="D1758" s="7" t="s">
        <v>2545</v>
      </c>
      <c r="E1758" s="7" t="s">
        <v>8805</v>
      </c>
      <c r="F1758" s="7" t="s">
        <v>15585</v>
      </c>
      <c r="G1758" s="296" t="s">
        <v>15586</v>
      </c>
      <c r="I1758" s="7"/>
      <c r="J1758" s="7" t="s">
        <v>65</v>
      </c>
      <c r="K1758" s="7" t="s">
        <v>230</v>
      </c>
      <c r="L1758" s="7" t="s">
        <v>18</v>
      </c>
      <c r="M1758" s="7" t="s">
        <v>15587</v>
      </c>
      <c r="N1758" s="7" t="s">
        <v>15587</v>
      </c>
    </row>
    <row r="1759" ht="22.5" customHeight="1">
      <c r="A1759" s="7" t="s">
        <v>15588</v>
      </c>
      <c r="B1759" s="7" t="s">
        <v>2548</v>
      </c>
      <c r="C1759" s="7"/>
      <c r="D1759" s="7" t="s">
        <v>2545</v>
      </c>
      <c r="E1759" s="7" t="s">
        <v>8805</v>
      </c>
      <c r="F1759" s="7" t="s">
        <v>15589</v>
      </c>
      <c r="G1759" s="296" t="s">
        <v>15590</v>
      </c>
      <c r="I1759" s="7"/>
      <c r="J1759" s="7" t="s">
        <v>65</v>
      </c>
      <c r="K1759" s="7" t="s">
        <v>230</v>
      </c>
      <c r="L1759" s="7" t="s">
        <v>19</v>
      </c>
      <c r="M1759" s="7" t="s">
        <v>15591</v>
      </c>
      <c r="N1759" s="7" t="s">
        <v>15591</v>
      </c>
    </row>
    <row r="1760" ht="22.5" customHeight="1">
      <c r="A1760" s="7" t="s">
        <v>15592</v>
      </c>
      <c r="B1760" s="7" t="s">
        <v>2548</v>
      </c>
      <c r="C1760" s="7"/>
      <c r="D1760" s="7" t="s">
        <v>2545</v>
      </c>
      <c r="E1760" s="7" t="s">
        <v>8805</v>
      </c>
      <c r="F1760" s="7" t="s">
        <v>15593</v>
      </c>
      <c r="G1760" s="296" t="s">
        <v>15594</v>
      </c>
      <c r="I1760" s="7"/>
      <c r="J1760" s="7" t="s">
        <v>65</v>
      </c>
      <c r="K1760" s="7" t="s">
        <v>230</v>
      </c>
      <c r="L1760" s="7" t="s">
        <v>20</v>
      </c>
      <c r="M1760" s="7" t="s">
        <v>15595</v>
      </c>
      <c r="N1760" s="7" t="s">
        <v>15595</v>
      </c>
    </row>
    <row r="1761" ht="22.5" customHeight="1">
      <c r="A1761" s="7" t="s">
        <v>15596</v>
      </c>
      <c r="B1761" s="7" t="s">
        <v>2548</v>
      </c>
      <c r="C1761" s="7"/>
      <c r="D1761" s="7" t="s">
        <v>2545</v>
      </c>
      <c r="E1761" s="7" t="s">
        <v>8805</v>
      </c>
      <c r="F1761" s="7" t="s">
        <v>15597</v>
      </c>
      <c r="G1761" s="296" t="s">
        <v>15598</v>
      </c>
      <c r="I1761" s="7"/>
      <c r="J1761" s="7" t="s">
        <v>65</v>
      </c>
      <c r="K1761" s="7" t="s">
        <v>230</v>
      </c>
      <c r="L1761" s="7" t="s">
        <v>21</v>
      </c>
      <c r="M1761" s="7" t="s">
        <v>15599</v>
      </c>
      <c r="N1761" s="7" t="s">
        <v>15599</v>
      </c>
    </row>
    <row r="1762" ht="22.5" customHeight="1">
      <c r="A1762" s="7" t="s">
        <v>15600</v>
      </c>
      <c r="B1762" s="7" t="s">
        <v>2548</v>
      </c>
      <c r="C1762" s="7"/>
      <c r="D1762" s="7" t="s">
        <v>2545</v>
      </c>
      <c r="E1762" s="7" t="s">
        <v>8805</v>
      </c>
      <c r="F1762" s="7" t="s">
        <v>15601</v>
      </c>
      <c r="G1762" s="296" t="s">
        <v>15602</v>
      </c>
      <c r="I1762" s="7"/>
      <c r="J1762" s="7" t="s">
        <v>65</v>
      </c>
      <c r="K1762" s="7" t="s">
        <v>230</v>
      </c>
      <c r="L1762" s="7" t="s">
        <v>22</v>
      </c>
      <c r="M1762" s="7" t="s">
        <v>15603</v>
      </c>
      <c r="N1762" s="7" t="s">
        <v>15603</v>
      </c>
    </row>
    <row r="1763" ht="22.5" customHeight="1">
      <c r="A1763" s="7" t="s">
        <v>15604</v>
      </c>
      <c r="B1763" s="7" t="s">
        <v>2548</v>
      </c>
      <c r="C1763" s="7"/>
      <c r="D1763" s="7" t="s">
        <v>2545</v>
      </c>
      <c r="E1763" s="7" t="s">
        <v>8805</v>
      </c>
      <c r="F1763" s="7" t="s">
        <v>15605</v>
      </c>
      <c r="G1763" s="296" t="s">
        <v>15606</v>
      </c>
      <c r="I1763" s="7"/>
      <c r="J1763" s="7" t="s">
        <v>65</v>
      </c>
      <c r="K1763" s="7" t="s">
        <v>230</v>
      </c>
      <c r="L1763" s="7" t="s">
        <v>23</v>
      </c>
      <c r="M1763" s="7" t="s">
        <v>15607</v>
      </c>
      <c r="N1763" s="7" t="s">
        <v>15607</v>
      </c>
    </row>
    <row r="1764" ht="22.5" customHeight="1">
      <c r="A1764" s="7" t="s">
        <v>15608</v>
      </c>
      <c r="B1764" s="7" t="s">
        <v>2548</v>
      </c>
      <c r="C1764" s="7"/>
      <c r="D1764" s="7" t="s">
        <v>2545</v>
      </c>
      <c r="E1764" s="7" t="s">
        <v>8805</v>
      </c>
      <c r="F1764" s="7" t="s">
        <v>15609</v>
      </c>
      <c r="G1764" s="296" t="s">
        <v>15610</v>
      </c>
      <c r="I1764" s="7"/>
      <c r="J1764" s="7" t="s">
        <v>65</v>
      </c>
      <c r="K1764" s="7" t="s">
        <v>230</v>
      </c>
      <c r="L1764" s="7" t="s">
        <v>26</v>
      </c>
      <c r="M1764" s="7" t="s">
        <v>15611</v>
      </c>
      <c r="N1764" s="7" t="s">
        <v>15611</v>
      </c>
    </row>
    <row r="1765" ht="22.5" customHeight="1">
      <c r="A1765" s="7" t="s">
        <v>15612</v>
      </c>
      <c r="B1765" s="7" t="s">
        <v>2548</v>
      </c>
      <c r="C1765" s="7"/>
      <c r="D1765" s="7" t="s">
        <v>2545</v>
      </c>
      <c r="E1765" s="7" t="s">
        <v>8805</v>
      </c>
      <c r="F1765" s="7" t="s">
        <v>15613</v>
      </c>
      <c r="G1765" s="296" t="s">
        <v>15614</v>
      </c>
      <c r="I1765" s="7"/>
      <c r="J1765" s="7" t="s">
        <v>65</v>
      </c>
      <c r="K1765" s="7" t="s">
        <v>230</v>
      </c>
      <c r="L1765" s="7" t="s">
        <v>28</v>
      </c>
      <c r="M1765" s="7" t="s">
        <v>15615</v>
      </c>
      <c r="N1765" s="7" t="s">
        <v>15615</v>
      </c>
    </row>
    <row r="1766" ht="22.5" customHeight="1">
      <c r="A1766" s="7" t="s">
        <v>15616</v>
      </c>
      <c r="B1766" s="7" t="s">
        <v>2548</v>
      </c>
      <c r="C1766" s="7"/>
      <c r="D1766" s="7" t="s">
        <v>2545</v>
      </c>
      <c r="E1766" s="7" t="s">
        <v>8805</v>
      </c>
      <c r="F1766" s="7" t="s">
        <v>15617</v>
      </c>
      <c r="G1766" s="296" t="s">
        <v>15618</v>
      </c>
      <c r="I1766" s="7"/>
      <c r="J1766" s="7" t="s">
        <v>65</v>
      </c>
      <c r="K1766" s="7" t="s">
        <v>230</v>
      </c>
      <c r="L1766" s="7" t="s">
        <v>29</v>
      </c>
      <c r="M1766" s="7" t="s">
        <v>15619</v>
      </c>
      <c r="N1766" s="7" t="s">
        <v>15619</v>
      </c>
    </row>
    <row r="1767" ht="22.5" customHeight="1">
      <c r="A1767" s="7" t="s">
        <v>15620</v>
      </c>
      <c r="B1767" s="7" t="s">
        <v>2548</v>
      </c>
      <c r="C1767" s="7"/>
      <c r="D1767" s="7" t="s">
        <v>2545</v>
      </c>
      <c r="E1767" s="7" t="s">
        <v>8805</v>
      </c>
      <c r="F1767" s="7" t="s">
        <v>15621</v>
      </c>
      <c r="G1767" s="296" t="s">
        <v>15622</v>
      </c>
      <c r="I1767" s="7"/>
      <c r="J1767" s="7" t="s">
        <v>65</v>
      </c>
      <c r="K1767" s="7" t="s">
        <v>230</v>
      </c>
      <c r="L1767" s="7" t="s">
        <v>30</v>
      </c>
      <c r="M1767" s="7" t="s">
        <v>15623</v>
      </c>
      <c r="N1767" s="7" t="s">
        <v>15623</v>
      </c>
    </row>
    <row r="1768" ht="22.5" customHeight="1">
      <c r="A1768" s="7" t="s">
        <v>15624</v>
      </c>
      <c r="B1768" s="7" t="s">
        <v>2548</v>
      </c>
      <c r="C1768" s="7"/>
      <c r="D1768" s="7" t="s">
        <v>2545</v>
      </c>
      <c r="E1768" s="7" t="s">
        <v>8805</v>
      </c>
      <c r="F1768" s="7" t="s">
        <v>15625</v>
      </c>
      <c r="G1768" s="296" t="s">
        <v>15626</v>
      </c>
      <c r="I1768" s="7"/>
      <c r="J1768" s="7" t="s">
        <v>65</v>
      </c>
      <c r="K1768" s="7" t="s">
        <v>230</v>
      </c>
      <c r="L1768" s="7" t="s">
        <v>31</v>
      </c>
      <c r="M1768" s="7" t="s">
        <v>15627</v>
      </c>
      <c r="N1768" s="7" t="s">
        <v>15627</v>
      </c>
    </row>
    <row r="1769" ht="22.5" customHeight="1">
      <c r="A1769" s="7" t="s">
        <v>15628</v>
      </c>
      <c r="B1769" s="7" t="s">
        <v>2548</v>
      </c>
      <c r="C1769" s="7"/>
      <c r="D1769" s="7" t="s">
        <v>2545</v>
      </c>
      <c r="E1769" s="7" t="s">
        <v>8793</v>
      </c>
      <c r="F1769" s="7" t="s">
        <v>15629</v>
      </c>
      <c r="G1769" s="296" t="s">
        <v>15630</v>
      </c>
      <c r="I1769" s="7"/>
      <c r="J1769" s="7" t="s">
        <v>74</v>
      </c>
      <c r="K1769" s="7" t="s">
        <v>1160</v>
      </c>
      <c r="L1769" s="7" t="s">
        <v>10</v>
      </c>
      <c r="M1769" s="7" t="s">
        <v>15631</v>
      </c>
      <c r="N1769" s="7" t="s">
        <v>15631</v>
      </c>
    </row>
    <row r="1770" ht="22.5" customHeight="1">
      <c r="A1770" s="7" t="s">
        <v>15632</v>
      </c>
      <c r="B1770" s="7" t="s">
        <v>2548</v>
      </c>
      <c r="C1770" s="7"/>
      <c r="D1770" s="7" t="s">
        <v>2545</v>
      </c>
      <c r="E1770" s="7" t="s">
        <v>8793</v>
      </c>
      <c r="F1770" s="7" t="s">
        <v>15633</v>
      </c>
      <c r="G1770" s="296" t="s">
        <v>15634</v>
      </c>
      <c r="I1770" s="7"/>
      <c r="J1770" s="7" t="s">
        <v>74</v>
      </c>
      <c r="K1770" s="7" t="s">
        <v>1160</v>
      </c>
      <c r="L1770" s="7" t="s">
        <v>14</v>
      </c>
      <c r="M1770" s="7" t="s">
        <v>15635</v>
      </c>
      <c r="N1770" s="7" t="s">
        <v>15635</v>
      </c>
    </row>
    <row r="1771" ht="22.5" customHeight="1">
      <c r="A1771" s="7" t="s">
        <v>15636</v>
      </c>
      <c r="B1771" s="7" t="s">
        <v>2548</v>
      </c>
      <c r="C1771" s="7"/>
      <c r="D1771" s="7" t="s">
        <v>2545</v>
      </c>
      <c r="E1771" s="7" t="s">
        <v>8793</v>
      </c>
      <c r="F1771" s="7" t="s">
        <v>15637</v>
      </c>
      <c r="G1771" s="296" t="s">
        <v>15638</v>
      </c>
      <c r="I1771" s="7"/>
      <c r="J1771" s="7" t="s">
        <v>74</v>
      </c>
      <c r="K1771" s="7" t="s">
        <v>1160</v>
      </c>
      <c r="L1771" s="7" t="s">
        <v>17</v>
      </c>
      <c r="M1771" s="7" t="s">
        <v>15639</v>
      </c>
      <c r="N1771" s="7" t="s">
        <v>15639</v>
      </c>
    </row>
    <row r="1772" ht="22.5" customHeight="1">
      <c r="A1772" s="7" t="s">
        <v>15640</v>
      </c>
      <c r="B1772" s="7" t="s">
        <v>2548</v>
      </c>
      <c r="C1772" s="7"/>
      <c r="D1772" s="7" t="s">
        <v>2545</v>
      </c>
      <c r="E1772" s="7" t="s">
        <v>8793</v>
      </c>
      <c r="F1772" s="7" t="s">
        <v>15641</v>
      </c>
      <c r="G1772" s="296" t="s">
        <v>15642</v>
      </c>
      <c r="I1772" s="7"/>
      <c r="J1772" s="7" t="s">
        <v>74</v>
      </c>
      <c r="K1772" s="7" t="s">
        <v>1160</v>
      </c>
      <c r="L1772" s="7" t="s">
        <v>18</v>
      </c>
      <c r="M1772" s="7" t="s">
        <v>15643</v>
      </c>
      <c r="N1772" s="7" t="s">
        <v>15643</v>
      </c>
    </row>
    <row r="1773" ht="22.5" customHeight="1">
      <c r="A1773" s="7" t="s">
        <v>15644</v>
      </c>
      <c r="B1773" s="7" t="s">
        <v>2548</v>
      </c>
      <c r="C1773" s="7"/>
      <c r="D1773" s="7" t="s">
        <v>2545</v>
      </c>
      <c r="E1773" s="7" t="s">
        <v>8793</v>
      </c>
      <c r="F1773" s="7" t="s">
        <v>15645</v>
      </c>
      <c r="G1773" s="296" t="s">
        <v>15646</v>
      </c>
      <c r="I1773" s="7"/>
      <c r="J1773" s="7" t="s">
        <v>74</v>
      </c>
      <c r="K1773" s="7" t="s">
        <v>1160</v>
      </c>
      <c r="L1773" s="7" t="s">
        <v>19</v>
      </c>
      <c r="M1773" s="7" t="s">
        <v>15647</v>
      </c>
      <c r="N1773" s="7" t="s">
        <v>15647</v>
      </c>
    </row>
    <row r="1774" ht="22.5" customHeight="1">
      <c r="A1774" s="7" t="s">
        <v>15648</v>
      </c>
      <c r="B1774" s="7" t="s">
        <v>2548</v>
      </c>
      <c r="C1774" s="7"/>
      <c r="D1774" s="7" t="s">
        <v>2545</v>
      </c>
      <c r="E1774" s="7" t="s">
        <v>8793</v>
      </c>
      <c r="F1774" s="7" t="s">
        <v>15649</v>
      </c>
      <c r="G1774" s="296" t="s">
        <v>15650</v>
      </c>
      <c r="I1774" s="7"/>
      <c r="J1774" s="7" t="s">
        <v>74</v>
      </c>
      <c r="K1774" s="7" t="s">
        <v>1160</v>
      </c>
      <c r="L1774" s="7" t="s">
        <v>20</v>
      </c>
      <c r="M1774" s="7" t="s">
        <v>15651</v>
      </c>
      <c r="N1774" s="7" t="s">
        <v>15651</v>
      </c>
    </row>
    <row r="1775" ht="22.5" customHeight="1">
      <c r="A1775" s="7" t="s">
        <v>15652</v>
      </c>
      <c r="B1775" s="7" t="s">
        <v>2548</v>
      </c>
      <c r="C1775" s="7"/>
      <c r="D1775" s="7" t="s">
        <v>2545</v>
      </c>
      <c r="E1775" s="7" t="s">
        <v>8793</v>
      </c>
      <c r="F1775" s="7" t="s">
        <v>15653</v>
      </c>
      <c r="G1775" s="296" t="s">
        <v>15654</v>
      </c>
      <c r="I1775" s="7"/>
      <c r="J1775" s="7" t="s">
        <v>74</v>
      </c>
      <c r="K1775" s="7" t="s">
        <v>1160</v>
      </c>
      <c r="L1775" s="7" t="s">
        <v>21</v>
      </c>
      <c r="M1775" s="7" t="s">
        <v>15655</v>
      </c>
      <c r="N1775" s="7" t="s">
        <v>15655</v>
      </c>
    </row>
    <row r="1776" ht="22.5" customHeight="1">
      <c r="A1776" s="7" t="s">
        <v>15656</v>
      </c>
      <c r="B1776" s="7" t="s">
        <v>2548</v>
      </c>
      <c r="C1776" s="7"/>
      <c r="D1776" s="7" t="s">
        <v>2545</v>
      </c>
      <c r="E1776" s="7" t="s">
        <v>8793</v>
      </c>
      <c r="F1776" s="7" t="s">
        <v>15657</v>
      </c>
      <c r="G1776" s="296" t="s">
        <v>15658</v>
      </c>
      <c r="I1776" s="7"/>
      <c r="J1776" s="7" t="s">
        <v>74</v>
      </c>
      <c r="K1776" s="7" t="s">
        <v>1160</v>
      </c>
      <c r="L1776" s="7" t="s">
        <v>22</v>
      </c>
      <c r="M1776" s="7" t="s">
        <v>15659</v>
      </c>
      <c r="N1776" s="7" t="s">
        <v>15659</v>
      </c>
    </row>
    <row r="1777" ht="22.5" customHeight="1">
      <c r="A1777" s="7" t="s">
        <v>15660</v>
      </c>
      <c r="B1777" s="7" t="s">
        <v>2548</v>
      </c>
      <c r="C1777" s="7"/>
      <c r="D1777" s="7" t="s">
        <v>2545</v>
      </c>
      <c r="E1777" s="7" t="s">
        <v>8793</v>
      </c>
      <c r="F1777" s="7" t="s">
        <v>15661</v>
      </c>
      <c r="G1777" s="296" t="s">
        <v>15662</v>
      </c>
      <c r="I1777" s="7"/>
      <c r="J1777" s="7" t="s">
        <v>74</v>
      </c>
      <c r="K1777" s="7" t="s">
        <v>1160</v>
      </c>
      <c r="L1777" s="7" t="s">
        <v>23</v>
      </c>
      <c r="M1777" s="7" t="s">
        <v>15663</v>
      </c>
      <c r="N1777" s="7" t="s">
        <v>15663</v>
      </c>
    </row>
    <row r="1778" ht="22.5" customHeight="1">
      <c r="A1778" s="7" t="s">
        <v>15664</v>
      </c>
      <c r="B1778" s="7" t="s">
        <v>2548</v>
      </c>
      <c r="C1778" s="7"/>
      <c r="D1778" s="7" t="s">
        <v>2545</v>
      </c>
      <c r="E1778" s="7" t="s">
        <v>8793</v>
      </c>
      <c r="F1778" s="7" t="s">
        <v>15665</v>
      </c>
      <c r="G1778" s="296" t="s">
        <v>15666</v>
      </c>
      <c r="I1778" s="7"/>
      <c r="J1778" s="7" t="s">
        <v>74</v>
      </c>
      <c r="K1778" s="7" t="s">
        <v>1160</v>
      </c>
      <c r="L1778" s="7" t="s">
        <v>26</v>
      </c>
      <c r="M1778" s="7" t="s">
        <v>15667</v>
      </c>
      <c r="N1778" s="7" t="s">
        <v>15667</v>
      </c>
    </row>
    <row r="1779" ht="22.5" customHeight="1">
      <c r="A1779" s="7" t="s">
        <v>15668</v>
      </c>
      <c r="B1779" s="7" t="s">
        <v>2548</v>
      </c>
      <c r="C1779" s="7"/>
      <c r="D1779" s="7" t="s">
        <v>2545</v>
      </c>
      <c r="E1779" s="7" t="s">
        <v>8793</v>
      </c>
      <c r="F1779" s="7" t="s">
        <v>15669</v>
      </c>
      <c r="G1779" s="296" t="s">
        <v>15670</v>
      </c>
      <c r="I1779" s="7"/>
      <c r="J1779" s="7" t="s">
        <v>74</v>
      </c>
      <c r="K1779" s="7" t="s">
        <v>1160</v>
      </c>
      <c r="L1779" s="7" t="s">
        <v>28</v>
      </c>
      <c r="M1779" s="7" t="s">
        <v>15671</v>
      </c>
      <c r="N1779" s="7" t="s">
        <v>15671</v>
      </c>
    </row>
    <row r="1780" ht="22.5" customHeight="1">
      <c r="A1780" s="7" t="s">
        <v>15672</v>
      </c>
      <c r="B1780" s="7" t="s">
        <v>2548</v>
      </c>
      <c r="C1780" s="7"/>
      <c r="D1780" s="7" t="s">
        <v>2545</v>
      </c>
      <c r="E1780" s="7" t="s">
        <v>8793</v>
      </c>
      <c r="F1780" s="7" t="s">
        <v>15673</v>
      </c>
      <c r="G1780" s="296" t="s">
        <v>15674</v>
      </c>
      <c r="I1780" s="7"/>
      <c r="J1780" s="7" t="s">
        <v>74</v>
      </c>
      <c r="K1780" s="7" t="s">
        <v>1160</v>
      </c>
      <c r="L1780" s="7" t="s">
        <v>29</v>
      </c>
      <c r="M1780" s="7" t="s">
        <v>15675</v>
      </c>
      <c r="N1780" s="7" t="s">
        <v>15675</v>
      </c>
    </row>
    <row r="1781" ht="22.5" customHeight="1">
      <c r="A1781" s="7" t="s">
        <v>15676</v>
      </c>
      <c r="B1781" s="7" t="s">
        <v>2548</v>
      </c>
      <c r="C1781" s="7"/>
      <c r="D1781" s="7" t="s">
        <v>2545</v>
      </c>
      <c r="E1781" s="7" t="s">
        <v>8780</v>
      </c>
      <c r="F1781" s="7" t="s">
        <v>15677</v>
      </c>
      <c r="G1781" s="296" t="s">
        <v>15678</v>
      </c>
      <c r="I1781" s="7"/>
      <c r="J1781" s="7" t="s">
        <v>83</v>
      </c>
      <c r="K1781" s="7" t="s">
        <v>1416</v>
      </c>
      <c r="L1781" s="7" t="s">
        <v>10</v>
      </c>
      <c r="M1781" s="7" t="s">
        <v>15679</v>
      </c>
      <c r="N1781" s="7" t="s">
        <v>15679</v>
      </c>
    </row>
    <row r="1782" ht="22.5" customHeight="1">
      <c r="A1782" s="7" t="s">
        <v>15680</v>
      </c>
      <c r="B1782" s="7" t="s">
        <v>2548</v>
      </c>
      <c r="C1782" s="7"/>
      <c r="D1782" s="7" t="s">
        <v>2545</v>
      </c>
      <c r="E1782" s="7" t="s">
        <v>8780</v>
      </c>
      <c r="F1782" s="7" t="s">
        <v>15681</v>
      </c>
      <c r="G1782" s="296" t="s">
        <v>15682</v>
      </c>
      <c r="I1782" s="7"/>
      <c r="J1782" s="7" t="s">
        <v>83</v>
      </c>
      <c r="K1782" s="7" t="s">
        <v>1416</v>
      </c>
      <c r="L1782" s="7" t="s">
        <v>14</v>
      </c>
      <c r="M1782" s="7" t="s">
        <v>15683</v>
      </c>
      <c r="N1782" s="7" t="s">
        <v>15683</v>
      </c>
    </row>
    <row r="1783" ht="22.5" customHeight="1">
      <c r="A1783" s="7" t="s">
        <v>15684</v>
      </c>
      <c r="B1783" s="7" t="s">
        <v>2548</v>
      </c>
      <c r="C1783" s="7"/>
      <c r="D1783" s="7" t="s">
        <v>2545</v>
      </c>
      <c r="E1783" s="7" t="s">
        <v>8780</v>
      </c>
      <c r="F1783" s="7" t="s">
        <v>15685</v>
      </c>
      <c r="G1783" s="296" t="s">
        <v>15686</v>
      </c>
      <c r="I1783" s="7"/>
      <c r="J1783" s="7" t="s">
        <v>83</v>
      </c>
      <c r="K1783" s="7" t="s">
        <v>1416</v>
      </c>
      <c r="L1783" s="7" t="s">
        <v>17</v>
      </c>
      <c r="M1783" s="7" t="s">
        <v>15687</v>
      </c>
      <c r="N1783" s="7" t="s">
        <v>15687</v>
      </c>
    </row>
    <row r="1784" ht="22.5" customHeight="1">
      <c r="A1784" s="7" t="s">
        <v>15688</v>
      </c>
      <c r="B1784" s="7" t="s">
        <v>2548</v>
      </c>
      <c r="C1784" s="7"/>
      <c r="D1784" s="7" t="s">
        <v>2545</v>
      </c>
      <c r="E1784" s="7" t="s">
        <v>8780</v>
      </c>
      <c r="F1784" s="7" t="s">
        <v>15689</v>
      </c>
      <c r="G1784" s="296" t="s">
        <v>15690</v>
      </c>
      <c r="I1784" s="7"/>
      <c r="J1784" s="7" t="s">
        <v>83</v>
      </c>
      <c r="K1784" s="7" t="s">
        <v>1416</v>
      </c>
      <c r="L1784" s="7" t="s">
        <v>18</v>
      </c>
      <c r="M1784" s="7" t="s">
        <v>15691</v>
      </c>
      <c r="N1784" s="7" t="s">
        <v>15691</v>
      </c>
    </row>
    <row r="1785" ht="22.5" customHeight="1">
      <c r="A1785" s="7" t="s">
        <v>15692</v>
      </c>
      <c r="B1785" s="7" t="s">
        <v>2548</v>
      </c>
      <c r="C1785" s="7"/>
      <c r="D1785" s="7" t="s">
        <v>2545</v>
      </c>
      <c r="E1785" s="7" t="s">
        <v>8780</v>
      </c>
      <c r="F1785" s="7" t="s">
        <v>15693</v>
      </c>
      <c r="G1785" s="296" t="s">
        <v>15694</v>
      </c>
      <c r="I1785" s="7"/>
      <c r="J1785" s="7" t="s">
        <v>83</v>
      </c>
      <c r="K1785" s="7" t="s">
        <v>1416</v>
      </c>
      <c r="L1785" s="7" t="s">
        <v>19</v>
      </c>
      <c r="M1785" s="7" t="s">
        <v>15695</v>
      </c>
      <c r="N1785" s="7" t="s">
        <v>15695</v>
      </c>
    </row>
    <row r="1786" ht="22.5" customHeight="1">
      <c r="A1786" s="7" t="s">
        <v>15696</v>
      </c>
      <c r="B1786" s="7" t="s">
        <v>2548</v>
      </c>
      <c r="C1786" s="7"/>
      <c r="D1786" s="7" t="s">
        <v>2545</v>
      </c>
      <c r="E1786" s="7" t="s">
        <v>8780</v>
      </c>
      <c r="F1786" s="7" t="s">
        <v>15697</v>
      </c>
      <c r="G1786" s="296" t="s">
        <v>15698</v>
      </c>
      <c r="I1786" s="7"/>
      <c r="J1786" s="7" t="s">
        <v>83</v>
      </c>
      <c r="K1786" s="7" t="s">
        <v>1416</v>
      </c>
      <c r="L1786" s="7" t="s">
        <v>20</v>
      </c>
      <c r="M1786" s="7" t="s">
        <v>15699</v>
      </c>
      <c r="N1786" s="7" t="s">
        <v>15699</v>
      </c>
    </row>
    <row r="1787" ht="22.5" customHeight="1">
      <c r="A1787" s="7" t="s">
        <v>15700</v>
      </c>
      <c r="B1787" s="7" t="s">
        <v>2548</v>
      </c>
      <c r="C1787" s="7"/>
      <c r="D1787" s="7" t="s">
        <v>2545</v>
      </c>
      <c r="E1787" s="7" t="s">
        <v>8780</v>
      </c>
      <c r="F1787" s="7" t="s">
        <v>15701</v>
      </c>
      <c r="G1787" s="296" t="s">
        <v>15702</v>
      </c>
      <c r="I1787" s="7"/>
      <c r="J1787" s="7" t="s">
        <v>83</v>
      </c>
      <c r="K1787" s="7" t="s">
        <v>1416</v>
      </c>
      <c r="L1787" s="7" t="s">
        <v>21</v>
      </c>
      <c r="M1787" s="7" t="s">
        <v>15703</v>
      </c>
      <c r="N1787" s="7" t="s">
        <v>15703</v>
      </c>
    </row>
    <row r="1788" ht="22.5" customHeight="1">
      <c r="A1788" s="7" t="s">
        <v>15704</v>
      </c>
      <c r="B1788" s="7" t="s">
        <v>2548</v>
      </c>
      <c r="C1788" s="7"/>
      <c r="D1788" s="7" t="s">
        <v>2545</v>
      </c>
      <c r="E1788" s="7" t="s">
        <v>8780</v>
      </c>
      <c r="F1788" s="7" t="s">
        <v>15705</v>
      </c>
      <c r="G1788" s="296" t="s">
        <v>15706</v>
      </c>
      <c r="I1788" s="7"/>
      <c r="J1788" s="7" t="s">
        <v>83</v>
      </c>
      <c r="K1788" s="7" t="s">
        <v>1416</v>
      </c>
      <c r="L1788" s="7" t="s">
        <v>22</v>
      </c>
      <c r="M1788" s="7" t="s">
        <v>15707</v>
      </c>
      <c r="N1788" s="7" t="s">
        <v>15707</v>
      </c>
    </row>
    <row r="1789" ht="22.5" customHeight="1">
      <c r="A1789" s="7" t="s">
        <v>15708</v>
      </c>
      <c r="B1789" s="7" t="s">
        <v>2548</v>
      </c>
      <c r="C1789" s="7"/>
      <c r="D1789" s="7" t="s">
        <v>2545</v>
      </c>
      <c r="E1789" s="7" t="s">
        <v>8780</v>
      </c>
      <c r="F1789" s="7" t="s">
        <v>15709</v>
      </c>
      <c r="G1789" s="296" t="s">
        <v>15710</v>
      </c>
      <c r="I1789" s="7"/>
      <c r="J1789" s="7" t="s">
        <v>83</v>
      </c>
      <c r="K1789" s="7" t="s">
        <v>1416</v>
      </c>
      <c r="L1789" s="7" t="s">
        <v>23</v>
      </c>
      <c r="M1789" s="7" t="s">
        <v>15711</v>
      </c>
      <c r="N1789" s="7" t="s">
        <v>15711</v>
      </c>
    </row>
    <row r="1790" ht="22.5" customHeight="1">
      <c r="A1790" s="7" t="s">
        <v>15712</v>
      </c>
      <c r="B1790" s="7" t="s">
        <v>2548</v>
      </c>
      <c r="C1790" s="7"/>
      <c r="D1790" s="7" t="s">
        <v>2545</v>
      </c>
      <c r="E1790" s="7" t="s">
        <v>8780</v>
      </c>
      <c r="F1790" s="7" t="s">
        <v>15713</v>
      </c>
      <c r="G1790" s="296" t="s">
        <v>15714</v>
      </c>
      <c r="I1790" s="7"/>
      <c r="J1790" s="7" t="s">
        <v>83</v>
      </c>
      <c r="K1790" s="7" t="s">
        <v>1416</v>
      </c>
      <c r="L1790" s="7" t="s">
        <v>26</v>
      </c>
      <c r="M1790" s="7" t="s">
        <v>15715</v>
      </c>
      <c r="N1790" s="7" t="s">
        <v>15715</v>
      </c>
    </row>
    <row r="1791" ht="22.5" customHeight="1">
      <c r="A1791" s="7" t="s">
        <v>15716</v>
      </c>
      <c r="B1791" s="7" t="s">
        <v>2548</v>
      </c>
      <c r="C1791" s="7"/>
      <c r="D1791" s="7" t="s">
        <v>2545</v>
      </c>
      <c r="E1791" s="7" t="s">
        <v>8780</v>
      </c>
      <c r="F1791" s="7" t="s">
        <v>15717</v>
      </c>
      <c r="G1791" s="296" t="s">
        <v>15718</v>
      </c>
      <c r="I1791" s="7"/>
      <c r="J1791" s="7" t="s">
        <v>83</v>
      </c>
      <c r="K1791" s="7" t="s">
        <v>1416</v>
      </c>
      <c r="L1791" s="7" t="s">
        <v>28</v>
      </c>
      <c r="M1791" s="7" t="s">
        <v>15719</v>
      </c>
      <c r="N1791" s="7" t="s">
        <v>15719</v>
      </c>
    </row>
    <row r="1792" ht="22.5" customHeight="1">
      <c r="A1792" s="7" t="s">
        <v>15720</v>
      </c>
      <c r="B1792" s="7" t="s">
        <v>2548</v>
      </c>
      <c r="C1792" s="7"/>
      <c r="D1792" s="7" t="s">
        <v>2545</v>
      </c>
      <c r="E1792" s="7" t="s">
        <v>8780</v>
      </c>
      <c r="F1792" s="7" t="s">
        <v>15721</v>
      </c>
      <c r="G1792" s="296" t="s">
        <v>15722</v>
      </c>
      <c r="I1792" s="7"/>
      <c r="J1792" s="7" t="s">
        <v>83</v>
      </c>
      <c r="K1792" s="7" t="s">
        <v>1416</v>
      </c>
      <c r="L1792" s="7" t="s">
        <v>29</v>
      </c>
      <c r="M1792" s="7" t="s">
        <v>15723</v>
      </c>
      <c r="N1792" s="7" t="s">
        <v>15723</v>
      </c>
    </row>
    <row r="1793" ht="22.5" customHeight="1">
      <c r="A1793" s="7" t="s">
        <v>15724</v>
      </c>
      <c r="B1793" s="7" t="s">
        <v>2548</v>
      </c>
      <c r="C1793" s="7"/>
      <c r="D1793" s="7" t="s">
        <v>2545</v>
      </c>
      <c r="E1793" s="7" t="s">
        <v>8780</v>
      </c>
      <c r="F1793" s="7" t="s">
        <v>15725</v>
      </c>
      <c r="G1793" s="296" t="s">
        <v>15726</v>
      </c>
      <c r="I1793" s="7"/>
      <c r="J1793" s="7" t="s">
        <v>83</v>
      </c>
      <c r="K1793" s="7" t="s">
        <v>1416</v>
      </c>
      <c r="L1793" s="7" t="s">
        <v>30</v>
      </c>
      <c r="M1793" s="7" t="s">
        <v>15727</v>
      </c>
      <c r="N1793" s="7" t="s">
        <v>15727</v>
      </c>
    </row>
    <row r="1794" ht="22.5" customHeight="1">
      <c r="A1794" s="7" t="s">
        <v>15728</v>
      </c>
      <c r="B1794" s="7" t="s">
        <v>2548</v>
      </c>
      <c r="C1794" s="7"/>
      <c r="D1794" s="7" t="s">
        <v>2545</v>
      </c>
      <c r="E1794" s="7" t="s">
        <v>8769</v>
      </c>
      <c r="F1794" s="7" t="s">
        <v>15729</v>
      </c>
      <c r="G1794" s="296" t="s">
        <v>15730</v>
      </c>
      <c r="I1794" s="7"/>
      <c r="J1794" s="7" t="s">
        <v>50</v>
      </c>
      <c r="K1794" s="7" t="s">
        <v>377</v>
      </c>
      <c r="L1794" s="7" t="s">
        <v>10</v>
      </c>
      <c r="M1794" s="7" t="s">
        <v>15731</v>
      </c>
      <c r="N1794" s="7" t="s">
        <v>15731</v>
      </c>
    </row>
    <row r="1795" ht="22.5" customHeight="1">
      <c r="A1795" s="7" t="s">
        <v>15732</v>
      </c>
      <c r="B1795" s="7" t="s">
        <v>2548</v>
      </c>
      <c r="C1795" s="7"/>
      <c r="D1795" s="7" t="s">
        <v>2545</v>
      </c>
      <c r="E1795" s="7" t="s">
        <v>8769</v>
      </c>
      <c r="F1795" s="7" t="s">
        <v>15733</v>
      </c>
      <c r="G1795" s="296" t="s">
        <v>15734</v>
      </c>
      <c r="I1795" s="7"/>
      <c r="J1795" s="7" t="s">
        <v>50</v>
      </c>
      <c r="K1795" s="7" t="s">
        <v>377</v>
      </c>
      <c r="L1795" s="7" t="s">
        <v>14</v>
      </c>
      <c r="M1795" s="7" t="s">
        <v>15735</v>
      </c>
      <c r="N1795" s="7" t="s">
        <v>15735</v>
      </c>
    </row>
    <row r="1796" ht="22.5" customHeight="1">
      <c r="A1796" s="7" t="s">
        <v>15736</v>
      </c>
      <c r="B1796" s="7" t="s">
        <v>2548</v>
      </c>
      <c r="C1796" s="7"/>
      <c r="D1796" s="7" t="s">
        <v>2545</v>
      </c>
      <c r="E1796" s="7" t="s">
        <v>8769</v>
      </c>
      <c r="F1796" s="7" t="s">
        <v>15737</v>
      </c>
      <c r="G1796" s="296" t="s">
        <v>15738</v>
      </c>
      <c r="I1796" s="7"/>
      <c r="J1796" s="7" t="s">
        <v>50</v>
      </c>
      <c r="K1796" s="7" t="s">
        <v>377</v>
      </c>
      <c r="L1796" s="7" t="s">
        <v>17</v>
      </c>
      <c r="M1796" s="7" t="s">
        <v>15739</v>
      </c>
      <c r="N1796" s="7" t="s">
        <v>15739</v>
      </c>
    </row>
    <row r="1797" ht="22.5" customHeight="1">
      <c r="A1797" s="7" t="s">
        <v>15740</v>
      </c>
      <c r="B1797" s="7" t="s">
        <v>2548</v>
      </c>
      <c r="C1797" s="7"/>
      <c r="D1797" s="7" t="s">
        <v>2545</v>
      </c>
      <c r="E1797" s="7" t="s">
        <v>8769</v>
      </c>
      <c r="F1797" s="7" t="s">
        <v>15741</v>
      </c>
      <c r="G1797" s="296" t="s">
        <v>15742</v>
      </c>
      <c r="I1797" s="7"/>
      <c r="J1797" s="7" t="s">
        <v>50</v>
      </c>
      <c r="K1797" s="7" t="s">
        <v>377</v>
      </c>
      <c r="L1797" s="7" t="s">
        <v>18</v>
      </c>
      <c r="M1797" s="7" t="s">
        <v>15743</v>
      </c>
      <c r="N1797" s="7" t="s">
        <v>15743</v>
      </c>
    </row>
    <row r="1798" ht="22.5" customHeight="1">
      <c r="A1798" s="7" t="s">
        <v>15744</v>
      </c>
      <c r="B1798" s="7" t="s">
        <v>2548</v>
      </c>
      <c r="C1798" s="7"/>
      <c r="D1798" s="7" t="s">
        <v>2545</v>
      </c>
      <c r="E1798" s="7" t="s">
        <v>8769</v>
      </c>
      <c r="F1798" s="7" t="s">
        <v>15745</v>
      </c>
      <c r="G1798" s="296" t="s">
        <v>15746</v>
      </c>
      <c r="I1798" s="7"/>
      <c r="J1798" s="7" t="s">
        <v>50</v>
      </c>
      <c r="K1798" s="7" t="s">
        <v>377</v>
      </c>
      <c r="L1798" s="7" t="s">
        <v>19</v>
      </c>
      <c r="M1798" s="7" t="s">
        <v>15747</v>
      </c>
      <c r="N1798" s="7" t="s">
        <v>15747</v>
      </c>
    </row>
    <row r="1799" ht="22.5" customHeight="1">
      <c r="A1799" s="7" t="s">
        <v>15748</v>
      </c>
      <c r="B1799" s="7" t="s">
        <v>2548</v>
      </c>
      <c r="C1799" s="7"/>
      <c r="D1799" s="7" t="s">
        <v>2545</v>
      </c>
      <c r="E1799" s="7" t="s">
        <v>8769</v>
      </c>
      <c r="F1799" s="7" t="s">
        <v>15749</v>
      </c>
      <c r="G1799" s="296" t="s">
        <v>15750</v>
      </c>
      <c r="I1799" s="7"/>
      <c r="J1799" s="7" t="s">
        <v>50</v>
      </c>
      <c r="K1799" s="7" t="s">
        <v>377</v>
      </c>
      <c r="L1799" s="7" t="s">
        <v>20</v>
      </c>
      <c r="M1799" s="7" t="s">
        <v>15751</v>
      </c>
      <c r="N1799" s="7" t="s">
        <v>15751</v>
      </c>
    </row>
    <row r="1800" ht="22.5" customHeight="1">
      <c r="A1800" s="7" t="s">
        <v>15752</v>
      </c>
      <c r="B1800" s="7" t="s">
        <v>2548</v>
      </c>
      <c r="C1800" s="7"/>
      <c r="D1800" s="7" t="s">
        <v>2545</v>
      </c>
      <c r="E1800" s="7" t="s">
        <v>8769</v>
      </c>
      <c r="F1800" s="7" t="s">
        <v>15753</v>
      </c>
      <c r="G1800" s="296" t="s">
        <v>15754</v>
      </c>
      <c r="I1800" s="7"/>
      <c r="J1800" s="7" t="s">
        <v>50</v>
      </c>
      <c r="K1800" s="7" t="s">
        <v>377</v>
      </c>
      <c r="L1800" s="7" t="s">
        <v>22</v>
      </c>
      <c r="M1800" s="7" t="s">
        <v>15755</v>
      </c>
      <c r="N1800" s="7" t="s">
        <v>15755</v>
      </c>
    </row>
    <row r="1801" ht="22.5" customHeight="1">
      <c r="A1801" s="7" t="s">
        <v>15756</v>
      </c>
      <c r="B1801" s="7" t="s">
        <v>2548</v>
      </c>
      <c r="C1801" s="7"/>
      <c r="D1801" s="7" t="s">
        <v>2545</v>
      </c>
      <c r="E1801" s="7" t="s">
        <v>8769</v>
      </c>
      <c r="F1801" s="7" t="s">
        <v>15757</v>
      </c>
      <c r="G1801" s="296" t="s">
        <v>15758</v>
      </c>
      <c r="I1801" s="7"/>
      <c r="J1801" s="7" t="s">
        <v>50</v>
      </c>
      <c r="K1801" s="7" t="s">
        <v>377</v>
      </c>
      <c r="L1801" s="7" t="s">
        <v>25</v>
      </c>
      <c r="M1801" s="7" t="s">
        <v>15759</v>
      </c>
      <c r="N1801" s="7" t="s">
        <v>15759</v>
      </c>
    </row>
    <row r="1802" ht="22.5" customHeight="1">
      <c r="A1802" s="7" t="s">
        <v>15760</v>
      </c>
      <c r="B1802" s="7" t="s">
        <v>2548</v>
      </c>
      <c r="C1802" s="7"/>
      <c r="D1802" s="7" t="s">
        <v>2545</v>
      </c>
      <c r="E1802" s="7" t="s">
        <v>8769</v>
      </c>
      <c r="F1802" s="7" t="s">
        <v>15761</v>
      </c>
      <c r="G1802" s="296" t="s">
        <v>15762</v>
      </c>
      <c r="I1802" s="7"/>
      <c r="J1802" s="7" t="s">
        <v>50</v>
      </c>
      <c r="K1802" s="7" t="s">
        <v>377</v>
      </c>
      <c r="L1802" s="7" t="s">
        <v>26</v>
      </c>
      <c r="M1802" s="7" t="s">
        <v>15763</v>
      </c>
      <c r="N1802" s="7" t="s">
        <v>15763</v>
      </c>
    </row>
    <row r="1803" ht="22.5" customHeight="1">
      <c r="A1803" s="7" t="s">
        <v>15764</v>
      </c>
      <c r="B1803" s="7" t="s">
        <v>2548</v>
      </c>
      <c r="C1803" s="7"/>
      <c r="D1803" s="7" t="s">
        <v>2545</v>
      </c>
      <c r="E1803" s="7" t="s">
        <v>8769</v>
      </c>
      <c r="F1803" s="7" t="s">
        <v>15765</v>
      </c>
      <c r="G1803" s="296" t="s">
        <v>15766</v>
      </c>
      <c r="I1803" s="7"/>
      <c r="J1803" s="7" t="s">
        <v>50</v>
      </c>
      <c r="K1803" s="7" t="s">
        <v>377</v>
      </c>
      <c r="L1803" s="7" t="s">
        <v>27</v>
      </c>
      <c r="M1803" s="7" t="s">
        <v>15767</v>
      </c>
      <c r="N1803" s="7" t="s">
        <v>15767</v>
      </c>
    </row>
    <row r="1804" ht="22.5" customHeight="1">
      <c r="A1804" s="7" t="s">
        <v>15768</v>
      </c>
      <c r="B1804" s="7" t="s">
        <v>2548</v>
      </c>
      <c r="C1804" s="7"/>
      <c r="D1804" s="7" t="s">
        <v>2545</v>
      </c>
      <c r="E1804" s="7" t="s">
        <v>8769</v>
      </c>
      <c r="F1804" s="7" t="s">
        <v>15769</v>
      </c>
      <c r="G1804" s="296" t="s">
        <v>15770</v>
      </c>
      <c r="I1804" s="7"/>
      <c r="J1804" s="7" t="s">
        <v>50</v>
      </c>
      <c r="K1804" s="7" t="s">
        <v>377</v>
      </c>
      <c r="L1804" s="7" t="s">
        <v>28</v>
      </c>
      <c r="M1804" s="7" t="s">
        <v>15771</v>
      </c>
      <c r="N1804" s="7" t="s">
        <v>15771</v>
      </c>
    </row>
    <row r="1805" ht="22.5" customHeight="1">
      <c r="A1805" s="7" t="s">
        <v>15772</v>
      </c>
      <c r="B1805" s="7" t="s">
        <v>2548</v>
      </c>
      <c r="C1805" s="7"/>
      <c r="D1805" s="7" t="s">
        <v>2545</v>
      </c>
      <c r="E1805" s="7" t="s">
        <v>8769</v>
      </c>
      <c r="F1805" s="7" t="s">
        <v>15773</v>
      </c>
      <c r="G1805" s="296" t="s">
        <v>15774</v>
      </c>
      <c r="I1805" s="7"/>
      <c r="J1805" s="7" t="s">
        <v>50</v>
      </c>
      <c r="K1805" s="7" t="s">
        <v>377</v>
      </c>
      <c r="L1805" s="7" t="s">
        <v>29</v>
      </c>
      <c r="M1805" s="7" t="s">
        <v>15775</v>
      </c>
      <c r="N1805" s="7" t="s">
        <v>15775</v>
      </c>
    </row>
    <row r="1806" ht="22.5" customHeight="1">
      <c r="A1806" s="7" t="s">
        <v>15776</v>
      </c>
      <c r="B1806" s="7" t="s">
        <v>2548</v>
      </c>
      <c r="C1806" s="7"/>
      <c r="D1806" s="7" t="s">
        <v>2545</v>
      </c>
      <c r="E1806" s="7" t="s">
        <v>8758</v>
      </c>
      <c r="F1806" s="7" t="s">
        <v>15777</v>
      </c>
      <c r="G1806" s="296" t="s">
        <v>15778</v>
      </c>
      <c r="I1806" s="7"/>
      <c r="J1806" s="7" t="s">
        <v>587</v>
      </c>
      <c r="K1806" s="7" t="s">
        <v>482</v>
      </c>
      <c r="L1806" s="7" t="s">
        <v>10</v>
      </c>
      <c r="M1806" s="7" t="s">
        <v>15779</v>
      </c>
      <c r="N1806" s="7" t="s">
        <v>15779</v>
      </c>
    </row>
    <row r="1807" ht="22.5" customHeight="1">
      <c r="A1807" s="7" t="s">
        <v>15780</v>
      </c>
      <c r="B1807" s="7" t="s">
        <v>2548</v>
      </c>
      <c r="C1807" s="7"/>
      <c r="D1807" s="7" t="s">
        <v>2545</v>
      </c>
      <c r="E1807" s="7" t="s">
        <v>8758</v>
      </c>
      <c r="F1807" s="7" t="s">
        <v>15781</v>
      </c>
      <c r="G1807" s="296" t="s">
        <v>15782</v>
      </c>
      <c r="I1807" s="7"/>
      <c r="J1807" s="7" t="s">
        <v>587</v>
      </c>
      <c r="K1807" s="7" t="s">
        <v>482</v>
      </c>
      <c r="L1807" s="7" t="s">
        <v>12</v>
      </c>
      <c r="M1807" s="7" t="s">
        <v>15783</v>
      </c>
      <c r="N1807" s="7" t="s">
        <v>15783</v>
      </c>
    </row>
    <row r="1808" ht="22.5" customHeight="1">
      <c r="A1808" s="7" t="s">
        <v>15784</v>
      </c>
      <c r="B1808" s="7" t="s">
        <v>2548</v>
      </c>
      <c r="C1808" s="7"/>
      <c r="D1808" s="7" t="s">
        <v>2545</v>
      </c>
      <c r="E1808" s="7" t="s">
        <v>8758</v>
      </c>
      <c r="F1808" s="7" t="s">
        <v>15785</v>
      </c>
      <c r="G1808" s="296" t="s">
        <v>15786</v>
      </c>
      <c r="I1808" s="7"/>
      <c r="J1808" s="7" t="s">
        <v>587</v>
      </c>
      <c r="K1808" s="7" t="s">
        <v>482</v>
      </c>
      <c r="L1808" s="7" t="s">
        <v>14</v>
      </c>
      <c r="M1808" s="7" t="s">
        <v>15787</v>
      </c>
      <c r="N1808" s="7" t="s">
        <v>15787</v>
      </c>
    </row>
    <row r="1809" ht="22.5" customHeight="1">
      <c r="A1809" s="7" t="s">
        <v>15788</v>
      </c>
      <c r="B1809" s="7" t="s">
        <v>2548</v>
      </c>
      <c r="C1809" s="7"/>
      <c r="D1809" s="7" t="s">
        <v>2545</v>
      </c>
      <c r="E1809" s="7" t="s">
        <v>8758</v>
      </c>
      <c r="F1809" s="7" t="s">
        <v>15789</v>
      </c>
      <c r="G1809" s="296" t="s">
        <v>15790</v>
      </c>
      <c r="I1809" s="7"/>
      <c r="J1809" s="7" t="s">
        <v>587</v>
      </c>
      <c r="K1809" s="7" t="s">
        <v>482</v>
      </c>
      <c r="L1809" s="7" t="s">
        <v>17</v>
      </c>
      <c r="M1809" s="7" t="s">
        <v>15791</v>
      </c>
      <c r="N1809" s="7" t="s">
        <v>15791</v>
      </c>
    </row>
    <row r="1810" ht="22.5" customHeight="1">
      <c r="A1810" s="7" t="s">
        <v>15792</v>
      </c>
      <c r="B1810" s="7" t="s">
        <v>2548</v>
      </c>
      <c r="C1810" s="7"/>
      <c r="D1810" s="7" t="s">
        <v>2545</v>
      </c>
      <c r="E1810" s="7" t="s">
        <v>8758</v>
      </c>
      <c r="F1810" s="7" t="s">
        <v>15793</v>
      </c>
      <c r="G1810" s="296" t="s">
        <v>15794</v>
      </c>
      <c r="I1810" s="7"/>
      <c r="J1810" s="7" t="s">
        <v>587</v>
      </c>
      <c r="K1810" s="7" t="s">
        <v>482</v>
      </c>
      <c r="L1810" s="7" t="s">
        <v>18</v>
      </c>
      <c r="M1810" s="7" t="s">
        <v>15795</v>
      </c>
      <c r="N1810" s="7" t="s">
        <v>15795</v>
      </c>
    </row>
    <row r="1811" ht="22.5" customHeight="1">
      <c r="A1811" s="7" t="s">
        <v>15796</v>
      </c>
      <c r="B1811" s="7" t="s">
        <v>2548</v>
      </c>
      <c r="C1811" s="7"/>
      <c r="D1811" s="7" t="s">
        <v>2545</v>
      </c>
      <c r="E1811" s="7" t="s">
        <v>8758</v>
      </c>
      <c r="F1811" s="7" t="s">
        <v>15797</v>
      </c>
      <c r="G1811" s="296" t="s">
        <v>15798</v>
      </c>
      <c r="I1811" s="7"/>
      <c r="J1811" s="7" t="s">
        <v>587</v>
      </c>
      <c r="K1811" s="7" t="s">
        <v>482</v>
      </c>
      <c r="L1811" s="7" t="s">
        <v>19</v>
      </c>
      <c r="M1811" s="7" t="s">
        <v>15799</v>
      </c>
      <c r="N1811" s="7" t="s">
        <v>15799</v>
      </c>
    </row>
    <row r="1812" ht="22.5" customHeight="1">
      <c r="A1812" s="7" t="s">
        <v>15800</v>
      </c>
      <c r="B1812" s="7" t="s">
        <v>2548</v>
      </c>
      <c r="C1812" s="7"/>
      <c r="D1812" s="7" t="s">
        <v>2545</v>
      </c>
      <c r="E1812" s="7" t="s">
        <v>8758</v>
      </c>
      <c r="F1812" s="7" t="s">
        <v>15801</v>
      </c>
      <c r="G1812" s="296" t="s">
        <v>15802</v>
      </c>
      <c r="I1812" s="7"/>
      <c r="J1812" s="7" t="s">
        <v>587</v>
      </c>
      <c r="K1812" s="7" t="s">
        <v>482</v>
      </c>
      <c r="L1812" s="7" t="s">
        <v>20</v>
      </c>
      <c r="M1812" s="7" t="s">
        <v>15803</v>
      </c>
      <c r="N1812" s="7" t="s">
        <v>15803</v>
      </c>
    </row>
    <row r="1813" ht="22.5" customHeight="1">
      <c r="A1813" s="7" t="s">
        <v>15804</v>
      </c>
      <c r="B1813" s="7" t="s">
        <v>2548</v>
      </c>
      <c r="C1813" s="7"/>
      <c r="D1813" s="7" t="s">
        <v>2545</v>
      </c>
      <c r="E1813" s="7" t="s">
        <v>8758</v>
      </c>
      <c r="F1813" s="7" t="s">
        <v>15805</v>
      </c>
      <c r="G1813" s="296" t="s">
        <v>15806</v>
      </c>
      <c r="I1813" s="7"/>
      <c r="J1813" s="7" t="s">
        <v>587</v>
      </c>
      <c r="K1813" s="7" t="s">
        <v>482</v>
      </c>
      <c r="L1813" s="7" t="s">
        <v>22</v>
      </c>
      <c r="M1813" s="7" t="s">
        <v>15807</v>
      </c>
      <c r="N1813" s="7" t="s">
        <v>15807</v>
      </c>
    </row>
    <row r="1814" ht="22.5" customHeight="1">
      <c r="A1814" s="7" t="s">
        <v>15808</v>
      </c>
      <c r="B1814" s="7" t="s">
        <v>2548</v>
      </c>
      <c r="C1814" s="7"/>
      <c r="D1814" s="7" t="s">
        <v>2545</v>
      </c>
      <c r="E1814" s="7" t="s">
        <v>8758</v>
      </c>
      <c r="F1814" s="7" t="s">
        <v>15809</v>
      </c>
      <c r="G1814" s="296" t="s">
        <v>15810</v>
      </c>
      <c r="I1814" s="7"/>
      <c r="J1814" s="7" t="s">
        <v>587</v>
      </c>
      <c r="K1814" s="7" t="s">
        <v>482</v>
      </c>
      <c r="L1814" s="7" t="s">
        <v>23</v>
      </c>
      <c r="M1814" s="7" t="s">
        <v>15811</v>
      </c>
      <c r="N1814" s="7" t="s">
        <v>15811</v>
      </c>
    </row>
    <row r="1815" ht="22.5" customHeight="1">
      <c r="A1815" s="7" t="s">
        <v>15812</v>
      </c>
      <c r="B1815" s="7" t="s">
        <v>2548</v>
      </c>
      <c r="C1815" s="7"/>
      <c r="D1815" s="7" t="s">
        <v>2545</v>
      </c>
      <c r="E1815" s="7" t="s">
        <v>8758</v>
      </c>
      <c r="F1815" s="7" t="s">
        <v>15813</v>
      </c>
      <c r="G1815" s="296" t="s">
        <v>15814</v>
      </c>
      <c r="I1815" s="7"/>
      <c r="J1815" s="7" t="s">
        <v>587</v>
      </c>
      <c r="K1815" s="7" t="s">
        <v>482</v>
      </c>
      <c r="L1815" s="7" t="s">
        <v>26</v>
      </c>
      <c r="M1815" s="7" t="s">
        <v>15815</v>
      </c>
      <c r="N1815" s="7" t="s">
        <v>15815</v>
      </c>
    </row>
    <row r="1816" ht="22.5" customHeight="1">
      <c r="A1816" s="7" t="s">
        <v>15816</v>
      </c>
      <c r="B1816" s="7" t="s">
        <v>2548</v>
      </c>
      <c r="C1816" s="7"/>
      <c r="D1816" s="7" t="s">
        <v>2545</v>
      </c>
      <c r="E1816" s="7" t="s">
        <v>8758</v>
      </c>
      <c r="F1816" s="7" t="s">
        <v>15817</v>
      </c>
      <c r="G1816" s="296" t="s">
        <v>15818</v>
      </c>
      <c r="I1816" s="7"/>
      <c r="J1816" s="7" t="s">
        <v>587</v>
      </c>
      <c r="K1816" s="7" t="s">
        <v>482</v>
      </c>
      <c r="L1816" s="7" t="s">
        <v>28</v>
      </c>
      <c r="M1816" s="7" t="s">
        <v>15819</v>
      </c>
      <c r="N1816" s="7" t="s">
        <v>15819</v>
      </c>
    </row>
    <row r="1817" ht="22.5" customHeight="1">
      <c r="A1817" s="7" t="s">
        <v>15820</v>
      </c>
      <c r="B1817" s="7" t="s">
        <v>2548</v>
      </c>
      <c r="C1817" s="7"/>
      <c r="D1817" s="7" t="s">
        <v>2545</v>
      </c>
      <c r="E1817" s="7" t="s">
        <v>8758</v>
      </c>
      <c r="F1817" s="7" t="s">
        <v>15821</v>
      </c>
      <c r="G1817" s="296" t="s">
        <v>15822</v>
      </c>
      <c r="I1817" s="7"/>
      <c r="J1817" s="7" t="s">
        <v>587</v>
      </c>
      <c r="K1817" s="7" t="s">
        <v>482</v>
      </c>
      <c r="L1817" s="7" t="s">
        <v>29</v>
      </c>
      <c r="M1817" s="7" t="s">
        <v>15823</v>
      </c>
      <c r="N1817" s="7" t="s">
        <v>15823</v>
      </c>
    </row>
    <row r="1818" ht="22.5" customHeight="1">
      <c r="A1818" s="7" t="s">
        <v>15824</v>
      </c>
      <c r="B1818" s="7" t="s">
        <v>2548</v>
      </c>
      <c r="C1818" s="7"/>
      <c r="D1818" s="7" t="s">
        <v>2545</v>
      </c>
      <c r="E1818" s="7" t="s">
        <v>8758</v>
      </c>
      <c r="F1818" s="7" t="s">
        <v>15825</v>
      </c>
      <c r="G1818" s="296" t="s">
        <v>15826</v>
      </c>
      <c r="I1818" s="7"/>
      <c r="J1818" s="7" t="s">
        <v>587</v>
      </c>
      <c r="K1818" s="7" t="s">
        <v>482</v>
      </c>
      <c r="L1818" s="7" t="s">
        <v>30</v>
      </c>
      <c r="M1818" s="7" t="s">
        <v>15827</v>
      </c>
      <c r="N1818" s="7" t="s">
        <v>15827</v>
      </c>
    </row>
    <row r="1819" ht="22.5" customHeight="1">
      <c r="A1819" s="7" t="s">
        <v>15828</v>
      </c>
      <c r="B1819" s="7" t="s">
        <v>2548</v>
      </c>
      <c r="C1819" s="7"/>
      <c r="D1819" s="7" t="s">
        <v>2545</v>
      </c>
      <c r="E1819" s="7" t="s">
        <v>8746</v>
      </c>
      <c r="F1819" s="7" t="s">
        <v>15829</v>
      </c>
      <c r="G1819" s="296" t="s">
        <v>15830</v>
      </c>
      <c r="I1819" s="7"/>
      <c r="J1819" s="7" t="s">
        <v>48</v>
      </c>
      <c r="K1819" s="7" t="s">
        <v>1164</v>
      </c>
      <c r="L1819" s="7" t="s">
        <v>10</v>
      </c>
      <c r="M1819" s="7" t="s">
        <v>15831</v>
      </c>
      <c r="N1819" s="7" t="s">
        <v>15831</v>
      </c>
    </row>
    <row r="1820" ht="22.5" customHeight="1">
      <c r="A1820" s="7" t="s">
        <v>15832</v>
      </c>
      <c r="B1820" s="7" t="s">
        <v>2548</v>
      </c>
      <c r="C1820" s="7"/>
      <c r="D1820" s="7" t="s">
        <v>2545</v>
      </c>
      <c r="E1820" s="7" t="s">
        <v>8746</v>
      </c>
      <c r="F1820" s="7" t="s">
        <v>15833</v>
      </c>
      <c r="G1820" s="296" t="s">
        <v>15834</v>
      </c>
      <c r="I1820" s="7"/>
      <c r="J1820" s="7" t="s">
        <v>48</v>
      </c>
      <c r="K1820" s="7" t="s">
        <v>1164</v>
      </c>
      <c r="L1820" s="7" t="s">
        <v>12</v>
      </c>
      <c r="M1820" s="7" t="s">
        <v>15835</v>
      </c>
      <c r="N1820" s="7" t="s">
        <v>15835</v>
      </c>
    </row>
    <row r="1821" ht="22.5" customHeight="1">
      <c r="A1821" s="7" t="s">
        <v>15836</v>
      </c>
      <c r="B1821" s="7" t="s">
        <v>2548</v>
      </c>
      <c r="C1821" s="7"/>
      <c r="D1821" s="7" t="s">
        <v>2545</v>
      </c>
      <c r="E1821" s="7" t="s">
        <v>8746</v>
      </c>
      <c r="F1821" s="7" t="s">
        <v>15837</v>
      </c>
      <c r="G1821" s="296" t="s">
        <v>15838</v>
      </c>
      <c r="I1821" s="7"/>
      <c r="J1821" s="7" t="s">
        <v>48</v>
      </c>
      <c r="K1821" s="7" t="s">
        <v>1164</v>
      </c>
      <c r="L1821" s="7" t="s">
        <v>14</v>
      </c>
      <c r="M1821" s="7" t="s">
        <v>15839</v>
      </c>
      <c r="N1821" s="7" t="s">
        <v>15839</v>
      </c>
    </row>
    <row r="1822" ht="22.5" customHeight="1">
      <c r="A1822" s="7" t="s">
        <v>15840</v>
      </c>
      <c r="B1822" s="7" t="s">
        <v>2548</v>
      </c>
      <c r="C1822" s="7"/>
      <c r="D1822" s="7" t="s">
        <v>2545</v>
      </c>
      <c r="E1822" s="7" t="s">
        <v>8746</v>
      </c>
      <c r="F1822" s="7" t="s">
        <v>15841</v>
      </c>
      <c r="G1822" s="296" t="s">
        <v>15842</v>
      </c>
      <c r="I1822" s="7"/>
      <c r="J1822" s="7" t="s">
        <v>48</v>
      </c>
      <c r="K1822" s="7" t="s">
        <v>1164</v>
      </c>
      <c r="L1822" s="7" t="s">
        <v>17</v>
      </c>
      <c r="M1822" s="7" t="s">
        <v>15843</v>
      </c>
      <c r="N1822" s="7" t="s">
        <v>15843</v>
      </c>
    </row>
    <row r="1823" ht="22.5" customHeight="1">
      <c r="A1823" s="7" t="s">
        <v>15844</v>
      </c>
      <c r="B1823" s="7" t="s">
        <v>2548</v>
      </c>
      <c r="C1823" s="7"/>
      <c r="D1823" s="7" t="s">
        <v>2545</v>
      </c>
      <c r="E1823" s="7" t="s">
        <v>8746</v>
      </c>
      <c r="F1823" s="7" t="s">
        <v>15845</v>
      </c>
      <c r="G1823" s="296" t="s">
        <v>15846</v>
      </c>
      <c r="I1823" s="7"/>
      <c r="J1823" s="7" t="s">
        <v>48</v>
      </c>
      <c r="K1823" s="7" t="s">
        <v>1164</v>
      </c>
      <c r="L1823" s="7" t="s">
        <v>18</v>
      </c>
      <c r="M1823" s="7" t="s">
        <v>15847</v>
      </c>
      <c r="N1823" s="7" t="s">
        <v>15847</v>
      </c>
    </row>
    <row r="1824" ht="22.5" customHeight="1">
      <c r="A1824" s="7" t="s">
        <v>15848</v>
      </c>
      <c r="B1824" s="7" t="s">
        <v>2548</v>
      </c>
      <c r="C1824" s="7"/>
      <c r="D1824" s="7" t="s">
        <v>2545</v>
      </c>
      <c r="E1824" s="7" t="s">
        <v>8746</v>
      </c>
      <c r="F1824" s="7" t="s">
        <v>15849</v>
      </c>
      <c r="G1824" s="296" t="s">
        <v>15850</v>
      </c>
      <c r="I1824" s="7"/>
      <c r="J1824" s="7" t="s">
        <v>48</v>
      </c>
      <c r="K1824" s="7" t="s">
        <v>1164</v>
      </c>
      <c r="L1824" s="7" t="s">
        <v>19</v>
      </c>
      <c r="M1824" s="7" t="s">
        <v>15851</v>
      </c>
      <c r="N1824" s="7" t="s">
        <v>15851</v>
      </c>
    </row>
    <row r="1825" ht="22.5" customHeight="1">
      <c r="A1825" s="7" t="s">
        <v>15852</v>
      </c>
      <c r="B1825" s="7" t="s">
        <v>2548</v>
      </c>
      <c r="C1825" s="7"/>
      <c r="D1825" s="7" t="s">
        <v>2545</v>
      </c>
      <c r="E1825" s="7" t="s">
        <v>8746</v>
      </c>
      <c r="F1825" s="7" t="s">
        <v>15853</v>
      </c>
      <c r="G1825" s="296" t="s">
        <v>15854</v>
      </c>
      <c r="I1825" s="7"/>
      <c r="J1825" s="7" t="s">
        <v>48</v>
      </c>
      <c r="K1825" s="7" t="s">
        <v>1164</v>
      </c>
      <c r="L1825" s="7" t="s">
        <v>20</v>
      </c>
      <c r="M1825" s="7" t="s">
        <v>15855</v>
      </c>
      <c r="N1825" s="7" t="s">
        <v>15855</v>
      </c>
    </row>
    <row r="1826" ht="22.5" customHeight="1">
      <c r="A1826" s="7" t="s">
        <v>15856</v>
      </c>
      <c r="B1826" s="7" t="s">
        <v>2548</v>
      </c>
      <c r="C1826" s="7"/>
      <c r="D1826" s="7" t="s">
        <v>2545</v>
      </c>
      <c r="E1826" s="7" t="s">
        <v>8746</v>
      </c>
      <c r="F1826" s="7" t="s">
        <v>15857</v>
      </c>
      <c r="G1826" s="296" t="s">
        <v>15858</v>
      </c>
      <c r="I1826" s="7"/>
      <c r="J1826" s="7" t="s">
        <v>48</v>
      </c>
      <c r="K1826" s="7" t="s">
        <v>1164</v>
      </c>
      <c r="L1826" s="7" t="s">
        <v>22</v>
      </c>
      <c r="M1826" s="7" t="s">
        <v>15859</v>
      </c>
      <c r="N1826" s="7" t="s">
        <v>15859</v>
      </c>
    </row>
    <row r="1827" ht="22.5" customHeight="1">
      <c r="A1827" s="7" t="s">
        <v>15860</v>
      </c>
      <c r="B1827" s="7" t="s">
        <v>2548</v>
      </c>
      <c r="C1827" s="7"/>
      <c r="D1827" s="7" t="s">
        <v>2545</v>
      </c>
      <c r="E1827" s="7" t="s">
        <v>8746</v>
      </c>
      <c r="F1827" s="7" t="s">
        <v>15861</v>
      </c>
      <c r="G1827" s="296" t="s">
        <v>15862</v>
      </c>
      <c r="I1827" s="7"/>
      <c r="J1827" s="7" t="s">
        <v>48</v>
      </c>
      <c r="K1827" s="7" t="s">
        <v>1164</v>
      </c>
      <c r="L1827" s="7" t="s">
        <v>23</v>
      </c>
      <c r="M1827" s="7" t="s">
        <v>15863</v>
      </c>
      <c r="N1827" s="7" t="s">
        <v>15863</v>
      </c>
    </row>
    <row r="1828" ht="22.5" customHeight="1">
      <c r="A1828" s="7" t="s">
        <v>15864</v>
      </c>
      <c r="B1828" s="7" t="s">
        <v>2548</v>
      </c>
      <c r="C1828" s="7"/>
      <c r="D1828" s="7" t="s">
        <v>2545</v>
      </c>
      <c r="E1828" s="7" t="s">
        <v>8746</v>
      </c>
      <c r="F1828" s="7" t="s">
        <v>15865</v>
      </c>
      <c r="G1828" s="296" t="s">
        <v>15866</v>
      </c>
      <c r="I1828" s="7"/>
      <c r="J1828" s="7" t="s">
        <v>48</v>
      </c>
      <c r="K1828" s="7" t="s">
        <v>1164</v>
      </c>
      <c r="L1828" s="7" t="s">
        <v>26</v>
      </c>
      <c r="M1828" s="7" t="s">
        <v>15867</v>
      </c>
      <c r="N1828" s="7" t="s">
        <v>15867</v>
      </c>
    </row>
    <row r="1829" ht="22.5" customHeight="1">
      <c r="A1829" s="7" t="s">
        <v>15868</v>
      </c>
      <c r="B1829" s="7" t="s">
        <v>2548</v>
      </c>
      <c r="C1829" s="7"/>
      <c r="D1829" s="7" t="s">
        <v>2545</v>
      </c>
      <c r="E1829" s="7" t="s">
        <v>8746</v>
      </c>
      <c r="F1829" s="7" t="s">
        <v>15869</v>
      </c>
      <c r="G1829" s="296" t="s">
        <v>15870</v>
      </c>
      <c r="I1829" s="7"/>
      <c r="J1829" s="7" t="s">
        <v>48</v>
      </c>
      <c r="K1829" s="7" t="s">
        <v>1164</v>
      </c>
      <c r="L1829" s="7" t="s">
        <v>28</v>
      </c>
      <c r="M1829" s="7" t="s">
        <v>15871</v>
      </c>
      <c r="N1829" s="7" t="s">
        <v>15871</v>
      </c>
    </row>
    <row r="1830" ht="22.5" customHeight="1">
      <c r="A1830" s="7" t="s">
        <v>15872</v>
      </c>
      <c r="B1830" s="7" t="s">
        <v>2548</v>
      </c>
      <c r="C1830" s="7"/>
      <c r="D1830" s="7" t="s">
        <v>2545</v>
      </c>
      <c r="E1830" s="7" t="s">
        <v>8746</v>
      </c>
      <c r="F1830" s="7" t="s">
        <v>15873</v>
      </c>
      <c r="G1830" s="296" t="s">
        <v>15874</v>
      </c>
      <c r="I1830" s="7"/>
      <c r="J1830" s="7" t="s">
        <v>48</v>
      </c>
      <c r="K1830" s="7" t="s">
        <v>1164</v>
      </c>
      <c r="L1830" s="7" t="s">
        <v>29</v>
      </c>
      <c r="M1830" s="7" t="s">
        <v>15875</v>
      </c>
      <c r="N1830" s="7" t="s">
        <v>15875</v>
      </c>
    </row>
    <row r="1831" ht="22.5" customHeight="1">
      <c r="A1831" s="7" t="s">
        <v>15876</v>
      </c>
      <c r="B1831" s="7" t="s">
        <v>2548</v>
      </c>
      <c r="C1831" s="7"/>
      <c r="D1831" s="7" t="s">
        <v>2545</v>
      </c>
      <c r="E1831" s="7" t="s">
        <v>8735</v>
      </c>
      <c r="F1831" s="7" t="s">
        <v>15877</v>
      </c>
      <c r="G1831" s="296" t="s">
        <v>15878</v>
      </c>
      <c r="I1831" s="7"/>
      <c r="J1831" s="7" t="s">
        <v>160</v>
      </c>
      <c r="K1831" s="7" t="s">
        <v>123</v>
      </c>
      <c r="L1831" s="7" t="s">
        <v>10</v>
      </c>
      <c r="M1831" s="7" t="s">
        <v>15879</v>
      </c>
      <c r="N1831" s="7" t="s">
        <v>15879</v>
      </c>
    </row>
    <row r="1832" ht="22.5" customHeight="1">
      <c r="A1832" s="7" t="s">
        <v>15880</v>
      </c>
      <c r="B1832" s="7" t="s">
        <v>2548</v>
      </c>
      <c r="C1832" s="7"/>
      <c r="D1832" s="7" t="s">
        <v>2545</v>
      </c>
      <c r="E1832" s="7" t="s">
        <v>8735</v>
      </c>
      <c r="F1832" s="7" t="s">
        <v>15881</v>
      </c>
      <c r="G1832" s="296" t="s">
        <v>15882</v>
      </c>
      <c r="I1832" s="7"/>
      <c r="J1832" s="7" t="s">
        <v>160</v>
      </c>
      <c r="K1832" s="7" t="s">
        <v>123</v>
      </c>
      <c r="L1832" s="7" t="s">
        <v>12</v>
      </c>
      <c r="M1832" s="7" t="s">
        <v>15883</v>
      </c>
      <c r="N1832" s="7" t="s">
        <v>15883</v>
      </c>
    </row>
    <row r="1833" ht="22.5" customHeight="1">
      <c r="A1833" s="7" t="s">
        <v>15884</v>
      </c>
      <c r="B1833" s="7" t="s">
        <v>2548</v>
      </c>
      <c r="C1833" s="7"/>
      <c r="D1833" s="7" t="s">
        <v>2545</v>
      </c>
      <c r="E1833" s="7" t="s">
        <v>8735</v>
      </c>
      <c r="F1833" s="7" t="s">
        <v>15885</v>
      </c>
      <c r="G1833" s="296" t="s">
        <v>15886</v>
      </c>
      <c r="I1833" s="7"/>
      <c r="J1833" s="7" t="s">
        <v>160</v>
      </c>
      <c r="K1833" s="7" t="s">
        <v>123</v>
      </c>
      <c r="L1833" s="7" t="s">
        <v>13</v>
      </c>
      <c r="M1833" s="7" t="s">
        <v>15887</v>
      </c>
      <c r="N1833" s="7" t="s">
        <v>15887</v>
      </c>
    </row>
    <row r="1834" ht="22.5" customHeight="1">
      <c r="A1834" s="7" t="s">
        <v>15888</v>
      </c>
      <c r="B1834" s="7" t="s">
        <v>2548</v>
      </c>
      <c r="C1834" s="7"/>
      <c r="D1834" s="7" t="s">
        <v>2545</v>
      </c>
      <c r="E1834" s="7" t="s">
        <v>8735</v>
      </c>
      <c r="F1834" s="7" t="s">
        <v>15889</v>
      </c>
      <c r="G1834" s="296" t="s">
        <v>15890</v>
      </c>
      <c r="I1834" s="7"/>
      <c r="J1834" s="7" t="s">
        <v>160</v>
      </c>
      <c r="K1834" s="7" t="s">
        <v>123</v>
      </c>
      <c r="L1834" s="7" t="s">
        <v>14</v>
      </c>
      <c r="M1834" s="7" t="s">
        <v>15891</v>
      </c>
      <c r="N1834" s="7" t="s">
        <v>15891</v>
      </c>
    </row>
    <row r="1835" ht="22.5" customHeight="1">
      <c r="A1835" s="7" t="s">
        <v>15892</v>
      </c>
      <c r="B1835" s="7" t="s">
        <v>2548</v>
      </c>
      <c r="C1835" s="7"/>
      <c r="D1835" s="7" t="s">
        <v>2545</v>
      </c>
      <c r="E1835" s="7" t="s">
        <v>8735</v>
      </c>
      <c r="F1835" s="7" t="s">
        <v>15893</v>
      </c>
      <c r="G1835" s="296" t="s">
        <v>15894</v>
      </c>
      <c r="I1835" s="7"/>
      <c r="J1835" s="7" t="s">
        <v>160</v>
      </c>
      <c r="K1835" s="7" t="s">
        <v>123</v>
      </c>
      <c r="L1835" s="7" t="s">
        <v>17</v>
      </c>
      <c r="M1835" s="7" t="s">
        <v>15895</v>
      </c>
      <c r="N1835" s="7" t="s">
        <v>15895</v>
      </c>
    </row>
    <row r="1836" ht="22.5" customHeight="1">
      <c r="A1836" s="7" t="s">
        <v>15896</v>
      </c>
      <c r="B1836" s="7" t="s">
        <v>2548</v>
      </c>
      <c r="C1836" s="7"/>
      <c r="D1836" s="7" t="s">
        <v>2545</v>
      </c>
      <c r="E1836" s="7" t="s">
        <v>8735</v>
      </c>
      <c r="F1836" s="7" t="s">
        <v>15897</v>
      </c>
      <c r="G1836" s="296" t="s">
        <v>15898</v>
      </c>
      <c r="I1836" s="7"/>
      <c r="J1836" s="7" t="s">
        <v>160</v>
      </c>
      <c r="K1836" s="7" t="s">
        <v>123</v>
      </c>
      <c r="L1836" s="7" t="s">
        <v>18</v>
      </c>
      <c r="M1836" s="7" t="s">
        <v>15899</v>
      </c>
      <c r="N1836" s="7" t="s">
        <v>15899</v>
      </c>
    </row>
    <row r="1837" ht="22.5" customHeight="1">
      <c r="A1837" s="7" t="s">
        <v>15900</v>
      </c>
      <c r="B1837" s="7" t="s">
        <v>2548</v>
      </c>
      <c r="C1837" s="7"/>
      <c r="D1837" s="7" t="s">
        <v>2545</v>
      </c>
      <c r="E1837" s="7" t="s">
        <v>8735</v>
      </c>
      <c r="F1837" s="7" t="s">
        <v>15901</v>
      </c>
      <c r="G1837" s="296" t="s">
        <v>15902</v>
      </c>
      <c r="I1837" s="7"/>
      <c r="J1837" s="7" t="s">
        <v>160</v>
      </c>
      <c r="K1837" s="7" t="s">
        <v>123</v>
      </c>
      <c r="L1837" s="7" t="s">
        <v>19</v>
      </c>
      <c r="M1837" s="7" t="s">
        <v>15903</v>
      </c>
      <c r="N1837" s="7" t="s">
        <v>15903</v>
      </c>
    </row>
    <row r="1838" ht="22.5" customHeight="1">
      <c r="A1838" s="7" t="s">
        <v>15904</v>
      </c>
      <c r="B1838" s="7" t="s">
        <v>2548</v>
      </c>
      <c r="C1838" s="7"/>
      <c r="D1838" s="7" t="s">
        <v>2545</v>
      </c>
      <c r="E1838" s="7" t="s">
        <v>8735</v>
      </c>
      <c r="F1838" s="7" t="s">
        <v>15905</v>
      </c>
      <c r="G1838" s="296" t="s">
        <v>15906</v>
      </c>
      <c r="I1838" s="7"/>
      <c r="J1838" s="7" t="s">
        <v>160</v>
      </c>
      <c r="K1838" s="7" t="s">
        <v>123</v>
      </c>
      <c r="L1838" s="7" t="s">
        <v>20</v>
      </c>
      <c r="M1838" s="7" t="s">
        <v>15907</v>
      </c>
      <c r="N1838" s="7" t="s">
        <v>15907</v>
      </c>
    </row>
    <row r="1839" ht="22.5" customHeight="1">
      <c r="A1839" s="7" t="s">
        <v>15908</v>
      </c>
      <c r="B1839" s="7" t="s">
        <v>2548</v>
      </c>
      <c r="C1839" s="7"/>
      <c r="D1839" s="7" t="s">
        <v>2545</v>
      </c>
      <c r="E1839" s="7" t="s">
        <v>8735</v>
      </c>
      <c r="F1839" s="7" t="s">
        <v>15909</v>
      </c>
      <c r="G1839" s="296" t="s">
        <v>15910</v>
      </c>
      <c r="I1839" s="7"/>
      <c r="J1839" s="7" t="s">
        <v>160</v>
      </c>
      <c r="K1839" s="7" t="s">
        <v>123</v>
      </c>
      <c r="L1839" s="7" t="s">
        <v>22</v>
      </c>
      <c r="M1839" s="7" t="s">
        <v>15911</v>
      </c>
      <c r="N1839" s="7" t="s">
        <v>15911</v>
      </c>
    </row>
    <row r="1840" ht="22.5" customHeight="1">
      <c r="A1840" s="7" t="s">
        <v>15912</v>
      </c>
      <c r="B1840" s="7" t="s">
        <v>2548</v>
      </c>
      <c r="C1840" s="7"/>
      <c r="D1840" s="7" t="s">
        <v>2545</v>
      </c>
      <c r="E1840" s="7" t="s">
        <v>8735</v>
      </c>
      <c r="F1840" s="7" t="s">
        <v>15913</v>
      </c>
      <c r="G1840" s="296" t="s">
        <v>15914</v>
      </c>
      <c r="I1840" s="7"/>
      <c r="J1840" s="7" t="s">
        <v>160</v>
      </c>
      <c r="K1840" s="7" t="s">
        <v>123</v>
      </c>
      <c r="L1840" s="7" t="s">
        <v>24</v>
      </c>
      <c r="M1840" s="7" t="s">
        <v>15915</v>
      </c>
      <c r="N1840" s="7" t="s">
        <v>15915</v>
      </c>
    </row>
    <row r="1841" ht="22.5" customHeight="1">
      <c r="A1841" s="7" t="s">
        <v>15916</v>
      </c>
      <c r="B1841" s="7" t="s">
        <v>2548</v>
      </c>
      <c r="C1841" s="7"/>
      <c r="D1841" s="7" t="s">
        <v>2545</v>
      </c>
      <c r="E1841" s="7" t="s">
        <v>8735</v>
      </c>
      <c r="F1841" s="7" t="s">
        <v>15917</v>
      </c>
      <c r="G1841" s="296" t="s">
        <v>15918</v>
      </c>
      <c r="I1841" s="7"/>
      <c r="J1841" s="7" t="s">
        <v>160</v>
      </c>
      <c r="K1841" s="7" t="s">
        <v>123</v>
      </c>
      <c r="L1841" s="7" t="s">
        <v>26</v>
      </c>
      <c r="M1841" s="7" t="s">
        <v>15919</v>
      </c>
      <c r="N1841" s="7" t="s">
        <v>15919</v>
      </c>
    </row>
    <row r="1842" ht="22.5" customHeight="1">
      <c r="A1842" s="7" t="s">
        <v>15920</v>
      </c>
      <c r="B1842" s="7" t="s">
        <v>2548</v>
      </c>
      <c r="C1842" s="7"/>
      <c r="D1842" s="7" t="s">
        <v>2545</v>
      </c>
      <c r="E1842" s="7" t="s">
        <v>8735</v>
      </c>
      <c r="F1842" s="7" t="s">
        <v>15921</v>
      </c>
      <c r="G1842" s="296" t="s">
        <v>15922</v>
      </c>
      <c r="I1842" s="7"/>
      <c r="J1842" s="7" t="s">
        <v>160</v>
      </c>
      <c r="K1842" s="7" t="s">
        <v>123</v>
      </c>
      <c r="L1842" s="7" t="s">
        <v>28</v>
      </c>
      <c r="M1842" s="7" t="s">
        <v>15923</v>
      </c>
      <c r="N1842" s="7" t="s">
        <v>15923</v>
      </c>
    </row>
    <row r="1843" ht="22.5" customHeight="1">
      <c r="A1843" s="7" t="s">
        <v>15924</v>
      </c>
      <c r="B1843" s="7" t="s">
        <v>2548</v>
      </c>
      <c r="C1843" s="7"/>
      <c r="D1843" s="7" t="s">
        <v>2545</v>
      </c>
      <c r="E1843" s="7" t="s">
        <v>8735</v>
      </c>
      <c r="F1843" s="7" t="s">
        <v>15925</v>
      </c>
      <c r="G1843" s="296" t="s">
        <v>15926</v>
      </c>
      <c r="I1843" s="7"/>
      <c r="J1843" s="7" t="s">
        <v>160</v>
      </c>
      <c r="K1843" s="7" t="s">
        <v>123</v>
      </c>
      <c r="L1843" s="7" t="s">
        <v>29</v>
      </c>
      <c r="M1843" s="7" t="s">
        <v>15927</v>
      </c>
      <c r="N1843" s="7" t="s">
        <v>15927</v>
      </c>
    </row>
    <row r="1844" ht="22.5" customHeight="1">
      <c r="A1844" s="7" t="s">
        <v>15928</v>
      </c>
      <c r="B1844" s="7" t="s">
        <v>2548</v>
      </c>
      <c r="C1844" s="7"/>
      <c r="D1844" s="7" t="s">
        <v>2545</v>
      </c>
      <c r="E1844" s="7" t="s">
        <v>8722</v>
      </c>
      <c r="F1844" s="7" t="s">
        <v>15929</v>
      </c>
      <c r="G1844" s="296" t="s">
        <v>15930</v>
      </c>
      <c r="I1844" s="7"/>
      <c r="J1844" s="7" t="s">
        <v>81</v>
      </c>
      <c r="K1844" s="7" t="s">
        <v>136</v>
      </c>
      <c r="L1844" s="7" t="s">
        <v>10</v>
      </c>
      <c r="M1844" s="7" t="s">
        <v>15931</v>
      </c>
      <c r="N1844" s="7" t="s">
        <v>15931</v>
      </c>
    </row>
    <row r="1845" ht="22.5" customHeight="1">
      <c r="A1845" s="7" t="s">
        <v>15932</v>
      </c>
      <c r="B1845" s="7" t="s">
        <v>2548</v>
      </c>
      <c r="C1845" s="7"/>
      <c r="D1845" s="7" t="s">
        <v>2545</v>
      </c>
      <c r="E1845" s="7" t="s">
        <v>8722</v>
      </c>
      <c r="F1845" s="7" t="s">
        <v>15933</v>
      </c>
      <c r="G1845" s="296" t="s">
        <v>15934</v>
      </c>
      <c r="I1845" s="7"/>
      <c r="J1845" s="7" t="s">
        <v>81</v>
      </c>
      <c r="K1845" s="7" t="s">
        <v>136</v>
      </c>
      <c r="L1845" s="7" t="s">
        <v>12</v>
      </c>
      <c r="M1845" s="7" t="s">
        <v>15935</v>
      </c>
      <c r="N1845" s="7" t="s">
        <v>15935</v>
      </c>
    </row>
    <row r="1846" ht="22.5" customHeight="1">
      <c r="A1846" s="7" t="s">
        <v>15936</v>
      </c>
      <c r="B1846" s="7" t="s">
        <v>2548</v>
      </c>
      <c r="C1846" s="7"/>
      <c r="D1846" s="7" t="s">
        <v>2545</v>
      </c>
      <c r="E1846" s="7" t="s">
        <v>8722</v>
      </c>
      <c r="F1846" s="7" t="s">
        <v>15937</v>
      </c>
      <c r="G1846" s="296" t="s">
        <v>15938</v>
      </c>
      <c r="I1846" s="7"/>
      <c r="J1846" s="7" t="s">
        <v>81</v>
      </c>
      <c r="K1846" s="7" t="s">
        <v>136</v>
      </c>
      <c r="L1846" s="7" t="s">
        <v>14</v>
      </c>
      <c r="M1846" s="7" t="s">
        <v>15939</v>
      </c>
      <c r="N1846" s="7" t="s">
        <v>15939</v>
      </c>
    </row>
    <row r="1847" ht="22.5" customHeight="1">
      <c r="A1847" s="7" t="s">
        <v>15940</v>
      </c>
      <c r="B1847" s="7" t="s">
        <v>2548</v>
      </c>
      <c r="C1847" s="7"/>
      <c r="D1847" s="7" t="s">
        <v>2545</v>
      </c>
      <c r="E1847" s="7" t="s">
        <v>8722</v>
      </c>
      <c r="F1847" s="7" t="s">
        <v>15941</v>
      </c>
      <c r="G1847" s="296" t="s">
        <v>15942</v>
      </c>
      <c r="I1847" s="7"/>
      <c r="J1847" s="7" t="s">
        <v>81</v>
      </c>
      <c r="K1847" s="7" t="s">
        <v>136</v>
      </c>
      <c r="L1847" s="7" t="s">
        <v>17</v>
      </c>
      <c r="M1847" s="7" t="s">
        <v>15943</v>
      </c>
      <c r="N1847" s="7" t="s">
        <v>15943</v>
      </c>
    </row>
    <row r="1848" ht="22.5" customHeight="1">
      <c r="A1848" s="7" t="s">
        <v>15944</v>
      </c>
      <c r="B1848" s="7" t="s">
        <v>2548</v>
      </c>
      <c r="C1848" s="7"/>
      <c r="D1848" s="7" t="s">
        <v>2545</v>
      </c>
      <c r="E1848" s="7" t="s">
        <v>8722</v>
      </c>
      <c r="F1848" s="7" t="s">
        <v>15945</v>
      </c>
      <c r="G1848" s="296" t="s">
        <v>15946</v>
      </c>
      <c r="I1848" s="7"/>
      <c r="J1848" s="7" t="s">
        <v>81</v>
      </c>
      <c r="K1848" s="7" t="s">
        <v>136</v>
      </c>
      <c r="L1848" s="7" t="s">
        <v>18</v>
      </c>
      <c r="M1848" s="7" t="s">
        <v>15947</v>
      </c>
      <c r="N1848" s="7" t="s">
        <v>15947</v>
      </c>
    </row>
    <row r="1849" ht="22.5" customHeight="1">
      <c r="A1849" s="7" t="s">
        <v>15948</v>
      </c>
      <c r="B1849" s="7" t="s">
        <v>2548</v>
      </c>
      <c r="C1849" s="7"/>
      <c r="D1849" s="7" t="s">
        <v>2545</v>
      </c>
      <c r="E1849" s="7" t="s">
        <v>8722</v>
      </c>
      <c r="F1849" s="7" t="s">
        <v>15949</v>
      </c>
      <c r="G1849" s="296" t="s">
        <v>15950</v>
      </c>
      <c r="I1849" s="7"/>
      <c r="J1849" s="7" t="s">
        <v>81</v>
      </c>
      <c r="K1849" s="7" t="s">
        <v>136</v>
      </c>
      <c r="L1849" s="7" t="s">
        <v>19</v>
      </c>
      <c r="M1849" s="7" t="s">
        <v>15951</v>
      </c>
      <c r="N1849" s="7" t="s">
        <v>15951</v>
      </c>
    </row>
    <row r="1850" ht="22.5" customHeight="1">
      <c r="A1850" s="7" t="s">
        <v>15952</v>
      </c>
      <c r="B1850" s="7" t="s">
        <v>2548</v>
      </c>
      <c r="C1850" s="7"/>
      <c r="D1850" s="7" t="s">
        <v>2545</v>
      </c>
      <c r="E1850" s="7" t="s">
        <v>8722</v>
      </c>
      <c r="F1850" s="7" t="s">
        <v>15953</v>
      </c>
      <c r="G1850" s="296" t="s">
        <v>15954</v>
      </c>
      <c r="I1850" s="7"/>
      <c r="J1850" s="7" t="s">
        <v>81</v>
      </c>
      <c r="K1850" s="7" t="s">
        <v>136</v>
      </c>
      <c r="L1850" s="7" t="s">
        <v>20</v>
      </c>
      <c r="M1850" s="7" t="s">
        <v>15955</v>
      </c>
      <c r="N1850" s="7" t="s">
        <v>15955</v>
      </c>
    </row>
    <row r="1851" ht="22.5" customHeight="1">
      <c r="A1851" s="7" t="s">
        <v>15956</v>
      </c>
      <c r="B1851" s="7" t="s">
        <v>2548</v>
      </c>
      <c r="C1851" s="7"/>
      <c r="D1851" s="7" t="s">
        <v>2545</v>
      </c>
      <c r="E1851" s="7" t="s">
        <v>8722</v>
      </c>
      <c r="F1851" s="7" t="s">
        <v>15957</v>
      </c>
      <c r="G1851" s="296" t="s">
        <v>15958</v>
      </c>
      <c r="I1851" s="7"/>
      <c r="J1851" s="7" t="s">
        <v>81</v>
      </c>
      <c r="K1851" s="7" t="s">
        <v>136</v>
      </c>
      <c r="L1851" s="7" t="s">
        <v>22</v>
      </c>
      <c r="M1851" s="7" t="s">
        <v>15959</v>
      </c>
      <c r="N1851" s="7" t="s">
        <v>15959</v>
      </c>
    </row>
    <row r="1852" ht="22.5" customHeight="1">
      <c r="A1852" s="7" t="s">
        <v>15960</v>
      </c>
      <c r="B1852" s="7" t="s">
        <v>2548</v>
      </c>
      <c r="C1852" s="7"/>
      <c r="D1852" s="7" t="s">
        <v>2545</v>
      </c>
      <c r="E1852" s="7" t="s">
        <v>8722</v>
      </c>
      <c r="F1852" s="7" t="s">
        <v>15961</v>
      </c>
      <c r="G1852" s="296" t="s">
        <v>15962</v>
      </c>
      <c r="I1852" s="7"/>
      <c r="J1852" s="7" t="s">
        <v>81</v>
      </c>
      <c r="K1852" s="7" t="s">
        <v>136</v>
      </c>
      <c r="L1852" s="7" t="s">
        <v>23</v>
      </c>
      <c r="M1852" s="7" t="s">
        <v>15963</v>
      </c>
      <c r="N1852" s="7" t="s">
        <v>15963</v>
      </c>
    </row>
    <row r="1853" ht="22.5" customHeight="1">
      <c r="A1853" s="7" t="s">
        <v>15964</v>
      </c>
      <c r="B1853" s="7" t="s">
        <v>2548</v>
      </c>
      <c r="C1853" s="7"/>
      <c r="D1853" s="7" t="s">
        <v>2545</v>
      </c>
      <c r="E1853" s="7" t="s">
        <v>8722</v>
      </c>
      <c r="F1853" s="7" t="s">
        <v>15965</v>
      </c>
      <c r="G1853" s="296" t="s">
        <v>15966</v>
      </c>
      <c r="I1853" s="7"/>
      <c r="J1853" s="7" t="s">
        <v>81</v>
      </c>
      <c r="K1853" s="7" t="s">
        <v>136</v>
      </c>
      <c r="L1853" s="7" t="s">
        <v>26</v>
      </c>
      <c r="M1853" s="7" t="s">
        <v>15967</v>
      </c>
      <c r="N1853" s="7" t="s">
        <v>15967</v>
      </c>
    </row>
    <row r="1854" ht="22.5" customHeight="1">
      <c r="A1854" s="7" t="s">
        <v>15968</v>
      </c>
      <c r="B1854" s="7" t="s">
        <v>2548</v>
      </c>
      <c r="C1854" s="7"/>
      <c r="D1854" s="7" t="s">
        <v>2545</v>
      </c>
      <c r="E1854" s="7" t="s">
        <v>8722</v>
      </c>
      <c r="F1854" s="7" t="s">
        <v>15969</v>
      </c>
      <c r="G1854" s="296" t="s">
        <v>15970</v>
      </c>
      <c r="I1854" s="7"/>
      <c r="J1854" s="7" t="s">
        <v>81</v>
      </c>
      <c r="K1854" s="7" t="s">
        <v>136</v>
      </c>
      <c r="L1854" s="7" t="s">
        <v>28</v>
      </c>
      <c r="M1854" s="7" t="s">
        <v>15971</v>
      </c>
      <c r="N1854" s="7" t="s">
        <v>15971</v>
      </c>
    </row>
    <row r="1855" ht="22.5" customHeight="1">
      <c r="A1855" s="7" t="s">
        <v>15972</v>
      </c>
      <c r="B1855" s="7" t="s">
        <v>2548</v>
      </c>
      <c r="C1855" s="7"/>
      <c r="D1855" s="7" t="s">
        <v>2545</v>
      </c>
      <c r="E1855" s="7" t="s">
        <v>8722</v>
      </c>
      <c r="F1855" s="7" t="s">
        <v>15973</v>
      </c>
      <c r="G1855" s="296" t="s">
        <v>15974</v>
      </c>
      <c r="I1855" s="7"/>
      <c r="J1855" s="7" t="s">
        <v>81</v>
      </c>
      <c r="K1855" s="7" t="s">
        <v>136</v>
      </c>
      <c r="L1855" s="7" t="s">
        <v>29</v>
      </c>
      <c r="M1855" s="7" t="s">
        <v>15975</v>
      </c>
      <c r="N1855" s="7" t="s">
        <v>15975</v>
      </c>
    </row>
    <row r="1856" ht="22.5" customHeight="1">
      <c r="A1856" s="7" t="s">
        <v>15976</v>
      </c>
      <c r="B1856" s="7" t="s">
        <v>2548</v>
      </c>
      <c r="C1856" s="7"/>
      <c r="D1856" s="7" t="s">
        <v>2545</v>
      </c>
      <c r="E1856" s="7" t="s">
        <v>8711</v>
      </c>
      <c r="F1856" s="7" t="s">
        <v>15977</v>
      </c>
      <c r="G1856" s="296" t="s">
        <v>15978</v>
      </c>
      <c r="I1856" s="7"/>
      <c r="J1856" s="7" t="s">
        <v>174</v>
      </c>
      <c r="K1856" s="7" t="s">
        <v>233</v>
      </c>
      <c r="L1856" s="7" t="s">
        <v>10</v>
      </c>
      <c r="M1856" s="7" t="s">
        <v>15979</v>
      </c>
      <c r="N1856" s="7" t="s">
        <v>15979</v>
      </c>
    </row>
    <row r="1857" ht="22.5" customHeight="1">
      <c r="A1857" s="7" t="s">
        <v>15980</v>
      </c>
      <c r="B1857" s="7" t="s">
        <v>2548</v>
      </c>
      <c r="C1857" s="7"/>
      <c r="D1857" s="7" t="s">
        <v>2545</v>
      </c>
      <c r="E1857" s="7" t="s">
        <v>8711</v>
      </c>
      <c r="F1857" s="7" t="s">
        <v>15981</v>
      </c>
      <c r="G1857" s="296" t="s">
        <v>15982</v>
      </c>
      <c r="I1857" s="7"/>
      <c r="J1857" s="7" t="s">
        <v>174</v>
      </c>
      <c r="K1857" s="7" t="s">
        <v>233</v>
      </c>
      <c r="L1857" s="7" t="s">
        <v>12</v>
      </c>
      <c r="M1857" s="7" t="s">
        <v>15983</v>
      </c>
      <c r="N1857" s="7" t="s">
        <v>15983</v>
      </c>
    </row>
    <row r="1858" ht="22.5" customHeight="1">
      <c r="A1858" s="7" t="s">
        <v>15984</v>
      </c>
      <c r="B1858" s="7" t="s">
        <v>2548</v>
      </c>
      <c r="C1858" s="7"/>
      <c r="D1858" s="7" t="s">
        <v>2545</v>
      </c>
      <c r="E1858" s="7" t="s">
        <v>8711</v>
      </c>
      <c r="F1858" s="7" t="s">
        <v>15985</v>
      </c>
      <c r="G1858" s="296" t="s">
        <v>15986</v>
      </c>
      <c r="I1858" s="7"/>
      <c r="J1858" s="7" t="s">
        <v>174</v>
      </c>
      <c r="K1858" s="7" t="s">
        <v>233</v>
      </c>
      <c r="L1858" s="7" t="s">
        <v>13</v>
      </c>
      <c r="M1858" s="7" t="s">
        <v>15987</v>
      </c>
      <c r="N1858" s="7" t="s">
        <v>15987</v>
      </c>
    </row>
    <row r="1859" ht="22.5" customHeight="1">
      <c r="A1859" s="7" t="s">
        <v>15988</v>
      </c>
      <c r="B1859" s="7" t="s">
        <v>2548</v>
      </c>
      <c r="C1859" s="7"/>
      <c r="D1859" s="7" t="s">
        <v>2545</v>
      </c>
      <c r="E1859" s="7" t="s">
        <v>8711</v>
      </c>
      <c r="F1859" s="7" t="s">
        <v>15989</v>
      </c>
      <c r="G1859" s="296" t="s">
        <v>15990</v>
      </c>
      <c r="I1859" s="7"/>
      <c r="J1859" s="7" t="s">
        <v>174</v>
      </c>
      <c r="K1859" s="7" t="s">
        <v>233</v>
      </c>
      <c r="L1859" s="7" t="s">
        <v>14</v>
      </c>
      <c r="M1859" s="7" t="s">
        <v>15991</v>
      </c>
      <c r="N1859" s="7" t="s">
        <v>15991</v>
      </c>
    </row>
    <row r="1860" ht="22.5" customHeight="1">
      <c r="A1860" s="7" t="s">
        <v>15992</v>
      </c>
      <c r="B1860" s="7" t="s">
        <v>2548</v>
      </c>
      <c r="C1860" s="7"/>
      <c r="D1860" s="7" t="s">
        <v>2545</v>
      </c>
      <c r="E1860" s="7" t="s">
        <v>8711</v>
      </c>
      <c r="F1860" s="7" t="s">
        <v>15993</v>
      </c>
      <c r="G1860" s="296" t="s">
        <v>15994</v>
      </c>
      <c r="I1860" s="7"/>
      <c r="J1860" s="7" t="s">
        <v>174</v>
      </c>
      <c r="K1860" s="7" t="s">
        <v>233</v>
      </c>
      <c r="L1860" s="7" t="s">
        <v>17</v>
      </c>
      <c r="M1860" s="7" t="s">
        <v>15995</v>
      </c>
      <c r="N1860" s="7" t="s">
        <v>15995</v>
      </c>
    </row>
    <row r="1861" ht="22.5" customHeight="1">
      <c r="A1861" s="7" t="s">
        <v>15996</v>
      </c>
      <c r="B1861" s="7" t="s">
        <v>2548</v>
      </c>
      <c r="C1861" s="7"/>
      <c r="D1861" s="7" t="s">
        <v>2545</v>
      </c>
      <c r="E1861" s="7" t="s">
        <v>8711</v>
      </c>
      <c r="F1861" s="7" t="s">
        <v>15997</v>
      </c>
      <c r="G1861" s="296" t="s">
        <v>15998</v>
      </c>
      <c r="I1861" s="7"/>
      <c r="J1861" s="7" t="s">
        <v>174</v>
      </c>
      <c r="K1861" s="7" t="s">
        <v>233</v>
      </c>
      <c r="L1861" s="7" t="s">
        <v>18</v>
      </c>
      <c r="M1861" s="7" t="s">
        <v>15999</v>
      </c>
      <c r="N1861" s="7" t="s">
        <v>15999</v>
      </c>
    </row>
    <row r="1862" ht="22.5" customHeight="1">
      <c r="A1862" s="7" t="s">
        <v>16000</v>
      </c>
      <c r="B1862" s="7" t="s">
        <v>2548</v>
      </c>
      <c r="C1862" s="7"/>
      <c r="D1862" s="7" t="s">
        <v>2545</v>
      </c>
      <c r="E1862" s="7" t="s">
        <v>8711</v>
      </c>
      <c r="F1862" s="7" t="s">
        <v>16001</v>
      </c>
      <c r="G1862" s="296" t="s">
        <v>16002</v>
      </c>
      <c r="I1862" s="7"/>
      <c r="J1862" s="7" t="s">
        <v>174</v>
      </c>
      <c r="K1862" s="7" t="s">
        <v>233</v>
      </c>
      <c r="L1862" s="7" t="s">
        <v>19</v>
      </c>
      <c r="M1862" s="7" t="s">
        <v>16003</v>
      </c>
      <c r="N1862" s="7" t="s">
        <v>16003</v>
      </c>
    </row>
    <row r="1863" ht="22.5" customHeight="1">
      <c r="A1863" s="7" t="s">
        <v>16004</v>
      </c>
      <c r="B1863" s="7" t="s">
        <v>2548</v>
      </c>
      <c r="C1863" s="7"/>
      <c r="D1863" s="7" t="s">
        <v>2545</v>
      </c>
      <c r="E1863" s="7" t="s">
        <v>8711</v>
      </c>
      <c r="F1863" s="7" t="s">
        <v>16005</v>
      </c>
      <c r="G1863" s="296" t="s">
        <v>16006</v>
      </c>
      <c r="I1863" s="7"/>
      <c r="J1863" s="7" t="s">
        <v>174</v>
      </c>
      <c r="K1863" s="7" t="s">
        <v>233</v>
      </c>
      <c r="L1863" s="7" t="s">
        <v>20</v>
      </c>
      <c r="M1863" s="7" t="s">
        <v>16007</v>
      </c>
      <c r="N1863" s="7" t="s">
        <v>16007</v>
      </c>
    </row>
    <row r="1864" ht="22.5" customHeight="1">
      <c r="A1864" s="7" t="s">
        <v>16008</v>
      </c>
      <c r="B1864" s="7" t="s">
        <v>2548</v>
      </c>
      <c r="C1864" s="7"/>
      <c r="D1864" s="7" t="s">
        <v>2545</v>
      </c>
      <c r="E1864" s="7" t="s">
        <v>8711</v>
      </c>
      <c r="F1864" s="7" t="s">
        <v>16009</v>
      </c>
      <c r="G1864" s="296" t="s">
        <v>16010</v>
      </c>
      <c r="I1864" s="7"/>
      <c r="J1864" s="7" t="s">
        <v>174</v>
      </c>
      <c r="K1864" s="7" t="s">
        <v>233</v>
      </c>
      <c r="L1864" s="7" t="s">
        <v>22</v>
      </c>
      <c r="M1864" s="7" t="s">
        <v>16011</v>
      </c>
      <c r="N1864" s="7" t="s">
        <v>16011</v>
      </c>
    </row>
    <row r="1865" ht="22.5" customHeight="1">
      <c r="A1865" s="7" t="s">
        <v>16012</v>
      </c>
      <c r="B1865" s="7" t="s">
        <v>2548</v>
      </c>
      <c r="C1865" s="7"/>
      <c r="D1865" s="7" t="s">
        <v>2545</v>
      </c>
      <c r="E1865" s="7" t="s">
        <v>8711</v>
      </c>
      <c r="F1865" s="7" t="s">
        <v>16013</v>
      </c>
      <c r="G1865" s="296" t="s">
        <v>16014</v>
      </c>
      <c r="I1865" s="7"/>
      <c r="J1865" s="7" t="s">
        <v>174</v>
      </c>
      <c r="K1865" s="7" t="s">
        <v>233</v>
      </c>
      <c r="L1865" s="7" t="s">
        <v>24</v>
      </c>
      <c r="M1865" s="7" t="s">
        <v>16015</v>
      </c>
      <c r="N1865" s="7" t="s">
        <v>16015</v>
      </c>
    </row>
    <row r="1866" ht="22.5" customHeight="1">
      <c r="A1866" s="7" t="s">
        <v>16016</v>
      </c>
      <c r="B1866" s="7" t="s">
        <v>2548</v>
      </c>
      <c r="C1866" s="7"/>
      <c r="D1866" s="7" t="s">
        <v>2545</v>
      </c>
      <c r="E1866" s="7" t="s">
        <v>8711</v>
      </c>
      <c r="F1866" s="7" t="s">
        <v>16017</v>
      </c>
      <c r="G1866" s="296" t="s">
        <v>16018</v>
      </c>
      <c r="I1866" s="7"/>
      <c r="J1866" s="7" t="s">
        <v>174</v>
      </c>
      <c r="K1866" s="7" t="s">
        <v>233</v>
      </c>
      <c r="L1866" s="7" t="s">
        <v>26</v>
      </c>
      <c r="M1866" s="7" t="s">
        <v>16019</v>
      </c>
      <c r="N1866" s="7" t="s">
        <v>16019</v>
      </c>
    </row>
    <row r="1867" ht="22.5" customHeight="1">
      <c r="A1867" s="7" t="s">
        <v>16020</v>
      </c>
      <c r="B1867" s="7" t="s">
        <v>2548</v>
      </c>
      <c r="C1867" s="7"/>
      <c r="D1867" s="7" t="s">
        <v>2545</v>
      </c>
      <c r="E1867" s="7" t="s">
        <v>8711</v>
      </c>
      <c r="F1867" s="7" t="s">
        <v>16021</v>
      </c>
      <c r="G1867" s="296" t="s">
        <v>16022</v>
      </c>
      <c r="I1867" s="7"/>
      <c r="J1867" s="7" t="s">
        <v>174</v>
      </c>
      <c r="K1867" s="7" t="s">
        <v>233</v>
      </c>
      <c r="L1867" s="7" t="s">
        <v>28</v>
      </c>
      <c r="M1867" s="7" t="s">
        <v>16023</v>
      </c>
      <c r="N1867" s="7" t="s">
        <v>16023</v>
      </c>
    </row>
    <row r="1868" ht="22.5" customHeight="1">
      <c r="A1868" s="7" t="s">
        <v>16024</v>
      </c>
      <c r="B1868" s="7" t="s">
        <v>2548</v>
      </c>
      <c r="C1868" s="7"/>
      <c r="D1868" s="7" t="s">
        <v>2545</v>
      </c>
      <c r="E1868" s="7" t="s">
        <v>8711</v>
      </c>
      <c r="F1868" s="7" t="s">
        <v>16025</v>
      </c>
      <c r="G1868" s="296" t="s">
        <v>16026</v>
      </c>
      <c r="I1868" s="7"/>
      <c r="J1868" s="7" t="s">
        <v>174</v>
      </c>
      <c r="K1868" s="7" t="s">
        <v>233</v>
      </c>
      <c r="L1868" s="7" t="s">
        <v>29</v>
      </c>
      <c r="M1868" s="7" t="s">
        <v>16027</v>
      </c>
      <c r="N1868" s="7" t="s">
        <v>16027</v>
      </c>
    </row>
    <row r="1869" ht="22.5" customHeight="1">
      <c r="A1869" s="7" t="s">
        <v>16028</v>
      </c>
      <c r="B1869" s="7" t="s">
        <v>2548</v>
      </c>
      <c r="C1869" s="7"/>
      <c r="D1869" s="7" t="s">
        <v>2545</v>
      </c>
      <c r="E1869" s="7" t="s">
        <v>8697</v>
      </c>
      <c r="F1869" s="7" t="s">
        <v>16029</v>
      </c>
      <c r="G1869" s="296" t="s">
        <v>16030</v>
      </c>
      <c r="I1869" s="7"/>
      <c r="J1869" s="7" t="s">
        <v>9</v>
      </c>
      <c r="K1869" s="7" t="s">
        <v>1416</v>
      </c>
      <c r="L1869" s="7" t="s">
        <v>10</v>
      </c>
      <c r="M1869" s="7" t="s">
        <v>16031</v>
      </c>
      <c r="N1869" s="7" t="s">
        <v>16031</v>
      </c>
    </row>
    <row r="1870" ht="22.5" customHeight="1">
      <c r="A1870" s="7" t="s">
        <v>16032</v>
      </c>
      <c r="B1870" s="7" t="s">
        <v>2548</v>
      </c>
      <c r="C1870" s="7"/>
      <c r="D1870" s="7" t="s">
        <v>2545</v>
      </c>
      <c r="E1870" s="7" t="s">
        <v>8697</v>
      </c>
      <c r="F1870" s="7" t="s">
        <v>16033</v>
      </c>
      <c r="G1870" s="296" t="s">
        <v>16034</v>
      </c>
      <c r="I1870" s="7"/>
      <c r="J1870" s="7" t="s">
        <v>9</v>
      </c>
      <c r="K1870" s="7" t="s">
        <v>1416</v>
      </c>
      <c r="L1870" s="7" t="s">
        <v>12</v>
      </c>
      <c r="M1870" s="7" t="s">
        <v>16035</v>
      </c>
      <c r="N1870" s="7" t="s">
        <v>16035</v>
      </c>
    </row>
    <row r="1871" ht="22.5" customHeight="1">
      <c r="A1871" s="7" t="s">
        <v>16036</v>
      </c>
      <c r="B1871" s="7" t="s">
        <v>2548</v>
      </c>
      <c r="C1871" s="7"/>
      <c r="D1871" s="7" t="s">
        <v>2545</v>
      </c>
      <c r="E1871" s="7" t="s">
        <v>8697</v>
      </c>
      <c r="F1871" s="7" t="s">
        <v>16037</v>
      </c>
      <c r="G1871" s="296" t="s">
        <v>16038</v>
      </c>
      <c r="I1871" s="7"/>
      <c r="J1871" s="7" t="s">
        <v>9</v>
      </c>
      <c r="K1871" s="7" t="s">
        <v>1416</v>
      </c>
      <c r="L1871" s="7" t="s">
        <v>14</v>
      </c>
      <c r="M1871" s="7" t="s">
        <v>16039</v>
      </c>
      <c r="N1871" s="7" t="s">
        <v>16039</v>
      </c>
    </row>
    <row r="1872" ht="22.5" customHeight="1">
      <c r="A1872" s="7" t="s">
        <v>16040</v>
      </c>
      <c r="B1872" s="7" t="s">
        <v>2548</v>
      </c>
      <c r="C1872" s="7"/>
      <c r="D1872" s="7" t="s">
        <v>2545</v>
      </c>
      <c r="E1872" s="7" t="s">
        <v>8697</v>
      </c>
      <c r="F1872" s="7" t="s">
        <v>16041</v>
      </c>
      <c r="G1872" s="296" t="s">
        <v>16042</v>
      </c>
      <c r="I1872" s="7"/>
      <c r="J1872" s="7" t="s">
        <v>9</v>
      </c>
      <c r="K1872" s="7" t="s">
        <v>1416</v>
      </c>
      <c r="L1872" s="7" t="s">
        <v>17</v>
      </c>
      <c r="M1872" s="7" t="s">
        <v>16043</v>
      </c>
      <c r="N1872" s="7" t="s">
        <v>16043</v>
      </c>
    </row>
    <row r="1873" ht="22.5" customHeight="1">
      <c r="A1873" s="7" t="s">
        <v>16044</v>
      </c>
      <c r="B1873" s="7" t="s">
        <v>2548</v>
      </c>
      <c r="C1873" s="7"/>
      <c r="D1873" s="7" t="s">
        <v>2545</v>
      </c>
      <c r="E1873" s="7" t="s">
        <v>8697</v>
      </c>
      <c r="F1873" s="7" t="s">
        <v>16045</v>
      </c>
      <c r="G1873" s="296" t="s">
        <v>16046</v>
      </c>
      <c r="I1873" s="7"/>
      <c r="J1873" s="7" t="s">
        <v>9</v>
      </c>
      <c r="K1873" s="7" t="s">
        <v>1416</v>
      </c>
      <c r="L1873" s="7" t="s">
        <v>18</v>
      </c>
      <c r="M1873" s="7" t="s">
        <v>16047</v>
      </c>
      <c r="N1873" s="7" t="s">
        <v>16047</v>
      </c>
    </row>
    <row r="1874" ht="22.5" customHeight="1">
      <c r="A1874" s="7" t="s">
        <v>16048</v>
      </c>
      <c r="B1874" s="7" t="s">
        <v>2548</v>
      </c>
      <c r="C1874" s="7"/>
      <c r="D1874" s="7" t="s">
        <v>2545</v>
      </c>
      <c r="E1874" s="7" t="s">
        <v>8697</v>
      </c>
      <c r="F1874" s="7" t="s">
        <v>16049</v>
      </c>
      <c r="G1874" s="296" t="s">
        <v>16050</v>
      </c>
      <c r="I1874" s="7"/>
      <c r="J1874" s="7" t="s">
        <v>9</v>
      </c>
      <c r="K1874" s="7" t="s">
        <v>1416</v>
      </c>
      <c r="L1874" s="7" t="s">
        <v>19</v>
      </c>
      <c r="M1874" s="7" t="s">
        <v>16051</v>
      </c>
      <c r="N1874" s="7" t="s">
        <v>16051</v>
      </c>
    </row>
    <row r="1875" ht="22.5" customHeight="1">
      <c r="A1875" s="7" t="s">
        <v>16052</v>
      </c>
      <c r="B1875" s="7" t="s">
        <v>2548</v>
      </c>
      <c r="C1875" s="7"/>
      <c r="D1875" s="7" t="s">
        <v>2545</v>
      </c>
      <c r="E1875" s="7" t="s">
        <v>8697</v>
      </c>
      <c r="F1875" s="7" t="s">
        <v>16053</v>
      </c>
      <c r="G1875" s="296" t="s">
        <v>16054</v>
      </c>
      <c r="I1875" s="7"/>
      <c r="J1875" s="7" t="s">
        <v>9</v>
      </c>
      <c r="K1875" s="7" t="s">
        <v>1416</v>
      </c>
      <c r="L1875" s="7" t="s">
        <v>20</v>
      </c>
      <c r="M1875" s="7" t="s">
        <v>16055</v>
      </c>
      <c r="N1875" s="7" t="s">
        <v>16055</v>
      </c>
    </row>
    <row r="1876" ht="22.5" customHeight="1">
      <c r="A1876" s="7" t="s">
        <v>16056</v>
      </c>
      <c r="B1876" s="7" t="s">
        <v>2548</v>
      </c>
      <c r="C1876" s="7"/>
      <c r="D1876" s="7" t="s">
        <v>2545</v>
      </c>
      <c r="E1876" s="7" t="s">
        <v>8697</v>
      </c>
      <c r="F1876" s="7" t="s">
        <v>16057</v>
      </c>
      <c r="G1876" s="296" t="s">
        <v>16058</v>
      </c>
      <c r="I1876" s="7"/>
      <c r="J1876" s="7" t="s">
        <v>9</v>
      </c>
      <c r="K1876" s="7" t="s">
        <v>1416</v>
      </c>
      <c r="L1876" s="7" t="s">
        <v>22</v>
      </c>
      <c r="M1876" s="7" t="s">
        <v>16059</v>
      </c>
      <c r="N1876" s="7" t="s">
        <v>16059</v>
      </c>
    </row>
    <row r="1877" ht="22.5" customHeight="1">
      <c r="A1877" s="7" t="s">
        <v>16060</v>
      </c>
      <c r="B1877" s="7" t="s">
        <v>2548</v>
      </c>
      <c r="C1877" s="7"/>
      <c r="D1877" s="7" t="s">
        <v>2545</v>
      </c>
      <c r="E1877" s="7" t="s">
        <v>8697</v>
      </c>
      <c r="F1877" s="7" t="s">
        <v>16061</v>
      </c>
      <c r="G1877" s="296" t="s">
        <v>16062</v>
      </c>
      <c r="I1877" s="7"/>
      <c r="J1877" s="7" t="s">
        <v>9</v>
      </c>
      <c r="K1877" s="7" t="s">
        <v>1416</v>
      </c>
      <c r="L1877" s="7" t="s">
        <v>23</v>
      </c>
      <c r="M1877" s="7" t="s">
        <v>16063</v>
      </c>
      <c r="N1877" s="7" t="s">
        <v>16063</v>
      </c>
    </row>
    <row r="1878" ht="22.5" customHeight="1">
      <c r="A1878" s="7" t="s">
        <v>16064</v>
      </c>
      <c r="B1878" s="7" t="s">
        <v>2548</v>
      </c>
      <c r="C1878" s="7"/>
      <c r="D1878" s="7" t="s">
        <v>2545</v>
      </c>
      <c r="E1878" s="7" t="s">
        <v>8697</v>
      </c>
      <c r="F1878" s="7" t="s">
        <v>16065</v>
      </c>
      <c r="G1878" s="296" t="s">
        <v>16066</v>
      </c>
      <c r="I1878" s="7"/>
      <c r="J1878" s="7" t="s">
        <v>9</v>
      </c>
      <c r="K1878" s="7" t="s">
        <v>1416</v>
      </c>
      <c r="L1878" s="7" t="s">
        <v>26</v>
      </c>
      <c r="M1878" s="7" t="s">
        <v>16067</v>
      </c>
      <c r="N1878" s="7" t="s">
        <v>16067</v>
      </c>
    </row>
    <row r="1879" ht="22.5" customHeight="1">
      <c r="A1879" s="7" t="s">
        <v>16068</v>
      </c>
      <c r="B1879" s="7" t="s">
        <v>2548</v>
      </c>
      <c r="C1879" s="7"/>
      <c r="D1879" s="7" t="s">
        <v>2545</v>
      </c>
      <c r="E1879" s="7" t="s">
        <v>8697</v>
      </c>
      <c r="F1879" s="7" t="s">
        <v>16069</v>
      </c>
      <c r="G1879" s="296" t="s">
        <v>16070</v>
      </c>
      <c r="I1879" s="7"/>
      <c r="J1879" s="7" t="s">
        <v>9</v>
      </c>
      <c r="K1879" s="7" t="s">
        <v>1416</v>
      </c>
      <c r="L1879" s="7" t="s">
        <v>28</v>
      </c>
      <c r="M1879" s="7" t="s">
        <v>16071</v>
      </c>
      <c r="N1879" s="7" t="s">
        <v>16071</v>
      </c>
    </row>
    <row r="1880" ht="22.5" customHeight="1">
      <c r="A1880" s="7" t="s">
        <v>16072</v>
      </c>
      <c r="B1880" s="7" t="s">
        <v>2548</v>
      </c>
      <c r="C1880" s="7"/>
      <c r="D1880" s="7" t="s">
        <v>2545</v>
      </c>
      <c r="E1880" s="7" t="s">
        <v>8697</v>
      </c>
      <c r="F1880" s="7" t="s">
        <v>16073</v>
      </c>
      <c r="G1880" s="296" t="s">
        <v>16074</v>
      </c>
      <c r="I1880" s="7"/>
      <c r="J1880" s="7" t="s">
        <v>9</v>
      </c>
      <c r="K1880" s="7" t="s">
        <v>1416</v>
      </c>
      <c r="L1880" s="7" t="s">
        <v>29</v>
      </c>
      <c r="M1880" s="7" t="s">
        <v>16075</v>
      </c>
      <c r="N1880" s="7" t="s">
        <v>16075</v>
      </c>
    </row>
    <row r="1881" ht="22.5" customHeight="1">
      <c r="A1881" s="7" t="s">
        <v>16076</v>
      </c>
      <c r="B1881" s="7" t="s">
        <v>2548</v>
      </c>
      <c r="C1881" s="7"/>
      <c r="D1881" s="7" t="s">
        <v>2545</v>
      </c>
      <c r="E1881" s="7" t="s">
        <v>8683</v>
      </c>
      <c r="F1881" s="7" t="s">
        <v>16077</v>
      </c>
      <c r="G1881" s="296" t="s">
        <v>16078</v>
      </c>
      <c r="I1881" s="7"/>
      <c r="J1881" s="7" t="s">
        <v>372</v>
      </c>
      <c r="K1881" s="7" t="s">
        <v>170</v>
      </c>
      <c r="L1881" s="7" t="s">
        <v>10</v>
      </c>
      <c r="M1881" s="7" t="s">
        <v>16079</v>
      </c>
      <c r="N1881" s="7" t="s">
        <v>16079</v>
      </c>
    </row>
    <row r="1882" ht="22.5" customHeight="1">
      <c r="A1882" s="7" t="s">
        <v>16080</v>
      </c>
      <c r="B1882" s="7" t="s">
        <v>2548</v>
      </c>
      <c r="C1882" s="7"/>
      <c r="D1882" s="7" t="s">
        <v>2545</v>
      </c>
      <c r="E1882" s="7" t="s">
        <v>8683</v>
      </c>
      <c r="F1882" s="7" t="s">
        <v>16081</v>
      </c>
      <c r="G1882" s="296" t="s">
        <v>16082</v>
      </c>
      <c r="I1882" s="7"/>
      <c r="J1882" s="7" t="s">
        <v>372</v>
      </c>
      <c r="K1882" s="7" t="s">
        <v>170</v>
      </c>
      <c r="L1882" s="7" t="s">
        <v>12</v>
      </c>
      <c r="M1882" s="7" t="s">
        <v>16083</v>
      </c>
      <c r="N1882" s="7" t="s">
        <v>16083</v>
      </c>
    </row>
    <row r="1883" ht="22.5" customHeight="1">
      <c r="A1883" s="7" t="s">
        <v>16084</v>
      </c>
      <c r="B1883" s="7" t="s">
        <v>2548</v>
      </c>
      <c r="C1883" s="7"/>
      <c r="D1883" s="7" t="s">
        <v>2545</v>
      </c>
      <c r="E1883" s="7" t="s">
        <v>8683</v>
      </c>
      <c r="F1883" s="7" t="s">
        <v>16085</v>
      </c>
      <c r="G1883" s="296" t="s">
        <v>16086</v>
      </c>
      <c r="I1883" s="7"/>
      <c r="J1883" s="7" t="s">
        <v>372</v>
      </c>
      <c r="K1883" s="7" t="s">
        <v>170</v>
      </c>
      <c r="L1883" s="7" t="s">
        <v>14</v>
      </c>
      <c r="M1883" s="7" t="s">
        <v>16087</v>
      </c>
      <c r="N1883" s="7" t="s">
        <v>16087</v>
      </c>
    </row>
    <row r="1884" ht="22.5" customHeight="1">
      <c r="A1884" s="7" t="s">
        <v>16088</v>
      </c>
      <c r="B1884" s="7" t="s">
        <v>2548</v>
      </c>
      <c r="C1884" s="7"/>
      <c r="D1884" s="7" t="s">
        <v>2545</v>
      </c>
      <c r="E1884" s="7" t="s">
        <v>8683</v>
      </c>
      <c r="F1884" s="7" t="s">
        <v>16089</v>
      </c>
      <c r="G1884" s="296" t="s">
        <v>16090</v>
      </c>
      <c r="I1884" s="7"/>
      <c r="J1884" s="7" t="s">
        <v>372</v>
      </c>
      <c r="K1884" s="7" t="s">
        <v>170</v>
      </c>
      <c r="L1884" s="7" t="s">
        <v>17</v>
      </c>
      <c r="M1884" s="7" t="s">
        <v>16091</v>
      </c>
      <c r="N1884" s="7" t="s">
        <v>16091</v>
      </c>
    </row>
    <row r="1885" ht="22.5" customHeight="1">
      <c r="A1885" s="7" t="s">
        <v>16092</v>
      </c>
      <c r="B1885" s="7" t="s">
        <v>2548</v>
      </c>
      <c r="C1885" s="7"/>
      <c r="D1885" s="7" t="s">
        <v>2545</v>
      </c>
      <c r="E1885" s="7" t="s">
        <v>8683</v>
      </c>
      <c r="F1885" s="7" t="s">
        <v>16093</v>
      </c>
      <c r="G1885" s="296" t="s">
        <v>16094</v>
      </c>
      <c r="I1885" s="7"/>
      <c r="J1885" s="7" t="s">
        <v>372</v>
      </c>
      <c r="K1885" s="7" t="s">
        <v>170</v>
      </c>
      <c r="L1885" s="7" t="s">
        <v>18</v>
      </c>
      <c r="M1885" s="7" t="s">
        <v>16095</v>
      </c>
      <c r="N1885" s="7" t="s">
        <v>16095</v>
      </c>
    </row>
    <row r="1886" ht="22.5" customHeight="1">
      <c r="A1886" s="7" t="s">
        <v>16096</v>
      </c>
      <c r="B1886" s="7" t="s">
        <v>2548</v>
      </c>
      <c r="C1886" s="7"/>
      <c r="D1886" s="7" t="s">
        <v>2545</v>
      </c>
      <c r="E1886" s="7" t="s">
        <v>8683</v>
      </c>
      <c r="F1886" s="7" t="s">
        <v>16097</v>
      </c>
      <c r="G1886" s="296" t="s">
        <v>16098</v>
      </c>
      <c r="I1886" s="7"/>
      <c r="J1886" s="7" t="s">
        <v>372</v>
      </c>
      <c r="K1886" s="7" t="s">
        <v>170</v>
      </c>
      <c r="L1886" s="7" t="s">
        <v>19</v>
      </c>
      <c r="M1886" s="7" t="s">
        <v>16099</v>
      </c>
      <c r="N1886" s="7" t="s">
        <v>16099</v>
      </c>
    </row>
    <row r="1887" ht="22.5" customHeight="1">
      <c r="A1887" s="7" t="s">
        <v>16100</v>
      </c>
      <c r="B1887" s="7" t="s">
        <v>2548</v>
      </c>
      <c r="C1887" s="7"/>
      <c r="D1887" s="7" t="s">
        <v>2545</v>
      </c>
      <c r="E1887" s="7" t="s">
        <v>8683</v>
      </c>
      <c r="F1887" s="7" t="s">
        <v>16101</v>
      </c>
      <c r="G1887" s="296" t="s">
        <v>16102</v>
      </c>
      <c r="I1887" s="7"/>
      <c r="J1887" s="7" t="s">
        <v>372</v>
      </c>
      <c r="K1887" s="7" t="s">
        <v>170</v>
      </c>
      <c r="L1887" s="7" t="s">
        <v>20</v>
      </c>
      <c r="M1887" s="7" t="s">
        <v>16103</v>
      </c>
      <c r="N1887" s="7" t="s">
        <v>16103</v>
      </c>
    </row>
    <row r="1888" ht="22.5" customHeight="1">
      <c r="A1888" s="7" t="s">
        <v>16104</v>
      </c>
      <c r="B1888" s="7" t="s">
        <v>2548</v>
      </c>
      <c r="C1888" s="7"/>
      <c r="D1888" s="7" t="s">
        <v>2545</v>
      </c>
      <c r="E1888" s="7" t="s">
        <v>8683</v>
      </c>
      <c r="F1888" s="7" t="s">
        <v>16105</v>
      </c>
      <c r="G1888" s="296" t="s">
        <v>16106</v>
      </c>
      <c r="I1888" s="7"/>
      <c r="J1888" s="7" t="s">
        <v>372</v>
      </c>
      <c r="K1888" s="7" t="s">
        <v>170</v>
      </c>
      <c r="L1888" s="7" t="s">
        <v>22</v>
      </c>
      <c r="M1888" s="7" t="s">
        <v>16107</v>
      </c>
      <c r="N1888" s="7" t="s">
        <v>16107</v>
      </c>
    </row>
    <row r="1889" ht="22.5" customHeight="1">
      <c r="A1889" s="7" t="s">
        <v>16108</v>
      </c>
      <c r="B1889" s="7" t="s">
        <v>2548</v>
      </c>
      <c r="C1889" s="7"/>
      <c r="D1889" s="7" t="s">
        <v>2545</v>
      </c>
      <c r="E1889" s="7" t="s">
        <v>8683</v>
      </c>
      <c r="F1889" s="7" t="s">
        <v>16109</v>
      </c>
      <c r="G1889" s="296" t="s">
        <v>16110</v>
      </c>
      <c r="I1889" s="7"/>
      <c r="J1889" s="7" t="s">
        <v>372</v>
      </c>
      <c r="K1889" s="7" t="s">
        <v>170</v>
      </c>
      <c r="L1889" s="7" t="s">
        <v>23</v>
      </c>
      <c r="M1889" s="7" t="s">
        <v>16111</v>
      </c>
      <c r="N1889" s="7" t="s">
        <v>16111</v>
      </c>
    </row>
    <row r="1890" ht="22.5" customHeight="1">
      <c r="A1890" s="7" t="s">
        <v>16112</v>
      </c>
      <c r="B1890" s="7" t="s">
        <v>2548</v>
      </c>
      <c r="C1890" s="7"/>
      <c r="D1890" s="7" t="s">
        <v>2545</v>
      </c>
      <c r="E1890" s="7" t="s">
        <v>8683</v>
      </c>
      <c r="F1890" s="7" t="s">
        <v>16113</v>
      </c>
      <c r="G1890" s="296" t="s">
        <v>16114</v>
      </c>
      <c r="I1890" s="7"/>
      <c r="J1890" s="7" t="s">
        <v>372</v>
      </c>
      <c r="K1890" s="7" t="s">
        <v>170</v>
      </c>
      <c r="L1890" s="7" t="s">
        <v>26</v>
      </c>
      <c r="M1890" s="7" t="s">
        <v>16115</v>
      </c>
      <c r="N1890" s="7" t="s">
        <v>16115</v>
      </c>
    </row>
    <row r="1891" ht="22.5" customHeight="1">
      <c r="A1891" s="7" t="s">
        <v>16116</v>
      </c>
      <c r="B1891" s="7" t="s">
        <v>2548</v>
      </c>
      <c r="C1891" s="7"/>
      <c r="D1891" s="7" t="s">
        <v>2545</v>
      </c>
      <c r="E1891" s="7" t="s">
        <v>8683</v>
      </c>
      <c r="F1891" s="7" t="s">
        <v>16117</v>
      </c>
      <c r="G1891" s="296" t="s">
        <v>16118</v>
      </c>
      <c r="I1891" s="7"/>
      <c r="J1891" s="7" t="s">
        <v>372</v>
      </c>
      <c r="K1891" s="7" t="s">
        <v>170</v>
      </c>
      <c r="L1891" s="7" t="s">
        <v>28</v>
      </c>
      <c r="M1891" s="7" t="s">
        <v>16119</v>
      </c>
      <c r="N1891" s="7" t="s">
        <v>16119</v>
      </c>
    </row>
    <row r="1892" ht="22.5" customHeight="1">
      <c r="A1892" s="7" t="s">
        <v>16120</v>
      </c>
      <c r="B1892" s="7" t="s">
        <v>2548</v>
      </c>
      <c r="C1892" s="7"/>
      <c r="D1892" s="7" t="s">
        <v>2545</v>
      </c>
      <c r="E1892" s="7" t="s">
        <v>8683</v>
      </c>
      <c r="F1892" s="7" t="s">
        <v>16121</v>
      </c>
      <c r="G1892" s="296" t="s">
        <v>16122</v>
      </c>
      <c r="I1892" s="7"/>
      <c r="J1892" s="7" t="s">
        <v>372</v>
      </c>
      <c r="K1892" s="7" t="s">
        <v>170</v>
      </c>
      <c r="L1892" s="7" t="s">
        <v>29</v>
      </c>
      <c r="M1892" s="7" t="s">
        <v>16123</v>
      </c>
      <c r="N1892" s="7" t="s">
        <v>16123</v>
      </c>
    </row>
    <row r="1893" ht="22.5" customHeight="1">
      <c r="A1893" s="7" t="s">
        <v>16124</v>
      </c>
      <c r="B1893" s="7" t="s">
        <v>2548</v>
      </c>
      <c r="C1893" s="7"/>
      <c r="D1893" s="7" t="s">
        <v>2545</v>
      </c>
      <c r="E1893" s="7" t="s">
        <v>8669</v>
      </c>
      <c r="F1893" s="7" t="s">
        <v>16125</v>
      </c>
      <c r="G1893" s="296" t="s">
        <v>16126</v>
      </c>
      <c r="I1893" s="7"/>
      <c r="J1893" s="7" t="s">
        <v>215</v>
      </c>
      <c r="K1893" s="7" t="s">
        <v>241</v>
      </c>
      <c r="L1893" s="7" t="s">
        <v>10</v>
      </c>
      <c r="M1893" s="7" t="s">
        <v>16127</v>
      </c>
      <c r="N1893" s="7" t="s">
        <v>16127</v>
      </c>
    </row>
    <row r="1894" ht="22.5" customHeight="1">
      <c r="A1894" s="7" t="s">
        <v>16128</v>
      </c>
      <c r="B1894" s="7" t="s">
        <v>2548</v>
      </c>
      <c r="C1894" s="7"/>
      <c r="D1894" s="7" t="s">
        <v>2545</v>
      </c>
      <c r="E1894" s="7" t="s">
        <v>8669</v>
      </c>
      <c r="F1894" s="7" t="s">
        <v>16129</v>
      </c>
      <c r="G1894" s="296" t="s">
        <v>16130</v>
      </c>
      <c r="I1894" s="7"/>
      <c r="J1894" s="7" t="s">
        <v>215</v>
      </c>
      <c r="K1894" s="7" t="s">
        <v>241</v>
      </c>
      <c r="L1894" s="7" t="s">
        <v>14</v>
      </c>
      <c r="M1894" s="7" t="s">
        <v>16131</v>
      </c>
      <c r="N1894" s="7" t="s">
        <v>16131</v>
      </c>
    </row>
    <row r="1895" ht="22.5" customHeight="1">
      <c r="A1895" s="7" t="s">
        <v>16132</v>
      </c>
      <c r="B1895" s="7" t="s">
        <v>2548</v>
      </c>
      <c r="C1895" s="7"/>
      <c r="D1895" s="7" t="s">
        <v>2545</v>
      </c>
      <c r="E1895" s="7" t="s">
        <v>8669</v>
      </c>
      <c r="F1895" s="7" t="s">
        <v>16133</v>
      </c>
      <c r="G1895" s="296" t="s">
        <v>16134</v>
      </c>
      <c r="I1895" s="7"/>
      <c r="J1895" s="7" t="s">
        <v>215</v>
      </c>
      <c r="K1895" s="7" t="s">
        <v>241</v>
      </c>
      <c r="L1895" s="7" t="s">
        <v>17</v>
      </c>
      <c r="M1895" s="7" t="s">
        <v>16135</v>
      </c>
      <c r="N1895" s="7" t="s">
        <v>16135</v>
      </c>
    </row>
    <row r="1896" ht="22.5" customHeight="1">
      <c r="A1896" s="7" t="s">
        <v>16136</v>
      </c>
      <c r="B1896" s="7" t="s">
        <v>2548</v>
      </c>
      <c r="C1896" s="7"/>
      <c r="D1896" s="7" t="s">
        <v>2545</v>
      </c>
      <c r="E1896" s="7" t="s">
        <v>8669</v>
      </c>
      <c r="F1896" s="7" t="s">
        <v>16137</v>
      </c>
      <c r="G1896" s="296" t="s">
        <v>16138</v>
      </c>
      <c r="I1896" s="7"/>
      <c r="J1896" s="7" t="s">
        <v>215</v>
      </c>
      <c r="K1896" s="7" t="s">
        <v>241</v>
      </c>
      <c r="L1896" s="7" t="s">
        <v>18</v>
      </c>
      <c r="M1896" s="7" t="s">
        <v>16139</v>
      </c>
      <c r="N1896" s="7" t="s">
        <v>16139</v>
      </c>
    </row>
    <row r="1897" ht="22.5" customHeight="1">
      <c r="A1897" s="7" t="s">
        <v>16140</v>
      </c>
      <c r="B1897" s="7" t="s">
        <v>2548</v>
      </c>
      <c r="C1897" s="7"/>
      <c r="D1897" s="7" t="s">
        <v>2545</v>
      </c>
      <c r="E1897" s="7" t="s">
        <v>8669</v>
      </c>
      <c r="F1897" s="7" t="s">
        <v>16141</v>
      </c>
      <c r="G1897" s="296" t="s">
        <v>16142</v>
      </c>
      <c r="I1897" s="7"/>
      <c r="J1897" s="7" t="s">
        <v>215</v>
      </c>
      <c r="K1897" s="7" t="s">
        <v>241</v>
      </c>
      <c r="L1897" s="7" t="s">
        <v>19</v>
      </c>
      <c r="M1897" s="7" t="s">
        <v>16143</v>
      </c>
      <c r="N1897" s="7" t="s">
        <v>16143</v>
      </c>
    </row>
    <row r="1898" ht="22.5" customHeight="1">
      <c r="A1898" s="7" t="s">
        <v>16144</v>
      </c>
      <c r="B1898" s="7" t="s">
        <v>2548</v>
      </c>
      <c r="C1898" s="7"/>
      <c r="D1898" s="7" t="s">
        <v>2545</v>
      </c>
      <c r="E1898" s="7" t="s">
        <v>8669</v>
      </c>
      <c r="F1898" s="7" t="s">
        <v>16145</v>
      </c>
      <c r="G1898" s="296" t="s">
        <v>16146</v>
      </c>
      <c r="I1898" s="7"/>
      <c r="J1898" s="7" t="s">
        <v>215</v>
      </c>
      <c r="K1898" s="7" t="s">
        <v>241</v>
      </c>
      <c r="L1898" s="7" t="s">
        <v>20</v>
      </c>
      <c r="M1898" s="7" t="s">
        <v>16147</v>
      </c>
      <c r="N1898" s="7" t="s">
        <v>16147</v>
      </c>
    </row>
    <row r="1899" ht="22.5" customHeight="1">
      <c r="A1899" s="7" t="s">
        <v>16148</v>
      </c>
      <c r="B1899" s="7" t="s">
        <v>2548</v>
      </c>
      <c r="C1899" s="7"/>
      <c r="D1899" s="7" t="s">
        <v>2545</v>
      </c>
      <c r="E1899" s="7" t="s">
        <v>8669</v>
      </c>
      <c r="F1899" s="7" t="s">
        <v>16149</v>
      </c>
      <c r="G1899" s="296" t="s">
        <v>16150</v>
      </c>
      <c r="I1899" s="7"/>
      <c r="J1899" s="7" t="s">
        <v>215</v>
      </c>
      <c r="K1899" s="7" t="s">
        <v>241</v>
      </c>
      <c r="L1899" s="7" t="s">
        <v>21</v>
      </c>
      <c r="M1899" s="7" t="s">
        <v>16151</v>
      </c>
      <c r="N1899" s="7" t="s">
        <v>16151</v>
      </c>
    </row>
    <row r="1900" ht="22.5" customHeight="1">
      <c r="A1900" s="7" t="s">
        <v>16152</v>
      </c>
      <c r="B1900" s="7" t="s">
        <v>2548</v>
      </c>
      <c r="C1900" s="7"/>
      <c r="D1900" s="7" t="s">
        <v>2545</v>
      </c>
      <c r="E1900" s="7" t="s">
        <v>8669</v>
      </c>
      <c r="F1900" s="7" t="s">
        <v>16153</v>
      </c>
      <c r="G1900" s="296" t="s">
        <v>16154</v>
      </c>
      <c r="I1900" s="7"/>
      <c r="J1900" s="7" t="s">
        <v>215</v>
      </c>
      <c r="K1900" s="7" t="s">
        <v>241</v>
      </c>
      <c r="L1900" s="7" t="s">
        <v>22</v>
      </c>
      <c r="M1900" s="7" t="s">
        <v>16155</v>
      </c>
      <c r="N1900" s="7" t="s">
        <v>16155</v>
      </c>
    </row>
    <row r="1901" ht="22.5" customHeight="1">
      <c r="A1901" s="7" t="s">
        <v>16156</v>
      </c>
      <c r="B1901" s="7" t="s">
        <v>2548</v>
      </c>
      <c r="C1901" s="7"/>
      <c r="D1901" s="7" t="s">
        <v>2545</v>
      </c>
      <c r="E1901" s="7" t="s">
        <v>8669</v>
      </c>
      <c r="F1901" s="7" t="s">
        <v>16157</v>
      </c>
      <c r="G1901" s="296" t="s">
        <v>16158</v>
      </c>
      <c r="I1901" s="7"/>
      <c r="J1901" s="7" t="s">
        <v>215</v>
      </c>
      <c r="K1901" s="7" t="s">
        <v>241</v>
      </c>
      <c r="L1901" s="7" t="s">
        <v>23</v>
      </c>
      <c r="M1901" s="7" t="s">
        <v>16159</v>
      </c>
      <c r="N1901" s="7" t="s">
        <v>16159</v>
      </c>
    </row>
    <row r="1902" ht="22.5" customHeight="1">
      <c r="A1902" s="7" t="s">
        <v>16160</v>
      </c>
      <c r="B1902" s="7" t="s">
        <v>2548</v>
      </c>
      <c r="C1902" s="7"/>
      <c r="D1902" s="7" t="s">
        <v>2545</v>
      </c>
      <c r="E1902" s="7" t="s">
        <v>8669</v>
      </c>
      <c r="F1902" s="7" t="s">
        <v>16161</v>
      </c>
      <c r="G1902" s="296" t="s">
        <v>16162</v>
      </c>
      <c r="I1902" s="7"/>
      <c r="J1902" s="7" t="s">
        <v>215</v>
      </c>
      <c r="K1902" s="7" t="s">
        <v>241</v>
      </c>
      <c r="L1902" s="7" t="s">
        <v>26</v>
      </c>
      <c r="M1902" s="7" t="s">
        <v>16163</v>
      </c>
      <c r="N1902" s="7" t="s">
        <v>16163</v>
      </c>
    </row>
    <row r="1903" ht="22.5" customHeight="1">
      <c r="A1903" s="7" t="s">
        <v>16164</v>
      </c>
      <c r="B1903" s="7" t="s">
        <v>2548</v>
      </c>
      <c r="C1903" s="7"/>
      <c r="D1903" s="7" t="s">
        <v>2545</v>
      </c>
      <c r="E1903" s="7" t="s">
        <v>8669</v>
      </c>
      <c r="F1903" s="7" t="s">
        <v>16165</v>
      </c>
      <c r="G1903" s="296" t="s">
        <v>16166</v>
      </c>
      <c r="I1903" s="7"/>
      <c r="J1903" s="7" t="s">
        <v>215</v>
      </c>
      <c r="K1903" s="7" t="s">
        <v>241</v>
      </c>
      <c r="L1903" s="7" t="s">
        <v>28</v>
      </c>
      <c r="M1903" s="7" t="s">
        <v>16167</v>
      </c>
      <c r="N1903" s="7" t="s">
        <v>16167</v>
      </c>
    </row>
    <row r="1904" ht="22.5" customHeight="1">
      <c r="A1904" s="7" t="s">
        <v>16168</v>
      </c>
      <c r="B1904" s="7" t="s">
        <v>2548</v>
      </c>
      <c r="C1904" s="7"/>
      <c r="D1904" s="7" t="s">
        <v>2545</v>
      </c>
      <c r="E1904" s="7" t="s">
        <v>8669</v>
      </c>
      <c r="F1904" s="7" t="s">
        <v>16169</v>
      </c>
      <c r="G1904" s="296" t="s">
        <v>16170</v>
      </c>
      <c r="I1904" s="7"/>
      <c r="J1904" s="7" t="s">
        <v>215</v>
      </c>
      <c r="K1904" s="7" t="s">
        <v>241</v>
      </c>
      <c r="L1904" s="7" t="s">
        <v>29</v>
      </c>
      <c r="M1904" s="7" t="s">
        <v>16171</v>
      </c>
      <c r="N1904" s="7" t="s">
        <v>16171</v>
      </c>
    </row>
    <row r="1905" ht="22.5" customHeight="1">
      <c r="A1905" s="7" t="s">
        <v>16172</v>
      </c>
      <c r="B1905" s="7" t="s">
        <v>2548</v>
      </c>
      <c r="C1905" s="7"/>
      <c r="D1905" s="7" t="s">
        <v>2545</v>
      </c>
      <c r="E1905" s="7" t="s">
        <v>8669</v>
      </c>
      <c r="F1905" s="7" t="s">
        <v>16173</v>
      </c>
      <c r="G1905" s="296" t="s">
        <v>16174</v>
      </c>
      <c r="I1905" s="7"/>
      <c r="J1905" s="7" t="s">
        <v>215</v>
      </c>
      <c r="K1905" s="7" t="s">
        <v>241</v>
      </c>
      <c r="L1905" s="7" t="s">
        <v>30</v>
      </c>
      <c r="M1905" s="7" t="s">
        <v>16175</v>
      </c>
      <c r="N1905" s="7" t="s">
        <v>16175</v>
      </c>
    </row>
    <row r="1906" ht="22.5" customHeight="1">
      <c r="A1906" s="7" t="s">
        <v>16176</v>
      </c>
      <c r="B1906" s="7" t="s">
        <v>2548</v>
      </c>
      <c r="C1906" s="7"/>
      <c r="D1906" s="7" t="s">
        <v>2545</v>
      </c>
      <c r="E1906" s="7" t="s">
        <v>8657</v>
      </c>
      <c r="F1906" s="7" t="s">
        <v>16177</v>
      </c>
      <c r="G1906" s="296" t="s">
        <v>16178</v>
      </c>
      <c r="I1906" s="7"/>
      <c r="J1906" s="7" t="s">
        <v>94</v>
      </c>
      <c r="K1906" s="7" t="s">
        <v>779</v>
      </c>
      <c r="L1906" s="7" t="s">
        <v>10</v>
      </c>
      <c r="M1906" s="7" t="s">
        <v>16179</v>
      </c>
      <c r="N1906" s="7" t="s">
        <v>16179</v>
      </c>
    </row>
    <row r="1907" ht="22.5" customHeight="1">
      <c r="A1907" s="7" t="s">
        <v>16180</v>
      </c>
      <c r="B1907" s="7" t="s">
        <v>2548</v>
      </c>
      <c r="C1907" s="7"/>
      <c r="D1907" s="7" t="s">
        <v>2545</v>
      </c>
      <c r="E1907" s="7" t="s">
        <v>8657</v>
      </c>
      <c r="F1907" s="7" t="s">
        <v>16181</v>
      </c>
      <c r="G1907" s="296" t="s">
        <v>16182</v>
      </c>
      <c r="I1907" s="7"/>
      <c r="J1907" s="7" t="s">
        <v>94</v>
      </c>
      <c r="K1907" s="7" t="s">
        <v>779</v>
      </c>
      <c r="L1907" s="7" t="s">
        <v>14</v>
      </c>
      <c r="M1907" s="7" t="s">
        <v>16183</v>
      </c>
      <c r="N1907" s="7" t="s">
        <v>16183</v>
      </c>
    </row>
    <row r="1908" ht="22.5" customHeight="1">
      <c r="A1908" s="7" t="s">
        <v>16184</v>
      </c>
      <c r="B1908" s="7" t="s">
        <v>2548</v>
      </c>
      <c r="C1908" s="7"/>
      <c r="D1908" s="7" t="s">
        <v>2545</v>
      </c>
      <c r="E1908" s="7" t="s">
        <v>8657</v>
      </c>
      <c r="F1908" s="7" t="s">
        <v>16185</v>
      </c>
      <c r="G1908" s="296" t="s">
        <v>16186</v>
      </c>
      <c r="I1908" s="7"/>
      <c r="J1908" s="7" t="s">
        <v>94</v>
      </c>
      <c r="K1908" s="7" t="s">
        <v>779</v>
      </c>
      <c r="L1908" s="7" t="s">
        <v>17</v>
      </c>
      <c r="M1908" s="7" t="s">
        <v>16187</v>
      </c>
      <c r="N1908" s="7" t="s">
        <v>16187</v>
      </c>
    </row>
    <row r="1909" ht="22.5" customHeight="1">
      <c r="A1909" s="7" t="s">
        <v>16188</v>
      </c>
      <c r="B1909" s="7" t="s">
        <v>2548</v>
      </c>
      <c r="C1909" s="7"/>
      <c r="D1909" s="7" t="s">
        <v>2545</v>
      </c>
      <c r="E1909" s="7" t="s">
        <v>8657</v>
      </c>
      <c r="F1909" s="7" t="s">
        <v>16189</v>
      </c>
      <c r="G1909" s="296" t="s">
        <v>16190</v>
      </c>
      <c r="I1909" s="7"/>
      <c r="J1909" s="7" t="s">
        <v>94</v>
      </c>
      <c r="K1909" s="7" t="s">
        <v>779</v>
      </c>
      <c r="L1909" s="7" t="s">
        <v>18</v>
      </c>
      <c r="M1909" s="7" t="s">
        <v>16191</v>
      </c>
      <c r="N1909" s="7" t="s">
        <v>16191</v>
      </c>
    </row>
    <row r="1910" ht="22.5" customHeight="1">
      <c r="A1910" s="7" t="s">
        <v>16192</v>
      </c>
      <c r="B1910" s="7" t="s">
        <v>2548</v>
      </c>
      <c r="C1910" s="7"/>
      <c r="D1910" s="7" t="s">
        <v>2545</v>
      </c>
      <c r="E1910" s="7" t="s">
        <v>8657</v>
      </c>
      <c r="F1910" s="7" t="s">
        <v>16193</v>
      </c>
      <c r="G1910" s="296" t="s">
        <v>16194</v>
      </c>
      <c r="I1910" s="7"/>
      <c r="J1910" s="7" t="s">
        <v>94</v>
      </c>
      <c r="K1910" s="7" t="s">
        <v>779</v>
      </c>
      <c r="L1910" s="7" t="s">
        <v>19</v>
      </c>
      <c r="M1910" s="7" t="s">
        <v>16195</v>
      </c>
      <c r="N1910" s="7" t="s">
        <v>16195</v>
      </c>
    </row>
    <row r="1911" ht="22.5" customHeight="1">
      <c r="A1911" s="7" t="s">
        <v>16196</v>
      </c>
      <c r="B1911" s="7" t="s">
        <v>2548</v>
      </c>
      <c r="C1911" s="7"/>
      <c r="D1911" s="7" t="s">
        <v>2545</v>
      </c>
      <c r="E1911" s="7" t="s">
        <v>8657</v>
      </c>
      <c r="F1911" s="7" t="s">
        <v>16197</v>
      </c>
      <c r="G1911" s="296" t="s">
        <v>16198</v>
      </c>
      <c r="I1911" s="7"/>
      <c r="J1911" s="7" t="s">
        <v>94</v>
      </c>
      <c r="K1911" s="7" t="s">
        <v>779</v>
      </c>
      <c r="L1911" s="7" t="s">
        <v>20</v>
      </c>
      <c r="M1911" s="7" t="s">
        <v>16199</v>
      </c>
      <c r="N1911" s="7" t="s">
        <v>16199</v>
      </c>
    </row>
    <row r="1912" ht="22.5" customHeight="1">
      <c r="A1912" s="7" t="s">
        <v>16200</v>
      </c>
      <c r="B1912" s="7" t="s">
        <v>2548</v>
      </c>
      <c r="C1912" s="7"/>
      <c r="D1912" s="7" t="s">
        <v>2545</v>
      </c>
      <c r="E1912" s="7" t="s">
        <v>8657</v>
      </c>
      <c r="F1912" s="7" t="s">
        <v>16201</v>
      </c>
      <c r="G1912" s="296" t="s">
        <v>16202</v>
      </c>
      <c r="I1912" s="7"/>
      <c r="J1912" s="7" t="s">
        <v>94</v>
      </c>
      <c r="K1912" s="7" t="s">
        <v>779</v>
      </c>
      <c r="L1912" s="7" t="s">
        <v>21</v>
      </c>
      <c r="M1912" s="7" t="s">
        <v>16203</v>
      </c>
      <c r="N1912" s="7" t="s">
        <v>16203</v>
      </c>
    </row>
    <row r="1913" ht="22.5" customHeight="1">
      <c r="A1913" s="7" t="s">
        <v>16204</v>
      </c>
      <c r="B1913" s="7" t="s">
        <v>2548</v>
      </c>
      <c r="C1913" s="7"/>
      <c r="D1913" s="7" t="s">
        <v>2545</v>
      </c>
      <c r="E1913" s="7" t="s">
        <v>8657</v>
      </c>
      <c r="F1913" s="7" t="s">
        <v>16205</v>
      </c>
      <c r="G1913" s="296" t="s">
        <v>16206</v>
      </c>
      <c r="I1913" s="7"/>
      <c r="J1913" s="7" t="s">
        <v>94</v>
      </c>
      <c r="K1913" s="7" t="s">
        <v>779</v>
      </c>
      <c r="L1913" s="7" t="s">
        <v>22</v>
      </c>
      <c r="M1913" s="7" t="s">
        <v>16207</v>
      </c>
      <c r="N1913" s="7" t="s">
        <v>16207</v>
      </c>
    </row>
    <row r="1914" ht="22.5" customHeight="1">
      <c r="A1914" s="7" t="s">
        <v>16208</v>
      </c>
      <c r="B1914" s="7" t="s">
        <v>2548</v>
      </c>
      <c r="C1914" s="7"/>
      <c r="D1914" s="7" t="s">
        <v>2545</v>
      </c>
      <c r="E1914" s="7" t="s">
        <v>8657</v>
      </c>
      <c r="F1914" s="7" t="s">
        <v>16209</v>
      </c>
      <c r="G1914" s="296" t="s">
        <v>16210</v>
      </c>
      <c r="I1914" s="7"/>
      <c r="J1914" s="7" t="s">
        <v>94</v>
      </c>
      <c r="K1914" s="7" t="s">
        <v>779</v>
      </c>
      <c r="L1914" s="7" t="s">
        <v>23</v>
      </c>
      <c r="M1914" s="7" t="s">
        <v>16211</v>
      </c>
      <c r="N1914" s="7" t="s">
        <v>16211</v>
      </c>
    </row>
    <row r="1915" ht="22.5" customHeight="1">
      <c r="A1915" s="7" t="s">
        <v>16212</v>
      </c>
      <c r="B1915" s="7" t="s">
        <v>2548</v>
      </c>
      <c r="C1915" s="7"/>
      <c r="D1915" s="7" t="s">
        <v>2545</v>
      </c>
      <c r="E1915" s="7" t="s">
        <v>8657</v>
      </c>
      <c r="F1915" s="7" t="s">
        <v>16213</v>
      </c>
      <c r="G1915" s="296" t="s">
        <v>16214</v>
      </c>
      <c r="I1915" s="7"/>
      <c r="J1915" s="7" t="s">
        <v>94</v>
      </c>
      <c r="K1915" s="7" t="s">
        <v>779</v>
      </c>
      <c r="L1915" s="7" t="s">
        <v>26</v>
      </c>
      <c r="M1915" s="7" t="s">
        <v>16215</v>
      </c>
      <c r="N1915" s="7" t="s">
        <v>16215</v>
      </c>
    </row>
    <row r="1916" ht="22.5" customHeight="1">
      <c r="A1916" s="7" t="s">
        <v>16216</v>
      </c>
      <c r="B1916" s="7" t="s">
        <v>2548</v>
      </c>
      <c r="C1916" s="7"/>
      <c r="D1916" s="7" t="s">
        <v>2545</v>
      </c>
      <c r="E1916" s="7" t="s">
        <v>8657</v>
      </c>
      <c r="F1916" s="7" t="s">
        <v>16217</v>
      </c>
      <c r="G1916" s="296" t="s">
        <v>16218</v>
      </c>
      <c r="I1916" s="7"/>
      <c r="J1916" s="7" t="s">
        <v>94</v>
      </c>
      <c r="K1916" s="7" t="s">
        <v>779</v>
      </c>
      <c r="L1916" s="7" t="s">
        <v>28</v>
      </c>
      <c r="M1916" s="7" t="s">
        <v>16219</v>
      </c>
      <c r="N1916" s="7" t="s">
        <v>16219</v>
      </c>
    </row>
    <row r="1917" ht="22.5" customHeight="1">
      <c r="A1917" s="7" t="s">
        <v>16220</v>
      </c>
      <c r="B1917" s="7" t="s">
        <v>2548</v>
      </c>
      <c r="C1917" s="7"/>
      <c r="D1917" s="7" t="s">
        <v>2545</v>
      </c>
      <c r="E1917" s="7" t="s">
        <v>8657</v>
      </c>
      <c r="F1917" s="7" t="s">
        <v>16221</v>
      </c>
      <c r="G1917" s="296" t="s">
        <v>16222</v>
      </c>
      <c r="I1917" s="7"/>
      <c r="J1917" s="7" t="s">
        <v>94</v>
      </c>
      <c r="K1917" s="7" t="s">
        <v>779</v>
      </c>
      <c r="L1917" s="7" t="s">
        <v>29</v>
      </c>
      <c r="M1917" s="7" t="s">
        <v>16223</v>
      </c>
      <c r="N1917" s="7" t="s">
        <v>16223</v>
      </c>
    </row>
    <row r="1918" ht="22.5" customHeight="1">
      <c r="A1918" s="7" t="s">
        <v>16224</v>
      </c>
      <c r="B1918" s="7" t="s">
        <v>2548</v>
      </c>
      <c r="C1918" s="7"/>
      <c r="D1918" s="7" t="s">
        <v>2545</v>
      </c>
      <c r="E1918" s="7" t="s">
        <v>8646</v>
      </c>
      <c r="F1918" s="7" t="s">
        <v>16225</v>
      </c>
      <c r="G1918" s="296" t="s">
        <v>16226</v>
      </c>
      <c r="I1918" s="7"/>
      <c r="J1918" s="7" t="s">
        <v>183</v>
      </c>
      <c r="K1918" s="7" t="s">
        <v>1353</v>
      </c>
      <c r="L1918" s="7" t="s">
        <v>10</v>
      </c>
      <c r="M1918" s="7" t="s">
        <v>16227</v>
      </c>
      <c r="N1918" s="7" t="s">
        <v>16227</v>
      </c>
    </row>
    <row r="1919" ht="22.5" customHeight="1">
      <c r="A1919" s="7" t="s">
        <v>16228</v>
      </c>
      <c r="B1919" s="7" t="s">
        <v>2548</v>
      </c>
      <c r="C1919" s="7"/>
      <c r="D1919" s="7" t="s">
        <v>2545</v>
      </c>
      <c r="E1919" s="7" t="s">
        <v>8646</v>
      </c>
      <c r="F1919" s="7" t="s">
        <v>16229</v>
      </c>
      <c r="G1919" s="296" t="s">
        <v>16230</v>
      </c>
      <c r="I1919" s="7"/>
      <c r="J1919" s="7" t="s">
        <v>183</v>
      </c>
      <c r="K1919" s="7" t="s">
        <v>1353</v>
      </c>
      <c r="L1919" s="7" t="s">
        <v>14</v>
      </c>
      <c r="M1919" s="7" t="s">
        <v>16231</v>
      </c>
      <c r="N1919" s="7" t="s">
        <v>16231</v>
      </c>
    </row>
    <row r="1920" ht="22.5" customHeight="1">
      <c r="A1920" s="7" t="s">
        <v>16232</v>
      </c>
      <c r="B1920" s="7" t="s">
        <v>2548</v>
      </c>
      <c r="C1920" s="7"/>
      <c r="D1920" s="7" t="s">
        <v>2545</v>
      </c>
      <c r="E1920" s="7" t="s">
        <v>8646</v>
      </c>
      <c r="F1920" s="7" t="s">
        <v>16233</v>
      </c>
      <c r="G1920" s="296" t="s">
        <v>16234</v>
      </c>
      <c r="I1920" s="7"/>
      <c r="J1920" s="7" t="s">
        <v>183</v>
      </c>
      <c r="K1920" s="7" t="s">
        <v>1353</v>
      </c>
      <c r="L1920" s="7" t="s">
        <v>17</v>
      </c>
      <c r="M1920" s="7" t="s">
        <v>16235</v>
      </c>
      <c r="N1920" s="7" t="s">
        <v>16235</v>
      </c>
    </row>
    <row r="1921" ht="22.5" customHeight="1">
      <c r="A1921" s="7" t="s">
        <v>16236</v>
      </c>
      <c r="B1921" s="7" t="s">
        <v>2548</v>
      </c>
      <c r="C1921" s="7"/>
      <c r="D1921" s="7" t="s">
        <v>2545</v>
      </c>
      <c r="E1921" s="7" t="s">
        <v>8646</v>
      </c>
      <c r="F1921" s="7" t="s">
        <v>16237</v>
      </c>
      <c r="G1921" s="296" t="s">
        <v>16238</v>
      </c>
      <c r="I1921" s="7"/>
      <c r="J1921" s="7" t="s">
        <v>183</v>
      </c>
      <c r="K1921" s="7" t="s">
        <v>1353</v>
      </c>
      <c r="L1921" s="7" t="s">
        <v>18</v>
      </c>
      <c r="M1921" s="7" t="s">
        <v>16239</v>
      </c>
      <c r="N1921" s="7" t="s">
        <v>16239</v>
      </c>
    </row>
    <row r="1922" ht="22.5" customHeight="1">
      <c r="A1922" s="7" t="s">
        <v>16240</v>
      </c>
      <c r="B1922" s="7" t="s">
        <v>2548</v>
      </c>
      <c r="C1922" s="7"/>
      <c r="D1922" s="7" t="s">
        <v>2545</v>
      </c>
      <c r="E1922" s="7" t="s">
        <v>8646</v>
      </c>
      <c r="F1922" s="7" t="s">
        <v>16241</v>
      </c>
      <c r="G1922" s="296" t="s">
        <v>16242</v>
      </c>
      <c r="I1922" s="7"/>
      <c r="J1922" s="7" t="s">
        <v>183</v>
      </c>
      <c r="K1922" s="7" t="s">
        <v>1353</v>
      </c>
      <c r="L1922" s="7" t="s">
        <v>19</v>
      </c>
      <c r="M1922" s="7" t="s">
        <v>16243</v>
      </c>
      <c r="N1922" s="7" t="s">
        <v>16243</v>
      </c>
    </row>
    <row r="1923" ht="22.5" customHeight="1">
      <c r="A1923" s="7" t="s">
        <v>16244</v>
      </c>
      <c r="B1923" s="7" t="s">
        <v>2548</v>
      </c>
      <c r="C1923" s="7"/>
      <c r="D1923" s="7" t="s">
        <v>2545</v>
      </c>
      <c r="E1923" s="7" t="s">
        <v>8646</v>
      </c>
      <c r="F1923" s="7" t="s">
        <v>16245</v>
      </c>
      <c r="G1923" s="296" t="s">
        <v>16246</v>
      </c>
      <c r="I1923" s="7"/>
      <c r="J1923" s="7" t="s">
        <v>183</v>
      </c>
      <c r="K1923" s="7" t="s">
        <v>1353</v>
      </c>
      <c r="L1923" s="7" t="s">
        <v>20</v>
      </c>
      <c r="M1923" s="7" t="s">
        <v>16247</v>
      </c>
      <c r="N1923" s="7" t="s">
        <v>16247</v>
      </c>
    </row>
    <row r="1924" ht="22.5" customHeight="1">
      <c r="A1924" s="7" t="s">
        <v>16248</v>
      </c>
      <c r="B1924" s="7" t="s">
        <v>2548</v>
      </c>
      <c r="C1924" s="7"/>
      <c r="D1924" s="7" t="s">
        <v>2545</v>
      </c>
      <c r="E1924" s="7" t="s">
        <v>8646</v>
      </c>
      <c r="F1924" s="7" t="s">
        <v>16249</v>
      </c>
      <c r="G1924" s="296" t="s">
        <v>16250</v>
      </c>
      <c r="I1924" s="7"/>
      <c r="J1924" s="7" t="s">
        <v>183</v>
      </c>
      <c r="K1924" s="7" t="s">
        <v>1353</v>
      </c>
      <c r="L1924" s="7" t="s">
        <v>21</v>
      </c>
      <c r="M1924" s="7" t="s">
        <v>16251</v>
      </c>
      <c r="N1924" s="7" t="s">
        <v>16251</v>
      </c>
    </row>
    <row r="1925" ht="22.5" customHeight="1">
      <c r="A1925" s="7" t="s">
        <v>16252</v>
      </c>
      <c r="B1925" s="7" t="s">
        <v>2548</v>
      </c>
      <c r="C1925" s="7"/>
      <c r="D1925" s="7" t="s">
        <v>2545</v>
      </c>
      <c r="E1925" s="7" t="s">
        <v>8646</v>
      </c>
      <c r="F1925" s="7" t="s">
        <v>16253</v>
      </c>
      <c r="G1925" s="296" t="s">
        <v>16254</v>
      </c>
      <c r="I1925" s="7"/>
      <c r="J1925" s="7" t="s">
        <v>183</v>
      </c>
      <c r="K1925" s="7" t="s">
        <v>1353</v>
      </c>
      <c r="L1925" s="7" t="s">
        <v>22</v>
      </c>
      <c r="M1925" s="7" t="s">
        <v>16255</v>
      </c>
      <c r="N1925" s="7" t="s">
        <v>16255</v>
      </c>
    </row>
    <row r="1926" ht="22.5" customHeight="1">
      <c r="A1926" s="7" t="s">
        <v>16256</v>
      </c>
      <c r="B1926" s="7" t="s">
        <v>2548</v>
      </c>
      <c r="C1926" s="7"/>
      <c r="D1926" s="7" t="s">
        <v>2545</v>
      </c>
      <c r="E1926" s="7" t="s">
        <v>8646</v>
      </c>
      <c r="F1926" s="7" t="s">
        <v>16257</v>
      </c>
      <c r="G1926" s="296" t="s">
        <v>16258</v>
      </c>
      <c r="I1926" s="7"/>
      <c r="J1926" s="7" t="s">
        <v>183</v>
      </c>
      <c r="K1926" s="7" t="s">
        <v>1353</v>
      </c>
      <c r="L1926" s="7" t="s">
        <v>23</v>
      </c>
      <c r="M1926" s="7" t="s">
        <v>16259</v>
      </c>
      <c r="N1926" s="7" t="s">
        <v>16259</v>
      </c>
    </row>
    <row r="1927" ht="22.5" customHeight="1">
      <c r="A1927" s="7" t="s">
        <v>16260</v>
      </c>
      <c r="B1927" s="7" t="s">
        <v>2548</v>
      </c>
      <c r="C1927" s="7"/>
      <c r="D1927" s="7" t="s">
        <v>2545</v>
      </c>
      <c r="E1927" s="7" t="s">
        <v>8646</v>
      </c>
      <c r="F1927" s="7" t="s">
        <v>16261</v>
      </c>
      <c r="G1927" s="296" t="s">
        <v>16262</v>
      </c>
      <c r="I1927" s="7"/>
      <c r="J1927" s="7" t="s">
        <v>183</v>
      </c>
      <c r="K1927" s="7" t="s">
        <v>1353</v>
      </c>
      <c r="L1927" s="7" t="s">
        <v>26</v>
      </c>
      <c r="M1927" s="7" t="s">
        <v>16263</v>
      </c>
      <c r="N1927" s="7" t="s">
        <v>16263</v>
      </c>
    </row>
    <row r="1928" ht="22.5" customHeight="1">
      <c r="A1928" s="7" t="s">
        <v>16264</v>
      </c>
      <c r="B1928" s="7" t="s">
        <v>2548</v>
      </c>
      <c r="C1928" s="7"/>
      <c r="D1928" s="7" t="s">
        <v>2545</v>
      </c>
      <c r="E1928" s="7" t="s">
        <v>8646</v>
      </c>
      <c r="F1928" s="7" t="s">
        <v>16265</v>
      </c>
      <c r="G1928" s="296" t="s">
        <v>16266</v>
      </c>
      <c r="I1928" s="7"/>
      <c r="J1928" s="7" t="s">
        <v>183</v>
      </c>
      <c r="K1928" s="7" t="s">
        <v>1353</v>
      </c>
      <c r="L1928" s="7" t="s">
        <v>28</v>
      </c>
      <c r="M1928" s="7" t="s">
        <v>16267</v>
      </c>
      <c r="N1928" s="7" t="s">
        <v>16267</v>
      </c>
    </row>
    <row r="1929" ht="22.5" customHeight="1">
      <c r="A1929" s="7" t="s">
        <v>16268</v>
      </c>
      <c r="B1929" s="7" t="s">
        <v>2548</v>
      </c>
      <c r="C1929" s="7"/>
      <c r="D1929" s="7" t="s">
        <v>2545</v>
      </c>
      <c r="E1929" s="7" t="s">
        <v>8646</v>
      </c>
      <c r="F1929" s="7" t="s">
        <v>16269</v>
      </c>
      <c r="G1929" s="296" t="s">
        <v>16270</v>
      </c>
      <c r="I1929" s="7"/>
      <c r="J1929" s="7" t="s">
        <v>183</v>
      </c>
      <c r="K1929" s="7" t="s">
        <v>1353</v>
      </c>
      <c r="L1929" s="7" t="s">
        <v>29</v>
      </c>
      <c r="M1929" s="7" t="s">
        <v>16271</v>
      </c>
      <c r="N1929" s="7" t="s">
        <v>16271</v>
      </c>
    </row>
    <row r="1930" ht="22.5" customHeight="1">
      <c r="A1930" s="7" t="s">
        <v>16272</v>
      </c>
      <c r="B1930" s="7" t="s">
        <v>2548</v>
      </c>
      <c r="C1930" s="7"/>
      <c r="D1930" s="7" t="s">
        <v>2545</v>
      </c>
      <c r="E1930" s="7" t="s">
        <v>8635</v>
      </c>
      <c r="F1930" s="7" t="s">
        <v>16273</v>
      </c>
      <c r="G1930" s="296" t="s">
        <v>16274</v>
      </c>
      <c r="I1930" s="7"/>
      <c r="J1930" s="7" t="s">
        <v>61</v>
      </c>
      <c r="K1930" s="7" t="s">
        <v>377</v>
      </c>
      <c r="L1930" s="7" t="s">
        <v>10</v>
      </c>
      <c r="M1930" s="7" t="s">
        <v>16275</v>
      </c>
      <c r="N1930" s="7" t="s">
        <v>16275</v>
      </c>
    </row>
    <row r="1931" ht="22.5" customHeight="1">
      <c r="A1931" s="7" t="s">
        <v>16276</v>
      </c>
      <c r="B1931" s="7" t="s">
        <v>2548</v>
      </c>
      <c r="C1931" s="7"/>
      <c r="D1931" s="7" t="s">
        <v>2545</v>
      </c>
      <c r="E1931" s="7" t="s">
        <v>8635</v>
      </c>
      <c r="F1931" s="7" t="s">
        <v>16277</v>
      </c>
      <c r="G1931" s="296" t="s">
        <v>16278</v>
      </c>
      <c r="I1931" s="7"/>
      <c r="J1931" s="7" t="s">
        <v>61</v>
      </c>
      <c r="K1931" s="7" t="s">
        <v>377</v>
      </c>
      <c r="L1931" s="7" t="s">
        <v>14</v>
      </c>
      <c r="M1931" s="7" t="s">
        <v>16279</v>
      </c>
      <c r="N1931" s="7" t="s">
        <v>16279</v>
      </c>
    </row>
    <row r="1932" ht="22.5" customHeight="1">
      <c r="A1932" s="7" t="s">
        <v>16280</v>
      </c>
      <c r="B1932" s="7" t="s">
        <v>2548</v>
      </c>
      <c r="C1932" s="7"/>
      <c r="D1932" s="7" t="s">
        <v>2545</v>
      </c>
      <c r="E1932" s="7" t="s">
        <v>8635</v>
      </c>
      <c r="F1932" s="7" t="s">
        <v>16281</v>
      </c>
      <c r="G1932" s="296" t="s">
        <v>16282</v>
      </c>
      <c r="I1932" s="7"/>
      <c r="J1932" s="7" t="s">
        <v>61</v>
      </c>
      <c r="K1932" s="7" t="s">
        <v>377</v>
      </c>
      <c r="L1932" s="7" t="s">
        <v>17</v>
      </c>
      <c r="M1932" s="7" t="s">
        <v>16283</v>
      </c>
      <c r="N1932" s="7" t="s">
        <v>16283</v>
      </c>
    </row>
    <row r="1933" ht="22.5" customHeight="1">
      <c r="A1933" s="7" t="s">
        <v>16284</v>
      </c>
      <c r="B1933" s="7" t="s">
        <v>2548</v>
      </c>
      <c r="C1933" s="7"/>
      <c r="D1933" s="7" t="s">
        <v>2545</v>
      </c>
      <c r="E1933" s="7" t="s">
        <v>8635</v>
      </c>
      <c r="F1933" s="7" t="s">
        <v>16285</v>
      </c>
      <c r="G1933" s="296" t="s">
        <v>16286</v>
      </c>
      <c r="I1933" s="7"/>
      <c r="J1933" s="7" t="s">
        <v>61</v>
      </c>
      <c r="K1933" s="7" t="s">
        <v>377</v>
      </c>
      <c r="L1933" s="7" t="s">
        <v>18</v>
      </c>
      <c r="M1933" s="7" t="s">
        <v>16287</v>
      </c>
      <c r="N1933" s="7" t="s">
        <v>16287</v>
      </c>
    </row>
    <row r="1934" ht="22.5" customHeight="1">
      <c r="A1934" s="7" t="s">
        <v>16288</v>
      </c>
      <c r="B1934" s="7" t="s">
        <v>2548</v>
      </c>
      <c r="C1934" s="7"/>
      <c r="D1934" s="7" t="s">
        <v>2545</v>
      </c>
      <c r="E1934" s="7" t="s">
        <v>8635</v>
      </c>
      <c r="F1934" s="7" t="s">
        <v>16289</v>
      </c>
      <c r="G1934" s="296" t="s">
        <v>16290</v>
      </c>
      <c r="I1934" s="7"/>
      <c r="J1934" s="7" t="s">
        <v>61</v>
      </c>
      <c r="K1934" s="7" t="s">
        <v>377</v>
      </c>
      <c r="L1934" s="7" t="s">
        <v>19</v>
      </c>
      <c r="M1934" s="7" t="s">
        <v>16291</v>
      </c>
      <c r="N1934" s="7" t="s">
        <v>16291</v>
      </c>
    </row>
    <row r="1935" ht="22.5" customHeight="1">
      <c r="A1935" s="7" t="s">
        <v>16292</v>
      </c>
      <c r="B1935" s="7" t="s">
        <v>2548</v>
      </c>
      <c r="C1935" s="7"/>
      <c r="D1935" s="7" t="s">
        <v>2545</v>
      </c>
      <c r="E1935" s="7" t="s">
        <v>8635</v>
      </c>
      <c r="F1935" s="7" t="s">
        <v>16293</v>
      </c>
      <c r="G1935" s="296" t="s">
        <v>16294</v>
      </c>
      <c r="I1935" s="7"/>
      <c r="J1935" s="7" t="s">
        <v>61</v>
      </c>
      <c r="K1935" s="7" t="s">
        <v>377</v>
      </c>
      <c r="L1935" s="7" t="s">
        <v>20</v>
      </c>
      <c r="M1935" s="7" t="s">
        <v>16295</v>
      </c>
      <c r="N1935" s="7" t="s">
        <v>16295</v>
      </c>
    </row>
    <row r="1936" ht="22.5" customHeight="1">
      <c r="A1936" s="7" t="s">
        <v>16296</v>
      </c>
      <c r="B1936" s="7" t="s">
        <v>2548</v>
      </c>
      <c r="C1936" s="7"/>
      <c r="D1936" s="7" t="s">
        <v>2545</v>
      </c>
      <c r="E1936" s="7" t="s">
        <v>8635</v>
      </c>
      <c r="F1936" s="7" t="s">
        <v>16297</v>
      </c>
      <c r="G1936" s="296" t="s">
        <v>16298</v>
      </c>
      <c r="I1936" s="7"/>
      <c r="J1936" s="7" t="s">
        <v>61</v>
      </c>
      <c r="K1936" s="7" t="s">
        <v>377</v>
      </c>
      <c r="L1936" s="7" t="s">
        <v>22</v>
      </c>
      <c r="M1936" s="7" t="s">
        <v>16299</v>
      </c>
      <c r="N1936" s="7" t="s">
        <v>16299</v>
      </c>
    </row>
    <row r="1937" ht="22.5" customHeight="1">
      <c r="A1937" s="7" t="s">
        <v>16300</v>
      </c>
      <c r="B1937" s="7" t="s">
        <v>2548</v>
      </c>
      <c r="C1937" s="7"/>
      <c r="D1937" s="7" t="s">
        <v>2545</v>
      </c>
      <c r="E1937" s="7" t="s">
        <v>8635</v>
      </c>
      <c r="F1937" s="7" t="s">
        <v>16301</v>
      </c>
      <c r="G1937" s="296" t="s">
        <v>16302</v>
      </c>
      <c r="I1937" s="7"/>
      <c r="J1937" s="7" t="s">
        <v>61</v>
      </c>
      <c r="K1937" s="7" t="s">
        <v>377</v>
      </c>
      <c r="L1937" s="7" t="s">
        <v>25</v>
      </c>
      <c r="M1937" s="7" t="s">
        <v>16303</v>
      </c>
      <c r="N1937" s="7" t="s">
        <v>16303</v>
      </c>
    </row>
    <row r="1938" ht="22.5" customHeight="1">
      <c r="A1938" s="7" t="s">
        <v>16304</v>
      </c>
      <c r="B1938" s="7" t="s">
        <v>2548</v>
      </c>
      <c r="C1938" s="7"/>
      <c r="D1938" s="7" t="s">
        <v>2545</v>
      </c>
      <c r="E1938" s="7" t="s">
        <v>8635</v>
      </c>
      <c r="F1938" s="7" t="s">
        <v>16305</v>
      </c>
      <c r="G1938" s="296" t="s">
        <v>16306</v>
      </c>
      <c r="I1938" s="7"/>
      <c r="J1938" s="7" t="s">
        <v>61</v>
      </c>
      <c r="K1938" s="7" t="s">
        <v>377</v>
      </c>
      <c r="L1938" s="7" t="s">
        <v>26</v>
      </c>
      <c r="M1938" s="7" t="s">
        <v>16307</v>
      </c>
      <c r="N1938" s="7" t="s">
        <v>16307</v>
      </c>
    </row>
    <row r="1939" ht="22.5" customHeight="1">
      <c r="A1939" s="7" t="s">
        <v>16308</v>
      </c>
      <c r="B1939" s="7" t="s">
        <v>2548</v>
      </c>
      <c r="C1939" s="7"/>
      <c r="D1939" s="7" t="s">
        <v>2545</v>
      </c>
      <c r="E1939" s="7" t="s">
        <v>8635</v>
      </c>
      <c r="F1939" s="7" t="s">
        <v>16309</v>
      </c>
      <c r="G1939" s="296" t="s">
        <v>16310</v>
      </c>
      <c r="I1939" s="7"/>
      <c r="J1939" s="7" t="s">
        <v>61</v>
      </c>
      <c r="K1939" s="7" t="s">
        <v>377</v>
      </c>
      <c r="L1939" s="7" t="s">
        <v>27</v>
      </c>
      <c r="M1939" s="7" t="s">
        <v>16311</v>
      </c>
      <c r="N1939" s="7" t="s">
        <v>16311</v>
      </c>
    </row>
    <row r="1940" ht="22.5" customHeight="1">
      <c r="A1940" s="7" t="s">
        <v>16312</v>
      </c>
      <c r="B1940" s="7" t="s">
        <v>2548</v>
      </c>
      <c r="C1940" s="7"/>
      <c r="D1940" s="7" t="s">
        <v>2545</v>
      </c>
      <c r="E1940" s="7" t="s">
        <v>8635</v>
      </c>
      <c r="F1940" s="7" t="s">
        <v>16313</v>
      </c>
      <c r="G1940" s="296" t="s">
        <v>16314</v>
      </c>
      <c r="I1940" s="7"/>
      <c r="J1940" s="7" t="s">
        <v>61</v>
      </c>
      <c r="K1940" s="7" t="s">
        <v>377</v>
      </c>
      <c r="L1940" s="7" t="s">
        <v>28</v>
      </c>
      <c r="M1940" s="7" t="s">
        <v>16315</v>
      </c>
      <c r="N1940" s="7" t="s">
        <v>16315</v>
      </c>
    </row>
    <row r="1941" ht="22.5" customHeight="1">
      <c r="A1941" s="7" t="s">
        <v>16316</v>
      </c>
      <c r="B1941" s="7" t="s">
        <v>2548</v>
      </c>
      <c r="C1941" s="7"/>
      <c r="D1941" s="7" t="s">
        <v>2545</v>
      </c>
      <c r="E1941" s="7" t="s">
        <v>8635</v>
      </c>
      <c r="F1941" s="7" t="s">
        <v>16317</v>
      </c>
      <c r="G1941" s="296" t="s">
        <v>16318</v>
      </c>
      <c r="I1941" s="7"/>
      <c r="J1941" s="7" t="s">
        <v>61</v>
      </c>
      <c r="K1941" s="7" t="s">
        <v>377</v>
      </c>
      <c r="L1941" s="7" t="s">
        <v>29</v>
      </c>
      <c r="M1941" s="7" t="s">
        <v>16319</v>
      </c>
      <c r="N1941" s="7" t="s">
        <v>16319</v>
      </c>
    </row>
    <row r="1942" ht="22.5" customHeight="1">
      <c r="A1942" s="7" t="s">
        <v>16320</v>
      </c>
      <c r="B1942" s="7" t="s">
        <v>2548</v>
      </c>
      <c r="C1942" s="7"/>
      <c r="D1942" s="7" t="s">
        <v>2545</v>
      </c>
      <c r="E1942" s="7" t="s">
        <v>8623</v>
      </c>
      <c r="F1942" s="7" t="s">
        <v>16321</v>
      </c>
      <c r="G1942" s="296" t="s">
        <v>16322</v>
      </c>
      <c r="I1942" s="7"/>
      <c r="J1942" s="7" t="s">
        <v>251</v>
      </c>
      <c r="K1942" s="7" t="s">
        <v>241</v>
      </c>
      <c r="L1942" s="7" t="s">
        <v>10</v>
      </c>
      <c r="M1942" s="7" t="s">
        <v>16323</v>
      </c>
      <c r="N1942" s="7" t="s">
        <v>16323</v>
      </c>
    </row>
    <row r="1943" ht="22.5" customHeight="1">
      <c r="A1943" s="7" t="s">
        <v>16324</v>
      </c>
      <c r="B1943" s="7" t="s">
        <v>2548</v>
      </c>
      <c r="C1943" s="7"/>
      <c r="D1943" s="7" t="s">
        <v>2545</v>
      </c>
      <c r="E1943" s="7" t="s">
        <v>8623</v>
      </c>
      <c r="F1943" s="7" t="s">
        <v>16325</v>
      </c>
      <c r="G1943" s="296" t="s">
        <v>16326</v>
      </c>
      <c r="I1943" s="7"/>
      <c r="J1943" s="7" t="s">
        <v>251</v>
      </c>
      <c r="K1943" s="7" t="s">
        <v>241</v>
      </c>
      <c r="L1943" s="7" t="s">
        <v>12</v>
      </c>
      <c r="M1943" s="7" t="s">
        <v>16327</v>
      </c>
      <c r="N1943" s="7" t="s">
        <v>16327</v>
      </c>
    </row>
    <row r="1944" ht="22.5" customHeight="1">
      <c r="A1944" s="7" t="s">
        <v>16328</v>
      </c>
      <c r="B1944" s="7" t="s">
        <v>2548</v>
      </c>
      <c r="C1944" s="7"/>
      <c r="D1944" s="7" t="s">
        <v>2545</v>
      </c>
      <c r="E1944" s="7" t="s">
        <v>8623</v>
      </c>
      <c r="F1944" s="7" t="s">
        <v>16329</v>
      </c>
      <c r="G1944" s="296" t="s">
        <v>16330</v>
      </c>
      <c r="I1944" s="7"/>
      <c r="J1944" s="7" t="s">
        <v>251</v>
      </c>
      <c r="K1944" s="7" t="s">
        <v>241</v>
      </c>
      <c r="L1944" s="7" t="s">
        <v>14</v>
      </c>
      <c r="M1944" s="7" t="s">
        <v>16331</v>
      </c>
      <c r="N1944" s="7" t="s">
        <v>16331</v>
      </c>
    </row>
    <row r="1945" ht="22.5" customHeight="1">
      <c r="A1945" s="7" t="s">
        <v>16332</v>
      </c>
      <c r="B1945" s="7" t="s">
        <v>2548</v>
      </c>
      <c r="C1945" s="7"/>
      <c r="D1945" s="7" t="s">
        <v>2545</v>
      </c>
      <c r="E1945" s="7" t="s">
        <v>8623</v>
      </c>
      <c r="F1945" s="7" t="s">
        <v>16333</v>
      </c>
      <c r="G1945" s="296" t="s">
        <v>16334</v>
      </c>
      <c r="I1945" s="7"/>
      <c r="J1945" s="7" t="s">
        <v>251</v>
      </c>
      <c r="K1945" s="7" t="s">
        <v>241</v>
      </c>
      <c r="L1945" s="7" t="s">
        <v>17</v>
      </c>
      <c r="M1945" s="7" t="s">
        <v>16335</v>
      </c>
      <c r="N1945" s="7" t="s">
        <v>16335</v>
      </c>
    </row>
    <row r="1946" ht="22.5" customHeight="1">
      <c r="A1946" s="7" t="s">
        <v>16336</v>
      </c>
      <c r="B1946" s="7" t="s">
        <v>2548</v>
      </c>
      <c r="C1946" s="7"/>
      <c r="D1946" s="7" t="s">
        <v>2545</v>
      </c>
      <c r="E1946" s="7" t="s">
        <v>8623</v>
      </c>
      <c r="F1946" s="7" t="s">
        <v>16337</v>
      </c>
      <c r="G1946" s="296" t="s">
        <v>16338</v>
      </c>
      <c r="I1946" s="7"/>
      <c r="J1946" s="7" t="s">
        <v>251</v>
      </c>
      <c r="K1946" s="7" t="s">
        <v>241</v>
      </c>
      <c r="L1946" s="7" t="s">
        <v>18</v>
      </c>
      <c r="M1946" s="7" t="s">
        <v>16339</v>
      </c>
      <c r="N1946" s="7" t="s">
        <v>16339</v>
      </c>
    </row>
    <row r="1947" ht="22.5" customHeight="1">
      <c r="A1947" s="7" t="s">
        <v>16340</v>
      </c>
      <c r="B1947" s="7" t="s">
        <v>2548</v>
      </c>
      <c r="C1947" s="7"/>
      <c r="D1947" s="7" t="s">
        <v>2545</v>
      </c>
      <c r="E1947" s="7" t="s">
        <v>8623</v>
      </c>
      <c r="F1947" s="7" t="s">
        <v>16341</v>
      </c>
      <c r="G1947" s="296" t="s">
        <v>16342</v>
      </c>
      <c r="I1947" s="7"/>
      <c r="J1947" s="7" t="s">
        <v>251</v>
      </c>
      <c r="K1947" s="7" t="s">
        <v>241</v>
      </c>
      <c r="L1947" s="7" t="s">
        <v>19</v>
      </c>
      <c r="M1947" s="7" t="s">
        <v>16343</v>
      </c>
      <c r="N1947" s="7" t="s">
        <v>16343</v>
      </c>
    </row>
    <row r="1948" ht="22.5" customHeight="1">
      <c r="A1948" s="7" t="s">
        <v>16344</v>
      </c>
      <c r="B1948" s="7" t="s">
        <v>2548</v>
      </c>
      <c r="C1948" s="7"/>
      <c r="D1948" s="7" t="s">
        <v>2545</v>
      </c>
      <c r="E1948" s="7" t="s">
        <v>8623</v>
      </c>
      <c r="F1948" s="7" t="s">
        <v>16345</v>
      </c>
      <c r="G1948" s="296" t="s">
        <v>16346</v>
      </c>
      <c r="I1948" s="7"/>
      <c r="J1948" s="7" t="s">
        <v>251</v>
      </c>
      <c r="K1948" s="7" t="s">
        <v>241</v>
      </c>
      <c r="L1948" s="7" t="s">
        <v>20</v>
      </c>
      <c r="M1948" s="7" t="s">
        <v>16347</v>
      </c>
      <c r="N1948" s="7" t="s">
        <v>16347</v>
      </c>
    </row>
    <row r="1949" ht="22.5" customHeight="1">
      <c r="A1949" s="7" t="s">
        <v>16348</v>
      </c>
      <c r="B1949" s="7" t="s">
        <v>2548</v>
      </c>
      <c r="C1949" s="7"/>
      <c r="D1949" s="7" t="s">
        <v>2545</v>
      </c>
      <c r="E1949" s="7" t="s">
        <v>8623</v>
      </c>
      <c r="F1949" s="7" t="s">
        <v>16349</v>
      </c>
      <c r="G1949" s="296" t="s">
        <v>16350</v>
      </c>
      <c r="I1949" s="7"/>
      <c r="J1949" s="7" t="s">
        <v>251</v>
      </c>
      <c r="K1949" s="7" t="s">
        <v>241</v>
      </c>
      <c r="L1949" s="7" t="s">
        <v>22</v>
      </c>
      <c r="M1949" s="7" t="s">
        <v>16351</v>
      </c>
      <c r="N1949" s="7" t="s">
        <v>16351</v>
      </c>
    </row>
    <row r="1950" ht="22.5" customHeight="1">
      <c r="A1950" s="7" t="s">
        <v>16352</v>
      </c>
      <c r="B1950" s="7" t="s">
        <v>2548</v>
      </c>
      <c r="C1950" s="7"/>
      <c r="D1950" s="7" t="s">
        <v>2545</v>
      </c>
      <c r="E1950" s="7" t="s">
        <v>8623</v>
      </c>
      <c r="F1950" s="7" t="s">
        <v>16353</v>
      </c>
      <c r="G1950" s="296" t="s">
        <v>16354</v>
      </c>
      <c r="I1950" s="7"/>
      <c r="J1950" s="7" t="s">
        <v>251</v>
      </c>
      <c r="K1950" s="7" t="s">
        <v>241</v>
      </c>
      <c r="L1950" s="7" t="s">
        <v>23</v>
      </c>
      <c r="M1950" s="7" t="s">
        <v>16355</v>
      </c>
      <c r="N1950" s="7" t="s">
        <v>16355</v>
      </c>
    </row>
    <row r="1951" ht="22.5" customHeight="1">
      <c r="A1951" s="7" t="s">
        <v>16356</v>
      </c>
      <c r="B1951" s="7" t="s">
        <v>2548</v>
      </c>
      <c r="C1951" s="7"/>
      <c r="D1951" s="7" t="s">
        <v>2545</v>
      </c>
      <c r="E1951" s="7" t="s">
        <v>8623</v>
      </c>
      <c r="F1951" s="7" t="s">
        <v>16357</v>
      </c>
      <c r="G1951" s="296" t="s">
        <v>16358</v>
      </c>
      <c r="I1951" s="7"/>
      <c r="J1951" s="7" t="s">
        <v>251</v>
      </c>
      <c r="K1951" s="7" t="s">
        <v>241</v>
      </c>
      <c r="L1951" s="7" t="s">
        <v>26</v>
      </c>
      <c r="M1951" s="7" t="s">
        <v>16359</v>
      </c>
      <c r="N1951" s="7" t="s">
        <v>16359</v>
      </c>
    </row>
    <row r="1952" ht="22.5" customHeight="1">
      <c r="A1952" s="7" t="s">
        <v>16360</v>
      </c>
      <c r="B1952" s="7" t="s">
        <v>2548</v>
      </c>
      <c r="C1952" s="7"/>
      <c r="D1952" s="7" t="s">
        <v>2545</v>
      </c>
      <c r="E1952" s="7" t="s">
        <v>8623</v>
      </c>
      <c r="F1952" s="7" t="s">
        <v>16361</v>
      </c>
      <c r="G1952" s="296" t="s">
        <v>16362</v>
      </c>
      <c r="I1952" s="7"/>
      <c r="J1952" s="7" t="s">
        <v>251</v>
      </c>
      <c r="K1952" s="7" t="s">
        <v>241</v>
      </c>
      <c r="L1952" s="7" t="s">
        <v>28</v>
      </c>
      <c r="M1952" s="7" t="s">
        <v>16363</v>
      </c>
      <c r="N1952" s="7" t="s">
        <v>16363</v>
      </c>
    </row>
    <row r="1953" ht="22.5" customHeight="1">
      <c r="A1953" s="7" t="s">
        <v>16364</v>
      </c>
      <c r="B1953" s="7" t="s">
        <v>2548</v>
      </c>
      <c r="C1953" s="7"/>
      <c r="D1953" s="7" t="s">
        <v>2545</v>
      </c>
      <c r="E1953" s="7" t="s">
        <v>8623</v>
      </c>
      <c r="F1953" s="7" t="s">
        <v>16365</v>
      </c>
      <c r="G1953" s="296" t="s">
        <v>16366</v>
      </c>
      <c r="I1953" s="7"/>
      <c r="J1953" s="7" t="s">
        <v>251</v>
      </c>
      <c r="K1953" s="7" t="s">
        <v>241</v>
      </c>
      <c r="L1953" s="7" t="s">
        <v>29</v>
      </c>
      <c r="M1953" s="7" t="s">
        <v>16367</v>
      </c>
      <c r="N1953" s="7" t="s">
        <v>16367</v>
      </c>
    </row>
  </sheetData>
  <hyperlinks>
    <hyperlink r:id="rId1" ref="G2"/>
    <hyperlink r:id="rId2" ref="G3"/>
    <hyperlink r:id="rId3" ref="G4"/>
    <hyperlink r:id="rId4" ref="G5"/>
    <hyperlink r:id="rId5" ref="G6"/>
    <hyperlink r:id="rId6" ref="G7"/>
    <hyperlink r:id="rId7" ref="G8"/>
    <hyperlink r:id="rId8" ref="G9"/>
    <hyperlink r:id="rId9" ref="G10"/>
    <hyperlink r:id="rId10" ref="G11"/>
    <hyperlink r:id="rId11" ref="G12"/>
    <hyperlink r:id="rId12" ref="G13"/>
    <hyperlink r:id="rId13" ref="G14"/>
    <hyperlink r:id="rId14" ref="G15"/>
    <hyperlink r:id="rId15" ref="G16"/>
    <hyperlink r:id="rId16" ref="G17"/>
    <hyperlink r:id="rId17" ref="G18"/>
    <hyperlink r:id="rId18" ref="G19"/>
    <hyperlink r:id="rId19" ref="G20"/>
    <hyperlink r:id="rId20" ref="G21"/>
    <hyperlink r:id="rId21" ref="G22"/>
    <hyperlink r:id="rId22" ref="G23"/>
    <hyperlink r:id="rId23" ref="G24"/>
    <hyperlink r:id="rId24" ref="G25"/>
    <hyperlink r:id="rId25" ref="G26"/>
    <hyperlink r:id="rId26" ref="G27"/>
    <hyperlink r:id="rId27" ref="G28"/>
    <hyperlink r:id="rId28" ref="G29"/>
    <hyperlink r:id="rId29" ref="G30"/>
    <hyperlink r:id="rId30" ref="G31"/>
    <hyperlink r:id="rId31" ref="G32"/>
    <hyperlink r:id="rId32" ref="G33"/>
    <hyperlink r:id="rId33" ref="G34"/>
    <hyperlink r:id="rId34" ref="G35"/>
    <hyperlink r:id="rId35" ref="G36"/>
    <hyperlink r:id="rId36" ref="G37"/>
    <hyperlink r:id="rId37" ref="G38"/>
    <hyperlink r:id="rId38" ref="G39"/>
    <hyperlink r:id="rId39" ref="G40"/>
    <hyperlink r:id="rId40" ref="G41"/>
    <hyperlink r:id="rId41" ref="G42"/>
    <hyperlink r:id="rId42" ref="G43"/>
    <hyperlink r:id="rId43" ref="G44"/>
    <hyperlink r:id="rId44" ref="G45"/>
    <hyperlink r:id="rId45" ref="G46"/>
    <hyperlink r:id="rId46" ref="G47"/>
    <hyperlink r:id="rId47" ref="G48"/>
    <hyperlink r:id="rId48" ref="G49"/>
    <hyperlink r:id="rId49" ref="G50"/>
    <hyperlink r:id="rId50" ref="G51"/>
    <hyperlink r:id="rId51" ref="G52"/>
    <hyperlink r:id="rId52" ref="G53"/>
    <hyperlink r:id="rId53" ref="G54"/>
    <hyperlink r:id="rId54" ref="G55"/>
    <hyperlink r:id="rId55" ref="G56"/>
    <hyperlink r:id="rId56" ref="G57"/>
    <hyperlink r:id="rId57" ref="G58"/>
    <hyperlink r:id="rId58" ref="G59"/>
    <hyperlink r:id="rId59" ref="G60"/>
    <hyperlink r:id="rId60" ref="G61"/>
    <hyperlink r:id="rId61" ref="G62"/>
    <hyperlink r:id="rId62" ref="G63"/>
    <hyperlink r:id="rId63" ref="G64"/>
    <hyperlink r:id="rId64" ref="G65"/>
    <hyperlink r:id="rId65" ref="G66"/>
    <hyperlink r:id="rId66" ref="G67"/>
    <hyperlink r:id="rId67" ref="G68"/>
    <hyperlink r:id="rId68" ref="G69"/>
    <hyperlink r:id="rId69" ref="G70"/>
    <hyperlink r:id="rId70" ref="G71"/>
    <hyperlink r:id="rId71" ref="G72"/>
    <hyperlink r:id="rId72" ref="G73"/>
    <hyperlink r:id="rId73" ref="G74"/>
    <hyperlink r:id="rId74" ref="G75"/>
    <hyperlink r:id="rId75" ref="G76"/>
    <hyperlink r:id="rId76" ref="G77"/>
    <hyperlink r:id="rId77" ref="G78"/>
    <hyperlink r:id="rId78" ref="G79"/>
    <hyperlink r:id="rId79" ref="G80"/>
    <hyperlink r:id="rId80" ref="G81"/>
    <hyperlink r:id="rId81" ref="G82"/>
    <hyperlink r:id="rId82" ref="G83"/>
    <hyperlink r:id="rId83" ref="G84"/>
    <hyperlink r:id="rId84" ref="G85"/>
    <hyperlink r:id="rId85" ref="G86"/>
    <hyperlink r:id="rId86" ref="G87"/>
    <hyperlink r:id="rId87" ref="G88"/>
    <hyperlink r:id="rId88" ref="G89"/>
    <hyperlink r:id="rId89" ref="G90"/>
    <hyperlink r:id="rId90" ref="G91"/>
    <hyperlink r:id="rId91" ref="G92"/>
    <hyperlink r:id="rId92" ref="G93"/>
    <hyperlink r:id="rId93" ref="G94"/>
    <hyperlink r:id="rId94" ref="G95"/>
    <hyperlink r:id="rId95" ref="G96"/>
    <hyperlink r:id="rId96" ref="G97"/>
    <hyperlink r:id="rId97" ref="G98"/>
    <hyperlink r:id="rId98" ref="G99"/>
    <hyperlink r:id="rId99" ref="G100"/>
    <hyperlink r:id="rId100" ref="G101"/>
    <hyperlink r:id="rId101" ref="G102"/>
    <hyperlink r:id="rId102" ref="G103"/>
    <hyperlink r:id="rId103" ref="G104"/>
    <hyperlink r:id="rId104" ref="G105"/>
    <hyperlink r:id="rId105" ref="G106"/>
    <hyperlink r:id="rId106" ref="G107"/>
    <hyperlink r:id="rId107" ref="G108"/>
    <hyperlink r:id="rId108" ref="G109"/>
    <hyperlink r:id="rId109" ref="G110"/>
    <hyperlink r:id="rId110" ref="G111"/>
    <hyperlink r:id="rId111" ref="G112"/>
    <hyperlink r:id="rId112" ref="G113"/>
    <hyperlink r:id="rId113" ref="G114"/>
    <hyperlink r:id="rId114" ref="G115"/>
    <hyperlink r:id="rId115" ref="G116"/>
    <hyperlink r:id="rId116" ref="G117"/>
    <hyperlink r:id="rId117" ref="G118"/>
    <hyperlink r:id="rId118" ref="G119"/>
    <hyperlink r:id="rId119" ref="G120"/>
    <hyperlink r:id="rId120" ref="G121"/>
    <hyperlink r:id="rId121" ref="G122"/>
    <hyperlink r:id="rId122" ref="G123"/>
    <hyperlink r:id="rId123" ref="G124"/>
    <hyperlink r:id="rId124" ref="G125"/>
    <hyperlink r:id="rId125" ref="G126"/>
    <hyperlink r:id="rId126" ref="G127"/>
    <hyperlink r:id="rId127" ref="G128"/>
    <hyperlink r:id="rId128" ref="G129"/>
    <hyperlink r:id="rId129" ref="G130"/>
    <hyperlink r:id="rId130" ref="G131"/>
    <hyperlink r:id="rId131" ref="G132"/>
    <hyperlink r:id="rId132" ref="G133"/>
    <hyperlink r:id="rId133" ref="G134"/>
    <hyperlink r:id="rId134" ref="G135"/>
    <hyperlink r:id="rId135" ref="G136"/>
    <hyperlink r:id="rId136" ref="G137"/>
    <hyperlink r:id="rId137" ref="G138"/>
    <hyperlink r:id="rId138" ref="G139"/>
    <hyperlink r:id="rId139" ref="G140"/>
    <hyperlink r:id="rId140" ref="G141"/>
    <hyperlink r:id="rId141" ref="G142"/>
    <hyperlink r:id="rId142" ref="G143"/>
    <hyperlink r:id="rId143" ref="G144"/>
    <hyperlink r:id="rId144" ref="G145"/>
    <hyperlink r:id="rId145" ref="G146"/>
    <hyperlink r:id="rId146" ref="G147"/>
    <hyperlink r:id="rId147" ref="G148"/>
    <hyperlink r:id="rId148" ref="G149"/>
    <hyperlink r:id="rId149" ref="G150"/>
    <hyperlink r:id="rId150" ref="G151"/>
    <hyperlink r:id="rId151" ref="G152"/>
    <hyperlink r:id="rId152" ref="G153"/>
    <hyperlink r:id="rId153" ref="G154"/>
    <hyperlink r:id="rId154" ref="G155"/>
    <hyperlink r:id="rId155" ref="G156"/>
    <hyperlink r:id="rId156" ref="G157"/>
    <hyperlink r:id="rId157" ref="G158"/>
    <hyperlink r:id="rId158" ref="G159"/>
    <hyperlink r:id="rId159" ref="G160"/>
    <hyperlink r:id="rId160" ref="G161"/>
    <hyperlink r:id="rId161" ref="G162"/>
    <hyperlink r:id="rId162" ref="G163"/>
    <hyperlink r:id="rId163" ref="G164"/>
    <hyperlink r:id="rId164" ref="G165"/>
    <hyperlink r:id="rId165" ref="G166"/>
    <hyperlink r:id="rId166" ref="G167"/>
    <hyperlink r:id="rId167" ref="G168"/>
    <hyperlink r:id="rId168" ref="G169"/>
    <hyperlink r:id="rId169" ref="G170"/>
    <hyperlink r:id="rId170" ref="G171"/>
    <hyperlink r:id="rId171" ref="G172"/>
    <hyperlink r:id="rId172" ref="G173"/>
    <hyperlink r:id="rId173" ref="G174"/>
    <hyperlink r:id="rId174" ref="G175"/>
    <hyperlink r:id="rId175" ref="G176"/>
    <hyperlink r:id="rId176" ref="G177"/>
    <hyperlink r:id="rId177" ref="G178"/>
    <hyperlink r:id="rId178" ref="G179"/>
    <hyperlink r:id="rId179" ref="G180"/>
    <hyperlink r:id="rId180" ref="G181"/>
    <hyperlink r:id="rId181" ref="G182"/>
    <hyperlink r:id="rId182" ref="G183"/>
    <hyperlink r:id="rId183" ref="G184"/>
    <hyperlink r:id="rId184" ref="G185"/>
    <hyperlink r:id="rId185" ref="G186"/>
    <hyperlink r:id="rId186" ref="G187"/>
    <hyperlink r:id="rId187" ref="G188"/>
    <hyperlink r:id="rId188" ref="G189"/>
    <hyperlink r:id="rId189" ref="G190"/>
    <hyperlink r:id="rId190" ref="G191"/>
    <hyperlink r:id="rId191" ref="G192"/>
    <hyperlink r:id="rId192" ref="G193"/>
    <hyperlink r:id="rId193" ref="G194"/>
    <hyperlink r:id="rId194" ref="G195"/>
    <hyperlink r:id="rId195" ref="G196"/>
    <hyperlink r:id="rId196" ref="G197"/>
    <hyperlink r:id="rId197" ref="G198"/>
    <hyperlink r:id="rId198" ref="G199"/>
    <hyperlink r:id="rId199" ref="G200"/>
    <hyperlink r:id="rId200" ref="G201"/>
    <hyperlink r:id="rId201" ref="G202"/>
    <hyperlink r:id="rId202" ref="G203"/>
    <hyperlink r:id="rId203" ref="G204"/>
    <hyperlink r:id="rId204" ref="G205"/>
    <hyperlink r:id="rId205" ref="G206"/>
    <hyperlink r:id="rId206" ref="G207"/>
    <hyperlink r:id="rId207" ref="G208"/>
    <hyperlink r:id="rId208" ref="G209"/>
    <hyperlink r:id="rId209" ref="G210"/>
    <hyperlink r:id="rId210" ref="G211"/>
    <hyperlink r:id="rId211" ref="G212"/>
    <hyperlink r:id="rId212" ref="G213"/>
    <hyperlink r:id="rId213" ref="G214"/>
    <hyperlink r:id="rId214" ref="G215"/>
    <hyperlink r:id="rId215" ref="G216"/>
    <hyperlink r:id="rId216" ref="G217"/>
    <hyperlink r:id="rId217" ref="G218"/>
    <hyperlink r:id="rId218" ref="G219"/>
    <hyperlink r:id="rId219" ref="G220"/>
    <hyperlink r:id="rId220" ref="G221"/>
    <hyperlink r:id="rId221" ref="G222"/>
    <hyperlink r:id="rId222" ref="G223"/>
    <hyperlink r:id="rId223" ref="G224"/>
    <hyperlink r:id="rId224" ref="G225"/>
    <hyperlink r:id="rId225" ref="G226"/>
    <hyperlink r:id="rId226" ref="G227"/>
    <hyperlink r:id="rId227" ref="G228"/>
    <hyperlink r:id="rId228" ref="G229"/>
    <hyperlink r:id="rId229" ref="G230"/>
    <hyperlink r:id="rId230" ref="G231"/>
    <hyperlink r:id="rId231" ref="G232"/>
    <hyperlink r:id="rId232" ref="G233"/>
    <hyperlink r:id="rId233" ref="G234"/>
    <hyperlink r:id="rId234" ref="G235"/>
    <hyperlink r:id="rId235" ref="G236"/>
    <hyperlink r:id="rId236" ref="G237"/>
    <hyperlink r:id="rId237" ref="G238"/>
    <hyperlink r:id="rId238" ref="G239"/>
    <hyperlink r:id="rId239" ref="G240"/>
    <hyperlink r:id="rId240" ref="G241"/>
    <hyperlink r:id="rId241" ref="G242"/>
    <hyperlink r:id="rId242" ref="G243"/>
    <hyperlink r:id="rId243" ref="G244"/>
    <hyperlink r:id="rId244" ref="G245"/>
    <hyperlink r:id="rId245" ref="G246"/>
    <hyperlink r:id="rId246" ref="G247"/>
    <hyperlink r:id="rId247" ref="G248"/>
    <hyperlink r:id="rId248" ref="G249"/>
    <hyperlink r:id="rId249" ref="G250"/>
    <hyperlink r:id="rId250" ref="G251"/>
    <hyperlink r:id="rId251" ref="G252"/>
    <hyperlink r:id="rId252" ref="G253"/>
    <hyperlink r:id="rId253" ref="G254"/>
    <hyperlink r:id="rId254" ref="G255"/>
    <hyperlink r:id="rId255" ref="G256"/>
    <hyperlink r:id="rId256" ref="G257"/>
    <hyperlink r:id="rId257" ref="G258"/>
    <hyperlink r:id="rId258" ref="G259"/>
    <hyperlink r:id="rId259" ref="G260"/>
    <hyperlink r:id="rId260" ref="G261"/>
    <hyperlink r:id="rId261" ref="G262"/>
    <hyperlink r:id="rId262" ref="G263"/>
    <hyperlink r:id="rId263" ref="G264"/>
    <hyperlink r:id="rId264" ref="G265"/>
    <hyperlink r:id="rId265" ref="G266"/>
    <hyperlink r:id="rId266" ref="G267"/>
    <hyperlink r:id="rId267" ref="G268"/>
    <hyperlink r:id="rId268" ref="G269"/>
    <hyperlink r:id="rId269" ref="G270"/>
    <hyperlink r:id="rId270" ref="G271"/>
    <hyperlink r:id="rId271" ref="G272"/>
    <hyperlink r:id="rId272" ref="G273"/>
    <hyperlink r:id="rId273" ref="G274"/>
    <hyperlink r:id="rId274" ref="G275"/>
    <hyperlink r:id="rId275" ref="G276"/>
    <hyperlink r:id="rId276" ref="G277"/>
    <hyperlink r:id="rId277" ref="G278"/>
    <hyperlink r:id="rId278" ref="G279"/>
    <hyperlink r:id="rId279" ref="G280"/>
    <hyperlink r:id="rId280" ref="G281"/>
    <hyperlink r:id="rId281" ref="G282"/>
    <hyperlink r:id="rId282" ref="G283"/>
    <hyperlink r:id="rId283" ref="G284"/>
    <hyperlink r:id="rId284" ref="G285"/>
    <hyperlink r:id="rId285" ref="G286"/>
    <hyperlink r:id="rId286" ref="G287"/>
    <hyperlink r:id="rId287" ref="G288"/>
    <hyperlink r:id="rId288" ref="G289"/>
    <hyperlink r:id="rId289" ref="G290"/>
    <hyperlink r:id="rId290" ref="G291"/>
    <hyperlink r:id="rId291" ref="G292"/>
    <hyperlink r:id="rId292" ref="G293"/>
    <hyperlink r:id="rId293" ref="G294"/>
    <hyperlink r:id="rId294" ref="G295"/>
    <hyperlink r:id="rId295" ref="G296"/>
    <hyperlink r:id="rId296" ref="G297"/>
    <hyperlink r:id="rId297" ref="G298"/>
    <hyperlink r:id="rId298" ref="G299"/>
    <hyperlink r:id="rId299" ref="G300"/>
    <hyperlink r:id="rId300" ref="G301"/>
    <hyperlink r:id="rId301" ref="G302"/>
    <hyperlink r:id="rId302" ref="G303"/>
    <hyperlink r:id="rId303" ref="G304"/>
    <hyperlink r:id="rId304" ref="G305"/>
    <hyperlink r:id="rId305" ref="G306"/>
    <hyperlink r:id="rId306" ref="G307"/>
    <hyperlink r:id="rId307" ref="G308"/>
    <hyperlink r:id="rId308" ref="G309"/>
    <hyperlink r:id="rId309" ref="G310"/>
    <hyperlink r:id="rId310" ref="G311"/>
    <hyperlink r:id="rId311" ref="G312"/>
    <hyperlink r:id="rId312" ref="G313"/>
    <hyperlink r:id="rId313" ref="G314"/>
    <hyperlink r:id="rId314" ref="G315"/>
    <hyperlink r:id="rId315" ref="G316"/>
    <hyperlink r:id="rId316" ref="G317"/>
    <hyperlink r:id="rId317" ref="G318"/>
    <hyperlink r:id="rId318" ref="G319"/>
    <hyperlink r:id="rId319" ref="G320"/>
    <hyperlink r:id="rId320" ref="G321"/>
    <hyperlink r:id="rId321" ref="G322"/>
    <hyperlink r:id="rId322" ref="G323"/>
    <hyperlink r:id="rId323" ref="G324"/>
    <hyperlink r:id="rId324" ref="G325"/>
    <hyperlink r:id="rId325" ref="G326"/>
    <hyperlink r:id="rId326" ref="G327"/>
    <hyperlink r:id="rId327" ref="G328"/>
    <hyperlink r:id="rId328" ref="G329"/>
    <hyperlink r:id="rId329" ref="G330"/>
    <hyperlink r:id="rId330" ref="G331"/>
    <hyperlink r:id="rId331" ref="G332"/>
    <hyperlink r:id="rId332" ref="G333"/>
    <hyperlink r:id="rId333" ref="G334"/>
    <hyperlink r:id="rId334" ref="G335"/>
    <hyperlink r:id="rId335" ref="G336"/>
    <hyperlink r:id="rId336" ref="G337"/>
    <hyperlink r:id="rId337" ref="G338"/>
    <hyperlink r:id="rId338" ref="G339"/>
    <hyperlink r:id="rId339" ref="G340"/>
    <hyperlink r:id="rId340" ref="G341"/>
    <hyperlink r:id="rId341" ref="G342"/>
    <hyperlink r:id="rId342" ref="G343"/>
    <hyperlink r:id="rId343" ref="G344"/>
    <hyperlink r:id="rId344" ref="G345"/>
    <hyperlink r:id="rId345" ref="G346"/>
    <hyperlink r:id="rId346" ref="G347"/>
    <hyperlink r:id="rId347" ref="G348"/>
    <hyperlink r:id="rId348" ref="G349"/>
    <hyperlink r:id="rId349" ref="G350"/>
    <hyperlink r:id="rId350" ref="G351"/>
    <hyperlink r:id="rId351" ref="G352"/>
    <hyperlink r:id="rId352" ref="G353"/>
    <hyperlink r:id="rId353" ref="G354"/>
    <hyperlink r:id="rId354" ref="G355"/>
    <hyperlink r:id="rId355" ref="G356"/>
    <hyperlink r:id="rId356" ref="G357"/>
    <hyperlink r:id="rId357" ref="G358"/>
    <hyperlink r:id="rId358" ref="G359"/>
    <hyperlink r:id="rId359" ref="G360"/>
    <hyperlink r:id="rId360" ref="G361"/>
    <hyperlink r:id="rId361" ref="G362"/>
    <hyperlink r:id="rId362" ref="G363"/>
    <hyperlink r:id="rId363" ref="G364"/>
    <hyperlink r:id="rId364" ref="G365"/>
    <hyperlink r:id="rId365" ref="G366"/>
    <hyperlink r:id="rId366" ref="G367"/>
    <hyperlink r:id="rId367" ref="G368"/>
    <hyperlink r:id="rId368" ref="G369"/>
    <hyperlink r:id="rId369" ref="G370"/>
    <hyperlink r:id="rId370" ref="G371"/>
    <hyperlink r:id="rId371" ref="G372"/>
    <hyperlink r:id="rId372" ref="G373"/>
    <hyperlink r:id="rId373" ref="G374"/>
    <hyperlink r:id="rId374" ref="G375"/>
    <hyperlink r:id="rId375" ref="G376"/>
    <hyperlink r:id="rId376" ref="G377"/>
    <hyperlink r:id="rId377" ref="G378"/>
    <hyperlink r:id="rId378" ref="G379"/>
    <hyperlink r:id="rId379" ref="G380"/>
    <hyperlink r:id="rId380" ref="G381"/>
    <hyperlink r:id="rId381" ref="G382"/>
    <hyperlink r:id="rId382" ref="G383"/>
    <hyperlink r:id="rId383" ref="G384"/>
    <hyperlink r:id="rId384" ref="G385"/>
    <hyperlink r:id="rId385" ref="G386"/>
    <hyperlink r:id="rId386" ref="G387"/>
    <hyperlink r:id="rId387" ref="G388"/>
    <hyperlink r:id="rId388" ref="G389"/>
    <hyperlink r:id="rId389" ref="G390"/>
    <hyperlink r:id="rId390" ref="G391"/>
    <hyperlink r:id="rId391" ref="G392"/>
    <hyperlink r:id="rId392" ref="G393"/>
    <hyperlink r:id="rId393" ref="G394"/>
    <hyperlink r:id="rId394" ref="G395"/>
    <hyperlink r:id="rId395" ref="G396"/>
    <hyperlink r:id="rId396" ref="G397"/>
    <hyperlink r:id="rId397" ref="G398"/>
    <hyperlink r:id="rId398" ref="G399"/>
    <hyperlink r:id="rId399" ref="G400"/>
    <hyperlink r:id="rId400" ref="G401"/>
    <hyperlink r:id="rId401" ref="G402"/>
    <hyperlink r:id="rId402" ref="G403"/>
    <hyperlink r:id="rId403" ref="G404"/>
    <hyperlink r:id="rId404" ref="G405"/>
    <hyperlink r:id="rId405" ref="G406"/>
    <hyperlink r:id="rId406" ref="G407"/>
    <hyperlink r:id="rId407" ref="G408"/>
    <hyperlink r:id="rId408" ref="G409"/>
    <hyperlink r:id="rId409" ref="G410"/>
    <hyperlink r:id="rId410" ref="G411"/>
    <hyperlink r:id="rId411" ref="G412"/>
    <hyperlink r:id="rId412" ref="G413"/>
    <hyperlink r:id="rId413" ref="G414"/>
    <hyperlink r:id="rId414" ref="G415"/>
    <hyperlink r:id="rId415" ref="G416"/>
    <hyperlink r:id="rId416" ref="G417"/>
    <hyperlink r:id="rId417" ref="G418"/>
    <hyperlink r:id="rId418" ref="G419"/>
    <hyperlink r:id="rId419" ref="G420"/>
    <hyperlink r:id="rId420" ref="G421"/>
    <hyperlink r:id="rId421" ref="G422"/>
    <hyperlink r:id="rId422" ref="G423"/>
    <hyperlink r:id="rId423" ref="G424"/>
    <hyperlink r:id="rId424" ref="G425"/>
    <hyperlink r:id="rId425" ref="G426"/>
    <hyperlink r:id="rId426" ref="G427"/>
    <hyperlink r:id="rId427" ref="G428"/>
    <hyperlink r:id="rId428" ref="G429"/>
    <hyperlink r:id="rId429" ref="G430"/>
    <hyperlink r:id="rId430" ref="G431"/>
    <hyperlink r:id="rId431" ref="G432"/>
    <hyperlink r:id="rId432" ref="G433"/>
    <hyperlink r:id="rId433" ref="G434"/>
    <hyperlink r:id="rId434" ref="G435"/>
    <hyperlink r:id="rId435" ref="G436"/>
    <hyperlink r:id="rId436" ref="G437"/>
    <hyperlink r:id="rId437" ref="G438"/>
    <hyperlink r:id="rId438" ref="G439"/>
    <hyperlink r:id="rId439" ref="G440"/>
    <hyperlink r:id="rId440" ref="G441"/>
    <hyperlink r:id="rId441" ref="G442"/>
    <hyperlink r:id="rId442" ref="G443"/>
    <hyperlink r:id="rId443" ref="G444"/>
    <hyperlink r:id="rId444" ref="G445"/>
    <hyperlink r:id="rId445" ref="G446"/>
    <hyperlink r:id="rId446" ref="G447"/>
    <hyperlink r:id="rId447" ref="G448"/>
    <hyperlink r:id="rId448" ref="G449"/>
    <hyperlink r:id="rId449" ref="G450"/>
    <hyperlink r:id="rId450" ref="G451"/>
    <hyperlink r:id="rId451" ref="G452"/>
    <hyperlink r:id="rId452" ref="G453"/>
    <hyperlink r:id="rId453" ref="G454"/>
    <hyperlink r:id="rId454" ref="G455"/>
    <hyperlink r:id="rId455" ref="G456"/>
    <hyperlink r:id="rId456" ref="G457"/>
    <hyperlink r:id="rId457" ref="G458"/>
    <hyperlink r:id="rId458" ref="G459"/>
    <hyperlink r:id="rId459" ref="G460"/>
    <hyperlink r:id="rId460" ref="G461"/>
    <hyperlink r:id="rId461" ref="G462"/>
    <hyperlink r:id="rId462" ref="G463"/>
    <hyperlink r:id="rId463" ref="G464"/>
    <hyperlink r:id="rId464" ref="G465"/>
    <hyperlink r:id="rId465" ref="G466"/>
    <hyperlink r:id="rId466" ref="G467"/>
    <hyperlink r:id="rId467" ref="G468"/>
    <hyperlink r:id="rId468" ref="G469"/>
    <hyperlink r:id="rId469" ref="G470"/>
    <hyperlink r:id="rId470" ref="G471"/>
    <hyperlink r:id="rId471" ref="G472"/>
    <hyperlink r:id="rId472" ref="G473"/>
    <hyperlink r:id="rId473" ref="G474"/>
    <hyperlink r:id="rId474" ref="G475"/>
    <hyperlink r:id="rId475" ref="G476"/>
    <hyperlink r:id="rId476" ref="G477"/>
    <hyperlink r:id="rId477" ref="G478"/>
    <hyperlink r:id="rId478" ref="G479"/>
    <hyperlink r:id="rId479" ref="G480"/>
    <hyperlink r:id="rId480" ref="G481"/>
    <hyperlink r:id="rId481" ref="G482"/>
    <hyperlink r:id="rId482" ref="G483"/>
    <hyperlink r:id="rId483" ref="G484"/>
    <hyperlink r:id="rId484" ref="G485"/>
    <hyperlink r:id="rId485" ref="G486"/>
    <hyperlink r:id="rId486" ref="G487"/>
    <hyperlink r:id="rId487" ref="G488"/>
    <hyperlink r:id="rId488" ref="G489"/>
    <hyperlink r:id="rId489" ref="G490"/>
    <hyperlink r:id="rId490" ref="G491"/>
    <hyperlink r:id="rId491" ref="G492"/>
    <hyperlink r:id="rId492" ref="G493"/>
    <hyperlink r:id="rId493" ref="G494"/>
    <hyperlink r:id="rId494" ref="G495"/>
    <hyperlink r:id="rId495" ref="G496"/>
    <hyperlink r:id="rId496" ref="G497"/>
    <hyperlink r:id="rId497" ref="G498"/>
    <hyperlink r:id="rId498" ref="G499"/>
    <hyperlink r:id="rId499" ref="G500"/>
    <hyperlink r:id="rId500" ref="G501"/>
    <hyperlink r:id="rId501" ref="G502"/>
    <hyperlink r:id="rId502" ref="G503"/>
    <hyperlink r:id="rId503" ref="G504"/>
    <hyperlink r:id="rId504" ref="G505"/>
    <hyperlink r:id="rId505" ref="G506"/>
    <hyperlink r:id="rId506" ref="G507"/>
    <hyperlink r:id="rId507" ref="G508"/>
    <hyperlink r:id="rId508" ref="G509"/>
    <hyperlink r:id="rId509" ref="G510"/>
    <hyperlink r:id="rId510" ref="G511"/>
    <hyperlink r:id="rId511" ref="G512"/>
    <hyperlink r:id="rId512" ref="G513"/>
    <hyperlink r:id="rId513" ref="G514"/>
    <hyperlink r:id="rId514" ref="G515"/>
    <hyperlink r:id="rId515" ref="G516"/>
    <hyperlink r:id="rId516" ref="G517"/>
    <hyperlink r:id="rId517" ref="G518"/>
    <hyperlink r:id="rId518" ref="G519"/>
    <hyperlink r:id="rId519" ref="G520"/>
    <hyperlink r:id="rId520" ref="G521"/>
    <hyperlink r:id="rId521" ref="G522"/>
    <hyperlink r:id="rId522" ref="G523"/>
    <hyperlink r:id="rId523" ref="G524"/>
    <hyperlink r:id="rId524" ref="G525"/>
    <hyperlink r:id="rId525" ref="G526"/>
    <hyperlink r:id="rId526" ref="G527"/>
    <hyperlink r:id="rId527" ref="G528"/>
    <hyperlink r:id="rId528" ref="G529"/>
    <hyperlink r:id="rId529" ref="G530"/>
    <hyperlink r:id="rId530" ref="G531"/>
    <hyperlink r:id="rId531" ref="G532"/>
    <hyperlink r:id="rId532" ref="G533"/>
    <hyperlink r:id="rId533" ref="G534"/>
    <hyperlink r:id="rId534" ref="G535"/>
    <hyperlink r:id="rId535" ref="G536"/>
    <hyperlink r:id="rId536" ref="G537"/>
    <hyperlink r:id="rId537" ref="G538"/>
    <hyperlink r:id="rId538" ref="G539"/>
    <hyperlink r:id="rId539" ref="G540"/>
    <hyperlink r:id="rId540" ref="G541"/>
    <hyperlink r:id="rId541" ref="G542"/>
    <hyperlink r:id="rId542" ref="G543"/>
    <hyperlink r:id="rId543" ref="G544"/>
    <hyperlink r:id="rId544" ref="G545"/>
    <hyperlink r:id="rId545" ref="G546"/>
    <hyperlink r:id="rId546" ref="G547"/>
    <hyperlink r:id="rId547" ref="G548"/>
    <hyperlink r:id="rId548" ref="G549"/>
    <hyperlink r:id="rId549" ref="G550"/>
    <hyperlink r:id="rId550" ref="G551"/>
    <hyperlink r:id="rId551" ref="G552"/>
    <hyperlink r:id="rId552" ref="G553"/>
    <hyperlink r:id="rId553" ref="G554"/>
    <hyperlink r:id="rId554" ref="G555"/>
    <hyperlink r:id="rId555" ref="G556"/>
    <hyperlink r:id="rId556" ref="G557"/>
    <hyperlink r:id="rId557" ref="G558"/>
    <hyperlink r:id="rId558" ref="G559"/>
    <hyperlink r:id="rId559" ref="G560"/>
    <hyperlink r:id="rId560" ref="G561"/>
    <hyperlink r:id="rId561" ref="G562"/>
    <hyperlink r:id="rId562" ref="G563"/>
    <hyperlink r:id="rId563" ref="G564"/>
    <hyperlink r:id="rId564" ref="G565"/>
    <hyperlink r:id="rId565" ref="G566"/>
    <hyperlink r:id="rId566" ref="G567"/>
    <hyperlink r:id="rId567" ref="G568"/>
    <hyperlink r:id="rId568" ref="G569"/>
    <hyperlink r:id="rId569" ref="G570"/>
    <hyperlink r:id="rId570" ref="G571"/>
    <hyperlink r:id="rId571" ref="G572"/>
    <hyperlink r:id="rId572" ref="G573"/>
    <hyperlink r:id="rId573" ref="G574"/>
    <hyperlink r:id="rId574" ref="G575"/>
    <hyperlink r:id="rId575" ref="G576"/>
    <hyperlink r:id="rId576" ref="G577"/>
    <hyperlink r:id="rId577" ref="G578"/>
    <hyperlink r:id="rId578" ref="G579"/>
    <hyperlink r:id="rId579" ref="G580"/>
    <hyperlink r:id="rId580" ref="G581"/>
    <hyperlink r:id="rId581" ref="G582"/>
    <hyperlink r:id="rId582" ref="G583"/>
    <hyperlink r:id="rId583" ref="G584"/>
    <hyperlink r:id="rId584" ref="G585"/>
    <hyperlink r:id="rId585" ref="G586"/>
    <hyperlink r:id="rId586" ref="G587"/>
    <hyperlink r:id="rId587" ref="G588"/>
    <hyperlink r:id="rId588" ref="G589"/>
    <hyperlink r:id="rId589" ref="G590"/>
    <hyperlink r:id="rId590" ref="G591"/>
    <hyperlink r:id="rId591" ref="G592"/>
    <hyperlink r:id="rId592" ref="G593"/>
    <hyperlink r:id="rId593" ref="G594"/>
    <hyperlink r:id="rId594" ref="G595"/>
    <hyperlink r:id="rId595" ref="G596"/>
    <hyperlink r:id="rId596" ref="G597"/>
    <hyperlink r:id="rId597" ref="G598"/>
    <hyperlink r:id="rId598" ref="G599"/>
    <hyperlink r:id="rId599" ref="G600"/>
    <hyperlink r:id="rId600" ref="G601"/>
    <hyperlink r:id="rId601" ref="G602"/>
    <hyperlink r:id="rId602" ref="G603"/>
    <hyperlink r:id="rId603" ref="G604"/>
    <hyperlink r:id="rId604" ref="G605"/>
    <hyperlink r:id="rId605" ref="G606"/>
    <hyperlink r:id="rId606" ref="G607"/>
    <hyperlink r:id="rId607" ref="G608"/>
    <hyperlink r:id="rId608" ref="G609"/>
    <hyperlink r:id="rId609" ref="G610"/>
    <hyperlink r:id="rId610" ref="G611"/>
    <hyperlink r:id="rId611" ref="G612"/>
    <hyperlink r:id="rId612" ref="G613"/>
    <hyperlink r:id="rId613" ref="G614"/>
    <hyperlink r:id="rId614" ref="G615"/>
    <hyperlink r:id="rId615" ref="G616"/>
    <hyperlink r:id="rId616" ref="G617"/>
    <hyperlink r:id="rId617" ref="G618"/>
    <hyperlink r:id="rId618" ref="G619"/>
    <hyperlink r:id="rId619" ref="G620"/>
    <hyperlink r:id="rId620" ref="G621"/>
    <hyperlink r:id="rId621" ref="G622"/>
    <hyperlink r:id="rId622" ref="G623"/>
    <hyperlink r:id="rId623" ref="G624"/>
    <hyperlink r:id="rId624" ref="G625"/>
    <hyperlink r:id="rId625" ref="G626"/>
    <hyperlink r:id="rId626" ref="G627"/>
    <hyperlink r:id="rId627" ref="G628"/>
    <hyperlink r:id="rId628" ref="G629"/>
    <hyperlink r:id="rId629" ref="G630"/>
    <hyperlink r:id="rId630" ref="G631"/>
    <hyperlink r:id="rId631" ref="G632"/>
    <hyperlink r:id="rId632" ref="G633"/>
    <hyperlink r:id="rId633" ref="G634"/>
    <hyperlink r:id="rId634" ref="G635"/>
    <hyperlink r:id="rId635" ref="G636"/>
    <hyperlink r:id="rId636" ref="G637"/>
    <hyperlink r:id="rId637" ref="G638"/>
    <hyperlink r:id="rId638" ref="G639"/>
    <hyperlink r:id="rId639" ref="G640"/>
    <hyperlink r:id="rId640" ref="G641"/>
    <hyperlink r:id="rId641" ref="G642"/>
    <hyperlink r:id="rId642" ref="G643"/>
    <hyperlink r:id="rId643" ref="G644"/>
    <hyperlink r:id="rId644" ref="G645"/>
    <hyperlink r:id="rId645" ref="G646"/>
    <hyperlink r:id="rId646" ref="G647"/>
    <hyperlink r:id="rId647" ref="G648"/>
    <hyperlink r:id="rId648" ref="G649"/>
    <hyperlink r:id="rId649" ref="G650"/>
    <hyperlink r:id="rId650" ref="G651"/>
    <hyperlink r:id="rId651" ref="G652"/>
    <hyperlink r:id="rId652" ref="G653"/>
    <hyperlink r:id="rId653" ref="G654"/>
    <hyperlink r:id="rId654" ref="G655"/>
    <hyperlink r:id="rId655" ref="G656"/>
    <hyperlink r:id="rId656" ref="G657"/>
    <hyperlink r:id="rId657" ref="G658"/>
    <hyperlink r:id="rId658" ref="G659"/>
    <hyperlink r:id="rId659" ref="G660"/>
    <hyperlink r:id="rId660" ref="G661"/>
    <hyperlink r:id="rId661" ref="G662"/>
    <hyperlink r:id="rId662" ref="G663"/>
    <hyperlink r:id="rId663" ref="G664"/>
    <hyperlink r:id="rId664" ref="G665"/>
    <hyperlink r:id="rId665" ref="G666"/>
    <hyperlink r:id="rId666" ref="G667"/>
    <hyperlink r:id="rId667" ref="G668"/>
    <hyperlink r:id="rId668" ref="G669"/>
    <hyperlink r:id="rId669" ref="G670"/>
    <hyperlink r:id="rId670" ref="G671"/>
    <hyperlink r:id="rId671" ref="G672"/>
    <hyperlink r:id="rId672" ref="G673"/>
    <hyperlink r:id="rId673" ref="G674"/>
    <hyperlink r:id="rId674" ref="G675"/>
    <hyperlink r:id="rId675" ref="G676"/>
    <hyperlink r:id="rId676" ref="G677"/>
    <hyperlink r:id="rId677" ref="G678"/>
    <hyperlink r:id="rId678" ref="G679"/>
    <hyperlink r:id="rId679" ref="G680"/>
    <hyperlink r:id="rId680" ref="G681"/>
    <hyperlink r:id="rId681" ref="G682"/>
    <hyperlink r:id="rId682" ref="G683"/>
    <hyperlink r:id="rId683" ref="G684"/>
    <hyperlink r:id="rId684" ref="G685"/>
    <hyperlink r:id="rId685" ref="G686"/>
    <hyperlink r:id="rId686" ref="G687"/>
    <hyperlink r:id="rId687" ref="G688"/>
    <hyperlink r:id="rId688" ref="G689"/>
    <hyperlink r:id="rId689" ref="G690"/>
    <hyperlink r:id="rId690" ref="G691"/>
    <hyperlink r:id="rId691" ref="G692"/>
    <hyperlink r:id="rId692" ref="G693"/>
    <hyperlink r:id="rId693" ref="G694"/>
    <hyperlink r:id="rId694" ref="G695"/>
    <hyperlink r:id="rId695" ref="G696"/>
    <hyperlink r:id="rId696" ref="G697"/>
    <hyperlink r:id="rId697" ref="G698"/>
    <hyperlink r:id="rId698" ref="G699"/>
    <hyperlink r:id="rId699" ref="G700"/>
    <hyperlink r:id="rId700" ref="G701"/>
    <hyperlink r:id="rId701" ref="G702"/>
    <hyperlink r:id="rId702" ref="G703"/>
    <hyperlink r:id="rId703" ref="G704"/>
    <hyperlink r:id="rId704" ref="G705"/>
    <hyperlink r:id="rId705" ref="G706"/>
    <hyperlink r:id="rId706" ref="G707"/>
    <hyperlink r:id="rId707" ref="G708"/>
    <hyperlink r:id="rId708" ref="G709"/>
    <hyperlink r:id="rId709" ref="G710"/>
    <hyperlink r:id="rId710" ref="G711"/>
    <hyperlink r:id="rId711" ref="G712"/>
    <hyperlink r:id="rId712" ref="G713"/>
    <hyperlink r:id="rId713" ref="G714"/>
    <hyperlink r:id="rId714" ref="G715"/>
    <hyperlink r:id="rId715" ref="G716"/>
    <hyperlink r:id="rId716" ref="G717"/>
    <hyperlink r:id="rId717" ref="G718"/>
    <hyperlink r:id="rId718" ref="G719"/>
    <hyperlink r:id="rId719" ref="G720"/>
    <hyperlink r:id="rId720" ref="G721"/>
    <hyperlink r:id="rId721" ref="G722"/>
    <hyperlink r:id="rId722" ref="G723"/>
    <hyperlink r:id="rId723" ref="G724"/>
    <hyperlink r:id="rId724" ref="G725"/>
    <hyperlink r:id="rId725" ref="G726"/>
    <hyperlink r:id="rId726" ref="G727"/>
    <hyperlink r:id="rId727" ref="G728"/>
    <hyperlink r:id="rId728" ref="G729"/>
    <hyperlink r:id="rId729" ref="G730"/>
    <hyperlink r:id="rId730" ref="G731"/>
    <hyperlink r:id="rId731" ref="G732"/>
    <hyperlink r:id="rId732" ref="G733"/>
    <hyperlink r:id="rId733" ref="G734"/>
    <hyperlink r:id="rId734" ref="G735"/>
    <hyperlink r:id="rId735" ref="G736"/>
    <hyperlink r:id="rId736" ref="G737"/>
    <hyperlink r:id="rId737" ref="G738"/>
    <hyperlink r:id="rId738" ref="G739"/>
    <hyperlink r:id="rId739" ref="G740"/>
    <hyperlink r:id="rId740" ref="G741"/>
    <hyperlink r:id="rId741" ref="G742"/>
    <hyperlink r:id="rId742" ref="G743"/>
    <hyperlink r:id="rId743" ref="G744"/>
    <hyperlink r:id="rId744" ref="G745"/>
    <hyperlink r:id="rId745" ref="G746"/>
    <hyperlink r:id="rId746" ref="G747"/>
    <hyperlink r:id="rId747" ref="G748"/>
    <hyperlink r:id="rId748" ref="G749"/>
    <hyperlink r:id="rId749" ref="G750"/>
    <hyperlink r:id="rId750" ref="G751"/>
    <hyperlink r:id="rId751" ref="G752"/>
    <hyperlink r:id="rId752" ref="G753"/>
    <hyperlink r:id="rId753" ref="G754"/>
    <hyperlink r:id="rId754" ref="G755"/>
    <hyperlink r:id="rId755" ref="G756"/>
    <hyperlink r:id="rId756" ref="G757"/>
    <hyperlink r:id="rId757" ref="G758"/>
    <hyperlink r:id="rId758" ref="G759"/>
    <hyperlink r:id="rId759" ref="G760"/>
    <hyperlink r:id="rId760" ref="G761"/>
    <hyperlink r:id="rId761" ref="G762"/>
    <hyperlink r:id="rId762" ref="G763"/>
    <hyperlink r:id="rId763" ref="G764"/>
    <hyperlink r:id="rId764" ref="G765"/>
    <hyperlink r:id="rId765" ref="G766"/>
    <hyperlink r:id="rId766" ref="G767"/>
    <hyperlink r:id="rId767" ref="G768"/>
    <hyperlink r:id="rId768" ref="G769"/>
    <hyperlink r:id="rId769" ref="G770"/>
    <hyperlink r:id="rId770" ref="G771"/>
    <hyperlink r:id="rId771" ref="G772"/>
    <hyperlink r:id="rId772" ref="G773"/>
    <hyperlink r:id="rId773" ref="G774"/>
    <hyperlink r:id="rId774" ref="G775"/>
    <hyperlink r:id="rId775" ref="G776"/>
    <hyperlink r:id="rId776" ref="G777"/>
    <hyperlink r:id="rId777" ref="G778"/>
    <hyperlink r:id="rId778" ref="G779"/>
    <hyperlink r:id="rId779" ref="G780"/>
    <hyperlink r:id="rId780" ref="G781"/>
    <hyperlink r:id="rId781" ref="G782"/>
    <hyperlink r:id="rId782" ref="G783"/>
    <hyperlink r:id="rId783" ref="G784"/>
    <hyperlink r:id="rId784" ref="G785"/>
    <hyperlink r:id="rId785" ref="G786"/>
    <hyperlink r:id="rId786" ref="G787"/>
    <hyperlink r:id="rId787" ref="G788"/>
    <hyperlink r:id="rId788" ref="G789"/>
    <hyperlink r:id="rId789" ref="G790"/>
    <hyperlink r:id="rId790" ref="G791"/>
    <hyperlink r:id="rId791" ref="G792"/>
    <hyperlink r:id="rId792" ref="G793"/>
    <hyperlink r:id="rId793" ref="G794"/>
    <hyperlink r:id="rId794" ref="G795"/>
    <hyperlink r:id="rId795" ref="G796"/>
    <hyperlink r:id="rId796" ref="G797"/>
    <hyperlink r:id="rId797" ref="G798"/>
    <hyperlink r:id="rId798" ref="G799"/>
    <hyperlink r:id="rId799" ref="G800"/>
    <hyperlink r:id="rId800" ref="G801"/>
    <hyperlink r:id="rId801" ref="G802"/>
    <hyperlink r:id="rId802" ref="G803"/>
    <hyperlink r:id="rId803" ref="G804"/>
    <hyperlink r:id="rId804" ref="G805"/>
    <hyperlink r:id="rId805" ref="G806"/>
    <hyperlink r:id="rId806" ref="G807"/>
    <hyperlink r:id="rId807" ref="G808"/>
    <hyperlink r:id="rId808" ref="G809"/>
    <hyperlink r:id="rId809" ref="G810"/>
    <hyperlink r:id="rId810" ref="G811"/>
    <hyperlink r:id="rId811" ref="G812"/>
    <hyperlink r:id="rId812" ref="G813"/>
    <hyperlink r:id="rId813" ref="G814"/>
    <hyperlink r:id="rId814" ref="G815"/>
    <hyperlink r:id="rId815" ref="G816"/>
    <hyperlink r:id="rId816" ref="G817"/>
    <hyperlink r:id="rId817" ref="G818"/>
    <hyperlink r:id="rId818" ref="G819"/>
    <hyperlink r:id="rId819" ref="G820"/>
    <hyperlink r:id="rId820" ref="G821"/>
    <hyperlink r:id="rId821" ref="G822"/>
    <hyperlink r:id="rId822" ref="G823"/>
    <hyperlink r:id="rId823" ref="G824"/>
    <hyperlink r:id="rId824" ref="G825"/>
    <hyperlink r:id="rId825" ref="G826"/>
    <hyperlink r:id="rId826" ref="G827"/>
    <hyperlink r:id="rId827" ref="G828"/>
    <hyperlink r:id="rId828" ref="G829"/>
    <hyperlink r:id="rId829" ref="G830"/>
    <hyperlink r:id="rId830" ref="G831"/>
    <hyperlink r:id="rId831" ref="G832"/>
    <hyperlink r:id="rId832" ref="G833"/>
    <hyperlink r:id="rId833" ref="G834"/>
    <hyperlink r:id="rId834" ref="G835"/>
    <hyperlink r:id="rId835" ref="G836"/>
    <hyperlink r:id="rId836" ref="G837"/>
    <hyperlink r:id="rId837" ref="G838"/>
    <hyperlink r:id="rId838" ref="G839"/>
    <hyperlink r:id="rId839" ref="G840"/>
    <hyperlink r:id="rId840" ref="G841"/>
    <hyperlink r:id="rId841" ref="G842"/>
    <hyperlink r:id="rId842" ref="G843"/>
    <hyperlink r:id="rId843" ref="G844"/>
    <hyperlink r:id="rId844" ref="G845"/>
    <hyperlink r:id="rId845" ref="G846"/>
    <hyperlink r:id="rId846" ref="G847"/>
    <hyperlink r:id="rId847" ref="G848"/>
    <hyperlink r:id="rId848" ref="G849"/>
    <hyperlink r:id="rId849" ref="G850"/>
    <hyperlink r:id="rId850" ref="G851"/>
    <hyperlink r:id="rId851" ref="G852"/>
    <hyperlink r:id="rId852" ref="G853"/>
    <hyperlink r:id="rId853" ref="G854"/>
    <hyperlink r:id="rId854" ref="G855"/>
    <hyperlink r:id="rId855" ref="G856"/>
    <hyperlink r:id="rId856" ref="G857"/>
    <hyperlink r:id="rId857" ref="G858"/>
    <hyperlink r:id="rId858" ref="G859"/>
    <hyperlink r:id="rId859" ref="G860"/>
    <hyperlink r:id="rId860" ref="G861"/>
    <hyperlink r:id="rId861" ref="G862"/>
    <hyperlink r:id="rId862" ref="G863"/>
    <hyperlink r:id="rId863" ref="G864"/>
    <hyperlink r:id="rId864" ref="G865"/>
    <hyperlink r:id="rId865" ref="G866"/>
    <hyperlink r:id="rId866" ref="G867"/>
    <hyperlink r:id="rId867" ref="G868"/>
    <hyperlink r:id="rId868" ref="G869"/>
    <hyperlink r:id="rId869" ref="G870"/>
    <hyperlink r:id="rId870" ref="G871"/>
    <hyperlink r:id="rId871" ref="G872"/>
    <hyperlink r:id="rId872" ref="G873"/>
    <hyperlink r:id="rId873" ref="G874"/>
    <hyperlink r:id="rId874" ref="G875"/>
    <hyperlink r:id="rId875" ref="G876"/>
    <hyperlink r:id="rId876" ref="G877"/>
    <hyperlink r:id="rId877" ref="G878"/>
    <hyperlink r:id="rId878" ref="G879"/>
    <hyperlink r:id="rId879" ref="G880"/>
    <hyperlink r:id="rId880" ref="G881"/>
    <hyperlink r:id="rId881" ref="G882"/>
    <hyperlink r:id="rId882" ref="G883"/>
    <hyperlink r:id="rId883" ref="G884"/>
    <hyperlink r:id="rId884" ref="G885"/>
    <hyperlink r:id="rId885" ref="G886"/>
    <hyperlink r:id="rId886" ref="G887"/>
    <hyperlink r:id="rId887" ref="G888"/>
    <hyperlink r:id="rId888" ref="G889"/>
    <hyperlink r:id="rId889" ref="G890"/>
    <hyperlink r:id="rId890" ref="G891"/>
    <hyperlink r:id="rId891" ref="G892"/>
    <hyperlink r:id="rId892" ref="G893"/>
    <hyperlink r:id="rId893" ref="G894"/>
    <hyperlink r:id="rId894" ref="G895"/>
    <hyperlink r:id="rId895" ref="G896"/>
    <hyperlink r:id="rId896" ref="G897"/>
    <hyperlink r:id="rId897" ref="G898"/>
    <hyperlink r:id="rId898" ref="G899"/>
    <hyperlink r:id="rId899" ref="G900"/>
    <hyperlink r:id="rId900" ref="G901"/>
    <hyperlink r:id="rId901" ref="G902"/>
    <hyperlink r:id="rId902" ref="G903"/>
    <hyperlink r:id="rId903" ref="G904"/>
    <hyperlink r:id="rId904" ref="G905"/>
    <hyperlink r:id="rId905" ref="G906"/>
    <hyperlink r:id="rId906" ref="G907"/>
    <hyperlink r:id="rId907" ref="G908"/>
    <hyperlink r:id="rId908" ref="G909"/>
    <hyperlink r:id="rId909" ref="G910"/>
    <hyperlink r:id="rId910" ref="G911"/>
    <hyperlink r:id="rId911" ref="G912"/>
    <hyperlink r:id="rId912" ref="G913"/>
    <hyperlink r:id="rId913" ref="G914"/>
    <hyperlink r:id="rId914" ref="G915"/>
    <hyperlink r:id="rId915" ref="G916"/>
    <hyperlink r:id="rId916" ref="G917"/>
    <hyperlink r:id="rId917" ref="G918"/>
    <hyperlink r:id="rId918" ref="G919"/>
    <hyperlink r:id="rId919" ref="G920"/>
    <hyperlink r:id="rId920" ref="G921"/>
    <hyperlink r:id="rId921" ref="G922"/>
    <hyperlink r:id="rId922" ref="G923"/>
    <hyperlink r:id="rId923" ref="G924"/>
    <hyperlink r:id="rId924" ref="G925"/>
    <hyperlink r:id="rId925" ref="G926"/>
    <hyperlink r:id="rId926" ref="G927"/>
    <hyperlink r:id="rId927" ref="G928"/>
    <hyperlink r:id="rId928" ref="G929"/>
    <hyperlink r:id="rId929" ref="G930"/>
    <hyperlink r:id="rId930" ref="G931"/>
    <hyperlink r:id="rId931" ref="G932"/>
    <hyperlink r:id="rId932" ref="G933"/>
    <hyperlink r:id="rId933" ref="G934"/>
    <hyperlink r:id="rId934" ref="G935"/>
    <hyperlink r:id="rId935" ref="G936"/>
    <hyperlink r:id="rId936" ref="G937"/>
    <hyperlink r:id="rId937" ref="G938"/>
    <hyperlink r:id="rId938" ref="G939"/>
    <hyperlink r:id="rId939" ref="G940"/>
    <hyperlink r:id="rId940" ref="G941"/>
    <hyperlink r:id="rId941" ref="G942"/>
    <hyperlink r:id="rId942" ref="G943"/>
    <hyperlink r:id="rId943" ref="G944"/>
    <hyperlink r:id="rId944" ref="G945"/>
    <hyperlink r:id="rId945" ref="G946"/>
    <hyperlink r:id="rId946" ref="G947"/>
    <hyperlink r:id="rId947" ref="G948"/>
    <hyperlink r:id="rId948" ref="G949"/>
    <hyperlink r:id="rId949" ref="G950"/>
    <hyperlink r:id="rId950" ref="G951"/>
    <hyperlink r:id="rId951" ref="G952"/>
    <hyperlink r:id="rId952" ref="G953"/>
    <hyperlink r:id="rId953" ref="G954"/>
    <hyperlink r:id="rId954" ref="G955"/>
    <hyperlink r:id="rId955" ref="G956"/>
    <hyperlink r:id="rId956" ref="G957"/>
    <hyperlink r:id="rId957" ref="G958"/>
    <hyperlink r:id="rId958" ref="G959"/>
    <hyperlink r:id="rId959" ref="G960"/>
    <hyperlink r:id="rId960" ref="G961"/>
    <hyperlink r:id="rId961" ref="G962"/>
    <hyperlink r:id="rId962" ref="G963"/>
    <hyperlink r:id="rId963" ref="G964"/>
    <hyperlink r:id="rId964" ref="G965"/>
    <hyperlink r:id="rId965" ref="G966"/>
    <hyperlink r:id="rId966" ref="G967"/>
    <hyperlink r:id="rId967" ref="G968"/>
    <hyperlink r:id="rId968" ref="G969"/>
    <hyperlink r:id="rId969" ref="G970"/>
    <hyperlink r:id="rId970" ref="G971"/>
    <hyperlink r:id="rId971" ref="G972"/>
    <hyperlink r:id="rId972" ref="G973"/>
    <hyperlink r:id="rId973" ref="G974"/>
    <hyperlink r:id="rId974" ref="G975"/>
    <hyperlink r:id="rId975" ref="G976"/>
    <hyperlink r:id="rId976" ref="G977"/>
    <hyperlink r:id="rId977" ref="G978"/>
    <hyperlink r:id="rId978" ref="G979"/>
    <hyperlink r:id="rId979" ref="G980"/>
    <hyperlink r:id="rId980" ref="G981"/>
    <hyperlink r:id="rId981" ref="G982"/>
    <hyperlink r:id="rId982" ref="G983"/>
    <hyperlink r:id="rId983" ref="G984"/>
    <hyperlink r:id="rId984" ref="G985"/>
    <hyperlink r:id="rId985" ref="G986"/>
    <hyperlink r:id="rId986" ref="G987"/>
    <hyperlink r:id="rId987" ref="G988"/>
    <hyperlink r:id="rId988" ref="G989"/>
    <hyperlink r:id="rId989" ref="G990"/>
    <hyperlink r:id="rId990" ref="G991"/>
    <hyperlink r:id="rId991" ref="G992"/>
    <hyperlink r:id="rId992" ref="G993"/>
    <hyperlink r:id="rId993" ref="G994"/>
    <hyperlink r:id="rId994" ref="G995"/>
    <hyperlink r:id="rId995" ref="G996"/>
    <hyperlink r:id="rId996" ref="G997"/>
    <hyperlink r:id="rId997" ref="G998"/>
    <hyperlink r:id="rId998" ref="G999"/>
    <hyperlink r:id="rId999" ref="G1000"/>
    <hyperlink r:id="rId1000" ref="G1001"/>
    <hyperlink r:id="rId1001" ref="G1002"/>
    <hyperlink r:id="rId1002" ref="G1003"/>
    <hyperlink r:id="rId1003" ref="G1004"/>
    <hyperlink r:id="rId1004" ref="G1005"/>
    <hyperlink r:id="rId1005" ref="G1006"/>
    <hyperlink r:id="rId1006" ref="G1007"/>
    <hyperlink r:id="rId1007" ref="G1008"/>
    <hyperlink r:id="rId1008" ref="G1009"/>
    <hyperlink r:id="rId1009" ref="G1010"/>
    <hyperlink r:id="rId1010" ref="G1011"/>
    <hyperlink r:id="rId1011" ref="G1012"/>
    <hyperlink r:id="rId1012" ref="G1013"/>
    <hyperlink r:id="rId1013" ref="G1014"/>
    <hyperlink r:id="rId1014" ref="G1015"/>
    <hyperlink r:id="rId1015" ref="G1016"/>
    <hyperlink r:id="rId1016" ref="G1017"/>
    <hyperlink r:id="rId1017" ref="G1018"/>
    <hyperlink r:id="rId1018" ref="G1019"/>
    <hyperlink r:id="rId1019" ref="G1020"/>
    <hyperlink r:id="rId1020" ref="G1021"/>
    <hyperlink r:id="rId1021" ref="G1022"/>
    <hyperlink r:id="rId1022" ref="G1023"/>
    <hyperlink r:id="rId1023" ref="G1024"/>
    <hyperlink r:id="rId1024" ref="G1025"/>
    <hyperlink r:id="rId1025" ref="G1026"/>
    <hyperlink r:id="rId1026" ref="G1027"/>
    <hyperlink r:id="rId1027" ref="G1028"/>
    <hyperlink r:id="rId1028" ref="G1029"/>
    <hyperlink r:id="rId1029" ref="G1030"/>
    <hyperlink r:id="rId1030" ref="G1031"/>
    <hyperlink r:id="rId1031" ref="G1032"/>
    <hyperlink r:id="rId1032" ref="G1033"/>
    <hyperlink r:id="rId1033" ref="G1034"/>
    <hyperlink r:id="rId1034" ref="G1035"/>
    <hyperlink r:id="rId1035" ref="G1036"/>
    <hyperlink r:id="rId1036" ref="G1037"/>
    <hyperlink r:id="rId1037" ref="G1038"/>
    <hyperlink r:id="rId1038" ref="G1039"/>
    <hyperlink r:id="rId1039" ref="G1040"/>
    <hyperlink r:id="rId1040" ref="G1041"/>
    <hyperlink r:id="rId1041" ref="G1042"/>
    <hyperlink r:id="rId1042" ref="G1043"/>
    <hyperlink r:id="rId1043" ref="G1044"/>
    <hyperlink r:id="rId1044" ref="G1045"/>
    <hyperlink r:id="rId1045" ref="G1046"/>
    <hyperlink r:id="rId1046" ref="G1047"/>
    <hyperlink r:id="rId1047" ref="G1048"/>
    <hyperlink r:id="rId1048" ref="G1049"/>
    <hyperlink r:id="rId1049" ref="G1050"/>
    <hyperlink r:id="rId1050" ref="G1051"/>
    <hyperlink r:id="rId1051" ref="G1052"/>
    <hyperlink r:id="rId1052" ref="G1053"/>
    <hyperlink r:id="rId1053" ref="G1054"/>
    <hyperlink r:id="rId1054" ref="G1055"/>
    <hyperlink r:id="rId1055" ref="G1056"/>
    <hyperlink r:id="rId1056" ref="G1057"/>
    <hyperlink r:id="rId1057" ref="G1058"/>
    <hyperlink r:id="rId1058" ref="G1059"/>
    <hyperlink r:id="rId1059" ref="G1060"/>
    <hyperlink r:id="rId1060" ref="G1061"/>
    <hyperlink r:id="rId1061" ref="G1062"/>
    <hyperlink r:id="rId1062" ref="G1063"/>
    <hyperlink r:id="rId1063" ref="G1064"/>
    <hyperlink r:id="rId1064" ref="G1065"/>
    <hyperlink r:id="rId1065" ref="G1066"/>
    <hyperlink r:id="rId1066" ref="G1067"/>
    <hyperlink r:id="rId1067" ref="G1068"/>
    <hyperlink r:id="rId1068" ref="G1069"/>
    <hyperlink r:id="rId1069" ref="G1070"/>
    <hyperlink r:id="rId1070" ref="G1071"/>
    <hyperlink r:id="rId1071" ref="G1072"/>
    <hyperlink r:id="rId1072" ref="G1073"/>
    <hyperlink r:id="rId1073" ref="G1074"/>
    <hyperlink r:id="rId1074" ref="G1075"/>
    <hyperlink r:id="rId1075" ref="G1076"/>
    <hyperlink r:id="rId1076" ref="G1077"/>
    <hyperlink r:id="rId1077" ref="G1078"/>
    <hyperlink r:id="rId1078" ref="G1079"/>
    <hyperlink r:id="rId1079" ref="G1080"/>
    <hyperlink r:id="rId1080" ref="G1081"/>
    <hyperlink r:id="rId1081" ref="G1082"/>
    <hyperlink r:id="rId1082" ref="G1083"/>
    <hyperlink r:id="rId1083" ref="G1084"/>
    <hyperlink r:id="rId1084" ref="G1085"/>
    <hyperlink r:id="rId1085" ref="G1086"/>
    <hyperlink r:id="rId1086" ref="G1087"/>
    <hyperlink r:id="rId1087" ref="G1088"/>
    <hyperlink r:id="rId1088" ref="G1089"/>
    <hyperlink r:id="rId1089" ref="G1090"/>
    <hyperlink r:id="rId1090" ref="G1091"/>
    <hyperlink r:id="rId1091" ref="G1092"/>
    <hyperlink r:id="rId1092" ref="G1093"/>
    <hyperlink r:id="rId1093" ref="G1094"/>
    <hyperlink r:id="rId1094" ref="G1095"/>
    <hyperlink r:id="rId1095" ref="G1096"/>
    <hyperlink r:id="rId1096" ref="G1097"/>
    <hyperlink r:id="rId1097" ref="G1098"/>
    <hyperlink r:id="rId1098" ref="G1099"/>
    <hyperlink r:id="rId1099" ref="G1100"/>
    <hyperlink r:id="rId1100" ref="G1101"/>
    <hyperlink r:id="rId1101" ref="G1102"/>
    <hyperlink r:id="rId1102" ref="G1103"/>
    <hyperlink r:id="rId1103" ref="G1104"/>
    <hyperlink r:id="rId1104" ref="G1105"/>
    <hyperlink r:id="rId1105" ref="G1106"/>
    <hyperlink r:id="rId1106" ref="G1107"/>
    <hyperlink r:id="rId1107" ref="G1108"/>
    <hyperlink r:id="rId1108" ref="G1109"/>
    <hyperlink r:id="rId1109" ref="G1110"/>
    <hyperlink r:id="rId1110" ref="G1111"/>
    <hyperlink r:id="rId1111" ref="G1112"/>
    <hyperlink r:id="rId1112" ref="G1113"/>
    <hyperlink r:id="rId1113" ref="G1114"/>
    <hyperlink r:id="rId1114" ref="G1115"/>
    <hyperlink r:id="rId1115" ref="G1116"/>
    <hyperlink r:id="rId1116" ref="G1117"/>
    <hyperlink r:id="rId1117" ref="G1118"/>
    <hyperlink r:id="rId1118" ref="G1119"/>
    <hyperlink r:id="rId1119" ref="G1120"/>
    <hyperlink r:id="rId1120" ref="G1121"/>
    <hyperlink r:id="rId1121" ref="G1122"/>
    <hyperlink r:id="rId1122" ref="G1123"/>
    <hyperlink r:id="rId1123" ref="G1124"/>
    <hyperlink r:id="rId1124" ref="G1125"/>
    <hyperlink r:id="rId1125" ref="G1126"/>
    <hyperlink r:id="rId1126" ref="G1127"/>
    <hyperlink r:id="rId1127" ref="G1128"/>
    <hyperlink r:id="rId1128" ref="G1129"/>
    <hyperlink r:id="rId1129" ref="G1130"/>
    <hyperlink r:id="rId1130" ref="G1131"/>
    <hyperlink r:id="rId1131" ref="G1132"/>
    <hyperlink r:id="rId1132" ref="G1133"/>
    <hyperlink r:id="rId1133" ref="G1134"/>
    <hyperlink r:id="rId1134" ref="G1135"/>
    <hyperlink r:id="rId1135" ref="G1136"/>
    <hyperlink r:id="rId1136" ref="G1137"/>
    <hyperlink r:id="rId1137" ref="G1138"/>
    <hyperlink r:id="rId1138" ref="G1139"/>
    <hyperlink r:id="rId1139" ref="G1140"/>
    <hyperlink r:id="rId1140" ref="G1141"/>
    <hyperlink r:id="rId1141" ref="G1142"/>
    <hyperlink r:id="rId1142" ref="G1143"/>
    <hyperlink r:id="rId1143" ref="G1144"/>
    <hyperlink r:id="rId1144" ref="G1145"/>
    <hyperlink r:id="rId1145" ref="G1146"/>
    <hyperlink r:id="rId1146" ref="G1147"/>
    <hyperlink r:id="rId1147" ref="G1148"/>
    <hyperlink r:id="rId1148" ref="G1149"/>
    <hyperlink r:id="rId1149" ref="G1150"/>
    <hyperlink r:id="rId1150" ref="G1151"/>
    <hyperlink r:id="rId1151" ref="G1152"/>
    <hyperlink r:id="rId1152" ref="G1153"/>
    <hyperlink r:id="rId1153" ref="G1154"/>
    <hyperlink r:id="rId1154" ref="G1155"/>
    <hyperlink r:id="rId1155" ref="G1156"/>
    <hyperlink r:id="rId1156" ref="G1157"/>
    <hyperlink r:id="rId1157" ref="G1158"/>
    <hyperlink r:id="rId1158" ref="G1159"/>
    <hyperlink r:id="rId1159" ref="G1160"/>
    <hyperlink r:id="rId1160" ref="G1161"/>
    <hyperlink r:id="rId1161" ref="G1162"/>
    <hyperlink r:id="rId1162" ref="G1163"/>
    <hyperlink r:id="rId1163" ref="G1164"/>
    <hyperlink r:id="rId1164" ref="G1165"/>
    <hyperlink r:id="rId1165" ref="G1166"/>
    <hyperlink r:id="rId1166" ref="G1167"/>
    <hyperlink r:id="rId1167" ref="G1168"/>
    <hyperlink r:id="rId1168" ref="G1169"/>
    <hyperlink r:id="rId1169" ref="G1170"/>
    <hyperlink r:id="rId1170" ref="G1171"/>
    <hyperlink r:id="rId1171" ref="G1172"/>
    <hyperlink r:id="rId1172" ref="G1173"/>
    <hyperlink r:id="rId1173" ref="G1174"/>
    <hyperlink r:id="rId1174" ref="G1175"/>
    <hyperlink r:id="rId1175" ref="G1176"/>
    <hyperlink r:id="rId1176" ref="G1177"/>
    <hyperlink r:id="rId1177" ref="G1178"/>
    <hyperlink r:id="rId1178" ref="G1179"/>
    <hyperlink r:id="rId1179" ref="G1180"/>
    <hyperlink r:id="rId1180" ref="G1181"/>
    <hyperlink r:id="rId1181" ref="G1182"/>
    <hyperlink r:id="rId1182" ref="G1183"/>
    <hyperlink r:id="rId1183" ref="G1184"/>
    <hyperlink r:id="rId1184" ref="G1185"/>
    <hyperlink r:id="rId1185" ref="G1186"/>
    <hyperlink r:id="rId1186" ref="G1187"/>
    <hyperlink r:id="rId1187" ref="G1188"/>
    <hyperlink r:id="rId1188" ref="G1189"/>
    <hyperlink r:id="rId1189" ref="G1190"/>
    <hyperlink r:id="rId1190" ref="G1191"/>
    <hyperlink r:id="rId1191" ref="G1192"/>
    <hyperlink r:id="rId1192" ref="G1193"/>
    <hyperlink r:id="rId1193" ref="G1194"/>
    <hyperlink r:id="rId1194" ref="G1195"/>
    <hyperlink r:id="rId1195" ref="G1196"/>
    <hyperlink r:id="rId1196" ref="G1197"/>
    <hyperlink r:id="rId1197" ref="G1198"/>
    <hyperlink r:id="rId1198" ref="G1199"/>
    <hyperlink r:id="rId1199" ref="G1200"/>
    <hyperlink r:id="rId1200" ref="G1201"/>
    <hyperlink r:id="rId1201" ref="G1202"/>
    <hyperlink r:id="rId1202" ref="G1203"/>
    <hyperlink r:id="rId1203" ref="G1204"/>
    <hyperlink r:id="rId1204" ref="G1205"/>
    <hyperlink r:id="rId1205" ref="G1206"/>
    <hyperlink r:id="rId1206" ref="G1207"/>
    <hyperlink r:id="rId1207" ref="G1208"/>
    <hyperlink r:id="rId1208" ref="G1209"/>
    <hyperlink r:id="rId1209" ref="G1210"/>
    <hyperlink r:id="rId1210" ref="G1211"/>
    <hyperlink r:id="rId1211" ref="G1212"/>
    <hyperlink r:id="rId1212" ref="G1213"/>
    <hyperlink r:id="rId1213" ref="G1214"/>
    <hyperlink r:id="rId1214" ref="G1215"/>
    <hyperlink r:id="rId1215" ref="G1216"/>
    <hyperlink r:id="rId1216" ref="G1217"/>
    <hyperlink r:id="rId1217" ref="G1218"/>
    <hyperlink r:id="rId1218" ref="G1219"/>
    <hyperlink r:id="rId1219" ref="G1220"/>
    <hyperlink r:id="rId1220" ref="G1221"/>
    <hyperlink r:id="rId1221" ref="G1222"/>
    <hyperlink r:id="rId1222" ref="G1223"/>
    <hyperlink r:id="rId1223" ref="G1224"/>
    <hyperlink r:id="rId1224" ref="G1225"/>
    <hyperlink r:id="rId1225" ref="G1226"/>
    <hyperlink r:id="rId1226" ref="G1227"/>
    <hyperlink r:id="rId1227" ref="G1228"/>
    <hyperlink r:id="rId1228" ref="G1229"/>
    <hyperlink r:id="rId1229" ref="G1230"/>
    <hyperlink r:id="rId1230" ref="G1231"/>
    <hyperlink r:id="rId1231" ref="G1232"/>
    <hyperlink r:id="rId1232" ref="G1233"/>
    <hyperlink r:id="rId1233" ref="G1234"/>
    <hyperlink r:id="rId1234" ref="G1235"/>
    <hyperlink r:id="rId1235" ref="G1236"/>
    <hyperlink r:id="rId1236" ref="G1237"/>
    <hyperlink r:id="rId1237" ref="G1238"/>
    <hyperlink r:id="rId1238" ref="G1239"/>
    <hyperlink r:id="rId1239" ref="G1240"/>
    <hyperlink r:id="rId1240" ref="G1241"/>
    <hyperlink r:id="rId1241" ref="G1242"/>
    <hyperlink r:id="rId1242" ref="G1243"/>
    <hyperlink r:id="rId1243" ref="G1244"/>
    <hyperlink r:id="rId1244" ref="G1245"/>
    <hyperlink r:id="rId1245" ref="G1246"/>
    <hyperlink r:id="rId1246" ref="G1247"/>
    <hyperlink r:id="rId1247" ref="G1248"/>
    <hyperlink r:id="rId1248" ref="G1249"/>
    <hyperlink r:id="rId1249" ref="G1250"/>
    <hyperlink r:id="rId1250" ref="G1251"/>
    <hyperlink r:id="rId1251" ref="G1252"/>
    <hyperlink r:id="rId1252" ref="G1253"/>
    <hyperlink r:id="rId1253" ref="G1254"/>
    <hyperlink r:id="rId1254" ref="G1255"/>
    <hyperlink r:id="rId1255" ref="G1256"/>
    <hyperlink r:id="rId1256" ref="G1257"/>
    <hyperlink r:id="rId1257" ref="G1258"/>
    <hyperlink r:id="rId1258" ref="G1259"/>
    <hyperlink r:id="rId1259" ref="G1260"/>
    <hyperlink r:id="rId1260" ref="G1261"/>
    <hyperlink r:id="rId1261" ref="G1262"/>
    <hyperlink r:id="rId1262" ref="G1263"/>
    <hyperlink r:id="rId1263" ref="G1264"/>
    <hyperlink r:id="rId1264" ref="G1265"/>
    <hyperlink r:id="rId1265" ref="G1266"/>
    <hyperlink r:id="rId1266" ref="G1267"/>
    <hyperlink r:id="rId1267" ref="G1268"/>
    <hyperlink r:id="rId1268" ref="G1269"/>
    <hyperlink r:id="rId1269" ref="G1270"/>
    <hyperlink r:id="rId1270" ref="G1271"/>
    <hyperlink r:id="rId1271" ref="G1272"/>
    <hyperlink r:id="rId1272" ref="G1273"/>
    <hyperlink r:id="rId1273" ref="G1274"/>
    <hyperlink r:id="rId1274" ref="G1275"/>
    <hyperlink r:id="rId1275" ref="G1276"/>
    <hyperlink r:id="rId1276" ref="G1277"/>
    <hyperlink r:id="rId1277" ref="G1278"/>
    <hyperlink r:id="rId1278" ref="G1279"/>
    <hyperlink r:id="rId1279" ref="G1280"/>
    <hyperlink r:id="rId1280" ref="G1281"/>
    <hyperlink r:id="rId1281" ref="G1282"/>
    <hyperlink r:id="rId1282" ref="G1283"/>
    <hyperlink r:id="rId1283" ref="G1284"/>
    <hyperlink r:id="rId1284" ref="G1285"/>
    <hyperlink r:id="rId1285" ref="G1286"/>
    <hyperlink r:id="rId1286" ref="G1287"/>
    <hyperlink r:id="rId1287" ref="G1288"/>
    <hyperlink r:id="rId1288" ref="G1289"/>
    <hyperlink r:id="rId1289" ref="G1290"/>
    <hyperlink r:id="rId1290" ref="G1291"/>
    <hyperlink r:id="rId1291" ref="G1292"/>
    <hyperlink r:id="rId1292" ref="G1293"/>
    <hyperlink r:id="rId1293" ref="G1294"/>
    <hyperlink r:id="rId1294" ref="G1295"/>
    <hyperlink r:id="rId1295" ref="G1296"/>
    <hyperlink r:id="rId1296" ref="G1297"/>
    <hyperlink r:id="rId1297" ref="G1298"/>
    <hyperlink r:id="rId1298" ref="G1299"/>
    <hyperlink r:id="rId1299" ref="G1300"/>
    <hyperlink r:id="rId1300" ref="G1301"/>
    <hyperlink r:id="rId1301" ref="G1302"/>
    <hyperlink r:id="rId1302" ref="G1303"/>
    <hyperlink r:id="rId1303" ref="G1304"/>
    <hyperlink r:id="rId1304" ref="G1305"/>
    <hyperlink r:id="rId1305" ref="G1306"/>
    <hyperlink r:id="rId1306" ref="G1307"/>
    <hyperlink r:id="rId1307" ref="G1308"/>
    <hyperlink r:id="rId1308" ref="G1309"/>
    <hyperlink r:id="rId1309" ref="G1310"/>
    <hyperlink r:id="rId1310" ref="G1311"/>
    <hyperlink r:id="rId1311" ref="G1312"/>
    <hyperlink r:id="rId1312" ref="G1313"/>
    <hyperlink r:id="rId1313" ref="G1314"/>
    <hyperlink r:id="rId1314" ref="G1315"/>
    <hyperlink r:id="rId1315" ref="G1316"/>
    <hyperlink r:id="rId1316" ref="G1317"/>
    <hyperlink r:id="rId1317" ref="G1318"/>
    <hyperlink r:id="rId1318" ref="G1319"/>
    <hyperlink r:id="rId1319" ref="G1320"/>
    <hyperlink r:id="rId1320" ref="G1321"/>
    <hyperlink r:id="rId1321" ref="G1322"/>
    <hyperlink r:id="rId1322" ref="G1323"/>
    <hyperlink r:id="rId1323" ref="G1324"/>
    <hyperlink r:id="rId1324" ref="G1325"/>
    <hyperlink r:id="rId1325" ref="G1326"/>
    <hyperlink r:id="rId1326" ref="G1327"/>
    <hyperlink r:id="rId1327" ref="G1328"/>
    <hyperlink r:id="rId1328" ref="G1329"/>
    <hyperlink r:id="rId1329" ref="G1330"/>
    <hyperlink r:id="rId1330" ref="G1331"/>
    <hyperlink r:id="rId1331" ref="G1332"/>
    <hyperlink r:id="rId1332" ref="G1333"/>
    <hyperlink r:id="rId1333" ref="G1334"/>
    <hyperlink r:id="rId1334" ref="G1335"/>
    <hyperlink r:id="rId1335" ref="G1336"/>
    <hyperlink r:id="rId1336" ref="G1337"/>
    <hyperlink r:id="rId1337" ref="G1338"/>
    <hyperlink r:id="rId1338" ref="G1339"/>
    <hyperlink r:id="rId1339" ref="G1340"/>
    <hyperlink r:id="rId1340" ref="G1341"/>
    <hyperlink r:id="rId1341" ref="G1342"/>
    <hyperlink r:id="rId1342" ref="G1343"/>
    <hyperlink r:id="rId1343" ref="G1344"/>
    <hyperlink r:id="rId1344" ref="G1345"/>
    <hyperlink r:id="rId1345" ref="G1346"/>
    <hyperlink r:id="rId1346" ref="G1347"/>
    <hyperlink r:id="rId1347" ref="G1348"/>
    <hyperlink r:id="rId1348" ref="G1349"/>
    <hyperlink r:id="rId1349" ref="G1350"/>
    <hyperlink r:id="rId1350" ref="G1351"/>
    <hyperlink r:id="rId1351" ref="G1352"/>
    <hyperlink r:id="rId1352" ref="G1353"/>
    <hyperlink r:id="rId1353" ref="G1354"/>
    <hyperlink r:id="rId1354" ref="G1355"/>
    <hyperlink r:id="rId1355" ref="G1356"/>
    <hyperlink r:id="rId1356" ref="G1357"/>
    <hyperlink r:id="rId1357" ref="G1358"/>
    <hyperlink r:id="rId1358" ref="G1359"/>
    <hyperlink r:id="rId1359" ref="G1360"/>
    <hyperlink r:id="rId1360" ref="G1361"/>
    <hyperlink r:id="rId1361" ref="G1362"/>
    <hyperlink r:id="rId1362" ref="G1363"/>
    <hyperlink r:id="rId1363" ref="G1364"/>
    <hyperlink r:id="rId1364" ref="G1365"/>
    <hyperlink r:id="rId1365" ref="G1366"/>
    <hyperlink r:id="rId1366" ref="G1367"/>
    <hyperlink r:id="rId1367" ref="G1368"/>
    <hyperlink r:id="rId1368" ref="G1369"/>
    <hyperlink r:id="rId1369" ref="G1370"/>
    <hyperlink r:id="rId1370" ref="G1371"/>
    <hyperlink r:id="rId1371" ref="G1372"/>
    <hyperlink r:id="rId1372" ref="G1373"/>
    <hyperlink r:id="rId1373" ref="G1374"/>
    <hyperlink r:id="rId1374" ref="G1375"/>
    <hyperlink r:id="rId1375" ref="G1376"/>
    <hyperlink r:id="rId1376" ref="G1377"/>
    <hyperlink r:id="rId1377" ref="G1378"/>
    <hyperlink r:id="rId1378" ref="G1379"/>
    <hyperlink r:id="rId1379" ref="G1380"/>
    <hyperlink r:id="rId1380" ref="G1381"/>
    <hyperlink r:id="rId1381" ref="G1382"/>
    <hyperlink r:id="rId1382" ref="G1383"/>
    <hyperlink r:id="rId1383" ref="G1384"/>
    <hyperlink r:id="rId1384" ref="G1385"/>
    <hyperlink r:id="rId1385" ref="G1386"/>
    <hyperlink r:id="rId1386" ref="G1387"/>
    <hyperlink r:id="rId1387" ref="G1388"/>
    <hyperlink r:id="rId1388" ref="G1389"/>
    <hyperlink r:id="rId1389" ref="G1390"/>
    <hyperlink r:id="rId1390" ref="G1391"/>
    <hyperlink r:id="rId1391" ref="G1392"/>
    <hyperlink r:id="rId1392" ref="G1393"/>
    <hyperlink r:id="rId1393" ref="G1394"/>
    <hyperlink r:id="rId1394" ref="G1395"/>
    <hyperlink r:id="rId1395" ref="G1396"/>
    <hyperlink r:id="rId1396" ref="G1397"/>
    <hyperlink r:id="rId1397" ref="G1398"/>
    <hyperlink r:id="rId1398" ref="G1399"/>
    <hyperlink r:id="rId1399" ref="G1400"/>
    <hyperlink r:id="rId1400" ref="G1401"/>
    <hyperlink r:id="rId1401" ref="G1402"/>
    <hyperlink r:id="rId1402" ref="G1403"/>
    <hyperlink r:id="rId1403" ref="G1404"/>
    <hyperlink r:id="rId1404" ref="G1405"/>
    <hyperlink r:id="rId1405" ref="G1406"/>
    <hyperlink r:id="rId1406" ref="G1407"/>
    <hyperlink r:id="rId1407" ref="G1408"/>
    <hyperlink r:id="rId1408" ref="G1409"/>
    <hyperlink r:id="rId1409" ref="G1410"/>
    <hyperlink r:id="rId1410" ref="G1411"/>
    <hyperlink r:id="rId1411" ref="G1412"/>
    <hyperlink r:id="rId1412" ref="G1413"/>
    <hyperlink r:id="rId1413" ref="G1414"/>
    <hyperlink r:id="rId1414" ref="G1415"/>
    <hyperlink r:id="rId1415" ref="G1416"/>
    <hyperlink r:id="rId1416" ref="G1417"/>
    <hyperlink r:id="rId1417" ref="G1418"/>
    <hyperlink r:id="rId1418" ref="G1419"/>
    <hyperlink r:id="rId1419" ref="G1420"/>
    <hyperlink r:id="rId1420" ref="G1421"/>
    <hyperlink r:id="rId1421" ref="G1422"/>
    <hyperlink r:id="rId1422" ref="G1423"/>
    <hyperlink r:id="rId1423" ref="G1424"/>
    <hyperlink r:id="rId1424" ref="G1425"/>
    <hyperlink r:id="rId1425" ref="G1426"/>
    <hyperlink r:id="rId1426" ref="G1427"/>
    <hyperlink r:id="rId1427" ref="G1428"/>
    <hyperlink r:id="rId1428" ref="G1429"/>
    <hyperlink r:id="rId1429" ref="G1430"/>
    <hyperlink r:id="rId1430" ref="G1431"/>
    <hyperlink r:id="rId1431" ref="G1432"/>
    <hyperlink r:id="rId1432" ref="G1433"/>
    <hyperlink r:id="rId1433" ref="G1434"/>
    <hyperlink r:id="rId1434" ref="G1435"/>
    <hyperlink r:id="rId1435" ref="G1436"/>
    <hyperlink r:id="rId1436" ref="G1437"/>
    <hyperlink r:id="rId1437" ref="G1438"/>
    <hyperlink r:id="rId1438" ref="G1439"/>
    <hyperlink r:id="rId1439" ref="G1440"/>
    <hyperlink r:id="rId1440" ref="G1441"/>
    <hyperlink r:id="rId1441" ref="G1442"/>
    <hyperlink r:id="rId1442" ref="G1443"/>
    <hyperlink r:id="rId1443" ref="G1444"/>
    <hyperlink r:id="rId1444" ref="G1445"/>
    <hyperlink r:id="rId1445" ref="G1446"/>
    <hyperlink r:id="rId1446" ref="G1447"/>
    <hyperlink r:id="rId1447" ref="G1448"/>
    <hyperlink r:id="rId1448" ref="G1449"/>
    <hyperlink r:id="rId1449" ref="G1450"/>
    <hyperlink r:id="rId1450" ref="G1451"/>
    <hyperlink r:id="rId1451" ref="G1452"/>
    <hyperlink r:id="rId1452" ref="G1453"/>
    <hyperlink r:id="rId1453" ref="G1454"/>
    <hyperlink r:id="rId1454" ref="G1455"/>
    <hyperlink r:id="rId1455" ref="G1456"/>
    <hyperlink r:id="rId1456" ref="G1457"/>
    <hyperlink r:id="rId1457" ref="G1458"/>
    <hyperlink r:id="rId1458" ref="G1459"/>
    <hyperlink r:id="rId1459" ref="G1460"/>
    <hyperlink r:id="rId1460" ref="G1461"/>
    <hyperlink r:id="rId1461" ref="G1462"/>
    <hyperlink r:id="rId1462" ref="G1463"/>
    <hyperlink r:id="rId1463" ref="G1464"/>
    <hyperlink r:id="rId1464" ref="G1465"/>
    <hyperlink r:id="rId1465" ref="G1466"/>
    <hyperlink r:id="rId1466" ref="G1467"/>
    <hyperlink r:id="rId1467" ref="G1468"/>
    <hyperlink r:id="rId1468" ref="G1469"/>
    <hyperlink r:id="rId1469" ref="G1470"/>
    <hyperlink r:id="rId1470" ref="G1471"/>
    <hyperlink r:id="rId1471" ref="G1472"/>
    <hyperlink r:id="rId1472" ref="G1473"/>
    <hyperlink r:id="rId1473" ref="G1474"/>
    <hyperlink r:id="rId1474" ref="G1475"/>
    <hyperlink r:id="rId1475" ref="G1476"/>
    <hyperlink r:id="rId1476" ref="G1477"/>
    <hyperlink r:id="rId1477" ref="G1478"/>
    <hyperlink r:id="rId1478" ref="G1479"/>
    <hyperlink r:id="rId1479" ref="G1480"/>
    <hyperlink r:id="rId1480" ref="G1481"/>
    <hyperlink r:id="rId1481" ref="G1482"/>
    <hyperlink r:id="rId1482" ref="G1483"/>
    <hyperlink r:id="rId1483" ref="G1484"/>
    <hyperlink r:id="rId1484" ref="G1485"/>
    <hyperlink r:id="rId1485" ref="G1486"/>
    <hyperlink r:id="rId1486" ref="G1487"/>
    <hyperlink r:id="rId1487" ref="G1488"/>
    <hyperlink r:id="rId1488" ref="G1489"/>
    <hyperlink r:id="rId1489" ref="G1490"/>
    <hyperlink r:id="rId1490" ref="G1491"/>
    <hyperlink r:id="rId1491" ref="G1492"/>
    <hyperlink r:id="rId1492" ref="G1493"/>
    <hyperlink r:id="rId1493" ref="G1494"/>
    <hyperlink r:id="rId1494" ref="G1495"/>
    <hyperlink r:id="rId1495" ref="G1496"/>
    <hyperlink r:id="rId1496" ref="G1497"/>
    <hyperlink r:id="rId1497" ref="G1498"/>
    <hyperlink r:id="rId1498" ref="G1499"/>
    <hyperlink r:id="rId1499" ref="G1500"/>
    <hyperlink r:id="rId1500" ref="G1501"/>
    <hyperlink r:id="rId1501" ref="G1502"/>
    <hyperlink r:id="rId1502" ref="G1503"/>
    <hyperlink r:id="rId1503" ref="G1504"/>
    <hyperlink r:id="rId1504" ref="G1505"/>
    <hyperlink r:id="rId1505" ref="G1506"/>
    <hyperlink r:id="rId1506" ref="G1507"/>
    <hyperlink r:id="rId1507" ref="G1508"/>
    <hyperlink r:id="rId1508" ref="G1509"/>
    <hyperlink r:id="rId1509" ref="G1510"/>
    <hyperlink r:id="rId1510" ref="G1511"/>
    <hyperlink r:id="rId1511" ref="G1512"/>
    <hyperlink r:id="rId1512" ref="G1513"/>
    <hyperlink r:id="rId1513" ref="G1514"/>
    <hyperlink r:id="rId1514" ref="G1515"/>
    <hyperlink r:id="rId1515" ref="G1516"/>
    <hyperlink r:id="rId1516" ref="G1517"/>
    <hyperlink r:id="rId1517" ref="G1518"/>
    <hyperlink r:id="rId1518" ref="G1519"/>
    <hyperlink r:id="rId1519" ref="G1520"/>
    <hyperlink r:id="rId1520" ref="G1521"/>
    <hyperlink r:id="rId1521" ref="G1522"/>
    <hyperlink r:id="rId1522" ref="G1523"/>
    <hyperlink r:id="rId1523" ref="G1524"/>
    <hyperlink r:id="rId1524" ref="G1525"/>
    <hyperlink r:id="rId1525" ref="G1526"/>
    <hyperlink r:id="rId1526" ref="G1527"/>
    <hyperlink r:id="rId1527" ref="G1528"/>
    <hyperlink r:id="rId1528" ref="G1529"/>
    <hyperlink r:id="rId1529" ref="G1530"/>
    <hyperlink r:id="rId1530" ref="G1531"/>
    <hyperlink r:id="rId1531" ref="G1532"/>
    <hyperlink r:id="rId1532" ref="G1533"/>
    <hyperlink r:id="rId1533" ref="G1534"/>
    <hyperlink r:id="rId1534" ref="G1535"/>
    <hyperlink r:id="rId1535" ref="G1536"/>
    <hyperlink r:id="rId1536" ref="G1537"/>
    <hyperlink r:id="rId1537" ref="G1538"/>
    <hyperlink r:id="rId1538" ref="G1539"/>
    <hyperlink r:id="rId1539" ref="G1540"/>
    <hyperlink r:id="rId1540" ref="G1541"/>
    <hyperlink r:id="rId1541" ref="G1542"/>
    <hyperlink r:id="rId1542" ref="G1543"/>
    <hyperlink r:id="rId1543" ref="G1544"/>
    <hyperlink r:id="rId1544" ref="G1545"/>
    <hyperlink r:id="rId1545" ref="G1546"/>
    <hyperlink r:id="rId1546" ref="G1547"/>
    <hyperlink r:id="rId1547" ref="G1548"/>
    <hyperlink r:id="rId1548" ref="G1549"/>
    <hyperlink r:id="rId1549" ref="G1550"/>
    <hyperlink r:id="rId1550" ref="G1551"/>
    <hyperlink r:id="rId1551" ref="G1552"/>
    <hyperlink r:id="rId1552" ref="G1553"/>
    <hyperlink r:id="rId1553" ref="G1554"/>
    <hyperlink r:id="rId1554" ref="G1555"/>
    <hyperlink r:id="rId1555" ref="G1556"/>
    <hyperlink r:id="rId1556" ref="G1557"/>
    <hyperlink r:id="rId1557" ref="G1558"/>
    <hyperlink r:id="rId1558" ref="G1559"/>
    <hyperlink r:id="rId1559" ref="G1560"/>
    <hyperlink r:id="rId1560" ref="G1561"/>
    <hyperlink r:id="rId1561" ref="G1562"/>
    <hyperlink r:id="rId1562" ref="G1563"/>
    <hyperlink r:id="rId1563" ref="G1564"/>
    <hyperlink r:id="rId1564" ref="G1565"/>
    <hyperlink r:id="rId1565" ref="G1566"/>
    <hyperlink r:id="rId1566" ref="G1567"/>
    <hyperlink r:id="rId1567" ref="G1568"/>
    <hyperlink r:id="rId1568" ref="G1569"/>
    <hyperlink r:id="rId1569" ref="G1570"/>
    <hyperlink r:id="rId1570" ref="G1571"/>
    <hyperlink r:id="rId1571" ref="G1572"/>
    <hyperlink r:id="rId1572" ref="G1573"/>
    <hyperlink r:id="rId1573" ref="G1574"/>
    <hyperlink r:id="rId1574" ref="G1575"/>
    <hyperlink r:id="rId1575" ref="G1576"/>
    <hyperlink r:id="rId1576" ref="G1577"/>
    <hyperlink r:id="rId1577" ref="G1578"/>
    <hyperlink r:id="rId1578" ref="G1579"/>
    <hyperlink r:id="rId1579" ref="G1580"/>
    <hyperlink r:id="rId1580" ref="G1581"/>
    <hyperlink r:id="rId1581" ref="G1582"/>
    <hyperlink r:id="rId1582" ref="G1583"/>
    <hyperlink r:id="rId1583" ref="G1584"/>
    <hyperlink r:id="rId1584" ref="G1585"/>
    <hyperlink r:id="rId1585" ref="G1586"/>
    <hyperlink r:id="rId1586" ref="G1587"/>
    <hyperlink r:id="rId1587" ref="G1588"/>
    <hyperlink r:id="rId1588" ref="G1589"/>
    <hyperlink r:id="rId1589" ref="G1590"/>
    <hyperlink r:id="rId1590" ref="G1591"/>
    <hyperlink r:id="rId1591" ref="G1592"/>
    <hyperlink r:id="rId1592" ref="G1593"/>
    <hyperlink r:id="rId1593" ref="G1594"/>
    <hyperlink r:id="rId1594" ref="G1595"/>
    <hyperlink r:id="rId1595" ref="G1596"/>
    <hyperlink r:id="rId1596" ref="G1597"/>
    <hyperlink r:id="rId1597" ref="G1598"/>
    <hyperlink r:id="rId1598" ref="G1599"/>
    <hyperlink r:id="rId1599" ref="G1600"/>
    <hyperlink r:id="rId1600" ref="G1601"/>
    <hyperlink r:id="rId1601" ref="G1602"/>
    <hyperlink r:id="rId1602" ref="G1603"/>
    <hyperlink r:id="rId1603" ref="G1604"/>
    <hyperlink r:id="rId1604" ref="G1605"/>
    <hyperlink r:id="rId1605" ref="G1606"/>
    <hyperlink r:id="rId1606" ref="G1607"/>
    <hyperlink r:id="rId1607" ref="G1608"/>
    <hyperlink r:id="rId1608" ref="G1609"/>
    <hyperlink r:id="rId1609" ref="G1610"/>
    <hyperlink r:id="rId1610" ref="G1611"/>
    <hyperlink r:id="rId1611" ref="G1612"/>
    <hyperlink r:id="rId1612" ref="G1613"/>
    <hyperlink r:id="rId1613" ref="G1614"/>
    <hyperlink r:id="rId1614" ref="G1615"/>
    <hyperlink r:id="rId1615" ref="G1616"/>
    <hyperlink r:id="rId1616" ref="G1617"/>
    <hyperlink r:id="rId1617" ref="G1618"/>
    <hyperlink r:id="rId1618" ref="G1619"/>
    <hyperlink r:id="rId1619" ref="G1620"/>
    <hyperlink r:id="rId1620" ref="G1621"/>
    <hyperlink r:id="rId1621" ref="G1622"/>
    <hyperlink r:id="rId1622" ref="G1623"/>
    <hyperlink r:id="rId1623" ref="G1624"/>
    <hyperlink r:id="rId1624" ref="G1625"/>
    <hyperlink r:id="rId1625" ref="G1626"/>
    <hyperlink r:id="rId1626" ref="G1627"/>
    <hyperlink r:id="rId1627" ref="G1628"/>
    <hyperlink r:id="rId1628" ref="G1629"/>
    <hyperlink r:id="rId1629" ref="G1630"/>
    <hyperlink r:id="rId1630" ref="G1631"/>
    <hyperlink r:id="rId1631" ref="G1632"/>
    <hyperlink r:id="rId1632" ref="G1633"/>
    <hyperlink r:id="rId1633" ref="G1634"/>
    <hyperlink r:id="rId1634" ref="G1635"/>
    <hyperlink r:id="rId1635" ref="G1636"/>
    <hyperlink r:id="rId1636" ref="G1637"/>
    <hyperlink r:id="rId1637" ref="G1638"/>
    <hyperlink r:id="rId1638" ref="G1639"/>
    <hyperlink r:id="rId1639" ref="G1640"/>
    <hyperlink r:id="rId1640" ref="G1641"/>
    <hyperlink r:id="rId1641" ref="G1642"/>
    <hyperlink r:id="rId1642" ref="G1643"/>
    <hyperlink r:id="rId1643" ref="G1644"/>
    <hyperlink r:id="rId1644" ref="G1645"/>
    <hyperlink r:id="rId1645" ref="G1646"/>
    <hyperlink r:id="rId1646" ref="G1647"/>
    <hyperlink r:id="rId1647" ref="G1648"/>
    <hyperlink r:id="rId1648" ref="G1649"/>
    <hyperlink r:id="rId1649" ref="G1650"/>
    <hyperlink r:id="rId1650" ref="G1651"/>
    <hyperlink r:id="rId1651" ref="G1652"/>
    <hyperlink r:id="rId1652" ref="G1653"/>
    <hyperlink r:id="rId1653" ref="G1654"/>
    <hyperlink r:id="rId1654" ref="G1655"/>
    <hyperlink r:id="rId1655" ref="G1656"/>
    <hyperlink r:id="rId1656" ref="G1657"/>
    <hyperlink r:id="rId1657" ref="G1658"/>
    <hyperlink r:id="rId1658" ref="G1659"/>
    <hyperlink r:id="rId1659" ref="G1660"/>
    <hyperlink r:id="rId1660" ref="G1661"/>
    <hyperlink r:id="rId1661" ref="G1662"/>
    <hyperlink r:id="rId1662" ref="G1663"/>
    <hyperlink r:id="rId1663" ref="G1664"/>
    <hyperlink r:id="rId1664" ref="G1665"/>
    <hyperlink r:id="rId1665" ref="G1666"/>
    <hyperlink r:id="rId1666" ref="G1667"/>
    <hyperlink r:id="rId1667" ref="G1668"/>
    <hyperlink r:id="rId1668" ref="G1669"/>
    <hyperlink r:id="rId1669" ref="G1670"/>
    <hyperlink r:id="rId1670" ref="G1671"/>
    <hyperlink r:id="rId1671" ref="G1672"/>
    <hyperlink r:id="rId1672" ref="G1673"/>
    <hyperlink r:id="rId1673" ref="G1674"/>
    <hyperlink r:id="rId1674" ref="G1675"/>
    <hyperlink r:id="rId1675" ref="G1676"/>
    <hyperlink r:id="rId1676" ref="G1677"/>
    <hyperlink r:id="rId1677" ref="G1678"/>
    <hyperlink r:id="rId1678" ref="G1679"/>
    <hyperlink r:id="rId1679" ref="G1680"/>
    <hyperlink r:id="rId1680" ref="G1681"/>
    <hyperlink r:id="rId1681" ref="G1682"/>
    <hyperlink r:id="rId1682" ref="G1683"/>
    <hyperlink r:id="rId1683" ref="G1684"/>
    <hyperlink r:id="rId1684" ref="G1685"/>
    <hyperlink r:id="rId1685" ref="G1686"/>
    <hyperlink r:id="rId1686" ref="G1687"/>
    <hyperlink r:id="rId1687" ref="G1688"/>
    <hyperlink r:id="rId1688" ref="G1689"/>
    <hyperlink r:id="rId1689" ref="G1690"/>
    <hyperlink r:id="rId1690" ref="G1691"/>
    <hyperlink r:id="rId1691" ref="G1692"/>
    <hyperlink r:id="rId1692" ref="G1693"/>
    <hyperlink r:id="rId1693" ref="G1694"/>
    <hyperlink r:id="rId1694" ref="G1695"/>
    <hyperlink r:id="rId1695" ref="G1696"/>
    <hyperlink r:id="rId1696" ref="G1697"/>
    <hyperlink r:id="rId1697" ref="G1698"/>
    <hyperlink r:id="rId1698" ref="G1699"/>
    <hyperlink r:id="rId1699" ref="G1700"/>
    <hyperlink r:id="rId1700" ref="G1701"/>
    <hyperlink r:id="rId1701" ref="G1702"/>
    <hyperlink r:id="rId1702" ref="G1703"/>
    <hyperlink r:id="rId1703" ref="G1704"/>
    <hyperlink r:id="rId1704" ref="G1705"/>
    <hyperlink r:id="rId1705" ref="G1706"/>
    <hyperlink r:id="rId1706" ref="G1707"/>
    <hyperlink r:id="rId1707" ref="G1708"/>
    <hyperlink r:id="rId1708" ref="G1709"/>
    <hyperlink r:id="rId1709" ref="G1710"/>
    <hyperlink r:id="rId1710" ref="G1711"/>
    <hyperlink r:id="rId1711" ref="G1712"/>
    <hyperlink r:id="rId1712" ref="G1713"/>
    <hyperlink r:id="rId1713" ref="G1714"/>
    <hyperlink r:id="rId1714" ref="G1715"/>
    <hyperlink r:id="rId1715" ref="G1716"/>
    <hyperlink r:id="rId1716" ref="G1717"/>
    <hyperlink r:id="rId1717" ref="G1718"/>
    <hyperlink r:id="rId1718" ref="G1719"/>
    <hyperlink r:id="rId1719" ref="G1720"/>
    <hyperlink r:id="rId1720" ref="G1721"/>
    <hyperlink r:id="rId1721" ref="G1722"/>
    <hyperlink r:id="rId1722" ref="G1723"/>
    <hyperlink r:id="rId1723" ref="G1724"/>
    <hyperlink r:id="rId1724" ref="G1725"/>
    <hyperlink r:id="rId1725" ref="G1726"/>
    <hyperlink r:id="rId1726" ref="G1727"/>
    <hyperlink r:id="rId1727" ref="G1728"/>
    <hyperlink r:id="rId1728" ref="G1729"/>
    <hyperlink r:id="rId1729" ref="G1730"/>
    <hyperlink r:id="rId1730" ref="G1731"/>
    <hyperlink r:id="rId1731" ref="G1732"/>
    <hyperlink r:id="rId1732" ref="G1733"/>
    <hyperlink r:id="rId1733" ref="G1734"/>
    <hyperlink r:id="rId1734" ref="G1735"/>
    <hyperlink r:id="rId1735" ref="G1736"/>
    <hyperlink r:id="rId1736" ref="G1737"/>
    <hyperlink r:id="rId1737" ref="G1738"/>
    <hyperlink r:id="rId1738" ref="G1739"/>
    <hyperlink r:id="rId1739" ref="G1740"/>
    <hyperlink r:id="rId1740" ref="G1741"/>
    <hyperlink r:id="rId1741" ref="G1742"/>
    <hyperlink r:id="rId1742" ref="G1743"/>
    <hyperlink r:id="rId1743" ref="G1744"/>
    <hyperlink r:id="rId1744" ref="G1745"/>
    <hyperlink r:id="rId1745" ref="G1746"/>
    <hyperlink r:id="rId1746" ref="G1747"/>
    <hyperlink r:id="rId1747" ref="G1748"/>
    <hyperlink r:id="rId1748" ref="G1749"/>
    <hyperlink r:id="rId1749" ref="G1750"/>
    <hyperlink r:id="rId1750" ref="G1751"/>
    <hyperlink r:id="rId1751" ref="G1752"/>
    <hyperlink r:id="rId1752" ref="G1753"/>
    <hyperlink r:id="rId1753" ref="G1754"/>
    <hyperlink r:id="rId1754" ref="G1755"/>
    <hyperlink r:id="rId1755" ref="G1756"/>
    <hyperlink r:id="rId1756" ref="G1757"/>
    <hyperlink r:id="rId1757" ref="G1758"/>
    <hyperlink r:id="rId1758" ref="G1759"/>
    <hyperlink r:id="rId1759" ref="G1760"/>
    <hyperlink r:id="rId1760" ref="G1761"/>
    <hyperlink r:id="rId1761" ref="G1762"/>
    <hyperlink r:id="rId1762" ref="G1763"/>
    <hyperlink r:id="rId1763" ref="G1764"/>
    <hyperlink r:id="rId1764" ref="G1765"/>
    <hyperlink r:id="rId1765" ref="G1766"/>
    <hyperlink r:id="rId1766" ref="G1767"/>
    <hyperlink r:id="rId1767" ref="G1768"/>
    <hyperlink r:id="rId1768" ref="G1769"/>
    <hyperlink r:id="rId1769" ref="G1770"/>
    <hyperlink r:id="rId1770" ref="G1771"/>
    <hyperlink r:id="rId1771" ref="G1772"/>
    <hyperlink r:id="rId1772" ref="G1773"/>
    <hyperlink r:id="rId1773" ref="G1774"/>
    <hyperlink r:id="rId1774" ref="G1775"/>
    <hyperlink r:id="rId1775" ref="G1776"/>
    <hyperlink r:id="rId1776" ref="G1777"/>
    <hyperlink r:id="rId1777" ref="G1778"/>
    <hyperlink r:id="rId1778" ref="G1779"/>
    <hyperlink r:id="rId1779" ref="G1780"/>
    <hyperlink r:id="rId1780" ref="G1781"/>
    <hyperlink r:id="rId1781" ref="G1782"/>
    <hyperlink r:id="rId1782" ref="G1783"/>
    <hyperlink r:id="rId1783" ref="G1784"/>
    <hyperlink r:id="rId1784" ref="G1785"/>
    <hyperlink r:id="rId1785" ref="G1786"/>
    <hyperlink r:id="rId1786" ref="G1787"/>
    <hyperlink r:id="rId1787" ref="G1788"/>
    <hyperlink r:id="rId1788" ref="G1789"/>
    <hyperlink r:id="rId1789" ref="G1790"/>
    <hyperlink r:id="rId1790" ref="G1791"/>
    <hyperlink r:id="rId1791" ref="G1792"/>
    <hyperlink r:id="rId1792" ref="G1793"/>
    <hyperlink r:id="rId1793" ref="G1794"/>
    <hyperlink r:id="rId1794" ref="G1795"/>
    <hyperlink r:id="rId1795" ref="G1796"/>
    <hyperlink r:id="rId1796" ref="G1797"/>
    <hyperlink r:id="rId1797" ref="G1798"/>
    <hyperlink r:id="rId1798" ref="G1799"/>
    <hyperlink r:id="rId1799" ref="G1800"/>
    <hyperlink r:id="rId1800" ref="G1801"/>
    <hyperlink r:id="rId1801" ref="G1802"/>
    <hyperlink r:id="rId1802" ref="G1803"/>
    <hyperlink r:id="rId1803" ref="G1804"/>
    <hyperlink r:id="rId1804" ref="G1805"/>
    <hyperlink r:id="rId1805" ref="G1806"/>
    <hyperlink r:id="rId1806" ref="G1807"/>
    <hyperlink r:id="rId1807" ref="G1808"/>
    <hyperlink r:id="rId1808" ref="G1809"/>
    <hyperlink r:id="rId1809" ref="G1810"/>
    <hyperlink r:id="rId1810" ref="G1811"/>
    <hyperlink r:id="rId1811" ref="G1812"/>
    <hyperlink r:id="rId1812" ref="G1813"/>
    <hyperlink r:id="rId1813" ref="G1814"/>
    <hyperlink r:id="rId1814" ref="G1815"/>
    <hyperlink r:id="rId1815" ref="G1816"/>
    <hyperlink r:id="rId1816" ref="G1817"/>
    <hyperlink r:id="rId1817" ref="G1818"/>
    <hyperlink r:id="rId1818" ref="G1819"/>
    <hyperlink r:id="rId1819" ref="G1820"/>
    <hyperlink r:id="rId1820" ref="G1821"/>
    <hyperlink r:id="rId1821" ref="G1822"/>
    <hyperlink r:id="rId1822" ref="G1823"/>
    <hyperlink r:id="rId1823" ref="G1824"/>
    <hyperlink r:id="rId1824" ref="G1825"/>
    <hyperlink r:id="rId1825" ref="G1826"/>
    <hyperlink r:id="rId1826" ref="G1827"/>
    <hyperlink r:id="rId1827" ref="G1828"/>
    <hyperlink r:id="rId1828" ref="G1829"/>
    <hyperlink r:id="rId1829" ref="G1830"/>
    <hyperlink r:id="rId1830" ref="G1831"/>
    <hyperlink r:id="rId1831" ref="G1832"/>
    <hyperlink r:id="rId1832" ref="G1833"/>
    <hyperlink r:id="rId1833" ref="G1834"/>
    <hyperlink r:id="rId1834" ref="G1835"/>
    <hyperlink r:id="rId1835" ref="G1836"/>
    <hyperlink r:id="rId1836" ref="G1837"/>
    <hyperlink r:id="rId1837" ref="G1838"/>
    <hyperlink r:id="rId1838" ref="G1839"/>
    <hyperlink r:id="rId1839" ref="G1840"/>
    <hyperlink r:id="rId1840" ref="G1841"/>
    <hyperlink r:id="rId1841" ref="G1842"/>
    <hyperlink r:id="rId1842" ref="G1843"/>
    <hyperlink r:id="rId1843" ref="G1844"/>
    <hyperlink r:id="rId1844" ref="G1845"/>
    <hyperlink r:id="rId1845" ref="G1846"/>
    <hyperlink r:id="rId1846" ref="G1847"/>
    <hyperlink r:id="rId1847" ref="G1848"/>
    <hyperlink r:id="rId1848" ref="G1849"/>
    <hyperlink r:id="rId1849" ref="G1850"/>
    <hyperlink r:id="rId1850" ref="G1851"/>
    <hyperlink r:id="rId1851" ref="G1852"/>
    <hyperlink r:id="rId1852" ref="G1853"/>
    <hyperlink r:id="rId1853" ref="G1854"/>
    <hyperlink r:id="rId1854" ref="G1855"/>
    <hyperlink r:id="rId1855" ref="G1856"/>
    <hyperlink r:id="rId1856" ref="G1857"/>
    <hyperlink r:id="rId1857" ref="G1858"/>
    <hyperlink r:id="rId1858" ref="G1859"/>
    <hyperlink r:id="rId1859" ref="G1860"/>
    <hyperlink r:id="rId1860" ref="G1861"/>
    <hyperlink r:id="rId1861" ref="G1862"/>
    <hyperlink r:id="rId1862" ref="G1863"/>
    <hyperlink r:id="rId1863" ref="G1864"/>
    <hyperlink r:id="rId1864" ref="G1865"/>
    <hyperlink r:id="rId1865" ref="G1866"/>
    <hyperlink r:id="rId1866" ref="G1867"/>
    <hyperlink r:id="rId1867" ref="G1868"/>
    <hyperlink r:id="rId1868" ref="G1869"/>
    <hyperlink r:id="rId1869" ref="G1870"/>
    <hyperlink r:id="rId1870" ref="G1871"/>
    <hyperlink r:id="rId1871" ref="G1872"/>
    <hyperlink r:id="rId1872" ref="G1873"/>
    <hyperlink r:id="rId1873" ref="G1874"/>
    <hyperlink r:id="rId1874" ref="G1875"/>
    <hyperlink r:id="rId1875" ref="G1876"/>
    <hyperlink r:id="rId1876" ref="G1877"/>
    <hyperlink r:id="rId1877" ref="G1878"/>
    <hyperlink r:id="rId1878" ref="G1879"/>
    <hyperlink r:id="rId1879" ref="G1880"/>
    <hyperlink r:id="rId1880" ref="G1881"/>
    <hyperlink r:id="rId1881" ref="G1882"/>
    <hyperlink r:id="rId1882" ref="G1883"/>
    <hyperlink r:id="rId1883" ref="G1884"/>
    <hyperlink r:id="rId1884" ref="G1885"/>
    <hyperlink r:id="rId1885" ref="G1886"/>
    <hyperlink r:id="rId1886" ref="G1887"/>
    <hyperlink r:id="rId1887" ref="G1888"/>
    <hyperlink r:id="rId1888" ref="G1889"/>
    <hyperlink r:id="rId1889" ref="G1890"/>
    <hyperlink r:id="rId1890" ref="G1891"/>
    <hyperlink r:id="rId1891" ref="G1892"/>
    <hyperlink r:id="rId1892" ref="G1893"/>
    <hyperlink r:id="rId1893" ref="G1894"/>
    <hyperlink r:id="rId1894" ref="G1895"/>
    <hyperlink r:id="rId1895" ref="G1896"/>
    <hyperlink r:id="rId1896" ref="G1897"/>
    <hyperlink r:id="rId1897" ref="G1898"/>
    <hyperlink r:id="rId1898" ref="G1899"/>
    <hyperlink r:id="rId1899" ref="G1900"/>
    <hyperlink r:id="rId1900" ref="G1901"/>
    <hyperlink r:id="rId1901" ref="G1902"/>
    <hyperlink r:id="rId1902" ref="G1903"/>
    <hyperlink r:id="rId1903" ref="G1904"/>
    <hyperlink r:id="rId1904" ref="G1905"/>
    <hyperlink r:id="rId1905" ref="G1906"/>
    <hyperlink r:id="rId1906" ref="G1907"/>
    <hyperlink r:id="rId1907" ref="G1908"/>
    <hyperlink r:id="rId1908" ref="G1909"/>
    <hyperlink r:id="rId1909" ref="G1910"/>
    <hyperlink r:id="rId1910" ref="G1911"/>
    <hyperlink r:id="rId1911" ref="G1912"/>
    <hyperlink r:id="rId1912" ref="G1913"/>
    <hyperlink r:id="rId1913" ref="G1914"/>
    <hyperlink r:id="rId1914" ref="G1915"/>
    <hyperlink r:id="rId1915" ref="G1916"/>
    <hyperlink r:id="rId1916" ref="G1917"/>
    <hyperlink r:id="rId1917" ref="G1918"/>
    <hyperlink r:id="rId1918" ref="G1919"/>
    <hyperlink r:id="rId1919" ref="G1920"/>
    <hyperlink r:id="rId1920" ref="G1921"/>
    <hyperlink r:id="rId1921" ref="G1922"/>
    <hyperlink r:id="rId1922" ref="G1923"/>
    <hyperlink r:id="rId1923" ref="G1924"/>
    <hyperlink r:id="rId1924" ref="G1925"/>
    <hyperlink r:id="rId1925" ref="G1926"/>
    <hyperlink r:id="rId1926" ref="G1927"/>
    <hyperlink r:id="rId1927" ref="G1928"/>
    <hyperlink r:id="rId1928" ref="G1929"/>
    <hyperlink r:id="rId1929" ref="G1930"/>
    <hyperlink r:id="rId1930" ref="G1931"/>
    <hyperlink r:id="rId1931" ref="G1932"/>
    <hyperlink r:id="rId1932" ref="G1933"/>
    <hyperlink r:id="rId1933" ref="G1934"/>
    <hyperlink r:id="rId1934" ref="G1935"/>
    <hyperlink r:id="rId1935" ref="G1936"/>
    <hyperlink r:id="rId1936" ref="G1937"/>
    <hyperlink r:id="rId1937" ref="G1938"/>
    <hyperlink r:id="rId1938" ref="G1939"/>
    <hyperlink r:id="rId1939" ref="G1940"/>
    <hyperlink r:id="rId1940" ref="G1941"/>
    <hyperlink r:id="rId1941" ref="G1942"/>
    <hyperlink r:id="rId1942" ref="G1943"/>
    <hyperlink r:id="rId1943" ref="G1944"/>
    <hyperlink r:id="rId1944" ref="G1945"/>
    <hyperlink r:id="rId1945" ref="G1946"/>
    <hyperlink r:id="rId1946" ref="G1947"/>
    <hyperlink r:id="rId1947" ref="G1948"/>
    <hyperlink r:id="rId1948" ref="G1949"/>
    <hyperlink r:id="rId1949" ref="G1950"/>
    <hyperlink r:id="rId1950" ref="G1951"/>
    <hyperlink r:id="rId1951" ref="G1952"/>
    <hyperlink r:id="rId1952" ref="G1953"/>
  </hyperlinks>
  <drawing r:id="rId1953"/>
  <tableParts count="1">
    <tablePart r:id="rId1955"/>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23.13"/>
    <col customWidth="1" min="2" max="2" width="39.38"/>
    <col customWidth="1" min="3" max="3" width="43.75"/>
    <col customWidth="1" min="9" max="9" width="32.38"/>
  </cols>
  <sheetData>
    <row r="1" ht="22.5" customHeight="1">
      <c r="A1" s="58" t="s">
        <v>3</v>
      </c>
      <c r="B1" s="58" t="s">
        <v>2152</v>
      </c>
      <c r="C1" s="58" t="s">
        <v>3895</v>
      </c>
      <c r="D1" s="58" t="s">
        <v>2146</v>
      </c>
      <c r="E1" s="58" t="s">
        <v>3897</v>
      </c>
      <c r="F1" s="58" t="s">
        <v>2</v>
      </c>
      <c r="G1" s="58" t="s">
        <v>3902</v>
      </c>
      <c r="H1" s="58" t="s">
        <v>3903</v>
      </c>
      <c r="I1" s="58" t="s">
        <v>3905</v>
      </c>
    </row>
    <row r="2" ht="22.5" customHeight="1">
      <c r="A2" s="7" t="s">
        <v>2200</v>
      </c>
      <c r="B2" s="7" t="s">
        <v>2211</v>
      </c>
      <c r="C2" s="7" t="s">
        <v>2211</v>
      </c>
      <c r="D2" s="7" t="s">
        <v>6992</v>
      </c>
      <c r="E2" s="296" t="s">
        <v>6994</v>
      </c>
      <c r="F2" s="7" t="s">
        <v>251</v>
      </c>
      <c r="G2" s="7"/>
      <c r="H2" s="7"/>
      <c r="I2" s="7" t="s">
        <v>7000</v>
      </c>
    </row>
    <row r="3" ht="22.5" customHeight="1">
      <c r="A3" s="7" t="s">
        <v>7001</v>
      </c>
      <c r="B3" s="7" t="s">
        <v>7002</v>
      </c>
      <c r="C3" s="7" t="s">
        <v>7003</v>
      </c>
      <c r="D3" s="7" t="s">
        <v>7005</v>
      </c>
      <c r="E3" s="296" t="s">
        <v>7006</v>
      </c>
      <c r="F3" s="7" t="s">
        <v>112</v>
      </c>
      <c r="G3" s="7"/>
      <c r="H3" s="7"/>
      <c r="I3" s="7" t="s">
        <v>7012</v>
      </c>
    </row>
    <row r="4" ht="22.5" customHeight="1">
      <c r="A4" s="7" t="s">
        <v>7001</v>
      </c>
      <c r="B4" s="7" t="s">
        <v>7013</v>
      </c>
      <c r="C4" s="7" t="s">
        <v>7014</v>
      </c>
      <c r="D4" s="7" t="s">
        <v>7016</v>
      </c>
      <c r="E4" s="296" t="s">
        <v>7017</v>
      </c>
      <c r="F4" s="7" t="s">
        <v>152</v>
      </c>
      <c r="G4" s="7"/>
      <c r="H4" s="7"/>
      <c r="I4" s="7" t="s">
        <v>7024</v>
      </c>
    </row>
    <row r="5" ht="22.5" customHeight="1">
      <c r="A5" s="7" t="s">
        <v>7001</v>
      </c>
      <c r="B5" s="7" t="s">
        <v>7026</v>
      </c>
      <c r="C5" s="7" t="s">
        <v>7027</v>
      </c>
      <c r="D5" s="7" t="s">
        <v>7028</v>
      </c>
      <c r="E5" s="296" t="s">
        <v>7029</v>
      </c>
      <c r="F5" s="7" t="s">
        <v>89</v>
      </c>
      <c r="G5" s="7"/>
      <c r="H5" s="7"/>
      <c r="I5" s="7" t="s">
        <v>7036</v>
      </c>
    </row>
    <row r="6" ht="22.5" customHeight="1">
      <c r="A6" s="7" t="s">
        <v>7001</v>
      </c>
      <c r="B6" s="7" t="s">
        <v>7037</v>
      </c>
      <c r="C6" s="7" t="s">
        <v>7039</v>
      </c>
      <c r="D6" s="7" t="s">
        <v>7041</v>
      </c>
      <c r="E6" s="296" t="s">
        <v>7043</v>
      </c>
      <c r="F6" s="7" t="s">
        <v>99</v>
      </c>
      <c r="G6" s="7"/>
      <c r="H6" s="7"/>
      <c r="I6" s="7" t="s">
        <v>7047</v>
      </c>
    </row>
    <row r="7" ht="22.5" customHeight="1">
      <c r="A7" s="7" t="s">
        <v>7001</v>
      </c>
      <c r="B7" s="7" t="s">
        <v>7049</v>
      </c>
      <c r="C7" s="7" t="s">
        <v>7050</v>
      </c>
      <c r="D7" s="7" t="s">
        <v>7051</v>
      </c>
      <c r="E7" s="296" t="s">
        <v>7053</v>
      </c>
      <c r="F7" s="7" t="s">
        <v>178</v>
      </c>
      <c r="G7" s="7"/>
      <c r="H7" s="7"/>
      <c r="I7" s="7" t="s">
        <v>7060</v>
      </c>
    </row>
    <row r="8" ht="22.5" customHeight="1">
      <c r="A8" s="7" t="s">
        <v>7001</v>
      </c>
      <c r="B8" s="7" t="s">
        <v>7063</v>
      </c>
      <c r="C8" s="7" t="s">
        <v>7065</v>
      </c>
      <c r="D8" s="7" t="s">
        <v>7067</v>
      </c>
      <c r="E8" s="296" t="s">
        <v>7068</v>
      </c>
      <c r="F8" s="7" t="s">
        <v>295</v>
      </c>
      <c r="G8" s="7"/>
      <c r="H8" s="7"/>
      <c r="I8" s="7" t="s">
        <v>7072</v>
      </c>
    </row>
    <row r="9" ht="22.5" customHeight="1">
      <c r="A9" s="7" t="s">
        <v>7001</v>
      </c>
      <c r="B9" s="7" t="s">
        <v>7074</v>
      </c>
      <c r="C9" s="7" t="s">
        <v>7076</v>
      </c>
      <c r="D9" s="7" t="s">
        <v>7077</v>
      </c>
      <c r="E9" s="296" t="s">
        <v>7078</v>
      </c>
      <c r="F9" s="7" t="s">
        <v>284</v>
      </c>
      <c r="G9" s="7"/>
      <c r="H9" s="7"/>
      <c r="I9" s="7" t="s">
        <v>7084</v>
      </c>
    </row>
    <row r="10" ht="22.5" customHeight="1">
      <c r="A10" s="7" t="s">
        <v>7001</v>
      </c>
      <c r="B10" s="7" t="s">
        <v>7085</v>
      </c>
      <c r="C10" s="7" t="s">
        <v>7086</v>
      </c>
      <c r="D10" s="7" t="s">
        <v>7087</v>
      </c>
      <c r="E10" s="296" t="s">
        <v>7089</v>
      </c>
      <c r="F10" s="7" t="s">
        <v>143</v>
      </c>
      <c r="G10" s="7"/>
      <c r="H10" s="7"/>
      <c r="I10" s="7" t="s">
        <v>7094</v>
      </c>
    </row>
    <row r="11" ht="22.5" customHeight="1">
      <c r="A11" s="7" t="s">
        <v>7001</v>
      </c>
      <c r="B11" s="7" t="s">
        <v>7095</v>
      </c>
      <c r="C11" s="7" t="s">
        <v>7097</v>
      </c>
      <c r="D11" s="7" t="s">
        <v>7098</v>
      </c>
      <c r="E11" s="296" t="s">
        <v>7099</v>
      </c>
      <c r="F11" s="7" t="s">
        <v>370</v>
      </c>
      <c r="G11" s="7"/>
      <c r="H11" s="7"/>
      <c r="I11" s="7" t="s">
        <v>7105</v>
      </c>
    </row>
    <row r="12" ht="22.5" customHeight="1">
      <c r="A12" s="7" t="s">
        <v>7001</v>
      </c>
      <c r="B12" s="7" t="s">
        <v>7107</v>
      </c>
      <c r="C12" s="7" t="s">
        <v>7108</v>
      </c>
      <c r="D12" s="7" t="s">
        <v>7109</v>
      </c>
      <c r="E12" s="296" t="s">
        <v>7110</v>
      </c>
      <c r="F12" s="7" t="s">
        <v>106</v>
      </c>
      <c r="G12" s="7"/>
      <c r="H12" s="7"/>
      <c r="I12" s="7" t="s">
        <v>7116</v>
      </c>
    </row>
    <row r="13" ht="22.5" customHeight="1">
      <c r="A13" s="7" t="s">
        <v>7001</v>
      </c>
      <c r="B13" s="7" t="s">
        <v>7117</v>
      </c>
      <c r="C13" s="7" t="s">
        <v>7120</v>
      </c>
      <c r="D13" s="7" t="s">
        <v>7121</v>
      </c>
      <c r="E13" s="296" t="s">
        <v>7123</v>
      </c>
      <c r="F13" s="7" t="s">
        <v>214</v>
      </c>
      <c r="G13" s="7"/>
      <c r="H13" s="7"/>
      <c r="I13" s="7" t="s">
        <v>7127</v>
      </c>
    </row>
    <row r="14" ht="22.5" customHeight="1">
      <c r="A14" s="7" t="s">
        <v>7001</v>
      </c>
      <c r="B14" s="7" t="s">
        <v>7128</v>
      </c>
      <c r="C14" s="7" t="s">
        <v>7130</v>
      </c>
      <c r="D14" s="7" t="s">
        <v>7131</v>
      </c>
      <c r="E14" s="296" t="s">
        <v>7132</v>
      </c>
      <c r="F14" s="7" t="s">
        <v>239</v>
      </c>
      <c r="G14" s="7"/>
      <c r="H14" s="7"/>
      <c r="I14" s="7" t="s">
        <v>7127</v>
      </c>
    </row>
    <row r="15" ht="22.5" customHeight="1">
      <c r="A15" s="7" t="s">
        <v>7001</v>
      </c>
      <c r="B15" s="7" t="s">
        <v>7138</v>
      </c>
      <c r="C15" s="7" t="s">
        <v>7140</v>
      </c>
      <c r="D15" s="7" t="s">
        <v>7141</v>
      </c>
      <c r="E15" s="296" t="s">
        <v>7142</v>
      </c>
      <c r="F15" s="7" t="s">
        <v>177</v>
      </c>
      <c r="G15" s="7"/>
      <c r="H15" s="7"/>
      <c r="I15" s="7" t="s">
        <v>7146</v>
      </c>
    </row>
    <row r="16" ht="22.5" customHeight="1">
      <c r="A16" s="7" t="s">
        <v>7001</v>
      </c>
      <c r="B16" s="7" t="s">
        <v>7148</v>
      </c>
      <c r="C16" s="7" t="s">
        <v>7149</v>
      </c>
      <c r="D16" s="7" t="s">
        <v>7151</v>
      </c>
      <c r="E16" s="296" t="s">
        <v>7152</v>
      </c>
      <c r="F16" s="7" t="s">
        <v>192</v>
      </c>
      <c r="G16" s="7"/>
      <c r="H16" s="7"/>
      <c r="I16" s="7" t="s">
        <v>7158</v>
      </c>
    </row>
    <row r="17" ht="22.5" customHeight="1">
      <c r="A17" s="7" t="s">
        <v>7001</v>
      </c>
      <c r="B17" s="7" t="s">
        <v>7160</v>
      </c>
      <c r="C17" s="7" t="s">
        <v>7162</v>
      </c>
      <c r="D17" s="7" t="s">
        <v>7163</v>
      </c>
      <c r="E17" s="296" t="s">
        <v>7164</v>
      </c>
      <c r="F17" s="7" t="s">
        <v>132</v>
      </c>
      <c r="G17" s="7"/>
      <c r="H17" s="7"/>
      <c r="I17" s="7" t="s">
        <v>7169</v>
      </c>
    </row>
    <row r="18" ht="22.5" customHeight="1">
      <c r="A18" s="7" t="s">
        <v>7001</v>
      </c>
      <c r="B18" s="7" t="s">
        <v>7171</v>
      </c>
      <c r="C18" s="7" t="s">
        <v>7172</v>
      </c>
      <c r="D18" s="7" t="s">
        <v>7174</v>
      </c>
      <c r="E18" s="296" t="s">
        <v>7175</v>
      </c>
      <c r="F18" s="7" t="s">
        <v>151</v>
      </c>
      <c r="G18" s="7"/>
      <c r="H18" s="7"/>
      <c r="I18" s="7" t="s">
        <v>7181</v>
      </c>
    </row>
    <row r="19" ht="22.5" customHeight="1">
      <c r="A19" s="7" t="s">
        <v>7001</v>
      </c>
      <c r="B19" s="7" t="s">
        <v>7182</v>
      </c>
      <c r="C19" s="7" t="s">
        <v>7184</v>
      </c>
      <c r="D19" s="7" t="s">
        <v>7185</v>
      </c>
      <c r="E19" s="296" t="s">
        <v>7186</v>
      </c>
      <c r="F19" s="7" t="s">
        <v>121</v>
      </c>
      <c r="G19" s="7"/>
      <c r="H19" s="7"/>
      <c r="I19" s="7" t="s">
        <v>7193</v>
      </c>
    </row>
    <row r="20" ht="22.5" customHeight="1">
      <c r="A20" s="7" t="s">
        <v>7001</v>
      </c>
      <c r="B20" s="7" t="s">
        <v>7195</v>
      </c>
      <c r="C20" s="7" t="s">
        <v>7196</v>
      </c>
      <c r="D20" s="7" t="s">
        <v>7198</v>
      </c>
      <c r="E20" s="296" t="s">
        <v>7199</v>
      </c>
      <c r="F20" s="7" t="s">
        <v>34</v>
      </c>
      <c r="G20" s="7"/>
      <c r="H20" s="7"/>
      <c r="I20" s="7" t="s">
        <v>7202</v>
      </c>
    </row>
    <row r="21" ht="22.5" customHeight="1">
      <c r="A21" s="7" t="s">
        <v>7001</v>
      </c>
      <c r="B21" s="7" t="s">
        <v>7205</v>
      </c>
      <c r="C21" s="7" t="s">
        <v>7206</v>
      </c>
      <c r="D21" s="7" t="s">
        <v>7208</v>
      </c>
      <c r="E21" s="296" t="s">
        <v>7209</v>
      </c>
      <c r="F21" s="7" t="s">
        <v>278</v>
      </c>
      <c r="G21" s="7"/>
      <c r="H21" s="7"/>
      <c r="I21" s="7" t="s">
        <v>7215</v>
      </c>
    </row>
    <row r="22" ht="22.5" customHeight="1">
      <c r="A22" s="7" t="s">
        <v>7001</v>
      </c>
      <c r="B22" s="7" t="s">
        <v>7216</v>
      </c>
      <c r="C22" s="7" t="s">
        <v>7218</v>
      </c>
      <c r="D22" s="7" t="s">
        <v>7219</v>
      </c>
      <c r="E22" s="296" t="s">
        <v>7220</v>
      </c>
      <c r="F22" s="7" t="s">
        <v>110</v>
      </c>
      <c r="G22" s="7"/>
      <c r="H22" s="7"/>
      <c r="I22" s="7" t="s">
        <v>7228</v>
      </c>
    </row>
    <row r="23" ht="22.5" customHeight="1">
      <c r="A23" s="7" t="s">
        <v>7001</v>
      </c>
      <c r="B23" s="7" t="s">
        <v>7230</v>
      </c>
      <c r="C23" s="7" t="s">
        <v>7231</v>
      </c>
      <c r="D23" s="7" t="s">
        <v>7232</v>
      </c>
      <c r="E23" s="296" t="s">
        <v>7234</v>
      </c>
      <c r="F23" s="7" t="s">
        <v>56</v>
      </c>
      <c r="G23" s="7"/>
      <c r="H23" s="7"/>
      <c r="I23" s="7" t="s">
        <v>7237</v>
      </c>
    </row>
    <row r="24" ht="22.5" customHeight="1">
      <c r="A24" s="7" t="s">
        <v>7001</v>
      </c>
      <c r="B24" s="7" t="s">
        <v>7239</v>
      </c>
      <c r="C24" s="7" t="s">
        <v>7240</v>
      </c>
      <c r="D24" s="7" t="s">
        <v>7242</v>
      </c>
      <c r="E24" s="296" t="s">
        <v>7243</v>
      </c>
      <c r="F24" s="7" t="s">
        <v>126</v>
      </c>
      <c r="G24" s="7"/>
      <c r="H24" s="7"/>
      <c r="I24" s="7" t="s">
        <v>7251</v>
      </c>
    </row>
    <row r="25" ht="22.5" customHeight="1">
      <c r="A25" s="7" t="s">
        <v>7001</v>
      </c>
      <c r="B25" s="7" t="s">
        <v>7253</v>
      </c>
      <c r="C25" s="7" t="s">
        <v>7254</v>
      </c>
      <c r="D25" s="7" t="s">
        <v>7255</v>
      </c>
      <c r="E25" s="296" t="s">
        <v>7256</v>
      </c>
      <c r="F25" s="7" t="s">
        <v>62</v>
      </c>
      <c r="G25" s="7"/>
      <c r="H25" s="7"/>
      <c r="I25" s="7" t="s">
        <v>7261</v>
      </c>
    </row>
    <row r="26" ht="22.5" customHeight="1">
      <c r="A26" s="7" t="s">
        <v>7001</v>
      </c>
      <c r="B26" s="7" t="s">
        <v>7263</v>
      </c>
      <c r="C26" s="7" t="s">
        <v>7265</v>
      </c>
      <c r="D26" s="7" t="s">
        <v>7266</v>
      </c>
      <c r="E26" s="296" t="s">
        <v>7267</v>
      </c>
      <c r="F26" s="7" t="s">
        <v>97</v>
      </c>
      <c r="G26" s="7"/>
      <c r="H26" s="7"/>
      <c r="I26" s="7" t="s">
        <v>7273</v>
      </c>
    </row>
    <row r="27" ht="22.5" customHeight="1">
      <c r="A27" s="7" t="s">
        <v>7001</v>
      </c>
      <c r="B27" s="7" t="s">
        <v>7274</v>
      </c>
      <c r="C27" s="7" t="s">
        <v>7275</v>
      </c>
      <c r="D27" s="7" t="s">
        <v>7277</v>
      </c>
      <c r="E27" s="296" t="s">
        <v>7278</v>
      </c>
      <c r="F27" s="7" t="s">
        <v>66</v>
      </c>
      <c r="G27" s="7"/>
      <c r="H27" s="7"/>
      <c r="I27" s="7" t="s">
        <v>7283</v>
      </c>
    </row>
    <row r="28" ht="22.5" customHeight="1">
      <c r="A28" s="7" t="s">
        <v>7001</v>
      </c>
      <c r="B28" s="7" t="s">
        <v>7284</v>
      </c>
      <c r="C28" s="7" t="s">
        <v>7286</v>
      </c>
      <c r="D28" s="7" t="s">
        <v>7289</v>
      </c>
      <c r="E28" s="296" t="s">
        <v>7290</v>
      </c>
      <c r="F28" s="7" t="s">
        <v>113</v>
      </c>
      <c r="G28" s="7"/>
      <c r="H28" s="7"/>
      <c r="I28" s="7" t="s">
        <v>7293</v>
      </c>
    </row>
    <row r="29" ht="22.5" customHeight="1">
      <c r="A29" s="7" t="s">
        <v>7001</v>
      </c>
      <c r="B29" s="7" t="s">
        <v>7295</v>
      </c>
      <c r="C29" s="7" t="s">
        <v>7297</v>
      </c>
      <c r="D29" s="7" t="s">
        <v>7299</v>
      </c>
      <c r="E29" s="296" t="s">
        <v>7300</v>
      </c>
      <c r="F29" s="7" t="s">
        <v>335</v>
      </c>
      <c r="G29" s="7"/>
      <c r="H29" s="7"/>
      <c r="I29" s="7" t="s">
        <v>7306</v>
      </c>
    </row>
    <row r="30" ht="22.5" customHeight="1">
      <c r="A30" s="7" t="s">
        <v>7001</v>
      </c>
      <c r="B30" s="7" t="s">
        <v>7308</v>
      </c>
      <c r="C30" s="7" t="s">
        <v>7309</v>
      </c>
      <c r="D30" s="7" t="s">
        <v>7310</v>
      </c>
      <c r="E30" s="296" t="s">
        <v>7312</v>
      </c>
      <c r="F30" s="7" t="s">
        <v>45</v>
      </c>
      <c r="G30" s="7"/>
      <c r="H30" s="7"/>
      <c r="I30" s="7" t="s">
        <v>7316</v>
      </c>
    </row>
    <row r="31" ht="22.5" customHeight="1">
      <c r="A31" s="7" t="s">
        <v>7001</v>
      </c>
      <c r="B31" s="7" t="s">
        <v>7319</v>
      </c>
      <c r="C31" s="7" t="s">
        <v>7320</v>
      </c>
      <c r="D31" s="7" t="s">
        <v>7322</v>
      </c>
      <c r="E31" s="296" t="s">
        <v>7324</v>
      </c>
      <c r="F31" s="7" t="s">
        <v>490</v>
      </c>
      <c r="G31" s="7"/>
      <c r="H31" s="7"/>
      <c r="I31" s="7" t="s">
        <v>7330</v>
      </c>
    </row>
    <row r="32" ht="22.5" customHeight="1">
      <c r="A32" s="7" t="s">
        <v>7001</v>
      </c>
      <c r="B32" s="7" t="s">
        <v>7332</v>
      </c>
      <c r="C32" s="7" t="s">
        <v>7333</v>
      </c>
      <c r="D32" s="7" t="s">
        <v>7334</v>
      </c>
      <c r="E32" s="296" t="s">
        <v>7335</v>
      </c>
      <c r="F32" s="7" t="s">
        <v>292</v>
      </c>
      <c r="G32" s="7"/>
      <c r="H32" s="7"/>
      <c r="I32" s="7" t="s">
        <v>7340</v>
      </c>
    </row>
    <row r="33" ht="22.5" customHeight="1">
      <c r="A33" s="7" t="s">
        <v>7001</v>
      </c>
      <c r="B33" s="7" t="s">
        <v>7342</v>
      </c>
      <c r="C33" s="7" t="s">
        <v>7344</v>
      </c>
      <c r="D33" s="7" t="s">
        <v>7346</v>
      </c>
      <c r="E33" s="296" t="s">
        <v>7348</v>
      </c>
      <c r="F33" s="7" t="s">
        <v>599</v>
      </c>
      <c r="G33" s="7"/>
      <c r="H33" s="7"/>
      <c r="I33" s="7" t="s">
        <v>7353</v>
      </c>
    </row>
    <row r="34" ht="22.5" customHeight="1">
      <c r="A34" s="7" t="s">
        <v>7001</v>
      </c>
      <c r="B34" s="7" t="s">
        <v>7355</v>
      </c>
      <c r="C34" s="7" t="s">
        <v>7356</v>
      </c>
      <c r="D34" s="7" t="s">
        <v>7357</v>
      </c>
      <c r="E34" s="296" t="s">
        <v>7359</v>
      </c>
      <c r="F34" s="7" t="s">
        <v>188</v>
      </c>
      <c r="G34" s="7"/>
      <c r="H34" s="7"/>
      <c r="I34" s="7" t="s">
        <v>7365</v>
      </c>
    </row>
    <row r="35" ht="22.5" customHeight="1">
      <c r="A35" s="7" t="s">
        <v>7001</v>
      </c>
      <c r="B35" s="7" t="s">
        <v>7367</v>
      </c>
      <c r="C35" s="7" t="s">
        <v>7369</v>
      </c>
      <c r="D35" s="7" t="s">
        <v>7370</v>
      </c>
      <c r="E35" s="296" t="s">
        <v>7372</v>
      </c>
      <c r="F35" s="7" t="s">
        <v>104</v>
      </c>
      <c r="G35" s="7"/>
      <c r="H35" s="7"/>
      <c r="I35" s="7" t="s">
        <v>7378</v>
      </c>
    </row>
    <row r="36" ht="22.5" customHeight="1">
      <c r="A36" s="7" t="s">
        <v>7001</v>
      </c>
      <c r="B36" s="7" t="s">
        <v>7379</v>
      </c>
      <c r="C36" s="7" t="s">
        <v>7381</v>
      </c>
      <c r="D36" s="7" t="s">
        <v>7382</v>
      </c>
      <c r="E36" s="296" t="s">
        <v>7384</v>
      </c>
      <c r="F36" s="7" t="s">
        <v>65</v>
      </c>
      <c r="G36" s="7"/>
      <c r="H36" s="7"/>
      <c r="I36" s="7" t="s">
        <v>7389</v>
      </c>
    </row>
    <row r="37" ht="22.5" customHeight="1">
      <c r="A37" s="7" t="s">
        <v>7001</v>
      </c>
      <c r="B37" s="7" t="s">
        <v>7391</v>
      </c>
      <c r="C37" s="7" t="s">
        <v>7393</v>
      </c>
      <c r="D37" s="7" t="s">
        <v>7394</v>
      </c>
      <c r="E37" s="296" t="s">
        <v>7395</v>
      </c>
      <c r="F37" s="7" t="s">
        <v>74</v>
      </c>
      <c r="G37" s="7"/>
      <c r="H37" s="7"/>
      <c r="I37" s="7" t="s">
        <v>7401</v>
      </c>
    </row>
    <row r="38" ht="22.5" customHeight="1">
      <c r="A38" s="7" t="s">
        <v>7001</v>
      </c>
      <c r="B38" s="7" t="s">
        <v>7403</v>
      </c>
      <c r="C38" s="7" t="s">
        <v>7404</v>
      </c>
      <c r="D38" s="7" t="s">
        <v>7406</v>
      </c>
      <c r="E38" s="296" t="s">
        <v>7407</v>
      </c>
      <c r="F38" s="7" t="s">
        <v>83</v>
      </c>
      <c r="G38" s="7"/>
      <c r="H38" s="7"/>
      <c r="I38" s="7" t="s">
        <v>7417</v>
      </c>
    </row>
    <row r="39" ht="22.5" customHeight="1">
      <c r="A39" s="7" t="s">
        <v>7001</v>
      </c>
      <c r="B39" s="7" t="s">
        <v>7418</v>
      </c>
      <c r="C39" s="7" t="s">
        <v>7421</v>
      </c>
      <c r="D39" s="7" t="s">
        <v>7423</v>
      </c>
      <c r="E39" s="296" t="s">
        <v>7425</v>
      </c>
      <c r="F39" s="7" t="s">
        <v>50</v>
      </c>
      <c r="G39" s="7"/>
      <c r="H39" s="7"/>
      <c r="I39" s="7" t="s">
        <v>7435</v>
      </c>
    </row>
    <row r="40" ht="22.5" customHeight="1">
      <c r="A40" s="7" t="s">
        <v>7001</v>
      </c>
      <c r="B40" s="7" t="s">
        <v>7436</v>
      </c>
      <c r="C40" s="7" t="s">
        <v>7437</v>
      </c>
      <c r="D40" s="7" t="s">
        <v>7438</v>
      </c>
      <c r="E40" s="296" t="s">
        <v>7440</v>
      </c>
      <c r="F40" s="7" t="s">
        <v>587</v>
      </c>
      <c r="G40" s="7"/>
      <c r="H40" s="7"/>
      <c r="I40" s="7" t="s">
        <v>7445</v>
      </c>
    </row>
    <row r="41" ht="22.5" customHeight="1">
      <c r="A41" s="7" t="s">
        <v>7001</v>
      </c>
      <c r="B41" s="7" t="s">
        <v>7448</v>
      </c>
      <c r="C41" s="7" t="s">
        <v>7449</v>
      </c>
      <c r="D41" s="7" t="s">
        <v>7450</v>
      </c>
      <c r="E41" s="296" t="s">
        <v>7451</v>
      </c>
      <c r="F41" s="7" t="s">
        <v>48</v>
      </c>
      <c r="G41" s="7"/>
      <c r="H41" s="7"/>
      <c r="I41" s="7" t="s">
        <v>7453</v>
      </c>
    </row>
    <row r="42" ht="22.5" customHeight="1">
      <c r="A42" s="7" t="s">
        <v>7001</v>
      </c>
      <c r="B42" s="7" t="s">
        <v>7456</v>
      </c>
      <c r="C42" s="7" t="s">
        <v>7461</v>
      </c>
      <c r="D42" s="7" t="s">
        <v>7464</v>
      </c>
      <c r="E42" s="296" t="s">
        <v>7466</v>
      </c>
      <c r="F42" s="7" t="s">
        <v>160</v>
      </c>
      <c r="G42" s="7"/>
      <c r="H42" s="7"/>
      <c r="I42" s="7" t="s">
        <v>7472</v>
      </c>
    </row>
    <row r="43" ht="22.5" customHeight="1">
      <c r="A43" s="7" t="s">
        <v>7001</v>
      </c>
      <c r="B43" s="7" t="s">
        <v>7474</v>
      </c>
      <c r="C43" s="7" t="s">
        <v>7476</v>
      </c>
      <c r="D43" s="7" t="s">
        <v>7479</v>
      </c>
      <c r="E43" s="296" t="s">
        <v>7480</v>
      </c>
      <c r="F43" s="7" t="s">
        <v>81</v>
      </c>
      <c r="G43" s="7"/>
      <c r="H43" s="7"/>
      <c r="I43" s="7" t="s">
        <v>7486</v>
      </c>
    </row>
    <row r="44" ht="22.5" customHeight="1">
      <c r="A44" s="7" t="s">
        <v>7001</v>
      </c>
      <c r="B44" s="7" t="s">
        <v>7489</v>
      </c>
      <c r="C44" s="7" t="s">
        <v>7490</v>
      </c>
      <c r="D44" s="7" t="s">
        <v>7492</v>
      </c>
      <c r="E44" s="296" t="s">
        <v>7494</v>
      </c>
      <c r="F44" s="7" t="s">
        <v>174</v>
      </c>
      <c r="G44" s="7"/>
      <c r="H44" s="7"/>
      <c r="I44" s="7" t="s">
        <v>7499</v>
      </c>
    </row>
    <row r="45" ht="22.5" customHeight="1">
      <c r="A45" s="7" t="s">
        <v>7001</v>
      </c>
      <c r="B45" s="7" t="s">
        <v>7501</v>
      </c>
      <c r="C45" s="7" t="s">
        <v>7502</v>
      </c>
      <c r="D45" s="7" t="s">
        <v>7503</v>
      </c>
      <c r="E45" s="296" t="s">
        <v>7505</v>
      </c>
      <c r="F45" s="7" t="s">
        <v>9</v>
      </c>
      <c r="G45" s="7"/>
      <c r="H45" s="7"/>
      <c r="I45" s="7" t="s">
        <v>7508</v>
      </c>
    </row>
    <row r="46" ht="22.5" customHeight="1">
      <c r="A46" s="7" t="s">
        <v>7001</v>
      </c>
      <c r="B46" s="7" t="s">
        <v>7510</v>
      </c>
      <c r="C46" s="7" t="s">
        <v>7512</v>
      </c>
      <c r="D46" s="7" t="s">
        <v>7513</v>
      </c>
      <c r="E46" s="296" t="s">
        <v>7514</v>
      </c>
      <c r="F46" s="7" t="s">
        <v>372</v>
      </c>
      <c r="G46" s="7"/>
      <c r="H46" s="7"/>
      <c r="I46" s="7" t="s">
        <v>7519</v>
      </c>
    </row>
    <row r="47" ht="22.5" customHeight="1">
      <c r="A47" s="7" t="s">
        <v>7001</v>
      </c>
      <c r="B47" s="7" t="s">
        <v>7520</v>
      </c>
      <c r="C47" s="7" t="s">
        <v>7521</v>
      </c>
      <c r="D47" s="7" t="s">
        <v>7522</v>
      </c>
      <c r="E47" s="296" t="s">
        <v>7523</v>
      </c>
      <c r="F47" s="7" t="s">
        <v>215</v>
      </c>
      <c r="G47" s="7"/>
      <c r="H47" s="7"/>
      <c r="I47" s="7" t="s">
        <v>7527</v>
      </c>
    </row>
    <row r="48" ht="22.5" customHeight="1">
      <c r="A48" s="7" t="s">
        <v>7001</v>
      </c>
      <c r="B48" s="7" t="s">
        <v>7528</v>
      </c>
      <c r="C48" s="7" t="s">
        <v>7530</v>
      </c>
      <c r="D48" s="7" t="s">
        <v>7533</v>
      </c>
      <c r="E48" s="296" t="s">
        <v>7534</v>
      </c>
      <c r="F48" s="7" t="s">
        <v>94</v>
      </c>
      <c r="G48" s="7"/>
      <c r="H48" s="7"/>
      <c r="I48" s="7" t="s">
        <v>7540</v>
      </c>
    </row>
    <row r="49" ht="22.5" customHeight="1">
      <c r="A49" s="7" t="s">
        <v>7001</v>
      </c>
      <c r="B49" s="7" t="s">
        <v>7541</v>
      </c>
      <c r="C49" s="7" t="s">
        <v>7542</v>
      </c>
      <c r="D49" s="7" t="s">
        <v>7544</v>
      </c>
      <c r="E49" s="296" t="s">
        <v>7545</v>
      </c>
      <c r="F49" s="7" t="s">
        <v>183</v>
      </c>
      <c r="G49" s="7"/>
      <c r="H49" s="7"/>
      <c r="I49" s="7" t="s">
        <v>7549</v>
      </c>
    </row>
    <row r="50" ht="22.5" customHeight="1">
      <c r="A50" s="7" t="s">
        <v>7001</v>
      </c>
      <c r="B50" s="7" t="s">
        <v>7552</v>
      </c>
      <c r="C50" s="7" t="s">
        <v>7553</v>
      </c>
      <c r="D50" s="7" t="s">
        <v>7555</v>
      </c>
      <c r="E50" s="296" t="s">
        <v>7556</v>
      </c>
      <c r="F50" s="7" t="s">
        <v>61</v>
      </c>
      <c r="G50" s="7"/>
      <c r="H50" s="7"/>
      <c r="I50" s="7" t="s">
        <v>7559</v>
      </c>
    </row>
    <row r="51" ht="22.5" customHeight="1">
      <c r="A51" s="7" t="s">
        <v>7001</v>
      </c>
      <c r="B51" s="7" t="s">
        <v>7561</v>
      </c>
      <c r="C51" s="7" t="s">
        <v>7562</v>
      </c>
      <c r="D51" s="7" t="s">
        <v>7563</v>
      </c>
      <c r="E51" s="296" t="s">
        <v>7564</v>
      </c>
      <c r="F51" s="7" t="s">
        <v>251</v>
      </c>
      <c r="G51" s="7"/>
      <c r="H51" s="7"/>
      <c r="I51" s="7" t="s">
        <v>7569</v>
      </c>
    </row>
    <row r="52" ht="22.5" customHeight="1">
      <c r="A52" s="7" t="s">
        <v>58</v>
      </c>
      <c r="B52" s="7" t="s">
        <v>7570</v>
      </c>
      <c r="C52" s="7" t="s">
        <v>7571</v>
      </c>
      <c r="D52" s="7" t="s">
        <v>7572</v>
      </c>
      <c r="E52" s="296" t="s">
        <v>7574</v>
      </c>
      <c r="F52" s="7" t="s">
        <v>89</v>
      </c>
      <c r="G52" s="7"/>
      <c r="H52" s="7"/>
      <c r="I52" s="7" t="s">
        <v>7576</v>
      </c>
    </row>
    <row r="53" ht="22.5" customHeight="1">
      <c r="A53" s="7" t="s">
        <v>58</v>
      </c>
      <c r="B53" s="7" t="s">
        <v>7577</v>
      </c>
      <c r="C53" s="7" t="s">
        <v>7580</v>
      </c>
      <c r="D53" s="7" t="s">
        <v>7581</v>
      </c>
      <c r="E53" s="296" t="s">
        <v>7582</v>
      </c>
      <c r="F53" s="7" t="s">
        <v>106</v>
      </c>
      <c r="G53" s="7"/>
      <c r="H53" s="7"/>
      <c r="I53" s="7" t="s">
        <v>7587</v>
      </c>
    </row>
    <row r="54" ht="22.5" customHeight="1">
      <c r="A54" s="7" t="s">
        <v>58</v>
      </c>
      <c r="B54" s="7" t="s">
        <v>7588</v>
      </c>
      <c r="C54" s="7" t="s">
        <v>7592</v>
      </c>
      <c r="D54" s="7" t="s">
        <v>7593</v>
      </c>
      <c r="E54" s="296" t="s">
        <v>7594</v>
      </c>
      <c r="F54" s="7" t="s">
        <v>112</v>
      </c>
      <c r="G54" s="7"/>
      <c r="H54" s="7"/>
      <c r="I54" s="7" t="s">
        <v>7600</v>
      </c>
    </row>
    <row r="55" ht="22.5" customHeight="1">
      <c r="A55" s="7" t="s">
        <v>58</v>
      </c>
      <c r="B55" s="7" t="s">
        <v>7602</v>
      </c>
      <c r="C55" s="7" t="s">
        <v>7604</v>
      </c>
      <c r="D55" s="7" t="s">
        <v>7605</v>
      </c>
      <c r="E55" s="296" t="s">
        <v>7607</v>
      </c>
      <c r="F55" s="7" t="s">
        <v>62</v>
      </c>
      <c r="G55" s="7"/>
      <c r="H55" s="7"/>
      <c r="I55" s="7" t="s">
        <v>7612</v>
      </c>
    </row>
    <row r="56" ht="22.5" customHeight="1">
      <c r="A56" s="7" t="s">
        <v>58</v>
      </c>
      <c r="B56" s="7" t="s">
        <v>7613</v>
      </c>
      <c r="C56" s="7" t="s">
        <v>7614</v>
      </c>
      <c r="D56" s="7" t="s">
        <v>7616</v>
      </c>
      <c r="E56" s="296" t="s">
        <v>7619</v>
      </c>
      <c r="F56" s="7" t="s">
        <v>132</v>
      </c>
      <c r="G56" s="7"/>
      <c r="H56" s="7"/>
      <c r="I56" s="7" t="s">
        <v>7623</v>
      </c>
    </row>
    <row r="57" ht="22.5" customHeight="1">
      <c r="A57" s="7" t="s">
        <v>58</v>
      </c>
      <c r="B57" s="7" t="s">
        <v>7625</v>
      </c>
      <c r="C57" s="7" t="s">
        <v>7626</v>
      </c>
      <c r="D57" s="7" t="s">
        <v>7628</v>
      </c>
      <c r="E57" s="296" t="s">
        <v>7629</v>
      </c>
      <c r="F57" s="7" t="s">
        <v>48</v>
      </c>
      <c r="G57" s="7"/>
      <c r="H57" s="7"/>
      <c r="I57" s="7" t="s">
        <v>7635</v>
      </c>
    </row>
    <row r="58" ht="22.5" customHeight="1">
      <c r="A58" s="7" t="s">
        <v>58</v>
      </c>
      <c r="B58" s="7" t="s">
        <v>7637</v>
      </c>
      <c r="C58" s="7" t="s">
        <v>7638</v>
      </c>
      <c r="D58" s="7" t="s">
        <v>7639</v>
      </c>
      <c r="E58" s="296" t="s">
        <v>7640</v>
      </c>
      <c r="F58" s="7" t="s">
        <v>143</v>
      </c>
      <c r="G58" s="7"/>
      <c r="H58" s="7"/>
      <c r="I58" s="7" t="s">
        <v>7644</v>
      </c>
    </row>
    <row r="59" ht="22.5" customHeight="1">
      <c r="A59" s="7" t="s">
        <v>58</v>
      </c>
      <c r="B59" s="7" t="s">
        <v>7646</v>
      </c>
      <c r="C59" s="7" t="s">
        <v>7647</v>
      </c>
      <c r="D59" s="7" t="s">
        <v>7649</v>
      </c>
      <c r="E59" s="296" t="s">
        <v>7652</v>
      </c>
      <c r="F59" s="7" t="s">
        <v>74</v>
      </c>
      <c r="G59" s="7"/>
      <c r="H59" s="7"/>
      <c r="I59" s="7" t="s">
        <v>7656</v>
      </c>
    </row>
    <row r="60" ht="22.5" customHeight="1">
      <c r="A60" s="7" t="s">
        <v>58</v>
      </c>
      <c r="B60" s="7" t="s">
        <v>7657</v>
      </c>
      <c r="C60" s="7" t="s">
        <v>7659</v>
      </c>
      <c r="D60" s="7" t="s">
        <v>7660</v>
      </c>
      <c r="E60" s="296" t="s">
        <v>7661</v>
      </c>
      <c r="F60" s="7" t="s">
        <v>65</v>
      </c>
      <c r="G60" s="7"/>
      <c r="H60" s="7"/>
      <c r="I60" s="7" t="s">
        <v>7665</v>
      </c>
    </row>
    <row r="61" ht="22.5" customHeight="1">
      <c r="A61" s="7" t="s">
        <v>58</v>
      </c>
      <c r="B61" s="7" t="s">
        <v>7666</v>
      </c>
      <c r="C61" s="7" t="s">
        <v>7668</v>
      </c>
      <c r="D61" s="7" t="s">
        <v>7669</v>
      </c>
      <c r="E61" s="296" t="s">
        <v>7670</v>
      </c>
      <c r="F61" s="7" t="s">
        <v>151</v>
      </c>
      <c r="G61" s="7"/>
      <c r="H61" s="7"/>
      <c r="I61" s="7" t="s">
        <v>7676</v>
      </c>
    </row>
    <row r="62" ht="22.5" customHeight="1">
      <c r="A62" s="7" t="s">
        <v>58</v>
      </c>
      <c r="B62" s="7" t="s">
        <v>7677</v>
      </c>
      <c r="C62" s="7" t="s">
        <v>7678</v>
      </c>
      <c r="D62" s="7" t="s">
        <v>7680</v>
      </c>
      <c r="E62" s="296" t="s">
        <v>7682</v>
      </c>
      <c r="F62" s="7" t="s">
        <v>110</v>
      </c>
      <c r="G62" s="7"/>
      <c r="H62" s="7"/>
      <c r="I62" s="7" t="s">
        <v>7687</v>
      </c>
    </row>
    <row r="63" ht="22.5" customHeight="1">
      <c r="A63" s="7" t="s">
        <v>58</v>
      </c>
      <c r="B63" s="7" t="s">
        <v>7688</v>
      </c>
      <c r="C63" s="7" t="s">
        <v>7689</v>
      </c>
      <c r="D63" s="7" t="s">
        <v>7690</v>
      </c>
      <c r="E63" s="296" t="s">
        <v>7692</v>
      </c>
      <c r="F63" s="7" t="s">
        <v>177</v>
      </c>
      <c r="G63" s="7"/>
      <c r="H63" s="7"/>
      <c r="I63" s="7" t="s">
        <v>7698</v>
      </c>
    </row>
    <row r="64" ht="22.5" customHeight="1">
      <c r="A64" s="7" t="s">
        <v>58</v>
      </c>
      <c r="B64" s="7" t="s">
        <v>7700</v>
      </c>
      <c r="C64" s="7" t="s">
        <v>7701</v>
      </c>
      <c r="D64" s="7" t="s">
        <v>7703</v>
      </c>
      <c r="E64" s="296" t="s">
        <v>7704</v>
      </c>
      <c r="F64" s="7" t="s">
        <v>188</v>
      </c>
      <c r="G64" s="7"/>
      <c r="H64" s="7"/>
      <c r="I64" s="7" t="s">
        <v>7708</v>
      </c>
    </row>
    <row r="65" ht="22.5" customHeight="1">
      <c r="A65" s="7" t="s">
        <v>58</v>
      </c>
      <c r="B65" s="7" t="s">
        <v>7711</v>
      </c>
      <c r="C65" s="7" t="s">
        <v>7712</v>
      </c>
      <c r="D65" s="7" t="s">
        <v>7713</v>
      </c>
      <c r="E65" s="296" t="s">
        <v>7716</v>
      </c>
      <c r="F65" s="7" t="s">
        <v>192</v>
      </c>
      <c r="G65" s="7"/>
      <c r="H65" s="7"/>
      <c r="I65" s="7" t="s">
        <v>7720</v>
      </c>
    </row>
    <row r="66" ht="22.5" customHeight="1">
      <c r="A66" s="7" t="s">
        <v>58</v>
      </c>
      <c r="B66" s="7" t="s">
        <v>7722</v>
      </c>
      <c r="C66" s="7" t="s">
        <v>7723</v>
      </c>
      <c r="D66" s="7" t="s">
        <v>7725</v>
      </c>
      <c r="E66" s="296" t="s">
        <v>7726</v>
      </c>
      <c r="F66" s="7" t="s">
        <v>81</v>
      </c>
      <c r="G66" s="7"/>
      <c r="H66" s="7"/>
      <c r="I66" s="7" t="s">
        <v>7720</v>
      </c>
    </row>
    <row r="67" ht="22.5" customHeight="1">
      <c r="A67" s="7" t="s">
        <v>58</v>
      </c>
      <c r="B67" s="7" t="s">
        <v>7731</v>
      </c>
      <c r="C67" s="7" t="s">
        <v>7733</v>
      </c>
      <c r="D67" s="7" t="s">
        <v>7734</v>
      </c>
      <c r="E67" s="296" t="s">
        <v>7735</v>
      </c>
      <c r="F67" s="7" t="s">
        <v>174</v>
      </c>
      <c r="G67" s="7"/>
      <c r="H67" s="7"/>
      <c r="I67" s="7" t="s">
        <v>7738</v>
      </c>
    </row>
    <row r="68" ht="22.5" customHeight="1">
      <c r="A68" s="7" t="s">
        <v>58</v>
      </c>
      <c r="B68" s="7" t="s">
        <v>7741</v>
      </c>
      <c r="C68" s="7" t="s">
        <v>7742</v>
      </c>
      <c r="D68" s="7" t="s">
        <v>7743</v>
      </c>
      <c r="E68" s="296" t="s">
        <v>7745</v>
      </c>
      <c r="F68" s="7" t="s">
        <v>178</v>
      </c>
      <c r="G68" s="7"/>
      <c r="H68" s="7"/>
      <c r="I68" s="7" t="s">
        <v>7751</v>
      </c>
    </row>
    <row r="69" ht="22.5" customHeight="1">
      <c r="A69" s="7" t="s">
        <v>58</v>
      </c>
      <c r="B69" s="7" t="s">
        <v>7752</v>
      </c>
      <c r="C69" s="7" t="s">
        <v>7754</v>
      </c>
      <c r="D69" s="7" t="s">
        <v>7755</v>
      </c>
      <c r="E69" s="296" t="s">
        <v>7756</v>
      </c>
      <c r="F69" s="7" t="s">
        <v>214</v>
      </c>
      <c r="G69" s="7"/>
      <c r="H69" s="7"/>
      <c r="I69" s="7" t="s">
        <v>7635</v>
      </c>
    </row>
    <row r="70" ht="22.5" customHeight="1">
      <c r="A70" s="7" t="s">
        <v>58</v>
      </c>
      <c r="B70" s="7" t="s">
        <v>7762</v>
      </c>
      <c r="C70" s="7" t="s">
        <v>7763</v>
      </c>
      <c r="D70" s="7" t="s">
        <v>7765</v>
      </c>
      <c r="E70" s="296" t="s">
        <v>7767</v>
      </c>
      <c r="F70" s="7" t="s">
        <v>152</v>
      </c>
      <c r="G70" s="7"/>
      <c r="H70" s="7"/>
      <c r="I70" s="7" t="s">
        <v>7772</v>
      </c>
    </row>
    <row r="71" ht="22.5" customHeight="1">
      <c r="A71" s="7" t="s">
        <v>58</v>
      </c>
      <c r="B71" s="7" t="s">
        <v>7773</v>
      </c>
      <c r="C71" s="7" t="s">
        <v>7774</v>
      </c>
      <c r="D71" s="7" t="s">
        <v>7776</v>
      </c>
      <c r="E71" s="296" t="s">
        <v>7777</v>
      </c>
      <c r="F71" s="7" t="s">
        <v>56</v>
      </c>
      <c r="G71" s="7"/>
      <c r="H71" s="7"/>
      <c r="I71" s="7" t="s">
        <v>7783</v>
      </c>
    </row>
    <row r="72" ht="22.5" customHeight="1">
      <c r="A72" s="7" t="s">
        <v>58</v>
      </c>
      <c r="B72" s="7" t="s">
        <v>7786</v>
      </c>
      <c r="C72" s="7" t="s">
        <v>7787</v>
      </c>
      <c r="D72" s="7" t="s">
        <v>7788</v>
      </c>
      <c r="E72" s="296" t="s">
        <v>7790</v>
      </c>
      <c r="F72" s="7" t="s">
        <v>239</v>
      </c>
      <c r="G72" s="7"/>
      <c r="H72" s="7"/>
      <c r="I72" s="7" t="s">
        <v>7720</v>
      </c>
    </row>
    <row r="73" ht="22.5" customHeight="1">
      <c r="A73" s="7" t="s">
        <v>58</v>
      </c>
      <c r="B73" s="7" t="s">
        <v>7796</v>
      </c>
      <c r="C73" s="7" t="s">
        <v>7797</v>
      </c>
      <c r="D73" s="7" t="s">
        <v>7798</v>
      </c>
      <c r="E73" s="296" t="s">
        <v>7799</v>
      </c>
      <c r="F73" s="7" t="s">
        <v>45</v>
      </c>
      <c r="G73" s="7"/>
      <c r="H73" s="7"/>
      <c r="I73" s="7" t="s">
        <v>7805</v>
      </c>
    </row>
    <row r="74" ht="22.5" customHeight="1">
      <c r="A74" s="7" t="s">
        <v>58</v>
      </c>
      <c r="B74" s="7" t="s">
        <v>7806</v>
      </c>
      <c r="C74" s="7" t="s">
        <v>7807</v>
      </c>
      <c r="D74" s="7" t="s">
        <v>7809</v>
      </c>
      <c r="E74" s="296" t="s">
        <v>7810</v>
      </c>
      <c r="F74" s="7" t="s">
        <v>251</v>
      </c>
      <c r="G74" s="7"/>
      <c r="H74" s="7"/>
      <c r="I74" s="7" t="s">
        <v>7815</v>
      </c>
    </row>
    <row r="75" ht="22.5" customHeight="1">
      <c r="A75" s="7" t="s">
        <v>58</v>
      </c>
      <c r="B75" s="7" t="s">
        <v>7819</v>
      </c>
      <c r="C75" s="7" t="s">
        <v>7820</v>
      </c>
      <c r="D75" s="7" t="s">
        <v>7821</v>
      </c>
      <c r="E75" s="296" t="s">
        <v>7822</v>
      </c>
      <c r="F75" s="7" t="s">
        <v>99</v>
      </c>
      <c r="G75" s="7"/>
      <c r="H75" s="7"/>
      <c r="I75" s="7" t="s">
        <v>7825</v>
      </c>
    </row>
    <row r="76" ht="22.5" customHeight="1">
      <c r="A76" s="7" t="s">
        <v>58</v>
      </c>
      <c r="B76" s="7" t="s">
        <v>7829</v>
      </c>
      <c r="C76" s="7" t="s">
        <v>7830</v>
      </c>
      <c r="D76" s="7" t="s">
        <v>7832</v>
      </c>
      <c r="E76" s="296" t="s">
        <v>7833</v>
      </c>
      <c r="F76" s="7" t="s">
        <v>278</v>
      </c>
      <c r="G76" s="7"/>
      <c r="H76" s="7"/>
      <c r="I76" s="7" t="s">
        <v>7837</v>
      </c>
    </row>
    <row r="77" ht="22.5" customHeight="1">
      <c r="A77" s="7" t="s">
        <v>58</v>
      </c>
      <c r="B77" s="7" t="s">
        <v>7839</v>
      </c>
      <c r="C77" s="7" t="s">
        <v>7840</v>
      </c>
      <c r="D77" s="7" t="s">
        <v>7841</v>
      </c>
      <c r="E77" s="296" t="s">
        <v>7842</v>
      </c>
      <c r="F77" s="7" t="s">
        <v>284</v>
      </c>
      <c r="G77" s="7"/>
      <c r="H77" s="7"/>
      <c r="I77" s="7" t="s">
        <v>7848</v>
      </c>
    </row>
    <row r="78" ht="22.5" customHeight="1">
      <c r="A78" s="7" t="s">
        <v>58</v>
      </c>
      <c r="B78" s="7" t="s">
        <v>7850</v>
      </c>
      <c r="C78" s="7" t="s">
        <v>7853</v>
      </c>
      <c r="D78" s="7" t="s">
        <v>7854</v>
      </c>
      <c r="E78" s="296" t="s">
        <v>7855</v>
      </c>
      <c r="F78" s="7" t="s">
        <v>292</v>
      </c>
      <c r="G78" s="7"/>
      <c r="H78" s="7"/>
      <c r="I78" s="7" t="s">
        <v>7858</v>
      </c>
    </row>
    <row r="79" ht="22.5" customHeight="1">
      <c r="A79" s="7" t="s">
        <v>58</v>
      </c>
      <c r="B79" s="7" t="s">
        <v>7862</v>
      </c>
      <c r="C79" s="7" t="s">
        <v>7863</v>
      </c>
      <c r="D79" s="7" t="s">
        <v>7864</v>
      </c>
      <c r="E79" s="296" t="s">
        <v>7866</v>
      </c>
      <c r="F79" s="7" t="s">
        <v>9</v>
      </c>
      <c r="G79" s="7"/>
      <c r="H79" s="7"/>
      <c r="I79" s="7" t="s">
        <v>7871</v>
      </c>
    </row>
    <row r="80" ht="22.5" customHeight="1">
      <c r="A80" s="7" t="s">
        <v>58</v>
      </c>
      <c r="B80" s="7" t="s">
        <v>7873</v>
      </c>
      <c r="C80" s="7" t="s">
        <v>7875</v>
      </c>
      <c r="D80" s="7" t="s">
        <v>7876</v>
      </c>
      <c r="E80" s="296" t="s">
        <v>7877</v>
      </c>
      <c r="F80" s="7" t="s">
        <v>126</v>
      </c>
      <c r="G80" s="7"/>
      <c r="H80" s="7"/>
      <c r="I80" s="7" t="s">
        <v>7883</v>
      </c>
    </row>
    <row r="81" ht="22.5" customHeight="1">
      <c r="A81" s="7" t="s">
        <v>58</v>
      </c>
      <c r="B81" s="7" t="s">
        <v>7885</v>
      </c>
      <c r="C81" s="7" t="s">
        <v>7886</v>
      </c>
      <c r="D81" s="7" t="s">
        <v>7887</v>
      </c>
      <c r="E81" s="296" t="s">
        <v>7888</v>
      </c>
      <c r="F81" s="7" t="s">
        <v>183</v>
      </c>
      <c r="G81" s="7"/>
      <c r="H81" s="7"/>
      <c r="I81" s="7" t="s">
        <v>7892</v>
      </c>
    </row>
    <row r="82" ht="22.5" customHeight="1">
      <c r="A82" s="7" t="s">
        <v>58</v>
      </c>
      <c r="B82" s="7" t="s">
        <v>7894</v>
      </c>
      <c r="C82" s="7" t="s">
        <v>7895</v>
      </c>
      <c r="D82" s="7" t="s">
        <v>7896</v>
      </c>
      <c r="E82" s="296" t="s">
        <v>7898</v>
      </c>
      <c r="F82" s="7" t="s">
        <v>61</v>
      </c>
      <c r="G82" s="7"/>
      <c r="H82" s="7"/>
      <c r="I82" s="7" t="s">
        <v>7902</v>
      </c>
    </row>
    <row r="83" ht="22.5" customHeight="1">
      <c r="A83" s="7" t="s">
        <v>58</v>
      </c>
      <c r="B83" s="7" t="s">
        <v>7903</v>
      </c>
      <c r="C83" s="7" t="s">
        <v>7905</v>
      </c>
      <c r="D83" s="7" t="s">
        <v>7906</v>
      </c>
      <c r="E83" s="296" t="s">
        <v>7907</v>
      </c>
      <c r="F83" s="7" t="s">
        <v>372</v>
      </c>
      <c r="G83" s="7"/>
      <c r="H83" s="7"/>
      <c r="I83" s="7" t="s">
        <v>7910</v>
      </c>
    </row>
    <row r="84" ht="22.5" customHeight="1">
      <c r="A84" s="7" t="s">
        <v>58</v>
      </c>
      <c r="B84" s="7" t="s">
        <v>7912</v>
      </c>
      <c r="C84" s="7" t="s">
        <v>7913</v>
      </c>
      <c r="D84" s="7" t="s">
        <v>7915</v>
      </c>
      <c r="E84" s="296" t="s">
        <v>7916</v>
      </c>
      <c r="F84" s="7" t="s">
        <v>34</v>
      </c>
      <c r="G84" s="7"/>
      <c r="H84" s="7"/>
      <c r="I84" s="7" t="s">
        <v>7676</v>
      </c>
    </row>
    <row r="85" ht="22.5" customHeight="1">
      <c r="A85" s="7" t="s">
        <v>58</v>
      </c>
      <c r="B85" s="7" t="s">
        <v>7922</v>
      </c>
      <c r="C85" s="7" t="s">
        <v>7924</v>
      </c>
      <c r="D85" s="7" t="s">
        <v>7926</v>
      </c>
      <c r="E85" s="296" t="s">
        <v>7927</v>
      </c>
      <c r="F85" s="7" t="s">
        <v>104</v>
      </c>
      <c r="G85" s="7"/>
      <c r="H85" s="7"/>
      <c r="I85" s="7" t="s">
        <v>7933</v>
      </c>
    </row>
    <row r="86" ht="22.5" customHeight="1">
      <c r="A86" s="7" t="s">
        <v>58</v>
      </c>
      <c r="B86" s="7" t="s">
        <v>7934</v>
      </c>
      <c r="C86" s="7" t="s">
        <v>7935</v>
      </c>
      <c r="D86" s="7" t="s">
        <v>7936</v>
      </c>
      <c r="E86" s="296" t="s">
        <v>7937</v>
      </c>
      <c r="F86" s="7" t="s">
        <v>50</v>
      </c>
      <c r="G86" s="7"/>
      <c r="H86" s="7"/>
      <c r="I86" s="7" t="s">
        <v>7944</v>
      </c>
    </row>
    <row r="87" ht="22.5" customHeight="1">
      <c r="A87" s="7" t="s">
        <v>58</v>
      </c>
      <c r="B87" s="7" t="s">
        <v>7946</v>
      </c>
      <c r="C87" s="7" t="s">
        <v>7947</v>
      </c>
      <c r="D87" s="7" t="s">
        <v>7948</v>
      </c>
      <c r="E87" s="296" t="s">
        <v>7949</v>
      </c>
      <c r="F87" s="7" t="s">
        <v>83</v>
      </c>
      <c r="G87" s="7"/>
      <c r="H87" s="7"/>
      <c r="I87" s="7" t="s">
        <v>7952</v>
      </c>
    </row>
    <row r="88" ht="22.5" customHeight="1">
      <c r="A88" s="7" t="s">
        <v>58</v>
      </c>
      <c r="B88" s="7" t="s">
        <v>7954</v>
      </c>
      <c r="C88" s="7" t="s">
        <v>7955</v>
      </c>
      <c r="D88" s="7" t="s">
        <v>7957</v>
      </c>
      <c r="E88" s="296" t="s">
        <v>7958</v>
      </c>
      <c r="F88" s="7" t="s">
        <v>490</v>
      </c>
      <c r="G88" s="7"/>
      <c r="H88" s="7"/>
      <c r="I88" s="7" t="s">
        <v>7964</v>
      </c>
    </row>
    <row r="89" ht="22.5" customHeight="1">
      <c r="A89" s="7" t="s">
        <v>58</v>
      </c>
      <c r="B89" s="7" t="s">
        <v>7966</v>
      </c>
      <c r="C89" s="7" t="s">
        <v>7967</v>
      </c>
      <c r="D89" s="7" t="s">
        <v>7968</v>
      </c>
      <c r="E89" s="296" t="s">
        <v>7969</v>
      </c>
      <c r="F89" s="7" t="s">
        <v>113</v>
      </c>
      <c r="G89" s="7"/>
      <c r="H89" s="7"/>
      <c r="I89" s="7" t="s">
        <v>7974</v>
      </c>
    </row>
    <row r="90" ht="22.5" customHeight="1">
      <c r="A90" s="7" t="s">
        <v>58</v>
      </c>
      <c r="B90" s="7" t="s">
        <v>7976</v>
      </c>
      <c r="C90" s="7" t="s">
        <v>7977</v>
      </c>
      <c r="D90" s="7" t="s">
        <v>7978</v>
      </c>
      <c r="E90" s="296" t="s">
        <v>7979</v>
      </c>
      <c r="F90" s="7" t="s">
        <v>599</v>
      </c>
      <c r="G90" s="7"/>
      <c r="H90" s="7"/>
      <c r="I90" s="7" t="s">
        <v>7576</v>
      </c>
    </row>
    <row r="91" ht="22.5" customHeight="1">
      <c r="A91" s="7" t="s">
        <v>58</v>
      </c>
      <c r="B91" s="7" t="s">
        <v>7986</v>
      </c>
      <c r="C91" s="7" t="s">
        <v>7987</v>
      </c>
      <c r="D91" s="7" t="s">
        <v>7988</v>
      </c>
      <c r="E91" s="296" t="s">
        <v>7989</v>
      </c>
      <c r="F91" s="7" t="s">
        <v>121</v>
      </c>
      <c r="G91" s="7"/>
      <c r="H91" s="7"/>
      <c r="I91" s="7" t="s">
        <v>7994</v>
      </c>
    </row>
    <row r="92" ht="22.5" customHeight="1">
      <c r="A92" s="7" t="s">
        <v>58</v>
      </c>
      <c r="B92" s="7" t="s">
        <v>7996</v>
      </c>
      <c r="C92" s="7" t="s">
        <v>7997</v>
      </c>
      <c r="D92" s="7" t="s">
        <v>7999</v>
      </c>
      <c r="E92" s="296" t="s">
        <v>8001</v>
      </c>
      <c r="F92" s="7" t="s">
        <v>94</v>
      </c>
      <c r="G92" s="7"/>
      <c r="H92" s="7"/>
      <c r="I92" s="7" t="s">
        <v>7698</v>
      </c>
    </row>
    <row r="93" ht="22.5" customHeight="1">
      <c r="A93" s="7" t="s">
        <v>58</v>
      </c>
      <c r="B93" s="7" t="s">
        <v>8005</v>
      </c>
      <c r="C93" s="7" t="s">
        <v>8006</v>
      </c>
      <c r="D93" s="7" t="s">
        <v>8008</v>
      </c>
      <c r="E93" s="296" t="s">
        <v>8009</v>
      </c>
      <c r="F93" s="7" t="s">
        <v>295</v>
      </c>
      <c r="G93" s="7"/>
      <c r="H93" s="7"/>
      <c r="I93" s="7" t="s">
        <v>7587</v>
      </c>
    </row>
    <row r="94" ht="22.5" customHeight="1">
      <c r="A94" s="7" t="s">
        <v>58</v>
      </c>
      <c r="B94" s="7" t="s">
        <v>8015</v>
      </c>
      <c r="C94" s="7" t="s">
        <v>8018</v>
      </c>
      <c r="D94" s="7" t="s">
        <v>8019</v>
      </c>
      <c r="E94" s="296" t="s">
        <v>8020</v>
      </c>
      <c r="F94" s="7" t="s">
        <v>215</v>
      </c>
      <c r="G94" s="7"/>
      <c r="H94" s="7"/>
      <c r="I94" s="7" t="s">
        <v>8023</v>
      </c>
    </row>
    <row r="95" ht="22.5" customHeight="1">
      <c r="A95" s="7" t="s">
        <v>58</v>
      </c>
      <c r="B95" s="7" t="s">
        <v>8025</v>
      </c>
      <c r="C95" s="7" t="s">
        <v>8026</v>
      </c>
      <c r="D95" s="7" t="s">
        <v>8027</v>
      </c>
      <c r="E95" s="296" t="s">
        <v>8028</v>
      </c>
      <c r="F95" s="7" t="s">
        <v>587</v>
      </c>
      <c r="G95" s="7"/>
      <c r="H95" s="7"/>
      <c r="I95" s="7" t="s">
        <v>8033</v>
      </c>
    </row>
    <row r="96" ht="22.5" customHeight="1">
      <c r="A96" s="7" t="s">
        <v>58</v>
      </c>
      <c r="B96" s="7" t="s">
        <v>8034</v>
      </c>
      <c r="C96" s="7" t="s">
        <v>8036</v>
      </c>
      <c r="D96" s="7" t="s">
        <v>8037</v>
      </c>
      <c r="E96" s="296" t="s">
        <v>8038</v>
      </c>
      <c r="F96" s="7" t="s">
        <v>97</v>
      </c>
      <c r="G96" s="7"/>
      <c r="H96" s="7"/>
      <c r="I96" s="7" t="s">
        <v>8043</v>
      </c>
    </row>
    <row r="97" ht="22.5" customHeight="1">
      <c r="A97" s="7" t="s">
        <v>58</v>
      </c>
      <c r="B97" s="7" t="s">
        <v>8044</v>
      </c>
      <c r="C97" s="7" t="s">
        <v>8045</v>
      </c>
      <c r="D97" s="7" t="s">
        <v>8047</v>
      </c>
      <c r="E97" s="296" t="s">
        <v>8049</v>
      </c>
      <c r="F97" s="7" t="s">
        <v>66</v>
      </c>
      <c r="G97" s="7"/>
      <c r="H97" s="7"/>
      <c r="I97" s="7" t="s">
        <v>7825</v>
      </c>
    </row>
    <row r="98" ht="22.5" customHeight="1">
      <c r="A98" s="7" t="s">
        <v>58</v>
      </c>
      <c r="B98" s="7" t="s">
        <v>8053</v>
      </c>
      <c r="C98" s="7" t="s">
        <v>8054</v>
      </c>
      <c r="D98" s="7" t="s">
        <v>8056</v>
      </c>
      <c r="E98" s="296" t="s">
        <v>8058</v>
      </c>
      <c r="F98" s="7" t="s">
        <v>160</v>
      </c>
      <c r="G98" s="7"/>
      <c r="H98" s="7"/>
      <c r="I98" s="7" t="s">
        <v>8063</v>
      </c>
    </row>
    <row r="99" ht="22.5" customHeight="1">
      <c r="A99" s="7" t="s">
        <v>58</v>
      </c>
      <c r="B99" s="7" t="s">
        <v>8064</v>
      </c>
      <c r="C99" s="7" t="s">
        <v>8066</v>
      </c>
      <c r="D99" s="7" t="s">
        <v>8067</v>
      </c>
      <c r="E99" s="296" t="s">
        <v>8068</v>
      </c>
      <c r="F99" s="7" t="s">
        <v>370</v>
      </c>
      <c r="G99" s="7"/>
      <c r="H99" s="7"/>
      <c r="I99" s="7" t="s">
        <v>8073</v>
      </c>
    </row>
    <row r="100" ht="22.5" customHeight="1">
      <c r="A100" s="7" t="s">
        <v>58</v>
      </c>
      <c r="B100" s="7" t="s">
        <v>8074</v>
      </c>
      <c r="C100" s="7" t="s">
        <v>8076</v>
      </c>
      <c r="D100" s="7" t="s">
        <v>8078</v>
      </c>
      <c r="E100" s="296" t="s">
        <v>8080</v>
      </c>
      <c r="F100" s="7" t="s">
        <v>335</v>
      </c>
      <c r="G100" s="7"/>
      <c r="H100" s="7"/>
      <c r="I100" s="7" t="s">
        <v>8082</v>
      </c>
    </row>
    <row r="101" ht="22.5" customHeight="1">
      <c r="A101" s="7" t="s">
        <v>2173</v>
      </c>
      <c r="B101" s="7" t="s">
        <v>2187</v>
      </c>
      <c r="C101" s="7" t="s">
        <v>2187</v>
      </c>
      <c r="D101" s="7" t="s">
        <v>8086</v>
      </c>
      <c r="E101" s="296" t="s">
        <v>8087</v>
      </c>
      <c r="G101" s="7"/>
      <c r="H101" s="7"/>
      <c r="I101" s="7" t="s">
        <v>8093</v>
      </c>
    </row>
    <row r="102" ht="22.5" customHeight="1">
      <c r="A102" s="7" t="s">
        <v>2230</v>
      </c>
      <c r="B102" s="7" t="s">
        <v>8094</v>
      </c>
      <c r="C102" s="7" t="s">
        <v>5063</v>
      </c>
      <c r="D102" s="7" t="s">
        <v>8095</v>
      </c>
      <c r="E102" s="296" t="s">
        <v>8096</v>
      </c>
      <c r="F102" s="7" t="s">
        <v>251</v>
      </c>
      <c r="G102" s="7"/>
      <c r="H102" s="7"/>
      <c r="I102" s="7" t="s">
        <v>8103</v>
      </c>
    </row>
    <row r="103" ht="22.5" customHeight="1">
      <c r="A103" s="7" t="s">
        <v>2230</v>
      </c>
      <c r="B103" s="7" t="s">
        <v>8104</v>
      </c>
      <c r="C103" s="7" t="s">
        <v>5052</v>
      </c>
      <c r="D103" s="7" t="s">
        <v>8105</v>
      </c>
      <c r="E103" s="296" t="s">
        <v>8107</v>
      </c>
      <c r="F103" s="7" t="s">
        <v>61</v>
      </c>
      <c r="G103" s="7"/>
      <c r="H103" s="7"/>
      <c r="I103" s="7" t="s">
        <v>5049</v>
      </c>
    </row>
    <row r="104" ht="22.5" customHeight="1">
      <c r="A104" s="7" t="s">
        <v>2230</v>
      </c>
      <c r="B104" s="7" t="s">
        <v>8111</v>
      </c>
      <c r="C104" s="7" t="s">
        <v>5042</v>
      </c>
      <c r="D104" s="7" t="s">
        <v>2734</v>
      </c>
      <c r="E104" s="296" t="s">
        <v>8113</v>
      </c>
      <c r="F104" s="7" t="s">
        <v>183</v>
      </c>
      <c r="G104" s="7"/>
      <c r="H104" s="7"/>
      <c r="I104" s="7" t="s">
        <v>8118</v>
      </c>
    </row>
    <row r="105" ht="22.5" customHeight="1">
      <c r="A105" s="7" t="s">
        <v>2230</v>
      </c>
      <c r="B105" s="7" t="s">
        <v>8119</v>
      </c>
      <c r="C105" s="7" t="s">
        <v>5032</v>
      </c>
      <c r="D105" s="7" t="s">
        <v>2675</v>
      </c>
      <c r="E105" s="296" t="s">
        <v>8120</v>
      </c>
      <c r="F105" s="7" t="s">
        <v>94</v>
      </c>
      <c r="G105" s="7"/>
      <c r="H105" s="7"/>
      <c r="I105" s="7" t="s">
        <v>5027</v>
      </c>
    </row>
    <row r="106" ht="22.5" customHeight="1">
      <c r="A106" s="7" t="s">
        <v>2230</v>
      </c>
      <c r="B106" s="7" t="s">
        <v>8128</v>
      </c>
      <c r="C106" s="7" t="s">
        <v>5020</v>
      </c>
      <c r="D106" s="7" t="s">
        <v>2966</v>
      </c>
      <c r="E106" s="296" t="s">
        <v>8130</v>
      </c>
      <c r="F106" s="7" t="s">
        <v>215</v>
      </c>
      <c r="G106" s="7"/>
      <c r="H106" s="7"/>
      <c r="I106" s="7" t="s">
        <v>8132</v>
      </c>
    </row>
    <row r="107" ht="22.5" customHeight="1">
      <c r="A107" s="7" t="s">
        <v>2230</v>
      </c>
      <c r="B107" s="7" t="s">
        <v>8134</v>
      </c>
      <c r="C107" s="7" t="s">
        <v>5009</v>
      </c>
      <c r="D107" s="7" t="s">
        <v>2713</v>
      </c>
      <c r="E107" s="296" t="s">
        <v>8135</v>
      </c>
      <c r="F107" s="7" t="s">
        <v>372</v>
      </c>
      <c r="G107" s="7"/>
      <c r="H107" s="7"/>
      <c r="I107" s="7" t="s">
        <v>8139</v>
      </c>
    </row>
    <row r="108" ht="22.5" customHeight="1">
      <c r="A108" s="7" t="s">
        <v>2230</v>
      </c>
      <c r="B108" s="7" t="s">
        <v>8140</v>
      </c>
      <c r="C108" s="7" t="s">
        <v>4995</v>
      </c>
      <c r="D108" s="7" t="s">
        <v>8142</v>
      </c>
      <c r="E108" s="296" t="s">
        <v>8143</v>
      </c>
      <c r="F108" s="7" t="s">
        <v>9</v>
      </c>
      <c r="G108" s="7"/>
      <c r="H108" s="7"/>
      <c r="I108" s="7" t="s">
        <v>8150</v>
      </c>
    </row>
    <row r="109" ht="22.5" customHeight="1">
      <c r="A109" s="7" t="s">
        <v>2230</v>
      </c>
      <c r="B109" s="7" t="s">
        <v>8151</v>
      </c>
      <c r="C109" s="7" t="s">
        <v>4984</v>
      </c>
      <c r="D109" s="7" t="s">
        <v>8152</v>
      </c>
      <c r="E109" s="296" t="s">
        <v>8153</v>
      </c>
      <c r="F109" s="7" t="s">
        <v>174</v>
      </c>
      <c r="G109" s="7"/>
      <c r="H109" s="7"/>
      <c r="I109" s="7" t="s">
        <v>8157</v>
      </c>
    </row>
    <row r="110" ht="22.5" customHeight="1">
      <c r="A110" s="7" t="s">
        <v>2230</v>
      </c>
      <c r="B110" s="7" t="s">
        <v>8159</v>
      </c>
      <c r="C110" s="7" t="s">
        <v>4972</v>
      </c>
      <c r="D110" s="7" t="s">
        <v>8162</v>
      </c>
      <c r="E110" s="296" t="s">
        <v>8164</v>
      </c>
      <c r="F110" s="7" t="s">
        <v>81</v>
      </c>
      <c r="G110" s="7"/>
      <c r="H110" s="7"/>
      <c r="I110" s="7" t="s">
        <v>8167</v>
      </c>
    </row>
    <row r="111" ht="22.5" customHeight="1">
      <c r="A111" s="7" t="s">
        <v>2230</v>
      </c>
      <c r="B111" s="7" t="s">
        <v>8169</v>
      </c>
      <c r="C111" s="7" t="s">
        <v>4956</v>
      </c>
      <c r="D111" s="7" t="s">
        <v>2701</v>
      </c>
      <c r="E111" s="296" t="s">
        <v>8171</v>
      </c>
      <c r="F111" s="7" t="s">
        <v>160</v>
      </c>
      <c r="G111" s="7"/>
      <c r="H111" s="7"/>
      <c r="I111" s="7" t="s">
        <v>8177</v>
      </c>
    </row>
    <row r="112" ht="22.5" customHeight="1">
      <c r="A112" s="7" t="s">
        <v>2230</v>
      </c>
      <c r="B112" s="7" t="s">
        <v>8178</v>
      </c>
      <c r="C112" s="7" t="s">
        <v>4946</v>
      </c>
      <c r="D112" s="7" t="s">
        <v>2711</v>
      </c>
      <c r="E112" s="296" t="s">
        <v>8179</v>
      </c>
      <c r="F112" s="7" t="s">
        <v>48</v>
      </c>
      <c r="G112" s="7"/>
      <c r="H112" s="7"/>
      <c r="I112" s="7" t="s">
        <v>8189</v>
      </c>
    </row>
    <row r="113" ht="22.5" customHeight="1">
      <c r="A113" s="7" t="s">
        <v>2230</v>
      </c>
      <c r="B113" s="7" t="s">
        <v>8190</v>
      </c>
      <c r="C113" s="7" t="s">
        <v>4938</v>
      </c>
      <c r="D113" s="7" t="s">
        <v>2722</v>
      </c>
      <c r="E113" s="296" t="s">
        <v>8193</v>
      </c>
      <c r="F113" s="7" t="s">
        <v>587</v>
      </c>
      <c r="G113" s="7"/>
      <c r="H113" s="7"/>
      <c r="I113" s="7" t="s">
        <v>8199</v>
      </c>
    </row>
    <row r="114" ht="22.5" customHeight="1">
      <c r="A114" s="7" t="s">
        <v>2230</v>
      </c>
      <c r="B114" s="7" t="s">
        <v>8201</v>
      </c>
      <c r="C114" s="7" t="s">
        <v>4929</v>
      </c>
      <c r="D114" s="7" t="s">
        <v>8202</v>
      </c>
      <c r="E114" s="296" t="s">
        <v>8203</v>
      </c>
      <c r="F114" s="7" t="s">
        <v>50</v>
      </c>
      <c r="G114" s="7"/>
      <c r="H114" s="7"/>
      <c r="I114" s="7" t="s">
        <v>8207</v>
      </c>
    </row>
    <row r="115" ht="22.5" customHeight="1">
      <c r="A115" s="7" t="s">
        <v>2230</v>
      </c>
      <c r="B115" s="7" t="s">
        <v>8208</v>
      </c>
      <c r="C115" s="7" t="s">
        <v>4920</v>
      </c>
      <c r="D115" s="7" t="s">
        <v>8210</v>
      </c>
      <c r="E115" s="296" t="s">
        <v>8212</v>
      </c>
      <c r="F115" s="7" t="s">
        <v>83</v>
      </c>
      <c r="G115" s="7"/>
      <c r="H115" s="7"/>
      <c r="I115" s="7" t="s">
        <v>8215</v>
      </c>
    </row>
    <row r="116" ht="22.5" customHeight="1">
      <c r="A116" s="7" t="s">
        <v>2230</v>
      </c>
      <c r="B116" s="7" t="s">
        <v>8217</v>
      </c>
      <c r="C116" s="7" t="s">
        <v>4910</v>
      </c>
      <c r="D116" s="7" t="s">
        <v>8219</v>
      </c>
      <c r="E116" s="296" t="s">
        <v>8220</v>
      </c>
      <c r="F116" s="7" t="s">
        <v>74</v>
      </c>
      <c r="G116" s="7"/>
      <c r="H116" s="7"/>
      <c r="I116" s="7" t="s">
        <v>8224</v>
      </c>
    </row>
    <row r="117" ht="22.5" customHeight="1">
      <c r="A117" s="7" t="s">
        <v>2230</v>
      </c>
      <c r="B117" s="7" t="s">
        <v>8226</v>
      </c>
      <c r="C117" s="7" t="s">
        <v>4897</v>
      </c>
      <c r="D117" s="7" t="s">
        <v>2643</v>
      </c>
      <c r="E117" s="296" t="s">
        <v>8228</v>
      </c>
      <c r="F117" s="7" t="s">
        <v>65</v>
      </c>
      <c r="G117" s="7"/>
      <c r="H117" s="7"/>
      <c r="I117" s="7" t="s">
        <v>8232</v>
      </c>
    </row>
    <row r="118" ht="22.5" customHeight="1">
      <c r="A118" s="7" t="s">
        <v>2230</v>
      </c>
      <c r="B118" s="7" t="s">
        <v>8234</v>
      </c>
      <c r="C118" s="7" t="s">
        <v>4888</v>
      </c>
      <c r="D118" s="7" t="s">
        <v>2678</v>
      </c>
      <c r="E118" s="296" t="s">
        <v>8236</v>
      </c>
      <c r="F118" s="7" t="s">
        <v>104</v>
      </c>
      <c r="G118" s="7"/>
      <c r="H118" s="7"/>
      <c r="I118" s="7" t="s">
        <v>8241</v>
      </c>
    </row>
    <row r="119" ht="22.5" customHeight="1">
      <c r="A119" s="7" t="s">
        <v>2230</v>
      </c>
      <c r="B119" s="7" t="s">
        <v>8244</v>
      </c>
      <c r="C119" s="7" t="s">
        <v>4877</v>
      </c>
      <c r="D119" s="7" t="s">
        <v>2691</v>
      </c>
      <c r="E119" s="296" t="s">
        <v>8245</v>
      </c>
      <c r="F119" s="7" t="s">
        <v>188</v>
      </c>
      <c r="G119" s="7"/>
      <c r="H119" s="7"/>
      <c r="I119" s="7" t="s">
        <v>8249</v>
      </c>
    </row>
    <row r="120" ht="22.5" customHeight="1">
      <c r="A120" s="7" t="s">
        <v>2230</v>
      </c>
      <c r="B120" s="7" t="s">
        <v>8250</v>
      </c>
      <c r="C120" s="7" t="s">
        <v>4867</v>
      </c>
      <c r="D120" s="7" t="s">
        <v>2718</v>
      </c>
      <c r="E120" s="296" t="s">
        <v>8253</v>
      </c>
      <c r="F120" s="7" t="s">
        <v>599</v>
      </c>
      <c r="G120" s="7"/>
      <c r="H120" s="7"/>
      <c r="I120" s="7" t="s">
        <v>8258</v>
      </c>
    </row>
    <row r="121" ht="22.5" customHeight="1">
      <c r="A121" s="7" t="s">
        <v>2230</v>
      </c>
      <c r="B121" s="7" t="s">
        <v>8259</v>
      </c>
      <c r="C121" s="7" t="s">
        <v>4853</v>
      </c>
      <c r="D121" s="7" t="s">
        <v>2659</v>
      </c>
      <c r="E121" s="296" t="s">
        <v>8261</v>
      </c>
      <c r="F121" s="7" t="s">
        <v>292</v>
      </c>
      <c r="G121" s="7"/>
      <c r="H121" s="7"/>
      <c r="I121" s="7" t="s">
        <v>8267</v>
      </c>
    </row>
    <row r="122" ht="22.5" customHeight="1">
      <c r="A122" s="7" t="s">
        <v>2230</v>
      </c>
      <c r="B122" s="7" t="s">
        <v>8269</v>
      </c>
      <c r="C122" s="7" t="s">
        <v>4841</v>
      </c>
      <c r="D122" s="7" t="s">
        <v>2622</v>
      </c>
      <c r="E122" s="296" t="s">
        <v>8271</v>
      </c>
      <c r="F122" s="7" t="s">
        <v>490</v>
      </c>
      <c r="G122" s="7"/>
      <c r="H122" s="7"/>
      <c r="I122" s="7" t="s">
        <v>8276</v>
      </c>
    </row>
    <row r="123" ht="22.5" customHeight="1">
      <c r="A123" s="7" t="s">
        <v>2230</v>
      </c>
      <c r="B123" s="7" t="s">
        <v>8277</v>
      </c>
      <c r="C123" s="7" t="s">
        <v>4831</v>
      </c>
      <c r="D123" s="7" t="s">
        <v>8279</v>
      </c>
      <c r="E123" s="296" t="s">
        <v>8280</v>
      </c>
      <c r="F123" s="7" t="s">
        <v>45</v>
      </c>
      <c r="G123" s="7"/>
      <c r="H123" s="7"/>
      <c r="I123" s="7" t="s">
        <v>8289</v>
      </c>
    </row>
    <row r="124" ht="22.5" customHeight="1">
      <c r="A124" s="7" t="s">
        <v>2230</v>
      </c>
      <c r="B124" s="7" t="s">
        <v>8291</v>
      </c>
      <c r="C124" s="7" t="s">
        <v>4819</v>
      </c>
      <c r="D124" s="7" t="s">
        <v>2629</v>
      </c>
      <c r="E124" s="296" t="s">
        <v>8293</v>
      </c>
      <c r="F124" s="7" t="s">
        <v>335</v>
      </c>
      <c r="G124" s="7"/>
      <c r="H124" s="7"/>
      <c r="I124" s="7" t="s">
        <v>8301</v>
      </c>
    </row>
    <row r="125" ht="22.5" customHeight="1">
      <c r="A125" s="7" t="s">
        <v>2230</v>
      </c>
      <c r="B125" s="7" t="s">
        <v>8303</v>
      </c>
      <c r="C125" s="7" t="s">
        <v>4807</v>
      </c>
      <c r="D125" s="7" t="s">
        <v>2649</v>
      </c>
      <c r="E125" s="296" t="s">
        <v>8305</v>
      </c>
      <c r="F125" s="7" t="s">
        <v>113</v>
      </c>
      <c r="G125" s="7"/>
      <c r="H125" s="7"/>
      <c r="I125" s="7" t="s">
        <v>8315</v>
      </c>
    </row>
    <row r="126" ht="22.5" customHeight="1">
      <c r="A126" s="7" t="s">
        <v>2230</v>
      </c>
      <c r="B126" s="7" t="s">
        <v>8317</v>
      </c>
      <c r="C126" s="7" t="s">
        <v>4795</v>
      </c>
      <c r="D126" s="7" t="s">
        <v>2975</v>
      </c>
      <c r="E126" s="296" t="s">
        <v>8320</v>
      </c>
      <c r="F126" s="7" t="s">
        <v>66</v>
      </c>
      <c r="G126" s="7"/>
      <c r="H126" s="7"/>
      <c r="I126" s="7" t="s">
        <v>8328</v>
      </c>
    </row>
    <row r="127" ht="22.5" customHeight="1">
      <c r="A127" s="7" t="s">
        <v>2230</v>
      </c>
      <c r="B127" s="7" t="s">
        <v>8332</v>
      </c>
      <c r="C127" s="7" t="s">
        <v>4784</v>
      </c>
      <c r="D127" s="7" t="s">
        <v>2620</v>
      </c>
      <c r="E127" s="296" t="s">
        <v>8334</v>
      </c>
      <c r="F127" s="7" t="s">
        <v>97</v>
      </c>
      <c r="G127" s="7"/>
      <c r="H127" s="7"/>
      <c r="I127" s="7" t="s">
        <v>8342</v>
      </c>
    </row>
    <row r="128" ht="22.5" customHeight="1">
      <c r="A128" s="7" t="s">
        <v>2230</v>
      </c>
      <c r="B128" s="7" t="s">
        <v>8345</v>
      </c>
      <c r="C128" s="7" t="s">
        <v>4771</v>
      </c>
      <c r="D128" s="7" t="s">
        <v>8346</v>
      </c>
      <c r="E128" s="296" t="s">
        <v>8349</v>
      </c>
      <c r="F128" s="7" t="s">
        <v>62</v>
      </c>
      <c r="G128" s="7"/>
      <c r="H128" s="7"/>
      <c r="I128" s="7" t="s">
        <v>8353</v>
      </c>
    </row>
    <row r="129" ht="22.5" customHeight="1">
      <c r="A129" s="7" t="s">
        <v>2230</v>
      </c>
      <c r="B129" s="7" t="s">
        <v>8355</v>
      </c>
      <c r="C129" s="7" t="s">
        <v>4761</v>
      </c>
      <c r="D129" s="7" t="s">
        <v>2708</v>
      </c>
      <c r="E129" s="296" t="s">
        <v>8358</v>
      </c>
      <c r="F129" s="7" t="s">
        <v>126</v>
      </c>
      <c r="G129" s="7"/>
      <c r="H129" s="7"/>
      <c r="I129" s="7" t="s">
        <v>8364</v>
      </c>
    </row>
    <row r="130" ht="22.5" customHeight="1">
      <c r="A130" s="7" t="s">
        <v>2230</v>
      </c>
      <c r="B130" s="7" t="s">
        <v>8366</v>
      </c>
      <c r="C130" s="7" t="s">
        <v>4751</v>
      </c>
      <c r="D130" s="7" t="s">
        <v>2731</v>
      </c>
      <c r="E130" s="296" t="s">
        <v>8367</v>
      </c>
      <c r="F130" s="7" t="s">
        <v>56</v>
      </c>
      <c r="G130" s="7"/>
      <c r="H130" s="7"/>
      <c r="I130" s="7" t="s">
        <v>8373</v>
      </c>
    </row>
    <row r="131" ht="22.5" customHeight="1">
      <c r="A131" s="7" t="s">
        <v>2230</v>
      </c>
      <c r="B131" s="7" t="s">
        <v>8374</v>
      </c>
      <c r="C131" s="7" t="s">
        <v>4740</v>
      </c>
      <c r="D131" s="7" t="s">
        <v>2670</v>
      </c>
      <c r="E131" s="296" t="s">
        <v>8377</v>
      </c>
      <c r="F131" s="7" t="s">
        <v>110</v>
      </c>
      <c r="G131" s="7"/>
      <c r="H131" s="7"/>
      <c r="I131" s="7" t="s">
        <v>4737</v>
      </c>
    </row>
    <row r="132" ht="22.5" customHeight="1">
      <c r="A132" s="7" t="s">
        <v>2230</v>
      </c>
      <c r="B132" s="7" t="s">
        <v>8381</v>
      </c>
      <c r="C132" s="7" t="s">
        <v>4730</v>
      </c>
      <c r="D132" s="7" t="s">
        <v>8383</v>
      </c>
      <c r="E132" s="296" t="s">
        <v>8384</v>
      </c>
      <c r="F132" s="7" t="s">
        <v>278</v>
      </c>
      <c r="G132" s="7"/>
      <c r="H132" s="7"/>
      <c r="I132" s="7" t="s">
        <v>8388</v>
      </c>
    </row>
    <row r="133" ht="22.5" customHeight="1">
      <c r="A133" s="7" t="s">
        <v>2230</v>
      </c>
      <c r="B133" s="7" t="s">
        <v>8390</v>
      </c>
      <c r="C133" s="7" t="s">
        <v>4718</v>
      </c>
      <c r="D133" s="7" t="s">
        <v>2709</v>
      </c>
      <c r="E133" s="296" t="s">
        <v>8392</v>
      </c>
      <c r="F133" s="7" t="s">
        <v>34</v>
      </c>
      <c r="G133" s="7"/>
      <c r="H133" s="7"/>
      <c r="I133" s="7" t="s">
        <v>8397</v>
      </c>
    </row>
    <row r="134" ht="22.5" customHeight="1">
      <c r="A134" s="7" t="s">
        <v>2230</v>
      </c>
      <c r="B134" s="7" t="s">
        <v>8398</v>
      </c>
      <c r="C134" s="7" t="s">
        <v>4705</v>
      </c>
      <c r="D134" s="7" t="s">
        <v>8400</v>
      </c>
      <c r="E134" s="296" t="s">
        <v>8401</v>
      </c>
      <c r="F134" s="7" t="s">
        <v>121</v>
      </c>
      <c r="G134" s="7"/>
      <c r="H134" s="7"/>
      <c r="I134" s="7" t="s">
        <v>8405</v>
      </c>
    </row>
    <row r="135" ht="22.5" customHeight="1">
      <c r="A135" s="7" t="s">
        <v>2230</v>
      </c>
      <c r="B135" s="7" t="s">
        <v>8406</v>
      </c>
      <c r="C135" s="7" t="s">
        <v>4691</v>
      </c>
      <c r="D135" s="7" t="s">
        <v>8407</v>
      </c>
      <c r="E135" s="296" t="s">
        <v>8409</v>
      </c>
      <c r="F135" s="7" t="s">
        <v>151</v>
      </c>
      <c r="G135" s="7"/>
      <c r="H135" s="7"/>
      <c r="I135" s="7" t="s">
        <v>8413</v>
      </c>
    </row>
    <row r="136" ht="22.5" customHeight="1">
      <c r="A136" s="7" t="s">
        <v>2230</v>
      </c>
      <c r="B136" s="7" t="s">
        <v>8415</v>
      </c>
      <c r="C136" s="7" t="s">
        <v>4681</v>
      </c>
      <c r="D136" s="7" t="s">
        <v>2648</v>
      </c>
      <c r="E136" s="296" t="s">
        <v>8417</v>
      </c>
      <c r="F136" s="7" t="s">
        <v>132</v>
      </c>
      <c r="G136" s="7"/>
      <c r="H136" s="7"/>
      <c r="I136" s="7" t="s">
        <v>8422</v>
      </c>
    </row>
    <row r="137" ht="22.5" customHeight="1">
      <c r="A137" s="7" t="s">
        <v>2230</v>
      </c>
      <c r="B137" s="7" t="s">
        <v>8423</v>
      </c>
      <c r="C137" s="7" t="s">
        <v>4669</v>
      </c>
      <c r="D137" s="7" t="s">
        <v>2715</v>
      </c>
      <c r="E137" s="296" t="s">
        <v>8425</v>
      </c>
      <c r="F137" s="7" t="s">
        <v>192</v>
      </c>
      <c r="G137" s="7"/>
      <c r="H137" s="7"/>
      <c r="I137" s="7" t="s">
        <v>4665</v>
      </c>
    </row>
    <row r="138" ht="22.5" customHeight="1">
      <c r="A138" s="7" t="s">
        <v>2230</v>
      </c>
      <c r="B138" s="7" t="s">
        <v>8431</v>
      </c>
      <c r="C138" s="7" t="s">
        <v>4660</v>
      </c>
      <c r="D138" s="7" t="s">
        <v>2727</v>
      </c>
      <c r="E138" s="296" t="s">
        <v>8432</v>
      </c>
      <c r="F138" s="7" t="s">
        <v>177</v>
      </c>
      <c r="G138" s="7"/>
      <c r="H138" s="7"/>
      <c r="I138" s="7" t="s">
        <v>4655</v>
      </c>
    </row>
    <row r="139" ht="22.5" customHeight="1">
      <c r="A139" s="7" t="s">
        <v>2230</v>
      </c>
      <c r="B139" s="7" t="s">
        <v>8438</v>
      </c>
      <c r="C139" s="7" t="s">
        <v>4648</v>
      </c>
      <c r="D139" s="7" t="s">
        <v>2737</v>
      </c>
      <c r="E139" s="296" t="s">
        <v>8439</v>
      </c>
      <c r="F139" s="7" t="s">
        <v>239</v>
      </c>
      <c r="G139" s="7"/>
      <c r="H139" s="7"/>
      <c r="I139" s="7" t="s">
        <v>8444</v>
      </c>
    </row>
    <row r="140" ht="22.5" customHeight="1">
      <c r="A140" s="7" t="s">
        <v>2230</v>
      </c>
      <c r="B140" s="7" t="s">
        <v>8445</v>
      </c>
      <c r="C140" s="7" t="s">
        <v>4637</v>
      </c>
      <c r="D140" s="7" t="s">
        <v>2685</v>
      </c>
      <c r="E140" s="296" t="s">
        <v>8447</v>
      </c>
      <c r="F140" s="7" t="s">
        <v>214</v>
      </c>
      <c r="G140" s="7"/>
      <c r="H140" s="7"/>
      <c r="I140" s="7" t="s">
        <v>8452</v>
      </c>
    </row>
    <row r="141" ht="22.5" customHeight="1">
      <c r="A141" s="7" t="s">
        <v>2230</v>
      </c>
      <c r="B141" s="7" t="s">
        <v>8454</v>
      </c>
      <c r="C141" s="7" t="s">
        <v>4626</v>
      </c>
      <c r="D141" s="7" t="s">
        <v>2682</v>
      </c>
      <c r="E141" s="296" t="s">
        <v>8455</v>
      </c>
      <c r="F141" s="7" t="s">
        <v>106</v>
      </c>
      <c r="G141" s="7"/>
      <c r="H141" s="7"/>
      <c r="I141" s="7" t="s">
        <v>8459</v>
      </c>
    </row>
    <row r="142" ht="22.5" customHeight="1">
      <c r="A142" s="7" t="s">
        <v>2230</v>
      </c>
      <c r="B142" s="7" t="s">
        <v>8461</v>
      </c>
      <c r="C142" s="7" t="s">
        <v>4615</v>
      </c>
      <c r="D142" s="7" t="s">
        <v>8462</v>
      </c>
      <c r="E142" s="296" t="s">
        <v>8464</v>
      </c>
      <c r="F142" s="7" t="s">
        <v>370</v>
      </c>
      <c r="G142" s="7"/>
      <c r="H142" s="7"/>
      <c r="I142" s="7" t="s">
        <v>8468</v>
      </c>
    </row>
    <row r="143" ht="22.5" customHeight="1">
      <c r="A143" s="7" t="s">
        <v>2230</v>
      </c>
      <c r="B143" s="7" t="s">
        <v>8469</v>
      </c>
      <c r="C143" s="7" t="s">
        <v>4606</v>
      </c>
      <c r="D143" s="7" t="s">
        <v>2677</v>
      </c>
      <c r="E143" s="296" t="s">
        <v>8472</v>
      </c>
      <c r="F143" s="7" t="s">
        <v>143</v>
      </c>
      <c r="G143" s="7"/>
      <c r="H143" s="7"/>
      <c r="I143" s="7" t="s">
        <v>8477</v>
      </c>
    </row>
    <row r="144" ht="22.5" customHeight="1">
      <c r="A144" s="7" t="s">
        <v>2230</v>
      </c>
      <c r="B144" s="7" t="s">
        <v>8479</v>
      </c>
      <c r="C144" s="7" t="s">
        <v>4597</v>
      </c>
      <c r="D144" s="7" t="s">
        <v>2742</v>
      </c>
      <c r="E144" s="296" t="s">
        <v>8481</v>
      </c>
      <c r="F144" s="7" t="s">
        <v>284</v>
      </c>
      <c r="G144" s="7"/>
      <c r="H144" s="7"/>
      <c r="I144" s="7" t="s">
        <v>4593</v>
      </c>
    </row>
    <row r="145" ht="22.5" customHeight="1">
      <c r="A145" s="7" t="s">
        <v>2230</v>
      </c>
      <c r="B145" s="7" t="s">
        <v>8484</v>
      </c>
      <c r="C145" s="7" t="s">
        <v>4586</v>
      </c>
      <c r="D145" s="7" t="s">
        <v>2688</v>
      </c>
      <c r="E145" s="296" t="s">
        <v>8488</v>
      </c>
      <c r="F145" s="7" t="s">
        <v>295</v>
      </c>
      <c r="G145" s="7"/>
      <c r="H145" s="7"/>
      <c r="I145" s="7" t="s">
        <v>8489</v>
      </c>
    </row>
    <row r="146" ht="22.5" customHeight="1">
      <c r="A146" s="7" t="s">
        <v>2230</v>
      </c>
      <c r="B146" s="7" t="s">
        <v>8491</v>
      </c>
      <c r="C146" s="7" t="s">
        <v>4572</v>
      </c>
      <c r="D146" s="7" t="s">
        <v>2697</v>
      </c>
      <c r="E146" s="296" t="s">
        <v>8494</v>
      </c>
      <c r="F146" s="7" t="s">
        <v>178</v>
      </c>
      <c r="G146" s="7"/>
      <c r="H146" s="7"/>
      <c r="I146" s="7" t="s">
        <v>8497</v>
      </c>
    </row>
    <row r="147" ht="22.5" customHeight="1">
      <c r="A147" s="7" t="s">
        <v>2230</v>
      </c>
      <c r="B147" s="7" t="s">
        <v>8498</v>
      </c>
      <c r="C147" s="7" t="s">
        <v>4562</v>
      </c>
      <c r="D147" s="7" t="s">
        <v>2638</v>
      </c>
      <c r="E147" s="296" t="s">
        <v>8500</v>
      </c>
      <c r="F147" s="7" t="s">
        <v>99</v>
      </c>
      <c r="G147" s="7"/>
      <c r="H147" s="7"/>
      <c r="I147" s="7" t="s">
        <v>4559</v>
      </c>
    </row>
    <row r="148" ht="22.5" customHeight="1">
      <c r="A148" s="7" t="s">
        <v>2230</v>
      </c>
      <c r="B148" s="7" t="s">
        <v>8505</v>
      </c>
      <c r="C148" s="7" t="s">
        <v>4552</v>
      </c>
      <c r="D148" s="7" t="s">
        <v>2633</v>
      </c>
      <c r="E148" s="296" t="s">
        <v>8507</v>
      </c>
      <c r="F148" s="7" t="s">
        <v>89</v>
      </c>
      <c r="G148" s="7"/>
      <c r="H148" s="7"/>
      <c r="I148" s="7" t="s">
        <v>4549</v>
      </c>
    </row>
    <row r="149" ht="22.5" customHeight="1">
      <c r="A149" s="7" t="s">
        <v>2230</v>
      </c>
      <c r="B149" s="7" t="s">
        <v>8511</v>
      </c>
      <c r="C149" s="7" t="s">
        <v>4543</v>
      </c>
      <c r="D149" s="7" t="s">
        <v>8513</v>
      </c>
      <c r="E149" s="296" t="s">
        <v>8514</v>
      </c>
      <c r="F149" s="7" t="s">
        <v>152</v>
      </c>
      <c r="G149" s="7"/>
      <c r="H149" s="7"/>
      <c r="I149" s="7" t="s">
        <v>8519</v>
      </c>
    </row>
    <row r="150" ht="22.5" customHeight="1">
      <c r="A150" s="7" t="s">
        <v>2230</v>
      </c>
      <c r="B150" s="7" t="s">
        <v>8521</v>
      </c>
      <c r="C150" s="7" t="s">
        <v>4533</v>
      </c>
      <c r="D150" s="7" t="s">
        <v>2724</v>
      </c>
      <c r="E150" s="296" t="s">
        <v>8524</v>
      </c>
      <c r="F150" s="7" t="s">
        <v>112</v>
      </c>
      <c r="G150" s="7"/>
      <c r="H150" s="7"/>
      <c r="I150" s="7" t="s">
        <v>8527</v>
      </c>
    </row>
    <row r="151" ht="22.5" customHeight="1">
      <c r="A151" s="56" t="s">
        <v>8529</v>
      </c>
      <c r="B151" s="56" t="s">
        <v>8531</v>
      </c>
      <c r="C151" s="56" t="s">
        <v>8531</v>
      </c>
      <c r="D151" s="56" t="s">
        <v>7304</v>
      </c>
      <c r="E151" s="301" t="s">
        <v>8534</v>
      </c>
      <c r="F151" s="56" t="s">
        <v>215</v>
      </c>
      <c r="G151" s="56"/>
      <c r="H151" s="56"/>
      <c r="I151" s="56" t="s">
        <v>8540</v>
      </c>
    </row>
    <row r="152" ht="22.5" customHeight="1">
      <c r="A152" s="56" t="s">
        <v>8529</v>
      </c>
      <c r="B152" s="56" t="s">
        <v>8541</v>
      </c>
      <c r="C152" s="56" t="s">
        <v>8541</v>
      </c>
      <c r="D152" s="56" t="s">
        <v>7380</v>
      </c>
      <c r="E152" s="301" t="s">
        <v>8542</v>
      </c>
      <c r="F152" s="56" t="s">
        <v>251</v>
      </c>
      <c r="G152" s="56"/>
      <c r="H152" s="56"/>
      <c r="I152" s="56" t="s">
        <v>8547</v>
      </c>
    </row>
    <row r="153" ht="22.5" customHeight="1">
      <c r="A153" s="56" t="s">
        <v>8529</v>
      </c>
      <c r="B153" s="56" t="s">
        <v>8549</v>
      </c>
      <c r="C153" s="56" t="s">
        <v>8549</v>
      </c>
      <c r="D153" s="56" t="s">
        <v>7396</v>
      </c>
      <c r="E153" s="301" t="s">
        <v>8550</v>
      </c>
      <c r="F153" s="56" t="s">
        <v>61</v>
      </c>
      <c r="G153" s="56"/>
      <c r="H153" s="56"/>
      <c r="I153" s="56" t="s">
        <v>8556</v>
      </c>
    </row>
    <row r="154" ht="22.5" customHeight="1">
      <c r="A154" s="56" t="s">
        <v>8529</v>
      </c>
      <c r="B154" s="56" t="s">
        <v>8557</v>
      </c>
      <c r="C154" s="56" t="s">
        <v>8557</v>
      </c>
      <c r="D154" s="56" t="s">
        <v>7313</v>
      </c>
      <c r="E154" s="301" t="s">
        <v>8559</v>
      </c>
      <c r="F154" s="56" t="s">
        <v>183</v>
      </c>
      <c r="G154" s="56"/>
      <c r="H154" s="56"/>
      <c r="I154" s="56" t="s">
        <v>8564</v>
      </c>
    </row>
    <row r="155" ht="22.5" customHeight="1">
      <c r="A155" s="56" t="s">
        <v>8529</v>
      </c>
      <c r="B155" s="56" t="s">
        <v>8565</v>
      </c>
      <c r="C155" s="56" t="s">
        <v>8565</v>
      </c>
      <c r="D155" s="56" t="s">
        <v>7345</v>
      </c>
      <c r="E155" s="301" t="s">
        <v>8568</v>
      </c>
      <c r="F155" s="56" t="s">
        <v>94</v>
      </c>
      <c r="G155" s="56"/>
      <c r="H155" s="56"/>
      <c r="I155" s="56" t="s">
        <v>8564</v>
      </c>
    </row>
    <row r="156" ht="22.5" customHeight="1">
      <c r="A156" s="56" t="s">
        <v>8529</v>
      </c>
      <c r="B156" s="56" t="s">
        <v>8573</v>
      </c>
      <c r="C156" s="56" t="s">
        <v>8573</v>
      </c>
      <c r="D156" s="56" t="s">
        <v>7375</v>
      </c>
      <c r="E156" s="301" t="s">
        <v>8574</v>
      </c>
      <c r="F156" s="56" t="s">
        <v>372</v>
      </c>
      <c r="G156" s="56"/>
      <c r="H156" s="56"/>
      <c r="I156" s="56" t="s">
        <v>8579</v>
      </c>
    </row>
    <row r="157" ht="22.5" customHeight="1">
      <c r="A157" s="56" t="s">
        <v>8529</v>
      </c>
      <c r="B157" s="56" t="s">
        <v>8581</v>
      </c>
      <c r="C157" s="56" t="s">
        <v>8581</v>
      </c>
      <c r="D157" s="56" t="s">
        <v>7457</v>
      </c>
      <c r="E157" s="301" t="s">
        <v>8582</v>
      </c>
      <c r="F157" s="56" t="s">
        <v>9</v>
      </c>
      <c r="G157" s="56"/>
      <c r="H157" s="56"/>
      <c r="I157" s="56" t="s">
        <v>8579</v>
      </c>
    </row>
    <row r="158" ht="22.5" customHeight="1">
      <c r="A158" s="56" t="s">
        <v>8529</v>
      </c>
      <c r="B158" s="56" t="s">
        <v>8590</v>
      </c>
      <c r="C158" s="56" t="s">
        <v>8590</v>
      </c>
      <c r="D158" s="56" t="s">
        <v>7465</v>
      </c>
      <c r="E158" s="301" t="s">
        <v>8592</v>
      </c>
      <c r="F158" s="56" t="s">
        <v>174</v>
      </c>
      <c r="G158" s="56"/>
      <c r="H158" s="56"/>
      <c r="I158" s="56" t="s">
        <v>8601</v>
      </c>
    </row>
    <row r="159" ht="22.5" customHeight="1">
      <c r="A159" s="56" t="s">
        <v>8529</v>
      </c>
      <c r="B159" s="56" t="s">
        <v>8603</v>
      </c>
      <c r="C159" s="56" t="s">
        <v>8603</v>
      </c>
      <c r="D159" s="56" t="s">
        <v>7327</v>
      </c>
      <c r="E159" s="301" t="s">
        <v>8605</v>
      </c>
      <c r="F159" s="56" t="s">
        <v>81</v>
      </c>
      <c r="G159" s="56"/>
      <c r="H159" s="56"/>
      <c r="I159" s="56" t="s">
        <v>8609</v>
      </c>
    </row>
    <row r="160" ht="22.5" customHeight="1">
      <c r="A160" s="56" t="s">
        <v>8529</v>
      </c>
      <c r="B160" s="56" t="s">
        <v>8613</v>
      </c>
      <c r="C160" s="56" t="s">
        <v>8613</v>
      </c>
      <c r="D160" s="56" t="s">
        <v>7422</v>
      </c>
      <c r="E160" s="301" t="s">
        <v>8614</v>
      </c>
      <c r="F160" s="56" t="s">
        <v>160</v>
      </c>
      <c r="G160" s="56"/>
      <c r="H160" s="56"/>
      <c r="I160" s="56" t="s">
        <v>8609</v>
      </c>
    </row>
    <row r="161" ht="22.5" customHeight="1">
      <c r="A161" s="56" t="s">
        <v>8621</v>
      </c>
      <c r="B161" s="56" t="s">
        <v>8622</v>
      </c>
      <c r="C161" s="56" t="s">
        <v>8623</v>
      </c>
      <c r="D161" s="56" t="s">
        <v>8625</v>
      </c>
      <c r="E161" s="301" t="s">
        <v>8626</v>
      </c>
      <c r="F161" s="56" t="s">
        <v>251</v>
      </c>
      <c r="G161" s="56"/>
      <c r="H161" s="56"/>
      <c r="I161" s="56" t="s">
        <v>8631</v>
      </c>
    </row>
    <row r="162" ht="22.5" customHeight="1">
      <c r="A162" s="56" t="s">
        <v>8621</v>
      </c>
      <c r="B162" s="56" t="s">
        <v>8633</v>
      </c>
      <c r="C162" s="56" t="s">
        <v>8635</v>
      </c>
      <c r="D162" s="56" t="s">
        <v>8636</v>
      </c>
      <c r="E162" s="301" t="s">
        <v>8637</v>
      </c>
      <c r="F162" s="56" t="s">
        <v>61</v>
      </c>
      <c r="G162" s="56"/>
      <c r="H162" s="56"/>
      <c r="I162" s="56" t="s">
        <v>8643</v>
      </c>
    </row>
    <row r="163" ht="22.5" customHeight="1">
      <c r="A163" s="56" t="s">
        <v>8621</v>
      </c>
      <c r="B163" s="56" t="s">
        <v>8645</v>
      </c>
      <c r="C163" s="56" t="s">
        <v>8646</v>
      </c>
      <c r="D163" s="56" t="s">
        <v>8647</v>
      </c>
      <c r="E163" s="301" t="s">
        <v>8648</v>
      </c>
      <c r="F163" s="56" t="s">
        <v>183</v>
      </c>
      <c r="G163" s="56"/>
      <c r="H163" s="56"/>
      <c r="I163" s="56" t="s">
        <v>8654</v>
      </c>
    </row>
    <row r="164" ht="22.5" customHeight="1">
      <c r="A164" s="56" t="s">
        <v>8621</v>
      </c>
      <c r="B164" s="56" t="s">
        <v>8656</v>
      </c>
      <c r="C164" s="56" t="s">
        <v>8657</v>
      </c>
      <c r="D164" s="56" t="s">
        <v>8658</v>
      </c>
      <c r="E164" s="301" t="s">
        <v>8661</v>
      </c>
      <c r="F164" s="56" t="s">
        <v>94</v>
      </c>
      <c r="G164" s="56"/>
      <c r="H164" s="56"/>
      <c r="I164" s="56" t="s">
        <v>8665</v>
      </c>
    </row>
    <row r="165" ht="22.5" customHeight="1">
      <c r="A165" s="56" t="s">
        <v>8621</v>
      </c>
      <c r="B165" s="56" t="s">
        <v>8667</v>
      </c>
      <c r="C165" s="56" t="s">
        <v>8669</v>
      </c>
      <c r="D165" s="56" t="s">
        <v>8671</v>
      </c>
      <c r="E165" s="301" t="s">
        <v>8674</v>
      </c>
      <c r="F165" s="56" t="s">
        <v>215</v>
      </c>
      <c r="G165" s="56"/>
      <c r="H165" s="56"/>
      <c r="I165" s="56" t="s">
        <v>8680</v>
      </c>
    </row>
    <row r="166" ht="22.5" customHeight="1">
      <c r="A166" s="56" t="s">
        <v>8621</v>
      </c>
      <c r="B166" s="56" t="s">
        <v>8682</v>
      </c>
      <c r="C166" s="56" t="s">
        <v>8683</v>
      </c>
      <c r="D166" s="56" t="s">
        <v>8685</v>
      </c>
      <c r="E166" s="301" t="s">
        <v>8686</v>
      </c>
      <c r="F166" s="56" t="s">
        <v>372</v>
      </c>
      <c r="G166" s="56"/>
      <c r="H166" s="56"/>
      <c r="I166" s="56" t="s">
        <v>8693</v>
      </c>
    </row>
    <row r="167" ht="22.5" customHeight="1">
      <c r="A167" s="56" t="s">
        <v>8621</v>
      </c>
      <c r="B167" s="56" t="s">
        <v>8695</v>
      </c>
      <c r="C167" s="56" t="s">
        <v>8697</v>
      </c>
      <c r="D167" s="56" t="s">
        <v>8699</v>
      </c>
      <c r="E167" s="301" t="s">
        <v>8702</v>
      </c>
      <c r="F167" s="56" t="s">
        <v>9</v>
      </c>
      <c r="G167" s="56"/>
      <c r="H167" s="56"/>
      <c r="I167" s="56" t="s">
        <v>8708</v>
      </c>
    </row>
    <row r="168" ht="22.5" customHeight="1">
      <c r="A168" s="56" t="s">
        <v>8621</v>
      </c>
      <c r="B168" s="56" t="s">
        <v>8710</v>
      </c>
      <c r="C168" s="56" t="s">
        <v>8711</v>
      </c>
      <c r="D168" s="56" t="s">
        <v>8712</v>
      </c>
      <c r="E168" s="301" t="s">
        <v>8714</v>
      </c>
      <c r="F168" s="56" t="s">
        <v>174</v>
      </c>
      <c r="G168" s="56"/>
      <c r="H168" s="56"/>
      <c r="I168" s="56" t="s">
        <v>8719</v>
      </c>
    </row>
    <row r="169" ht="22.5" customHeight="1">
      <c r="A169" s="56" t="s">
        <v>8621</v>
      </c>
      <c r="B169" s="56" t="s">
        <v>8721</v>
      </c>
      <c r="C169" s="56" t="s">
        <v>8722</v>
      </c>
      <c r="D169" s="56" t="s">
        <v>8724</v>
      </c>
      <c r="E169" s="301" t="s">
        <v>8727</v>
      </c>
      <c r="F169" s="56" t="s">
        <v>81</v>
      </c>
      <c r="G169" s="56"/>
      <c r="H169" s="56"/>
      <c r="I169" s="56" t="s">
        <v>8731</v>
      </c>
    </row>
    <row r="170" ht="22.5" customHeight="1">
      <c r="A170" s="56" t="s">
        <v>8621</v>
      </c>
      <c r="B170" s="56" t="s">
        <v>8733</v>
      </c>
      <c r="C170" s="56" t="s">
        <v>8735</v>
      </c>
      <c r="D170" s="56" t="s">
        <v>8736</v>
      </c>
      <c r="E170" s="301" t="s">
        <v>8737</v>
      </c>
      <c r="F170" s="56" t="s">
        <v>160</v>
      </c>
      <c r="G170" s="56"/>
      <c r="H170" s="56"/>
      <c r="I170" s="56" t="s">
        <v>8742</v>
      </c>
    </row>
    <row r="171" ht="22.5" customHeight="1">
      <c r="A171" s="56" t="s">
        <v>8621</v>
      </c>
      <c r="B171" s="56" t="s">
        <v>8744</v>
      </c>
      <c r="C171" s="56" t="s">
        <v>8746</v>
      </c>
      <c r="D171" s="56" t="s">
        <v>8747</v>
      </c>
      <c r="E171" s="301" t="s">
        <v>8748</v>
      </c>
      <c r="F171" s="56" t="s">
        <v>48</v>
      </c>
      <c r="G171" s="56"/>
      <c r="H171" s="56"/>
      <c r="I171" s="56" t="s">
        <v>8754</v>
      </c>
    </row>
    <row r="172" ht="22.5" customHeight="1">
      <c r="A172" s="56" t="s">
        <v>8621</v>
      </c>
      <c r="B172" s="56" t="s">
        <v>8756</v>
      </c>
      <c r="C172" s="56" t="s">
        <v>8758</v>
      </c>
      <c r="D172" s="56" t="s">
        <v>8759</v>
      </c>
      <c r="E172" s="301" t="s">
        <v>8760</v>
      </c>
      <c r="F172" s="56" t="s">
        <v>587</v>
      </c>
      <c r="G172" s="56"/>
      <c r="H172" s="56"/>
      <c r="I172" s="56" t="s">
        <v>8767</v>
      </c>
    </row>
    <row r="173" ht="22.5" customHeight="1">
      <c r="A173" s="56" t="s">
        <v>8621</v>
      </c>
      <c r="B173" s="56" t="s">
        <v>8768</v>
      </c>
      <c r="C173" s="56" t="s">
        <v>8769</v>
      </c>
      <c r="D173" s="56" t="s">
        <v>8771</v>
      </c>
      <c r="E173" s="301" t="s">
        <v>8772</v>
      </c>
      <c r="F173" s="56" t="s">
        <v>50</v>
      </c>
      <c r="G173" s="56"/>
      <c r="H173" s="56"/>
      <c r="I173" s="56" t="s">
        <v>8778</v>
      </c>
    </row>
    <row r="174" ht="22.5" customHeight="1">
      <c r="A174" s="56" t="s">
        <v>8621</v>
      </c>
      <c r="B174" s="56" t="s">
        <v>8779</v>
      </c>
      <c r="C174" s="56" t="s">
        <v>8780</v>
      </c>
      <c r="D174" s="56" t="s">
        <v>8781</v>
      </c>
      <c r="E174" s="301" t="s">
        <v>8782</v>
      </c>
      <c r="F174" s="56" t="s">
        <v>83</v>
      </c>
      <c r="G174" s="56"/>
      <c r="H174" s="56"/>
      <c r="I174" s="56" t="s">
        <v>8788</v>
      </c>
    </row>
    <row r="175" ht="22.5" customHeight="1">
      <c r="A175" s="56" t="s">
        <v>8621</v>
      </c>
      <c r="B175" s="56" t="s">
        <v>8790</v>
      </c>
      <c r="C175" s="56" t="s">
        <v>8793</v>
      </c>
      <c r="D175" s="56" t="s">
        <v>8795</v>
      </c>
      <c r="E175" s="301" t="s">
        <v>8796</v>
      </c>
      <c r="F175" s="56" t="s">
        <v>74</v>
      </c>
      <c r="G175" s="56"/>
      <c r="H175" s="56"/>
      <c r="I175" s="56" t="s">
        <v>8801</v>
      </c>
    </row>
    <row r="176" ht="22.5" customHeight="1">
      <c r="A176" s="56" t="s">
        <v>8621</v>
      </c>
      <c r="B176" s="56" t="s">
        <v>8804</v>
      </c>
      <c r="C176" s="56" t="s">
        <v>8805</v>
      </c>
      <c r="D176" s="56" t="s">
        <v>8806</v>
      </c>
      <c r="E176" s="301" t="s">
        <v>8809</v>
      </c>
      <c r="F176" s="56" t="s">
        <v>65</v>
      </c>
      <c r="G176" s="56"/>
      <c r="H176" s="56"/>
      <c r="I176" s="56" t="s">
        <v>8814</v>
      </c>
    </row>
    <row r="177" ht="22.5" customHeight="1">
      <c r="A177" s="56" t="s">
        <v>8621</v>
      </c>
      <c r="B177" s="56" t="s">
        <v>8816</v>
      </c>
      <c r="C177" s="56" t="s">
        <v>8817</v>
      </c>
      <c r="D177" s="56" t="s">
        <v>8819</v>
      </c>
      <c r="E177" s="301" t="s">
        <v>8820</v>
      </c>
      <c r="F177" s="56" t="s">
        <v>104</v>
      </c>
      <c r="G177" s="56"/>
      <c r="H177" s="56"/>
      <c r="I177" s="56" t="s">
        <v>8824</v>
      </c>
    </row>
    <row r="178" ht="22.5" customHeight="1">
      <c r="A178" s="56" t="s">
        <v>8621</v>
      </c>
      <c r="B178" s="56" t="s">
        <v>8827</v>
      </c>
      <c r="C178" s="56" t="s">
        <v>8829</v>
      </c>
      <c r="D178" s="56" t="s">
        <v>8831</v>
      </c>
      <c r="E178" s="301" t="s">
        <v>8832</v>
      </c>
      <c r="F178" s="56" t="s">
        <v>188</v>
      </c>
      <c r="G178" s="56"/>
      <c r="H178" s="56"/>
      <c r="I178" s="56" t="s">
        <v>8837</v>
      </c>
    </row>
    <row r="179" ht="22.5" customHeight="1">
      <c r="A179" s="56" t="s">
        <v>8621</v>
      </c>
      <c r="B179" s="56" t="s">
        <v>8840</v>
      </c>
      <c r="C179" s="56" t="s">
        <v>8842</v>
      </c>
      <c r="D179" s="56" t="s">
        <v>8843</v>
      </c>
      <c r="E179" s="301" t="s">
        <v>8844</v>
      </c>
      <c r="F179" s="56" t="s">
        <v>599</v>
      </c>
      <c r="G179" s="56"/>
      <c r="H179" s="56"/>
      <c r="I179" s="56" t="s">
        <v>8851</v>
      </c>
    </row>
    <row r="180" ht="22.5" customHeight="1">
      <c r="A180" s="56" t="s">
        <v>8621</v>
      </c>
      <c r="B180" s="56" t="s">
        <v>8852</v>
      </c>
      <c r="C180" s="56" t="s">
        <v>8854</v>
      </c>
      <c r="D180" s="56" t="s">
        <v>8858</v>
      </c>
      <c r="E180" s="301" t="s">
        <v>8859</v>
      </c>
      <c r="F180" s="56" t="s">
        <v>292</v>
      </c>
      <c r="G180" s="56"/>
      <c r="H180" s="56"/>
      <c r="I180" s="56" t="s">
        <v>8865</v>
      </c>
    </row>
    <row r="181" ht="22.5" customHeight="1">
      <c r="A181" s="56" t="s">
        <v>8621</v>
      </c>
      <c r="B181" s="56" t="s">
        <v>8869</v>
      </c>
      <c r="C181" s="56" t="s">
        <v>8870</v>
      </c>
      <c r="D181" s="56" t="s">
        <v>8871</v>
      </c>
      <c r="E181" s="301" t="s">
        <v>8873</v>
      </c>
      <c r="F181" s="56" t="s">
        <v>490</v>
      </c>
      <c r="G181" s="56"/>
      <c r="H181" s="56"/>
      <c r="I181" s="56" t="s">
        <v>8879</v>
      </c>
    </row>
    <row r="182" ht="22.5" customHeight="1">
      <c r="A182" s="56" t="s">
        <v>8621</v>
      </c>
      <c r="B182" s="56" t="s">
        <v>8881</v>
      </c>
      <c r="C182" s="56" t="s">
        <v>8882</v>
      </c>
      <c r="D182" s="56" t="s">
        <v>8883</v>
      </c>
      <c r="E182" s="301" t="s">
        <v>8885</v>
      </c>
      <c r="F182" s="56" t="s">
        <v>45</v>
      </c>
      <c r="G182" s="56"/>
      <c r="H182" s="56"/>
      <c r="I182" s="56" t="s">
        <v>8891</v>
      </c>
    </row>
    <row r="183" ht="22.5" customHeight="1">
      <c r="A183" s="56" t="s">
        <v>8621</v>
      </c>
      <c r="B183" s="56" t="s">
        <v>8894</v>
      </c>
      <c r="C183" s="56" t="s">
        <v>8897</v>
      </c>
      <c r="D183" s="56" t="s">
        <v>8898</v>
      </c>
      <c r="E183" s="301" t="s">
        <v>8900</v>
      </c>
      <c r="F183" s="56" t="s">
        <v>335</v>
      </c>
      <c r="G183" s="56"/>
      <c r="H183" s="56"/>
      <c r="I183" s="56" t="s">
        <v>8903</v>
      </c>
    </row>
    <row r="184" ht="22.5" customHeight="1">
      <c r="A184" s="56" t="s">
        <v>8621</v>
      </c>
      <c r="B184" s="56" t="s">
        <v>8904</v>
      </c>
      <c r="C184" s="56" t="s">
        <v>8906</v>
      </c>
      <c r="D184" s="56" t="s">
        <v>8907</v>
      </c>
      <c r="E184" s="301" t="s">
        <v>8909</v>
      </c>
      <c r="F184" s="56" t="s">
        <v>113</v>
      </c>
      <c r="G184" s="56"/>
      <c r="H184" s="56"/>
      <c r="I184" s="56" t="s">
        <v>8913</v>
      </c>
    </row>
    <row r="185" ht="22.5" customHeight="1">
      <c r="A185" s="56" t="s">
        <v>8621</v>
      </c>
      <c r="B185" s="56" t="s">
        <v>8914</v>
      </c>
      <c r="C185" s="56" t="s">
        <v>8915</v>
      </c>
      <c r="D185" s="56" t="s">
        <v>8918</v>
      </c>
      <c r="E185" s="301" t="s">
        <v>8920</v>
      </c>
      <c r="F185" s="56" t="s">
        <v>66</v>
      </c>
      <c r="G185" s="56"/>
      <c r="H185" s="56"/>
      <c r="I185" s="56" t="s">
        <v>8926</v>
      </c>
    </row>
    <row r="186" ht="22.5" customHeight="1">
      <c r="A186" s="56" t="s">
        <v>8621</v>
      </c>
      <c r="B186" s="56" t="s">
        <v>8927</v>
      </c>
      <c r="C186" s="56" t="s">
        <v>8928</v>
      </c>
      <c r="D186" s="56" t="s">
        <v>8929</v>
      </c>
      <c r="E186" s="301" t="s">
        <v>8931</v>
      </c>
      <c r="F186" s="56" t="s">
        <v>97</v>
      </c>
      <c r="G186" s="56"/>
      <c r="H186" s="56"/>
      <c r="I186" s="56" t="s">
        <v>8935</v>
      </c>
    </row>
    <row r="187" ht="22.5" customHeight="1">
      <c r="A187" s="56" t="s">
        <v>8621</v>
      </c>
      <c r="B187" s="56" t="s">
        <v>8938</v>
      </c>
      <c r="C187" s="56" t="s">
        <v>8939</v>
      </c>
      <c r="D187" s="56" t="s">
        <v>8940</v>
      </c>
      <c r="E187" s="301" t="s">
        <v>8941</v>
      </c>
      <c r="F187" s="56" t="s">
        <v>62</v>
      </c>
      <c r="G187" s="56"/>
      <c r="H187" s="56"/>
      <c r="I187" s="56" t="s">
        <v>8944</v>
      </c>
    </row>
    <row r="188" ht="22.5" customHeight="1">
      <c r="A188" s="56" t="s">
        <v>8621</v>
      </c>
      <c r="B188" s="56" t="s">
        <v>8945</v>
      </c>
      <c r="C188" s="56" t="s">
        <v>8946</v>
      </c>
      <c r="D188" s="56" t="s">
        <v>8947</v>
      </c>
      <c r="E188" s="301" t="s">
        <v>8948</v>
      </c>
      <c r="F188" s="56" t="s">
        <v>126</v>
      </c>
      <c r="G188" s="56"/>
      <c r="H188" s="56"/>
      <c r="I188" s="56" t="s">
        <v>8953</v>
      </c>
    </row>
    <row r="189" ht="22.5" customHeight="1">
      <c r="A189" s="56" t="s">
        <v>8621</v>
      </c>
      <c r="B189" s="56" t="s">
        <v>8955</v>
      </c>
      <c r="C189" s="56" t="s">
        <v>8956</v>
      </c>
      <c r="D189" s="56" t="s">
        <v>8957</v>
      </c>
      <c r="E189" s="301" t="s">
        <v>8959</v>
      </c>
      <c r="F189" s="56" t="s">
        <v>56</v>
      </c>
      <c r="G189" s="56"/>
      <c r="H189" s="56"/>
      <c r="I189" s="56" t="s">
        <v>8963</v>
      </c>
    </row>
    <row r="190" ht="22.5" customHeight="1">
      <c r="A190" s="56" t="s">
        <v>8621</v>
      </c>
      <c r="B190" s="56" t="s">
        <v>8964</v>
      </c>
      <c r="C190" s="56" t="s">
        <v>8966</v>
      </c>
      <c r="D190" s="56" t="s">
        <v>8967</v>
      </c>
      <c r="E190" s="301" t="s">
        <v>8970</v>
      </c>
      <c r="F190" s="56" t="s">
        <v>110</v>
      </c>
      <c r="G190" s="56"/>
      <c r="H190" s="56"/>
      <c r="I190" s="56" t="s">
        <v>8976</v>
      </c>
    </row>
    <row r="191" ht="22.5" customHeight="1">
      <c r="A191" s="56" t="s">
        <v>8621</v>
      </c>
      <c r="B191" s="56" t="s">
        <v>8977</v>
      </c>
      <c r="C191" s="56" t="s">
        <v>8979</v>
      </c>
      <c r="D191" s="56" t="s">
        <v>8980</v>
      </c>
      <c r="E191" s="301" t="s">
        <v>8981</v>
      </c>
      <c r="F191" s="56" t="s">
        <v>278</v>
      </c>
      <c r="G191" s="56"/>
      <c r="H191" s="56"/>
      <c r="I191" s="56" t="s">
        <v>8987</v>
      </c>
    </row>
    <row r="192" ht="22.5" customHeight="1">
      <c r="A192" s="56" t="s">
        <v>8621</v>
      </c>
      <c r="B192" s="56" t="s">
        <v>8990</v>
      </c>
      <c r="C192" s="56" t="s">
        <v>8992</v>
      </c>
      <c r="D192" s="56" t="s">
        <v>8993</v>
      </c>
      <c r="E192" s="301" t="s">
        <v>8994</v>
      </c>
      <c r="F192" s="56" t="s">
        <v>34</v>
      </c>
      <c r="G192" s="56"/>
      <c r="H192" s="56"/>
      <c r="I192" s="56" t="s">
        <v>8999</v>
      </c>
    </row>
    <row r="193" ht="22.5" customHeight="1">
      <c r="A193" s="56" t="s">
        <v>8621</v>
      </c>
      <c r="B193" s="56" t="s">
        <v>9001</v>
      </c>
      <c r="C193" s="56" t="s">
        <v>9002</v>
      </c>
      <c r="D193" s="56" t="s">
        <v>9003</v>
      </c>
      <c r="E193" s="301" t="s">
        <v>9005</v>
      </c>
      <c r="F193" s="56" t="s">
        <v>121</v>
      </c>
      <c r="G193" s="56"/>
      <c r="H193" s="56"/>
      <c r="I193" s="56" t="s">
        <v>9013</v>
      </c>
    </row>
    <row r="194" ht="22.5" customHeight="1">
      <c r="A194" s="56" t="s">
        <v>8621</v>
      </c>
      <c r="B194" s="56" t="s">
        <v>9014</v>
      </c>
      <c r="C194" s="56" t="s">
        <v>9015</v>
      </c>
      <c r="D194" s="56" t="s">
        <v>9016</v>
      </c>
      <c r="E194" s="301" t="s">
        <v>9017</v>
      </c>
      <c r="F194" s="56" t="s">
        <v>151</v>
      </c>
      <c r="G194" s="56"/>
      <c r="H194" s="56"/>
      <c r="I194" s="56" t="s">
        <v>9025</v>
      </c>
    </row>
    <row r="195" ht="22.5" customHeight="1">
      <c r="A195" s="56" t="s">
        <v>8621</v>
      </c>
      <c r="B195" s="56" t="s">
        <v>9027</v>
      </c>
      <c r="C195" s="56" t="s">
        <v>9028</v>
      </c>
      <c r="D195" s="56" t="s">
        <v>9030</v>
      </c>
      <c r="E195" s="301" t="s">
        <v>9032</v>
      </c>
      <c r="F195" s="56" t="s">
        <v>132</v>
      </c>
      <c r="G195" s="56"/>
      <c r="H195" s="56"/>
      <c r="I195" s="56" t="s">
        <v>9038</v>
      </c>
    </row>
    <row r="196" ht="22.5" customHeight="1">
      <c r="A196" s="56" t="s">
        <v>8621</v>
      </c>
      <c r="B196" s="56" t="s">
        <v>9041</v>
      </c>
      <c r="C196" s="56" t="s">
        <v>9043</v>
      </c>
      <c r="D196" s="56" t="s">
        <v>9045</v>
      </c>
      <c r="E196" s="301" t="s">
        <v>9046</v>
      </c>
      <c r="F196" s="56" t="s">
        <v>192</v>
      </c>
      <c r="G196" s="56"/>
      <c r="H196" s="56"/>
      <c r="I196" s="56" t="s">
        <v>9051</v>
      </c>
    </row>
    <row r="197" ht="22.5" customHeight="1">
      <c r="A197" s="56" t="s">
        <v>8621</v>
      </c>
      <c r="B197" s="56" t="s">
        <v>9053</v>
      </c>
      <c r="C197" s="56" t="s">
        <v>9055</v>
      </c>
      <c r="D197" s="56" t="s">
        <v>9058</v>
      </c>
      <c r="E197" s="301" t="s">
        <v>9059</v>
      </c>
      <c r="F197" s="56" t="s">
        <v>177</v>
      </c>
      <c r="G197" s="56"/>
      <c r="H197" s="56"/>
      <c r="I197" s="56" t="s">
        <v>9066</v>
      </c>
    </row>
    <row r="198" ht="22.5" customHeight="1">
      <c r="A198" s="56" t="s">
        <v>8621</v>
      </c>
      <c r="B198" s="56" t="s">
        <v>9069</v>
      </c>
      <c r="C198" s="56" t="s">
        <v>9070</v>
      </c>
      <c r="D198" s="56" t="s">
        <v>9072</v>
      </c>
      <c r="E198" s="301" t="s">
        <v>9073</v>
      </c>
      <c r="F198" s="56" t="s">
        <v>239</v>
      </c>
      <c r="G198" s="56"/>
      <c r="H198" s="56"/>
      <c r="I198" s="56" t="s">
        <v>9079</v>
      </c>
    </row>
    <row r="199" ht="22.5" customHeight="1">
      <c r="A199" s="56" t="s">
        <v>8621</v>
      </c>
      <c r="B199" s="56" t="s">
        <v>9083</v>
      </c>
      <c r="C199" s="56" t="s">
        <v>9084</v>
      </c>
      <c r="D199" s="56" t="s">
        <v>9086</v>
      </c>
      <c r="E199" s="301" t="s">
        <v>9087</v>
      </c>
      <c r="F199" s="56" t="s">
        <v>214</v>
      </c>
      <c r="G199" s="56"/>
      <c r="H199" s="56"/>
      <c r="I199" s="56" t="s">
        <v>9095</v>
      </c>
    </row>
    <row r="200" ht="22.5" customHeight="1">
      <c r="A200" s="56" t="s">
        <v>8621</v>
      </c>
      <c r="B200" s="56" t="s">
        <v>9098</v>
      </c>
      <c r="C200" s="56" t="s">
        <v>9099</v>
      </c>
      <c r="D200" s="56" t="s">
        <v>9101</v>
      </c>
      <c r="E200" s="301" t="s">
        <v>9102</v>
      </c>
      <c r="F200" s="56" t="s">
        <v>106</v>
      </c>
      <c r="G200" s="56"/>
      <c r="H200" s="56"/>
      <c r="I200" s="56" t="s">
        <v>9111</v>
      </c>
    </row>
    <row r="201" ht="22.5" customHeight="1">
      <c r="A201" s="56" t="s">
        <v>8621</v>
      </c>
      <c r="B201" s="56" t="s">
        <v>9112</v>
      </c>
      <c r="C201" s="56" t="s">
        <v>9114</v>
      </c>
      <c r="D201" s="56" t="s">
        <v>9115</v>
      </c>
      <c r="E201" s="301" t="s">
        <v>9116</v>
      </c>
      <c r="F201" s="56" t="s">
        <v>370</v>
      </c>
      <c r="G201" s="56"/>
      <c r="H201" s="56"/>
      <c r="I201" s="56" t="s">
        <v>9123</v>
      </c>
    </row>
    <row r="202" ht="22.5" customHeight="1">
      <c r="A202" s="56" t="s">
        <v>8621</v>
      </c>
      <c r="B202" s="56" t="s">
        <v>9124</v>
      </c>
      <c r="C202" s="56" t="s">
        <v>9125</v>
      </c>
      <c r="D202" s="56" t="s">
        <v>9128</v>
      </c>
      <c r="E202" s="301" t="s">
        <v>9129</v>
      </c>
      <c r="F202" s="56" t="s">
        <v>143</v>
      </c>
      <c r="G202" s="56"/>
      <c r="H202" s="56"/>
      <c r="I202" s="56" t="s">
        <v>9135</v>
      </c>
    </row>
    <row r="203" ht="22.5" customHeight="1">
      <c r="A203" s="56" t="s">
        <v>8621</v>
      </c>
      <c r="B203" s="56" t="s">
        <v>9136</v>
      </c>
      <c r="C203" s="56" t="s">
        <v>9139</v>
      </c>
      <c r="D203" s="56" t="s">
        <v>9142</v>
      </c>
      <c r="E203" s="301" t="s">
        <v>9143</v>
      </c>
      <c r="F203" s="56" t="s">
        <v>284</v>
      </c>
      <c r="G203" s="56"/>
      <c r="H203" s="56"/>
      <c r="I203" s="56" t="s">
        <v>9150</v>
      </c>
    </row>
    <row r="204" ht="22.5" customHeight="1">
      <c r="A204" s="56" t="s">
        <v>8621</v>
      </c>
      <c r="B204" s="56" t="s">
        <v>9151</v>
      </c>
      <c r="C204" s="56" t="s">
        <v>9153</v>
      </c>
      <c r="D204" s="56" t="s">
        <v>9154</v>
      </c>
      <c r="E204" s="301" t="s">
        <v>9155</v>
      </c>
      <c r="F204" s="56" t="s">
        <v>295</v>
      </c>
      <c r="G204" s="56"/>
      <c r="H204" s="56"/>
      <c r="I204" s="56" t="s">
        <v>9161</v>
      </c>
    </row>
    <row r="205" ht="22.5" customHeight="1">
      <c r="A205" s="56" t="s">
        <v>8621</v>
      </c>
      <c r="B205" s="56" t="s">
        <v>9164</v>
      </c>
      <c r="C205" s="56" t="s">
        <v>9165</v>
      </c>
      <c r="D205" s="56" t="s">
        <v>9166</v>
      </c>
      <c r="E205" s="301" t="s">
        <v>9168</v>
      </c>
      <c r="F205" s="56" t="s">
        <v>178</v>
      </c>
      <c r="G205" s="56"/>
      <c r="H205" s="56"/>
      <c r="I205" s="56" t="s">
        <v>9173</v>
      </c>
    </row>
    <row r="206" ht="22.5" customHeight="1">
      <c r="A206" s="56" t="s">
        <v>8621</v>
      </c>
      <c r="B206" s="56" t="s">
        <v>9174</v>
      </c>
      <c r="C206" s="56" t="s">
        <v>9175</v>
      </c>
      <c r="D206" s="56" t="s">
        <v>9177</v>
      </c>
      <c r="E206" s="301" t="s">
        <v>9178</v>
      </c>
      <c r="F206" s="56" t="s">
        <v>99</v>
      </c>
      <c r="G206" s="56"/>
      <c r="H206" s="56"/>
      <c r="I206" s="56" t="s">
        <v>9184</v>
      </c>
    </row>
    <row r="207" ht="22.5" customHeight="1">
      <c r="A207" s="56" t="s">
        <v>8621</v>
      </c>
      <c r="B207" s="56" t="s">
        <v>9186</v>
      </c>
      <c r="C207" s="56" t="s">
        <v>9187</v>
      </c>
      <c r="D207" s="56" t="s">
        <v>9188</v>
      </c>
      <c r="E207" s="301" t="s">
        <v>9191</v>
      </c>
      <c r="F207" s="56" t="s">
        <v>89</v>
      </c>
      <c r="G207" s="56"/>
      <c r="H207" s="56"/>
      <c r="I207" s="56" t="s">
        <v>9195</v>
      </c>
    </row>
    <row r="208" ht="22.5" customHeight="1">
      <c r="A208" s="56" t="s">
        <v>8621</v>
      </c>
      <c r="B208" s="56" t="s">
        <v>9197</v>
      </c>
      <c r="C208" s="56" t="s">
        <v>9200</v>
      </c>
      <c r="D208" s="56" t="s">
        <v>9203</v>
      </c>
      <c r="E208" s="301" t="s">
        <v>9204</v>
      </c>
      <c r="F208" s="56" t="s">
        <v>152</v>
      </c>
      <c r="G208" s="56"/>
      <c r="H208" s="56"/>
      <c r="I208" s="56" t="s">
        <v>9211</v>
      </c>
    </row>
    <row r="209" ht="22.5" customHeight="1">
      <c r="A209" s="56" t="s">
        <v>8621</v>
      </c>
      <c r="B209" s="56" t="s">
        <v>9212</v>
      </c>
      <c r="C209" s="56" t="s">
        <v>9214</v>
      </c>
      <c r="D209" s="56" t="s">
        <v>9215</v>
      </c>
      <c r="E209" s="301" t="s">
        <v>9216</v>
      </c>
      <c r="F209" s="56" t="s">
        <v>112</v>
      </c>
      <c r="G209" s="56"/>
      <c r="H209" s="56"/>
      <c r="I209" s="56" t="s">
        <v>9223</v>
      </c>
    </row>
    <row r="210" ht="22.5" customHeight="1">
      <c r="A210" s="56" t="s">
        <v>9225</v>
      </c>
      <c r="B210" s="56" t="s">
        <v>9227</v>
      </c>
      <c r="C210" s="56" t="s">
        <v>9228</v>
      </c>
      <c r="D210" s="56" t="s">
        <v>9229</v>
      </c>
      <c r="E210" s="301" t="s">
        <v>9231</v>
      </c>
      <c r="F210" s="56" t="s">
        <v>251</v>
      </c>
      <c r="G210" s="56"/>
      <c r="H210" s="56"/>
      <c r="I210" s="56" t="s">
        <v>9234</v>
      </c>
    </row>
    <row r="211" ht="22.5" customHeight="1">
      <c r="A211" s="56" t="s">
        <v>9225</v>
      </c>
      <c r="B211" s="56" t="s">
        <v>9237</v>
      </c>
      <c r="C211" s="56" t="s">
        <v>9238</v>
      </c>
      <c r="D211" s="56" t="s">
        <v>9239</v>
      </c>
      <c r="E211" s="301" t="s">
        <v>9241</v>
      </c>
      <c r="F211" s="56" t="s">
        <v>61</v>
      </c>
      <c r="G211" s="56"/>
      <c r="H211" s="56"/>
      <c r="I211" s="56" t="s">
        <v>9247</v>
      </c>
    </row>
    <row r="212" ht="22.5" customHeight="1">
      <c r="A212" s="56" t="s">
        <v>9225</v>
      </c>
      <c r="B212" s="56" t="s">
        <v>9249</v>
      </c>
      <c r="C212" s="56" t="s">
        <v>9250</v>
      </c>
      <c r="D212" s="56" t="s">
        <v>9252</v>
      </c>
      <c r="E212" s="301" t="s">
        <v>9253</v>
      </c>
      <c r="F212" s="56" t="s">
        <v>183</v>
      </c>
      <c r="G212" s="56"/>
      <c r="H212" s="56"/>
      <c r="I212" s="56" t="s">
        <v>9258</v>
      </c>
    </row>
    <row r="213" ht="22.5" customHeight="1">
      <c r="A213" s="56" t="s">
        <v>9225</v>
      </c>
      <c r="B213" s="56" t="s">
        <v>9260</v>
      </c>
      <c r="C213" s="56" t="s">
        <v>9262</v>
      </c>
      <c r="D213" s="56" t="s">
        <v>9265</v>
      </c>
      <c r="E213" s="301" t="s">
        <v>9266</v>
      </c>
      <c r="F213" s="56" t="s">
        <v>94</v>
      </c>
      <c r="G213" s="56"/>
      <c r="H213" s="56"/>
      <c r="I213" s="56" t="s">
        <v>9269</v>
      </c>
    </row>
    <row r="214" ht="22.5" customHeight="1">
      <c r="A214" s="56" t="s">
        <v>9225</v>
      </c>
      <c r="B214" s="56" t="s">
        <v>9272</v>
      </c>
      <c r="C214" s="56" t="s">
        <v>9273</v>
      </c>
      <c r="D214" s="56" t="s">
        <v>9275</v>
      </c>
      <c r="E214" s="301" t="s">
        <v>9277</v>
      </c>
      <c r="F214" s="56" t="s">
        <v>215</v>
      </c>
      <c r="G214" s="56"/>
      <c r="H214" s="56"/>
      <c r="I214" s="56" t="s">
        <v>9282</v>
      </c>
    </row>
    <row r="215" ht="22.5" customHeight="1">
      <c r="A215" s="56" t="s">
        <v>9225</v>
      </c>
      <c r="B215" s="56" t="s">
        <v>9284</v>
      </c>
      <c r="C215" s="56" t="s">
        <v>9285</v>
      </c>
      <c r="D215" s="56" t="s">
        <v>9287</v>
      </c>
      <c r="E215" s="301" t="s">
        <v>9289</v>
      </c>
      <c r="F215" s="56" t="s">
        <v>372</v>
      </c>
      <c r="G215" s="56"/>
      <c r="H215" s="56"/>
      <c r="I215" s="56" t="s">
        <v>9293</v>
      </c>
    </row>
    <row r="216" ht="22.5" customHeight="1">
      <c r="A216" s="56" t="s">
        <v>9225</v>
      </c>
      <c r="B216" s="56" t="s">
        <v>9295</v>
      </c>
      <c r="C216" s="56" t="s">
        <v>9296</v>
      </c>
      <c r="D216" s="56" t="s">
        <v>9298</v>
      </c>
      <c r="E216" s="301" t="s">
        <v>9299</v>
      </c>
      <c r="F216" s="56" t="s">
        <v>9</v>
      </c>
      <c r="G216" s="56"/>
      <c r="H216" s="56"/>
      <c r="I216" s="56" t="s">
        <v>9306</v>
      </c>
    </row>
    <row r="217" ht="22.5" customHeight="1">
      <c r="A217" s="56" t="s">
        <v>9225</v>
      </c>
      <c r="B217" s="56" t="s">
        <v>9309</v>
      </c>
      <c r="C217" s="56" t="s">
        <v>9310</v>
      </c>
      <c r="D217" s="56" t="s">
        <v>9311</v>
      </c>
      <c r="E217" s="301" t="s">
        <v>9312</v>
      </c>
      <c r="F217" s="56" t="s">
        <v>174</v>
      </c>
      <c r="G217" s="56"/>
      <c r="H217" s="56"/>
      <c r="I217" s="56" t="s">
        <v>9317</v>
      </c>
    </row>
    <row r="218" ht="22.5" customHeight="1">
      <c r="A218" s="56" t="s">
        <v>9225</v>
      </c>
      <c r="B218" s="56" t="s">
        <v>9319</v>
      </c>
      <c r="C218" s="56" t="s">
        <v>9321</v>
      </c>
      <c r="D218" s="56" t="s">
        <v>9322</v>
      </c>
      <c r="E218" s="301" t="s">
        <v>9324</v>
      </c>
      <c r="F218" s="56" t="s">
        <v>81</v>
      </c>
      <c r="G218" s="56"/>
      <c r="H218" s="56"/>
      <c r="I218" s="56" t="s">
        <v>9329</v>
      </c>
    </row>
    <row r="219" ht="22.5" customHeight="1">
      <c r="A219" s="56" t="s">
        <v>9225</v>
      </c>
      <c r="B219" s="56" t="s">
        <v>9330</v>
      </c>
      <c r="C219" s="56" t="s">
        <v>9331</v>
      </c>
      <c r="D219" s="56" t="s">
        <v>9333</v>
      </c>
      <c r="E219" s="301" t="s">
        <v>9334</v>
      </c>
      <c r="F219" s="56" t="s">
        <v>160</v>
      </c>
      <c r="G219" s="56"/>
      <c r="H219" s="56"/>
      <c r="I219" s="56" t="s">
        <v>9340</v>
      </c>
    </row>
    <row r="220" ht="22.5" customHeight="1">
      <c r="A220" s="56" t="s">
        <v>9225</v>
      </c>
      <c r="B220" s="56" t="s">
        <v>9342</v>
      </c>
      <c r="C220" s="56" t="s">
        <v>9343</v>
      </c>
      <c r="D220" s="56" t="s">
        <v>9344</v>
      </c>
      <c r="E220" s="301" t="s">
        <v>9345</v>
      </c>
      <c r="F220" s="56" t="s">
        <v>48</v>
      </c>
      <c r="G220" s="56"/>
      <c r="H220" s="56"/>
      <c r="I220" s="56" t="s">
        <v>9349</v>
      </c>
    </row>
    <row r="221" ht="22.5" customHeight="1">
      <c r="A221" s="56" t="s">
        <v>9225</v>
      </c>
      <c r="B221" s="56" t="s">
        <v>9351</v>
      </c>
      <c r="C221" s="56" t="s">
        <v>9353</v>
      </c>
      <c r="D221" s="56" t="s">
        <v>9354</v>
      </c>
      <c r="E221" s="301" t="s">
        <v>9355</v>
      </c>
      <c r="F221" s="56" t="s">
        <v>587</v>
      </c>
      <c r="G221" s="56"/>
      <c r="H221" s="56"/>
      <c r="I221" s="56" t="s">
        <v>9362</v>
      </c>
    </row>
    <row r="222" ht="22.5" customHeight="1">
      <c r="A222" s="56" t="s">
        <v>9225</v>
      </c>
      <c r="B222" s="56" t="s">
        <v>9363</v>
      </c>
      <c r="C222" s="56" t="s">
        <v>9365</v>
      </c>
      <c r="D222" s="56" t="s">
        <v>9366</v>
      </c>
      <c r="E222" s="301" t="s">
        <v>9367</v>
      </c>
      <c r="F222" s="56" t="s">
        <v>50</v>
      </c>
      <c r="G222" s="56"/>
      <c r="H222" s="56"/>
      <c r="I222" s="56" t="s">
        <v>9373</v>
      </c>
    </row>
    <row r="223" ht="22.5" customHeight="1">
      <c r="A223" s="56" t="s">
        <v>9225</v>
      </c>
      <c r="B223" s="56" t="s">
        <v>9375</v>
      </c>
      <c r="C223" s="56" t="s">
        <v>9376</v>
      </c>
      <c r="D223" s="56" t="s">
        <v>9377</v>
      </c>
      <c r="E223" s="301" t="s">
        <v>9379</v>
      </c>
      <c r="F223" s="56" t="s">
        <v>83</v>
      </c>
      <c r="G223" s="56"/>
      <c r="H223" s="56"/>
      <c r="I223" s="56" t="s">
        <v>9384</v>
      </c>
    </row>
    <row r="224" ht="22.5" customHeight="1">
      <c r="A224" s="56" t="s">
        <v>9225</v>
      </c>
      <c r="B224" s="56" t="s">
        <v>9386</v>
      </c>
      <c r="C224" s="56" t="s">
        <v>9387</v>
      </c>
      <c r="D224" s="56" t="s">
        <v>9388</v>
      </c>
      <c r="E224" s="301" t="s">
        <v>9389</v>
      </c>
      <c r="F224" s="56" t="s">
        <v>74</v>
      </c>
      <c r="G224" s="56"/>
      <c r="H224" s="56"/>
      <c r="I224" s="56" t="s">
        <v>9395</v>
      </c>
    </row>
    <row r="225" ht="22.5" customHeight="1">
      <c r="A225" s="56" t="s">
        <v>9225</v>
      </c>
      <c r="B225" s="56" t="s">
        <v>9397</v>
      </c>
      <c r="C225" s="56" t="s">
        <v>9398</v>
      </c>
      <c r="D225" s="56" t="s">
        <v>9399</v>
      </c>
      <c r="E225" s="301" t="s">
        <v>9400</v>
      </c>
      <c r="F225" s="56" t="s">
        <v>65</v>
      </c>
      <c r="G225" s="56"/>
      <c r="H225" s="56"/>
      <c r="I225" s="56" t="s">
        <v>9407</v>
      </c>
    </row>
    <row r="226" ht="22.5" customHeight="1">
      <c r="A226" s="56" t="s">
        <v>9225</v>
      </c>
      <c r="B226" s="56" t="s">
        <v>9409</v>
      </c>
      <c r="C226" s="56" t="s">
        <v>9410</v>
      </c>
      <c r="D226" s="56" t="s">
        <v>9411</v>
      </c>
      <c r="E226" s="301" t="s">
        <v>9412</v>
      </c>
      <c r="F226" s="56" t="s">
        <v>104</v>
      </c>
      <c r="G226" s="56"/>
      <c r="H226" s="56"/>
      <c r="I226" s="56" t="s">
        <v>9418</v>
      </c>
    </row>
    <row r="227" ht="22.5" customHeight="1">
      <c r="A227" s="56" t="s">
        <v>9225</v>
      </c>
      <c r="B227" s="56" t="s">
        <v>9419</v>
      </c>
      <c r="C227" s="56" t="s">
        <v>9421</v>
      </c>
      <c r="D227" s="56" t="s">
        <v>9422</v>
      </c>
      <c r="E227" s="301" t="s">
        <v>9423</v>
      </c>
      <c r="F227" s="56" t="s">
        <v>188</v>
      </c>
      <c r="G227" s="56"/>
      <c r="H227" s="56"/>
      <c r="I227" s="56" t="s">
        <v>9428</v>
      </c>
    </row>
    <row r="228" ht="22.5" customHeight="1">
      <c r="A228" s="56" t="s">
        <v>9225</v>
      </c>
      <c r="B228" s="56" t="s">
        <v>9429</v>
      </c>
      <c r="C228" s="56" t="s">
        <v>9430</v>
      </c>
      <c r="D228" s="56" t="s">
        <v>9433</v>
      </c>
      <c r="E228" s="301" t="s">
        <v>9434</v>
      </c>
      <c r="F228" s="56" t="s">
        <v>599</v>
      </c>
      <c r="G228" s="56"/>
      <c r="H228" s="56"/>
      <c r="I228" s="56" t="s">
        <v>9438</v>
      </c>
    </row>
    <row r="229" ht="22.5" customHeight="1">
      <c r="A229" s="56" t="s">
        <v>9225</v>
      </c>
      <c r="B229" s="56" t="s">
        <v>9441</v>
      </c>
      <c r="C229" s="56" t="s">
        <v>9444</v>
      </c>
      <c r="D229" s="56" t="s">
        <v>9446</v>
      </c>
      <c r="E229" s="301" t="s">
        <v>9447</v>
      </c>
      <c r="F229" s="56" t="s">
        <v>292</v>
      </c>
      <c r="G229" s="56"/>
      <c r="H229" s="56"/>
      <c r="I229" s="56" t="s">
        <v>9450</v>
      </c>
    </row>
    <row r="230" ht="22.5" customHeight="1">
      <c r="A230" s="56" t="s">
        <v>9225</v>
      </c>
      <c r="B230" s="56" t="s">
        <v>9452</v>
      </c>
      <c r="C230" s="56" t="s">
        <v>9454</v>
      </c>
      <c r="D230" s="56" t="s">
        <v>9456</v>
      </c>
      <c r="E230" s="301" t="s">
        <v>9458</v>
      </c>
      <c r="F230" s="56" t="s">
        <v>490</v>
      </c>
      <c r="G230" s="56"/>
      <c r="H230" s="56"/>
      <c r="I230" s="56" t="s">
        <v>9461</v>
      </c>
    </row>
    <row r="231" ht="22.5" customHeight="1">
      <c r="A231" s="56" t="s">
        <v>9225</v>
      </c>
      <c r="B231" s="56" t="s">
        <v>9463</v>
      </c>
      <c r="C231" s="56" t="s">
        <v>9464</v>
      </c>
      <c r="D231" s="56" t="s">
        <v>9465</v>
      </c>
      <c r="E231" s="301" t="s">
        <v>9467</v>
      </c>
      <c r="F231" s="56" t="s">
        <v>45</v>
      </c>
      <c r="G231" s="56"/>
      <c r="H231" s="56"/>
      <c r="I231" s="56" t="s">
        <v>9472</v>
      </c>
    </row>
    <row r="232" ht="22.5" customHeight="1">
      <c r="A232" s="56" t="s">
        <v>9225</v>
      </c>
      <c r="B232" s="56" t="s">
        <v>9474</v>
      </c>
      <c r="C232" s="56" t="s">
        <v>9475</v>
      </c>
      <c r="D232" s="56" t="s">
        <v>9477</v>
      </c>
      <c r="E232" s="301" t="s">
        <v>9479</v>
      </c>
      <c r="F232" s="56" t="s">
        <v>113</v>
      </c>
      <c r="G232" s="56"/>
      <c r="H232" s="56"/>
      <c r="I232" s="56" t="s">
        <v>9483</v>
      </c>
    </row>
    <row r="233" ht="22.5" customHeight="1">
      <c r="A233" s="56" t="s">
        <v>9225</v>
      </c>
      <c r="B233" s="56" t="s">
        <v>9484</v>
      </c>
      <c r="C233" s="56" t="s">
        <v>9487</v>
      </c>
      <c r="D233" s="56" t="s">
        <v>9488</v>
      </c>
      <c r="E233" s="301" t="s">
        <v>9489</v>
      </c>
      <c r="F233" s="56" t="s">
        <v>66</v>
      </c>
      <c r="G233" s="56"/>
      <c r="H233" s="56"/>
      <c r="I233" s="56" t="s">
        <v>9494</v>
      </c>
    </row>
    <row r="234" ht="22.5" customHeight="1">
      <c r="A234" s="56" t="s">
        <v>9225</v>
      </c>
      <c r="B234" s="56" t="s">
        <v>9496</v>
      </c>
      <c r="C234" s="56" t="s">
        <v>9498</v>
      </c>
      <c r="D234" s="56" t="s">
        <v>9499</v>
      </c>
      <c r="E234" s="301" t="s">
        <v>9500</v>
      </c>
      <c r="F234" s="56" t="s">
        <v>97</v>
      </c>
      <c r="G234" s="56"/>
      <c r="H234" s="56"/>
      <c r="I234" s="56" t="s">
        <v>9505</v>
      </c>
    </row>
    <row r="235" ht="22.5" customHeight="1">
      <c r="A235" s="56" t="s">
        <v>9225</v>
      </c>
      <c r="B235" s="56" t="s">
        <v>9507</v>
      </c>
      <c r="C235" s="56" t="s">
        <v>9508</v>
      </c>
      <c r="D235" s="56" t="s">
        <v>9509</v>
      </c>
      <c r="E235" s="301" t="s">
        <v>9510</v>
      </c>
      <c r="F235" s="56" t="s">
        <v>62</v>
      </c>
      <c r="G235" s="56"/>
      <c r="H235" s="56"/>
      <c r="I235" s="56" t="s">
        <v>9518</v>
      </c>
    </row>
    <row r="236" ht="22.5" customHeight="1">
      <c r="A236" s="56" t="s">
        <v>9225</v>
      </c>
      <c r="B236" s="56" t="s">
        <v>9519</v>
      </c>
      <c r="C236" s="56" t="s">
        <v>9520</v>
      </c>
      <c r="D236" s="56" t="s">
        <v>9522</v>
      </c>
      <c r="E236" s="301" t="s">
        <v>9523</v>
      </c>
      <c r="F236" s="56" t="s">
        <v>126</v>
      </c>
      <c r="G236" s="56"/>
      <c r="H236" s="56"/>
      <c r="I236" s="56" t="s">
        <v>9528</v>
      </c>
    </row>
    <row r="237" ht="22.5" customHeight="1">
      <c r="A237" s="56" t="s">
        <v>9225</v>
      </c>
      <c r="B237" s="56" t="s">
        <v>9531</v>
      </c>
      <c r="C237" s="56" t="s">
        <v>9533</v>
      </c>
      <c r="D237" s="56" t="s">
        <v>9534</v>
      </c>
      <c r="E237" s="301" t="s">
        <v>9536</v>
      </c>
      <c r="F237" s="56" t="s">
        <v>56</v>
      </c>
      <c r="G237" s="56"/>
      <c r="H237" s="56"/>
      <c r="I237" s="56" t="s">
        <v>9542</v>
      </c>
    </row>
    <row r="238" ht="22.5" customHeight="1">
      <c r="A238" s="56" t="s">
        <v>9225</v>
      </c>
      <c r="B238" s="56" t="s">
        <v>9544</v>
      </c>
      <c r="C238" s="56" t="s">
        <v>9545</v>
      </c>
      <c r="D238" s="56" t="s">
        <v>9547</v>
      </c>
      <c r="E238" s="301" t="s">
        <v>9549</v>
      </c>
      <c r="F238" s="56" t="s">
        <v>110</v>
      </c>
      <c r="G238" s="56"/>
      <c r="H238" s="56"/>
      <c r="I238" s="56" t="s">
        <v>9555</v>
      </c>
    </row>
    <row r="239" ht="22.5" customHeight="1">
      <c r="A239" s="56" t="s">
        <v>9225</v>
      </c>
      <c r="B239" s="56" t="s">
        <v>9557</v>
      </c>
      <c r="C239" s="56" t="s">
        <v>9558</v>
      </c>
      <c r="D239" s="56" t="s">
        <v>9559</v>
      </c>
      <c r="E239" s="301" t="s">
        <v>9560</v>
      </c>
      <c r="F239" s="56" t="s">
        <v>278</v>
      </c>
      <c r="G239" s="56"/>
      <c r="H239" s="56"/>
      <c r="I239" s="56" t="s">
        <v>9563</v>
      </c>
    </row>
    <row r="240" ht="22.5" customHeight="1">
      <c r="A240" s="56" t="s">
        <v>9225</v>
      </c>
      <c r="B240" s="56" t="s">
        <v>9565</v>
      </c>
      <c r="C240" s="56" t="s">
        <v>9568</v>
      </c>
      <c r="D240" s="56" t="s">
        <v>9569</v>
      </c>
      <c r="E240" s="301" t="s">
        <v>9570</v>
      </c>
      <c r="F240" s="56" t="s">
        <v>34</v>
      </c>
      <c r="G240" s="56"/>
      <c r="H240" s="56"/>
      <c r="I240" s="56" t="s">
        <v>9573</v>
      </c>
    </row>
    <row r="241" ht="22.5" customHeight="1">
      <c r="A241" s="56" t="s">
        <v>9225</v>
      </c>
      <c r="B241" s="56" t="s">
        <v>9574</v>
      </c>
      <c r="C241" s="56" t="s">
        <v>9576</v>
      </c>
      <c r="D241" s="56" t="s">
        <v>9577</v>
      </c>
      <c r="E241" s="301" t="s">
        <v>9579</v>
      </c>
      <c r="F241" s="56" t="s">
        <v>121</v>
      </c>
      <c r="G241" s="56"/>
      <c r="H241" s="56"/>
      <c r="I241" s="56" t="s">
        <v>9580</v>
      </c>
    </row>
    <row r="242" ht="22.5" customHeight="1">
      <c r="A242" s="56" t="s">
        <v>9225</v>
      </c>
      <c r="B242" s="56" t="s">
        <v>9581</v>
      </c>
      <c r="C242" s="56" t="s">
        <v>9582</v>
      </c>
      <c r="D242" s="56" t="s">
        <v>9583</v>
      </c>
      <c r="E242" s="301" t="s">
        <v>9584</v>
      </c>
      <c r="F242" s="56" t="s">
        <v>151</v>
      </c>
      <c r="G242" s="56"/>
      <c r="H242" s="56"/>
      <c r="I242" s="56" t="s">
        <v>9588</v>
      </c>
    </row>
    <row r="243" ht="22.5" customHeight="1">
      <c r="A243" s="56" t="s">
        <v>9225</v>
      </c>
      <c r="B243" s="56" t="s">
        <v>9590</v>
      </c>
      <c r="C243" s="56" t="s">
        <v>9591</v>
      </c>
      <c r="D243" s="56" t="s">
        <v>9592</v>
      </c>
      <c r="E243" s="301" t="s">
        <v>9593</v>
      </c>
      <c r="F243" s="56" t="s">
        <v>132</v>
      </c>
      <c r="G243" s="56"/>
      <c r="H243" s="56"/>
      <c r="I243" s="56" t="s">
        <v>9598</v>
      </c>
    </row>
    <row r="244" ht="22.5" customHeight="1">
      <c r="A244" s="56" t="s">
        <v>9225</v>
      </c>
      <c r="B244" s="56" t="s">
        <v>9600</v>
      </c>
      <c r="C244" s="56" t="s">
        <v>9602</v>
      </c>
      <c r="D244" s="56" t="s">
        <v>9604</v>
      </c>
      <c r="E244" s="301" t="s">
        <v>9605</v>
      </c>
      <c r="F244" s="56" t="s">
        <v>192</v>
      </c>
      <c r="G244" s="56"/>
      <c r="H244" s="56"/>
      <c r="I244" s="56" t="s">
        <v>9610</v>
      </c>
    </row>
    <row r="245" ht="22.5" customHeight="1">
      <c r="A245" s="56" t="s">
        <v>9225</v>
      </c>
      <c r="B245" s="56" t="s">
        <v>9611</v>
      </c>
      <c r="C245" s="56" t="s">
        <v>9613</v>
      </c>
      <c r="D245" s="56" t="s">
        <v>9614</v>
      </c>
      <c r="E245" s="301" t="s">
        <v>9616</v>
      </c>
      <c r="F245" s="56" t="s">
        <v>177</v>
      </c>
      <c r="G245" s="56"/>
      <c r="H245" s="56"/>
      <c r="I245" s="56" t="s">
        <v>9622</v>
      </c>
    </row>
    <row r="246" ht="22.5" customHeight="1">
      <c r="A246" s="56" t="s">
        <v>9225</v>
      </c>
      <c r="B246" s="56" t="s">
        <v>9623</v>
      </c>
      <c r="C246" s="56" t="s">
        <v>9624</v>
      </c>
      <c r="D246" s="56" t="s">
        <v>9625</v>
      </c>
      <c r="E246" s="301" t="s">
        <v>9627</v>
      </c>
      <c r="F246" s="56" t="s">
        <v>239</v>
      </c>
      <c r="G246" s="56"/>
      <c r="H246" s="56"/>
      <c r="I246" s="56" t="s">
        <v>9633</v>
      </c>
    </row>
    <row r="247" ht="22.5" customHeight="1">
      <c r="A247" s="56" t="s">
        <v>9225</v>
      </c>
      <c r="B247" s="56" t="s">
        <v>9635</v>
      </c>
      <c r="C247" s="56" t="s">
        <v>9637</v>
      </c>
      <c r="D247" s="56" t="s">
        <v>9638</v>
      </c>
      <c r="E247" s="301" t="s">
        <v>9641</v>
      </c>
      <c r="F247" s="56" t="s">
        <v>214</v>
      </c>
      <c r="G247" s="56"/>
      <c r="H247" s="56"/>
      <c r="I247" s="56" t="s">
        <v>9645</v>
      </c>
    </row>
    <row r="248" ht="22.5" customHeight="1">
      <c r="A248" s="56" t="s">
        <v>9225</v>
      </c>
      <c r="B248" s="56" t="s">
        <v>9649</v>
      </c>
      <c r="C248" s="56" t="s">
        <v>9650</v>
      </c>
      <c r="D248" s="56" t="s">
        <v>9651</v>
      </c>
      <c r="E248" s="301" t="s">
        <v>9652</v>
      </c>
      <c r="F248" s="56" t="s">
        <v>106</v>
      </c>
      <c r="G248" s="56"/>
      <c r="H248" s="56"/>
      <c r="I248" s="56" t="s">
        <v>9657</v>
      </c>
    </row>
    <row r="249" ht="22.5" customHeight="1">
      <c r="A249" s="56" t="s">
        <v>9225</v>
      </c>
      <c r="B249" s="56" t="s">
        <v>9660</v>
      </c>
      <c r="C249" s="56" t="s">
        <v>9662</v>
      </c>
      <c r="D249" s="56" t="s">
        <v>9663</v>
      </c>
      <c r="E249" s="301" t="s">
        <v>9664</v>
      </c>
      <c r="F249" s="56" t="s">
        <v>370</v>
      </c>
      <c r="G249" s="56"/>
      <c r="H249" s="56"/>
      <c r="I249" s="56" t="s">
        <v>9669</v>
      </c>
    </row>
    <row r="250" ht="22.5" customHeight="1">
      <c r="A250" s="56" t="s">
        <v>9225</v>
      </c>
      <c r="B250" s="56" t="s">
        <v>9671</v>
      </c>
      <c r="C250" s="56" t="s">
        <v>9672</v>
      </c>
      <c r="D250" s="56" t="s">
        <v>9675</v>
      </c>
      <c r="E250" s="301" t="s">
        <v>9676</v>
      </c>
      <c r="F250" s="56" t="s">
        <v>143</v>
      </c>
      <c r="G250" s="56"/>
      <c r="H250" s="56"/>
      <c r="I250" s="56" t="s">
        <v>9681</v>
      </c>
    </row>
    <row r="251" ht="22.5" customHeight="1">
      <c r="A251" s="56" t="s">
        <v>9225</v>
      </c>
      <c r="B251" s="56" t="s">
        <v>9684</v>
      </c>
      <c r="C251" s="56" t="s">
        <v>9685</v>
      </c>
      <c r="D251" s="56" t="s">
        <v>9686</v>
      </c>
      <c r="E251" s="301" t="s">
        <v>9687</v>
      </c>
      <c r="F251" s="56" t="s">
        <v>284</v>
      </c>
      <c r="G251" s="56"/>
      <c r="H251" s="56"/>
      <c r="I251" s="56" t="s">
        <v>9691</v>
      </c>
    </row>
    <row r="252" ht="22.5" customHeight="1">
      <c r="A252" s="56" t="s">
        <v>9225</v>
      </c>
      <c r="B252" s="56" t="s">
        <v>9692</v>
      </c>
      <c r="C252" s="56" t="s">
        <v>9693</v>
      </c>
      <c r="D252" s="56" t="s">
        <v>9694</v>
      </c>
      <c r="E252" s="301" t="s">
        <v>9695</v>
      </c>
      <c r="F252" s="56" t="s">
        <v>295</v>
      </c>
      <c r="G252" s="56"/>
      <c r="H252" s="56"/>
      <c r="I252" s="56" t="s">
        <v>9700</v>
      </c>
    </row>
    <row r="253" ht="22.5" customHeight="1">
      <c r="A253" s="56" t="s">
        <v>9225</v>
      </c>
      <c r="B253" s="56" t="s">
        <v>9701</v>
      </c>
      <c r="C253" s="56" t="s">
        <v>9702</v>
      </c>
      <c r="D253" s="56" t="s">
        <v>9703</v>
      </c>
      <c r="E253" s="301" t="s">
        <v>9704</v>
      </c>
      <c r="F253" s="56" t="s">
        <v>178</v>
      </c>
      <c r="G253" s="56"/>
      <c r="H253" s="56"/>
      <c r="I253" s="56" t="s">
        <v>9708</v>
      </c>
    </row>
    <row r="254" ht="22.5" customHeight="1">
      <c r="A254" s="56" t="s">
        <v>9225</v>
      </c>
      <c r="B254" s="56" t="s">
        <v>9710</v>
      </c>
      <c r="C254" s="56" t="s">
        <v>9711</v>
      </c>
      <c r="D254" s="56" t="s">
        <v>9712</v>
      </c>
      <c r="E254" s="301" t="s">
        <v>9713</v>
      </c>
      <c r="F254" s="56" t="s">
        <v>99</v>
      </c>
      <c r="G254" s="56"/>
      <c r="H254" s="56"/>
      <c r="I254" s="56" t="s">
        <v>9717</v>
      </c>
    </row>
    <row r="255" ht="22.5" customHeight="1">
      <c r="A255" s="56" t="s">
        <v>9225</v>
      </c>
      <c r="B255" s="56" t="s">
        <v>9718</v>
      </c>
      <c r="C255" s="56" t="s">
        <v>9719</v>
      </c>
      <c r="D255" s="56" t="s">
        <v>9721</v>
      </c>
      <c r="E255" s="301" t="s">
        <v>9722</v>
      </c>
      <c r="F255" s="56" t="s">
        <v>89</v>
      </c>
      <c r="G255" s="56"/>
      <c r="H255" s="56"/>
      <c r="I255" s="56" t="s">
        <v>9728</v>
      </c>
    </row>
    <row r="256" ht="22.5" customHeight="1">
      <c r="A256" s="56" t="s">
        <v>9225</v>
      </c>
      <c r="B256" s="56" t="s">
        <v>9729</v>
      </c>
      <c r="C256" s="56" t="s">
        <v>9730</v>
      </c>
      <c r="D256" s="56" t="s">
        <v>9732</v>
      </c>
      <c r="E256" s="301" t="s">
        <v>9733</v>
      </c>
      <c r="F256" s="56" t="s">
        <v>152</v>
      </c>
      <c r="G256" s="56"/>
      <c r="H256" s="56"/>
      <c r="I256" s="56" t="s">
        <v>9738</v>
      </c>
    </row>
    <row r="257" ht="22.5" customHeight="1">
      <c r="A257" s="56" t="s">
        <v>9225</v>
      </c>
      <c r="B257" s="56" t="s">
        <v>9741</v>
      </c>
      <c r="C257" s="56" t="s">
        <v>9743</v>
      </c>
      <c r="D257" s="56" t="s">
        <v>9744</v>
      </c>
      <c r="E257" s="301" t="s">
        <v>9745</v>
      </c>
      <c r="F257" s="56" t="s">
        <v>112</v>
      </c>
      <c r="G257" s="56"/>
      <c r="H257" s="56"/>
      <c r="I257" s="56" t="s">
        <v>9747</v>
      </c>
    </row>
    <row r="258" ht="22.5" customHeight="1">
      <c r="A258" s="56" t="s">
        <v>9225</v>
      </c>
      <c r="B258" s="56" t="s">
        <v>9749</v>
      </c>
      <c r="C258" s="56" t="s">
        <v>9750</v>
      </c>
      <c r="D258" s="56" t="s">
        <v>9753</v>
      </c>
      <c r="E258" s="301" t="s">
        <v>9754</v>
      </c>
      <c r="F258" s="56" t="s">
        <v>335</v>
      </c>
      <c r="G258" s="56"/>
      <c r="H258" s="56"/>
      <c r="I258" s="56" t="s">
        <v>9761</v>
      </c>
    </row>
  </sheetData>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 r:id="rId22" ref="E23"/>
    <hyperlink r:id="rId23" ref="E24"/>
    <hyperlink r:id="rId24" ref="E25"/>
    <hyperlink r:id="rId25" ref="E26"/>
    <hyperlink r:id="rId26" ref="E27"/>
    <hyperlink r:id="rId27" ref="E28"/>
    <hyperlink r:id="rId28" ref="E29"/>
    <hyperlink r:id="rId29" ref="E30"/>
    <hyperlink r:id="rId30" ref="E31"/>
    <hyperlink r:id="rId31" ref="E32"/>
    <hyperlink r:id="rId32" ref="E33"/>
    <hyperlink r:id="rId33" ref="E34"/>
    <hyperlink r:id="rId34" ref="E35"/>
    <hyperlink r:id="rId35" ref="E36"/>
    <hyperlink r:id="rId36" ref="E37"/>
    <hyperlink r:id="rId37" ref="E38"/>
    <hyperlink r:id="rId38" ref="E39"/>
    <hyperlink r:id="rId39" ref="E40"/>
    <hyperlink r:id="rId40" ref="E41"/>
    <hyperlink r:id="rId41" ref="E42"/>
    <hyperlink r:id="rId42" ref="E43"/>
    <hyperlink r:id="rId43" ref="E44"/>
    <hyperlink r:id="rId44" ref="E45"/>
    <hyperlink r:id="rId45" ref="E46"/>
    <hyperlink r:id="rId46" ref="E47"/>
    <hyperlink r:id="rId47" ref="E48"/>
    <hyperlink r:id="rId48" ref="E49"/>
    <hyperlink r:id="rId49" ref="E50"/>
    <hyperlink r:id="rId50" ref="E51"/>
    <hyperlink r:id="rId51" ref="E52"/>
    <hyperlink r:id="rId52" ref="E53"/>
    <hyperlink r:id="rId53" ref="E54"/>
    <hyperlink r:id="rId54" ref="E55"/>
    <hyperlink r:id="rId55" ref="E56"/>
    <hyperlink r:id="rId56" ref="E57"/>
    <hyperlink r:id="rId57" ref="E58"/>
    <hyperlink r:id="rId58" ref="E59"/>
    <hyperlink r:id="rId59" ref="E60"/>
    <hyperlink r:id="rId60" ref="E61"/>
    <hyperlink r:id="rId61" ref="E62"/>
    <hyperlink r:id="rId62" ref="E63"/>
    <hyperlink r:id="rId63" ref="E64"/>
    <hyperlink r:id="rId64" ref="E65"/>
    <hyperlink r:id="rId65" ref="E66"/>
    <hyperlink r:id="rId66" ref="E67"/>
    <hyperlink r:id="rId67" ref="E68"/>
    <hyperlink r:id="rId68" ref="E69"/>
    <hyperlink r:id="rId69" ref="E70"/>
    <hyperlink r:id="rId70" ref="E71"/>
    <hyperlink r:id="rId71" ref="E72"/>
    <hyperlink r:id="rId72" ref="E73"/>
    <hyperlink r:id="rId73" ref="E74"/>
    <hyperlink r:id="rId74" ref="E75"/>
    <hyperlink r:id="rId75" ref="E76"/>
    <hyperlink r:id="rId76" ref="E77"/>
    <hyperlink r:id="rId77" ref="E78"/>
    <hyperlink r:id="rId78" ref="E79"/>
    <hyperlink r:id="rId79" ref="E80"/>
    <hyperlink r:id="rId80" ref="E81"/>
    <hyperlink r:id="rId81" ref="E82"/>
    <hyperlink r:id="rId82" ref="E83"/>
    <hyperlink r:id="rId83" ref="E84"/>
    <hyperlink r:id="rId84" ref="E85"/>
    <hyperlink r:id="rId85" ref="E86"/>
    <hyperlink r:id="rId86" ref="E87"/>
    <hyperlink r:id="rId87" ref="E88"/>
    <hyperlink r:id="rId88" ref="E89"/>
    <hyperlink r:id="rId89" ref="E90"/>
    <hyperlink r:id="rId90" ref="E91"/>
    <hyperlink r:id="rId91" ref="E92"/>
    <hyperlink r:id="rId92" ref="E93"/>
    <hyperlink r:id="rId93" ref="E94"/>
    <hyperlink r:id="rId94" ref="E95"/>
    <hyperlink r:id="rId95" ref="E96"/>
    <hyperlink r:id="rId96" ref="E97"/>
    <hyperlink r:id="rId97" ref="E98"/>
    <hyperlink r:id="rId98" ref="E99"/>
    <hyperlink r:id="rId99" ref="E100"/>
    <hyperlink r:id="rId100" ref="E101"/>
    <hyperlink r:id="rId101" ref="E102"/>
    <hyperlink r:id="rId102" ref="E103"/>
    <hyperlink r:id="rId103" ref="E104"/>
    <hyperlink r:id="rId104" ref="E105"/>
    <hyperlink r:id="rId105" ref="E106"/>
    <hyperlink r:id="rId106" ref="E107"/>
    <hyperlink r:id="rId107" ref="E108"/>
    <hyperlink r:id="rId108" ref="E109"/>
    <hyperlink r:id="rId109" ref="E110"/>
    <hyperlink r:id="rId110" ref="E111"/>
    <hyperlink r:id="rId111" ref="E112"/>
    <hyperlink r:id="rId112" ref="E113"/>
    <hyperlink r:id="rId113" ref="E114"/>
    <hyperlink r:id="rId114" ref="E115"/>
    <hyperlink r:id="rId115" ref="E116"/>
    <hyperlink r:id="rId116" ref="E117"/>
    <hyperlink r:id="rId117" ref="E118"/>
    <hyperlink r:id="rId118" ref="E119"/>
    <hyperlink r:id="rId119" ref="E120"/>
    <hyperlink r:id="rId120" ref="E121"/>
    <hyperlink r:id="rId121" ref="E122"/>
    <hyperlink r:id="rId122" ref="E123"/>
    <hyperlink r:id="rId123" ref="E124"/>
    <hyperlink r:id="rId124" ref="E125"/>
    <hyperlink r:id="rId125" ref="E126"/>
    <hyperlink r:id="rId126" ref="E127"/>
    <hyperlink r:id="rId127" ref="E128"/>
    <hyperlink r:id="rId128" ref="E129"/>
    <hyperlink r:id="rId129" ref="E130"/>
    <hyperlink r:id="rId130" ref="E131"/>
    <hyperlink r:id="rId131" ref="E132"/>
    <hyperlink r:id="rId132" ref="E133"/>
    <hyperlink r:id="rId133" ref="E134"/>
    <hyperlink r:id="rId134" ref="E135"/>
    <hyperlink r:id="rId135" ref="E136"/>
    <hyperlink r:id="rId136" ref="E137"/>
    <hyperlink r:id="rId137" ref="E138"/>
    <hyperlink r:id="rId138" ref="E139"/>
    <hyperlink r:id="rId139" ref="E140"/>
    <hyperlink r:id="rId140" ref="E141"/>
    <hyperlink r:id="rId141" ref="E142"/>
    <hyperlink r:id="rId142" ref="E143"/>
    <hyperlink r:id="rId143" ref="E144"/>
    <hyperlink r:id="rId144" ref="E145"/>
    <hyperlink r:id="rId145" ref="E146"/>
    <hyperlink r:id="rId146" ref="E147"/>
    <hyperlink r:id="rId147" ref="E148"/>
    <hyperlink r:id="rId148" ref="E149"/>
    <hyperlink r:id="rId149" ref="E150"/>
    <hyperlink r:id="rId150" ref="E151"/>
    <hyperlink r:id="rId151" ref="E152"/>
    <hyperlink r:id="rId152" ref="E153"/>
    <hyperlink r:id="rId153" ref="E154"/>
    <hyperlink r:id="rId154" ref="E155"/>
    <hyperlink r:id="rId155" ref="E156"/>
    <hyperlink r:id="rId156" ref="E157"/>
    <hyperlink r:id="rId157" ref="E158"/>
    <hyperlink r:id="rId158" ref="E159"/>
    <hyperlink r:id="rId159" ref="E160"/>
    <hyperlink r:id="rId160" ref="E161"/>
    <hyperlink r:id="rId161" ref="E162"/>
    <hyperlink r:id="rId162" ref="E163"/>
    <hyperlink r:id="rId163" ref="E164"/>
    <hyperlink r:id="rId164" ref="E165"/>
    <hyperlink r:id="rId165" ref="E166"/>
    <hyperlink r:id="rId166" ref="E167"/>
    <hyperlink r:id="rId167" ref="E168"/>
    <hyperlink r:id="rId168" ref="E169"/>
    <hyperlink r:id="rId169" ref="E170"/>
    <hyperlink r:id="rId170" ref="E171"/>
    <hyperlink r:id="rId171" ref="E172"/>
    <hyperlink r:id="rId172" ref="E173"/>
    <hyperlink r:id="rId173" ref="E174"/>
    <hyperlink r:id="rId174" ref="E175"/>
    <hyperlink r:id="rId175" ref="E176"/>
    <hyperlink r:id="rId176" ref="E177"/>
    <hyperlink r:id="rId177" ref="E178"/>
    <hyperlink r:id="rId178" ref="E179"/>
    <hyperlink r:id="rId179" ref="E180"/>
    <hyperlink r:id="rId180" ref="E181"/>
    <hyperlink r:id="rId181" ref="E182"/>
    <hyperlink r:id="rId182" ref="E183"/>
    <hyperlink r:id="rId183" ref="E184"/>
    <hyperlink r:id="rId184" ref="E185"/>
    <hyperlink r:id="rId185" ref="E186"/>
    <hyperlink r:id="rId186" ref="E187"/>
    <hyperlink r:id="rId187" ref="E188"/>
    <hyperlink r:id="rId188" ref="E189"/>
    <hyperlink r:id="rId189" ref="E190"/>
    <hyperlink r:id="rId190" ref="E191"/>
    <hyperlink r:id="rId191" ref="E192"/>
    <hyperlink r:id="rId192" ref="E193"/>
    <hyperlink r:id="rId193" ref="E194"/>
    <hyperlink r:id="rId194" ref="E195"/>
    <hyperlink r:id="rId195" ref="E196"/>
    <hyperlink r:id="rId196" ref="E197"/>
    <hyperlink r:id="rId197" ref="E198"/>
    <hyperlink r:id="rId198" ref="E199"/>
    <hyperlink r:id="rId199" ref="E200"/>
    <hyperlink r:id="rId200" ref="E201"/>
    <hyperlink r:id="rId201" ref="E202"/>
    <hyperlink r:id="rId202" ref="E203"/>
    <hyperlink r:id="rId203" ref="E204"/>
    <hyperlink r:id="rId204" ref="E205"/>
    <hyperlink r:id="rId205" ref="E206"/>
    <hyperlink r:id="rId206" ref="E207"/>
    <hyperlink r:id="rId207" ref="E208"/>
    <hyperlink r:id="rId208" ref="E209"/>
    <hyperlink r:id="rId209" ref="E210"/>
    <hyperlink r:id="rId210" ref="E211"/>
    <hyperlink r:id="rId211" ref="E212"/>
    <hyperlink r:id="rId212" ref="E213"/>
    <hyperlink r:id="rId213" ref="E214"/>
    <hyperlink r:id="rId214" ref="E215"/>
    <hyperlink r:id="rId215" ref="E216"/>
    <hyperlink r:id="rId216" ref="E217"/>
    <hyperlink r:id="rId217" ref="E218"/>
    <hyperlink r:id="rId218" ref="E219"/>
    <hyperlink r:id="rId219" ref="E220"/>
    <hyperlink r:id="rId220" ref="E221"/>
    <hyperlink r:id="rId221" ref="E222"/>
    <hyperlink r:id="rId222" ref="E223"/>
    <hyperlink r:id="rId223" ref="E224"/>
    <hyperlink r:id="rId224" ref="E225"/>
    <hyperlink r:id="rId225" ref="E226"/>
    <hyperlink r:id="rId226" ref="E227"/>
    <hyperlink r:id="rId227" ref="E228"/>
    <hyperlink r:id="rId228" ref="E229"/>
    <hyperlink r:id="rId229" ref="E230"/>
    <hyperlink r:id="rId230" ref="E231"/>
    <hyperlink r:id="rId231" ref="E232"/>
    <hyperlink r:id="rId232" ref="E233"/>
    <hyperlink r:id="rId233" ref="E234"/>
    <hyperlink r:id="rId234" ref="E235"/>
    <hyperlink r:id="rId235" ref="E236"/>
    <hyperlink r:id="rId236" ref="E237"/>
    <hyperlink r:id="rId237" ref="E238"/>
    <hyperlink r:id="rId238" ref="E239"/>
    <hyperlink r:id="rId239" ref="E240"/>
    <hyperlink r:id="rId240" ref="E241"/>
    <hyperlink r:id="rId241" ref="E242"/>
    <hyperlink r:id="rId242" ref="E243"/>
    <hyperlink r:id="rId243" ref="E244"/>
    <hyperlink r:id="rId244" ref="E245"/>
    <hyperlink r:id="rId245" ref="E246"/>
    <hyperlink r:id="rId246" ref="E247"/>
    <hyperlink r:id="rId247" ref="E248"/>
    <hyperlink r:id="rId248" ref="E249"/>
    <hyperlink r:id="rId249" ref="E250"/>
    <hyperlink r:id="rId250" ref="E251"/>
    <hyperlink r:id="rId251" ref="E252"/>
    <hyperlink r:id="rId252" ref="E253"/>
    <hyperlink r:id="rId253" ref="E254"/>
    <hyperlink r:id="rId254" ref="E255"/>
    <hyperlink r:id="rId255" ref="E256"/>
    <hyperlink r:id="rId256" ref="E257"/>
    <hyperlink r:id="rId257" ref="E258"/>
  </hyperlinks>
  <drawing r:id="rId258"/>
  <tableParts count="1">
    <tablePart r:id="rId260"/>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7.38"/>
    <col customWidth="1" min="3" max="3" width="35.75"/>
    <col customWidth="1" min="4" max="4" width="17.63"/>
  </cols>
  <sheetData>
    <row r="1" ht="22.5" customHeight="1">
      <c r="A1" s="60" t="s">
        <v>9594</v>
      </c>
      <c r="B1" s="60" t="s">
        <v>9595</v>
      </c>
      <c r="C1" s="60" t="s">
        <v>2152</v>
      </c>
      <c r="D1" s="60" t="s">
        <v>9599</v>
      </c>
    </row>
    <row r="2" ht="22.5" customHeight="1">
      <c r="A2" s="7" t="s">
        <v>9601</v>
      </c>
      <c r="B2" s="7" t="s">
        <v>9603</v>
      </c>
      <c r="C2" s="7" t="s">
        <v>9607</v>
      </c>
      <c r="D2" s="7" t="s">
        <v>9609</v>
      </c>
    </row>
    <row r="3" ht="22.5" customHeight="1">
      <c r="A3" s="7" t="s">
        <v>9612</v>
      </c>
      <c r="B3" s="7" t="s">
        <v>9615</v>
      </c>
      <c r="C3" s="7" t="s">
        <v>9617</v>
      </c>
      <c r="D3" s="7" t="s">
        <v>14</v>
      </c>
    </row>
    <row r="4" ht="22.5" customHeight="1">
      <c r="A4" s="7" t="s">
        <v>18</v>
      </c>
      <c r="B4" s="7" t="s">
        <v>9620</v>
      </c>
      <c r="C4" s="7" t="s">
        <v>9621</v>
      </c>
      <c r="D4" s="7" t="s">
        <v>18</v>
      </c>
    </row>
    <row r="5" ht="22.5" customHeight="1">
      <c r="A5" s="7" t="s">
        <v>9628</v>
      </c>
      <c r="B5" s="7" t="s">
        <v>9630</v>
      </c>
      <c r="C5" s="7" t="s">
        <v>9631</v>
      </c>
      <c r="D5" s="7" t="s">
        <v>9632</v>
      </c>
    </row>
    <row r="6" ht="22.5" customHeight="1">
      <c r="A6" s="7" t="s">
        <v>9634</v>
      </c>
      <c r="B6" s="7" t="s">
        <v>9636</v>
      </c>
      <c r="C6" s="7" t="s">
        <v>9640</v>
      </c>
      <c r="D6" s="7" t="s">
        <v>9642</v>
      </c>
    </row>
    <row r="7" ht="22.5" customHeight="1">
      <c r="A7" s="7" t="s">
        <v>1608</v>
      </c>
      <c r="B7" s="7" t="s">
        <v>9644</v>
      </c>
      <c r="C7" s="7" t="s">
        <v>9647</v>
      </c>
      <c r="D7" s="7" t="s">
        <v>24</v>
      </c>
    </row>
    <row r="8" ht="22.5" customHeight="1">
      <c r="A8" s="7" t="s">
        <v>9653</v>
      </c>
      <c r="B8" s="7" t="s">
        <v>9654</v>
      </c>
      <c r="C8" s="7" t="s">
        <v>9655</v>
      </c>
      <c r="D8" s="7" t="s">
        <v>9656</v>
      </c>
    </row>
    <row r="9" ht="22.5" customHeight="1">
      <c r="A9" s="7" t="s">
        <v>25</v>
      </c>
      <c r="B9" s="7" t="s">
        <v>9658</v>
      </c>
      <c r="C9" s="7" t="s">
        <v>9661</v>
      </c>
      <c r="D9" s="7" t="s">
        <v>25</v>
      </c>
    </row>
    <row r="10" ht="22.5" customHeight="1">
      <c r="A10" s="7" t="s">
        <v>31</v>
      </c>
      <c r="B10" s="7" t="s">
        <v>9666</v>
      </c>
      <c r="C10" s="7" t="s">
        <v>9667</v>
      </c>
      <c r="D10" s="7" t="s">
        <v>31</v>
      </c>
    </row>
    <row r="11" ht="22.5" customHeight="1">
      <c r="A11" s="7" t="s">
        <v>15</v>
      </c>
      <c r="B11" s="7" t="s">
        <v>9673</v>
      </c>
      <c r="C11" s="7" t="s">
        <v>9674</v>
      </c>
      <c r="D11" s="7" t="s">
        <v>9677</v>
      </c>
    </row>
    <row r="12" ht="22.5" customHeight="1">
      <c r="A12" s="7" t="s">
        <v>29</v>
      </c>
      <c r="B12" s="7" t="s">
        <v>9678</v>
      </c>
      <c r="C12" s="7" t="s">
        <v>9680</v>
      </c>
      <c r="D12" s="7" t="s">
        <v>9682</v>
      </c>
    </row>
    <row r="13" ht="22.5" customHeight="1">
      <c r="A13" s="7" t="s">
        <v>28</v>
      </c>
      <c r="B13" s="7" t="s">
        <v>9658</v>
      </c>
      <c r="C13" s="7" t="s">
        <v>9689</v>
      </c>
      <c r="D13" s="7" t="s">
        <v>28</v>
      </c>
    </row>
  </sheetData>
  <dataValidations>
    <dataValidation type="list" allowBlank="1" sqref="D2:D13">
      <formula1>#REF!</formula1>
    </dataValidation>
  </dataValidations>
  <drawing r:id="rId1"/>
  <tableParts count="1">
    <tablePart r:id="rId3"/>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9.5"/>
    <col customWidth="1" min="2" max="2" width="21.75"/>
    <col customWidth="1" min="3" max="3" width="42.88"/>
  </cols>
  <sheetData>
    <row r="1" ht="22.5" customHeight="1">
      <c r="A1" s="58" t="s">
        <v>9716</v>
      </c>
      <c r="B1" s="58" t="s">
        <v>9720</v>
      </c>
      <c r="C1" s="58" t="s">
        <v>9723</v>
      </c>
    </row>
    <row r="2" ht="22.5" customHeight="1">
      <c r="A2" s="7" t="s">
        <v>9725</v>
      </c>
      <c r="B2" s="16"/>
      <c r="C2" s="7" t="s">
        <v>9727</v>
      </c>
    </row>
    <row r="3" ht="22.5" customHeight="1">
      <c r="A3" s="7" t="s">
        <v>9731</v>
      </c>
      <c r="B3" s="4" t="s">
        <v>379</v>
      </c>
      <c r="C3" s="7" t="s">
        <v>9735</v>
      </c>
    </row>
    <row r="4" ht="22.5" customHeight="1">
      <c r="A4" s="7" t="s">
        <v>9737</v>
      </c>
      <c r="B4" s="49"/>
      <c r="C4" s="7" t="s">
        <v>9740</v>
      </c>
    </row>
    <row r="5" ht="22.5" customHeight="1">
      <c r="A5" s="7" t="s">
        <v>2077</v>
      </c>
      <c r="B5" s="4" t="s">
        <v>153</v>
      </c>
      <c r="C5" s="7"/>
    </row>
    <row r="6" ht="22.5" customHeight="1">
      <c r="A6" s="7" t="s">
        <v>9746</v>
      </c>
      <c r="B6" s="4" t="s">
        <v>1160</v>
      </c>
      <c r="C6" s="7" t="s">
        <v>9752</v>
      </c>
    </row>
    <row r="7" ht="22.5" customHeight="1">
      <c r="A7" s="7" t="s">
        <v>9755</v>
      </c>
      <c r="B7" s="4" t="s">
        <v>72</v>
      </c>
      <c r="C7" s="7" t="s">
        <v>9758</v>
      </c>
    </row>
    <row r="8" ht="22.5" customHeight="1">
      <c r="A8" s="7" t="s">
        <v>9759</v>
      </c>
      <c r="B8" s="4" t="s">
        <v>88</v>
      </c>
      <c r="C8" s="7" t="s">
        <v>9760</v>
      </c>
    </row>
    <row r="9" ht="22.5" customHeight="1">
      <c r="A9" s="7" t="s">
        <v>9763</v>
      </c>
      <c r="B9" s="4" t="s">
        <v>88</v>
      </c>
      <c r="C9" s="7" t="s">
        <v>9765</v>
      </c>
    </row>
    <row r="10" ht="22.5" customHeight="1">
      <c r="A10" s="7" t="s">
        <v>9768</v>
      </c>
      <c r="B10" s="49"/>
      <c r="C10" s="7" t="s">
        <v>9769</v>
      </c>
    </row>
    <row r="11" ht="22.5" customHeight="1">
      <c r="A11" s="7" t="s">
        <v>9770</v>
      </c>
      <c r="B11" s="49"/>
      <c r="C11" s="7" t="s">
        <v>9771</v>
      </c>
    </row>
    <row r="12" ht="22.5" customHeight="1">
      <c r="A12" s="7" t="s">
        <v>5</v>
      </c>
      <c r="B12" s="49"/>
      <c r="C12" s="7" t="s">
        <v>9774</v>
      </c>
    </row>
    <row r="13" ht="22.5" customHeight="1">
      <c r="A13" s="7" t="s">
        <v>9777</v>
      </c>
      <c r="B13" s="49"/>
      <c r="C13" s="7" t="s">
        <v>9779</v>
      </c>
    </row>
    <row r="14" ht="22.5" customHeight="1">
      <c r="A14" s="7" t="s">
        <v>9782</v>
      </c>
      <c r="B14" s="49"/>
      <c r="C14" s="7" t="s">
        <v>9784</v>
      </c>
    </row>
    <row r="15" ht="22.5" customHeight="1">
      <c r="A15" s="7" t="s">
        <v>9787</v>
      </c>
      <c r="B15" s="49"/>
      <c r="C15" s="7" t="s">
        <v>9789</v>
      </c>
    </row>
    <row r="16" ht="22.5" customHeight="1">
      <c r="A16" s="7" t="s">
        <v>9791</v>
      </c>
      <c r="B16" s="49"/>
      <c r="C16" s="7" t="s">
        <v>9793</v>
      </c>
    </row>
    <row r="17" ht="22.5" customHeight="1">
      <c r="A17" s="7" t="s">
        <v>9797</v>
      </c>
      <c r="B17" s="49"/>
      <c r="C17" s="7" t="s">
        <v>9800</v>
      </c>
    </row>
    <row r="18" ht="22.5" customHeight="1">
      <c r="A18" s="7" t="s">
        <v>9801</v>
      </c>
      <c r="B18" s="49"/>
      <c r="C18" s="7" t="s">
        <v>9803</v>
      </c>
    </row>
    <row r="19" ht="22.5" customHeight="1">
      <c r="A19" s="7" t="s">
        <v>9805</v>
      </c>
      <c r="B19" s="49"/>
      <c r="C19" s="7"/>
    </row>
    <row r="20" ht="22.5" customHeight="1">
      <c r="A20" s="7" t="s">
        <v>9808</v>
      </c>
      <c r="B20" s="49"/>
      <c r="C20" s="7"/>
    </row>
    <row r="21" ht="22.5" customHeight="1">
      <c r="A21" s="7" t="s">
        <v>51</v>
      </c>
      <c r="B21" s="49"/>
      <c r="C21" s="7"/>
    </row>
  </sheetData>
  <dataValidations>
    <dataValidation type="list" allowBlank="1" sqref="B2:B21">
      <formula1>#REF!</formula1>
    </dataValidation>
  </dataValidations>
  <drawing r:id="rId1"/>
  <tableParts count="1">
    <tablePart r:id="rId3"/>
  </tableParts>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2" max="2" width="30.0"/>
    <col customWidth="1" min="3" max="3" width="17.0"/>
    <col customWidth="1" min="7" max="7" width="23.88"/>
    <col customWidth="1" min="8" max="9" width="22.0"/>
    <col customWidth="1" min="10" max="13" width="17.63"/>
  </cols>
  <sheetData>
    <row r="1" ht="22.5" customHeight="1">
      <c r="A1" s="58" t="s">
        <v>9776</v>
      </c>
      <c r="B1" s="58" t="s">
        <v>2152</v>
      </c>
      <c r="C1" s="58" t="s">
        <v>9780</v>
      </c>
      <c r="D1" s="58" t="s">
        <v>2155</v>
      </c>
      <c r="E1" s="58" t="s">
        <v>2156</v>
      </c>
      <c r="F1" s="58" t="s">
        <v>9781</v>
      </c>
      <c r="G1" s="59" t="s">
        <v>9783</v>
      </c>
      <c r="H1" s="59" t="s">
        <v>9785</v>
      </c>
      <c r="I1" s="59" t="s">
        <v>9786</v>
      </c>
      <c r="J1" s="302" t="s">
        <v>139</v>
      </c>
      <c r="K1" s="302" t="s">
        <v>175</v>
      </c>
      <c r="L1" s="302" t="s">
        <v>274</v>
      </c>
      <c r="M1" s="302" t="s">
        <v>357</v>
      </c>
    </row>
    <row r="2" ht="22.5" customHeight="1">
      <c r="A2" s="7" t="s">
        <v>10</v>
      </c>
      <c r="B2" s="7" t="s">
        <v>9792</v>
      </c>
      <c r="C2" s="7" t="s">
        <v>9794</v>
      </c>
      <c r="D2" s="7" t="s">
        <v>9795</v>
      </c>
      <c r="E2" s="7" t="s">
        <v>9796</v>
      </c>
      <c r="F2" s="7" t="s">
        <v>2554</v>
      </c>
      <c r="G2" s="48"/>
      <c r="H2" s="47" t="s">
        <v>9802</v>
      </c>
      <c r="I2" s="47"/>
      <c r="J2" s="303" t="s">
        <v>2185</v>
      </c>
      <c r="K2" s="303" t="s">
        <v>2185</v>
      </c>
      <c r="L2" s="303" t="s">
        <v>2185</v>
      </c>
      <c r="M2" s="303" t="s">
        <v>2185</v>
      </c>
    </row>
    <row r="3" ht="22.5" customHeight="1">
      <c r="A3" s="7" t="s">
        <v>12</v>
      </c>
      <c r="B3" s="7" t="s">
        <v>9812</v>
      </c>
      <c r="C3" s="7" t="s">
        <v>9813</v>
      </c>
      <c r="D3" s="7" t="s">
        <v>9815</v>
      </c>
      <c r="E3" s="7" t="s">
        <v>9816</v>
      </c>
      <c r="F3" s="7" t="s">
        <v>9817</v>
      </c>
      <c r="G3" s="48"/>
      <c r="H3" s="48"/>
      <c r="I3" s="48"/>
      <c r="J3" s="303" t="s">
        <v>2185</v>
      </c>
      <c r="K3" s="303" t="s">
        <v>2185</v>
      </c>
      <c r="L3" s="304"/>
      <c r="M3" s="304"/>
    </row>
    <row r="4" ht="22.5" customHeight="1">
      <c r="A4" s="7" t="s">
        <v>13</v>
      </c>
      <c r="B4" s="7" t="s">
        <v>9826</v>
      </c>
      <c r="C4" s="7" t="s">
        <v>9827</v>
      </c>
      <c r="D4" s="7" t="s">
        <v>9828</v>
      </c>
      <c r="E4" s="7" t="s">
        <v>9829</v>
      </c>
      <c r="F4" s="7" t="s">
        <v>9830</v>
      </c>
      <c r="G4" s="48"/>
      <c r="H4" s="48"/>
      <c r="I4" s="48"/>
      <c r="J4" s="303" t="s">
        <v>2185</v>
      </c>
      <c r="K4" s="304"/>
      <c r="L4" s="304"/>
      <c r="M4" s="304"/>
    </row>
    <row r="5" ht="22.5" customHeight="1">
      <c r="A5" s="7" t="s">
        <v>14</v>
      </c>
      <c r="B5" s="7" t="s">
        <v>9847</v>
      </c>
      <c r="C5" s="7" t="s">
        <v>9848</v>
      </c>
      <c r="D5" s="7" t="s">
        <v>9849</v>
      </c>
      <c r="E5" s="7" t="s">
        <v>9851</v>
      </c>
      <c r="F5" s="7" t="s">
        <v>9853</v>
      </c>
      <c r="G5" s="48"/>
      <c r="H5" s="48"/>
      <c r="I5" s="48"/>
      <c r="J5" s="303" t="s">
        <v>2185</v>
      </c>
      <c r="K5" s="303" t="s">
        <v>2185</v>
      </c>
      <c r="L5" s="303" t="s">
        <v>2185</v>
      </c>
      <c r="M5" s="303" t="s">
        <v>2185</v>
      </c>
    </row>
    <row r="6" ht="22.5" customHeight="1">
      <c r="A6" s="7" t="s">
        <v>15</v>
      </c>
      <c r="B6" s="7" t="s">
        <v>9862</v>
      </c>
      <c r="C6" s="7" t="s">
        <v>9862</v>
      </c>
      <c r="D6" s="7" t="s">
        <v>9864</v>
      </c>
      <c r="E6" s="7" t="s">
        <v>9865</v>
      </c>
      <c r="F6" s="7" t="s">
        <v>9867</v>
      </c>
      <c r="G6" s="48"/>
      <c r="H6" s="48"/>
      <c r="I6" s="48"/>
      <c r="J6" s="303" t="s">
        <v>2662</v>
      </c>
      <c r="K6" s="303"/>
      <c r="L6" s="303"/>
      <c r="M6" s="303"/>
    </row>
    <row r="7" ht="22.5" customHeight="1">
      <c r="A7" s="7" t="s">
        <v>16</v>
      </c>
      <c r="B7" s="7" t="s">
        <v>9872</v>
      </c>
      <c r="C7" s="7" t="s">
        <v>9874</v>
      </c>
      <c r="D7" s="7" t="s">
        <v>9876</v>
      </c>
      <c r="E7" s="7" t="s">
        <v>9878</v>
      </c>
      <c r="F7" s="7" t="s">
        <v>9879</v>
      </c>
      <c r="G7" s="48"/>
      <c r="H7" s="48"/>
      <c r="I7" s="48"/>
      <c r="J7" s="303" t="s">
        <v>2662</v>
      </c>
      <c r="K7" s="303" t="s">
        <v>2662</v>
      </c>
      <c r="L7" s="303" t="s">
        <v>2662</v>
      </c>
      <c r="M7" s="303" t="s">
        <v>2662</v>
      </c>
    </row>
    <row r="8" ht="22.5" customHeight="1">
      <c r="A8" s="7" t="s">
        <v>17</v>
      </c>
      <c r="B8" s="7" t="s">
        <v>9887</v>
      </c>
      <c r="C8" s="7" t="s">
        <v>9887</v>
      </c>
      <c r="D8" s="7" t="s">
        <v>9889</v>
      </c>
      <c r="E8" s="7" t="s">
        <v>9891</v>
      </c>
      <c r="F8" s="7" t="s">
        <v>9879</v>
      </c>
      <c r="G8" s="48"/>
      <c r="H8" s="48"/>
      <c r="I8" s="48"/>
      <c r="J8" s="303" t="s">
        <v>2320</v>
      </c>
      <c r="K8" s="303" t="s">
        <v>2320</v>
      </c>
      <c r="L8" s="303" t="s">
        <v>2320</v>
      </c>
      <c r="M8" s="303" t="s">
        <v>2320</v>
      </c>
    </row>
    <row r="9" ht="22.5" customHeight="1">
      <c r="A9" s="7" t="s">
        <v>18</v>
      </c>
      <c r="B9" s="7" t="s">
        <v>9895</v>
      </c>
      <c r="C9" s="7" t="s">
        <v>9895</v>
      </c>
      <c r="D9" s="7" t="s">
        <v>9897</v>
      </c>
      <c r="E9" s="7" t="s">
        <v>9898</v>
      </c>
      <c r="F9" s="7" t="s">
        <v>9899</v>
      </c>
      <c r="G9" s="48"/>
      <c r="H9" s="48"/>
      <c r="I9" s="48"/>
      <c r="J9" s="303" t="s">
        <v>2320</v>
      </c>
      <c r="K9" s="303" t="s">
        <v>2320</v>
      </c>
      <c r="L9" s="303" t="s">
        <v>2320</v>
      </c>
      <c r="M9" s="303" t="s">
        <v>2320</v>
      </c>
    </row>
    <row r="10" ht="22.5" customHeight="1">
      <c r="A10" s="7" t="s">
        <v>19</v>
      </c>
      <c r="B10" s="7" t="s">
        <v>9903</v>
      </c>
      <c r="C10" s="7" t="s">
        <v>9903</v>
      </c>
      <c r="D10" s="7" t="s">
        <v>9905</v>
      </c>
      <c r="E10" s="7" t="s">
        <v>9906</v>
      </c>
      <c r="F10" s="7" t="s">
        <v>9908</v>
      </c>
      <c r="G10" s="48"/>
      <c r="H10" s="48"/>
      <c r="I10" s="48"/>
      <c r="J10" s="303" t="s">
        <v>2185</v>
      </c>
      <c r="K10" s="303" t="s">
        <v>2185</v>
      </c>
      <c r="L10" s="303" t="s">
        <v>2185</v>
      </c>
      <c r="M10" s="303" t="s">
        <v>2185</v>
      </c>
    </row>
    <row r="11" ht="22.5" customHeight="1">
      <c r="A11" s="7" t="s">
        <v>20</v>
      </c>
      <c r="B11" s="7" t="s">
        <v>9914</v>
      </c>
      <c r="C11" s="7" t="s">
        <v>9914</v>
      </c>
      <c r="D11" s="7" t="s">
        <v>9915</v>
      </c>
      <c r="E11" s="7" t="s">
        <v>9917</v>
      </c>
      <c r="F11" s="7" t="s">
        <v>9918</v>
      </c>
      <c r="G11" s="48"/>
      <c r="H11" s="48"/>
      <c r="I11" s="48"/>
      <c r="J11" s="303" t="s">
        <v>2320</v>
      </c>
      <c r="K11" s="303" t="s">
        <v>2185</v>
      </c>
      <c r="L11" s="303" t="s">
        <v>2185</v>
      </c>
      <c r="M11" s="303" t="s">
        <v>2185</v>
      </c>
    </row>
    <row r="12" ht="22.5" customHeight="1">
      <c r="A12" s="7" t="s">
        <v>21</v>
      </c>
      <c r="B12" s="7" t="s">
        <v>9927</v>
      </c>
      <c r="C12" s="7" t="s">
        <v>9927</v>
      </c>
      <c r="D12" s="7" t="s">
        <v>9928</v>
      </c>
      <c r="E12" s="7" t="s">
        <v>9929</v>
      </c>
      <c r="F12" s="7" t="s">
        <v>9930</v>
      </c>
      <c r="G12" s="48"/>
      <c r="H12" s="48"/>
      <c r="I12" s="48"/>
      <c r="J12" s="303"/>
      <c r="K12" s="304"/>
      <c r="L12" s="303" t="s">
        <v>2185</v>
      </c>
      <c r="M12" s="304"/>
    </row>
    <row r="13" ht="22.5" customHeight="1">
      <c r="A13" s="7" t="s">
        <v>22</v>
      </c>
      <c r="B13" s="7" t="s">
        <v>9933</v>
      </c>
      <c r="C13" s="7" t="s">
        <v>9934</v>
      </c>
      <c r="D13" s="7" t="s">
        <v>9935</v>
      </c>
      <c r="E13" s="7" t="s">
        <v>9936</v>
      </c>
      <c r="F13" s="7" t="s">
        <v>9937</v>
      </c>
      <c r="G13" s="48"/>
      <c r="H13" s="48"/>
      <c r="I13" s="48"/>
      <c r="J13" s="303" t="s">
        <v>2185</v>
      </c>
      <c r="K13" s="303" t="s">
        <v>2185</v>
      </c>
      <c r="L13" s="303" t="s">
        <v>2185</v>
      </c>
      <c r="M13" s="303" t="s">
        <v>2185</v>
      </c>
    </row>
    <row r="14" ht="22.5" customHeight="1">
      <c r="A14" s="7" t="s">
        <v>23</v>
      </c>
      <c r="B14" s="7" t="s">
        <v>9940</v>
      </c>
      <c r="C14" s="7" t="s">
        <v>9941</v>
      </c>
      <c r="D14" s="7" t="s">
        <v>9943</v>
      </c>
      <c r="E14" s="7" t="s">
        <v>9944</v>
      </c>
      <c r="F14" s="7" t="s">
        <v>9945</v>
      </c>
      <c r="G14" s="48"/>
      <c r="H14" s="48"/>
      <c r="I14" s="48"/>
      <c r="J14" s="303"/>
      <c r="K14" s="303" t="s">
        <v>2185</v>
      </c>
      <c r="L14" s="303" t="s">
        <v>2185</v>
      </c>
      <c r="M14" s="304"/>
    </row>
    <row r="15" ht="22.5" customHeight="1">
      <c r="A15" s="7" t="s">
        <v>24</v>
      </c>
      <c r="B15" s="7" t="s">
        <v>9952</v>
      </c>
      <c r="C15" s="7" t="s">
        <v>9953</v>
      </c>
      <c r="D15" s="7" t="s">
        <v>9955</v>
      </c>
      <c r="E15" s="7" t="s">
        <v>9849</v>
      </c>
      <c r="F15" s="7" t="s">
        <v>9945</v>
      </c>
      <c r="G15" s="48"/>
      <c r="H15" s="48"/>
      <c r="I15" s="48"/>
      <c r="J15" s="303" t="s">
        <v>2320</v>
      </c>
      <c r="K15" s="304"/>
      <c r="L15" s="304"/>
      <c r="M15" s="304"/>
    </row>
    <row r="16" ht="22.5" customHeight="1">
      <c r="A16" s="7" t="s">
        <v>25</v>
      </c>
      <c r="B16" s="7" t="s">
        <v>9965</v>
      </c>
      <c r="C16" s="7" t="s">
        <v>9966</v>
      </c>
      <c r="D16" s="7" t="s">
        <v>9967</v>
      </c>
      <c r="E16" s="7" t="s">
        <v>9968</v>
      </c>
      <c r="F16" s="7" t="s">
        <v>9969</v>
      </c>
      <c r="G16" s="48"/>
      <c r="H16" s="48"/>
      <c r="I16" s="48"/>
      <c r="J16" s="303"/>
      <c r="K16" s="304"/>
      <c r="L16" s="304"/>
      <c r="M16" s="303" t="s">
        <v>2320</v>
      </c>
    </row>
    <row r="17" ht="22.5" customHeight="1">
      <c r="A17" s="7" t="s">
        <v>26</v>
      </c>
      <c r="B17" s="7" t="s">
        <v>9977</v>
      </c>
      <c r="C17" s="7" t="s">
        <v>9978</v>
      </c>
      <c r="D17" s="7" t="s">
        <v>9979</v>
      </c>
      <c r="E17" s="7" t="s">
        <v>9980</v>
      </c>
      <c r="F17" s="7" t="s">
        <v>9981</v>
      </c>
      <c r="G17" s="48"/>
      <c r="H17" s="48"/>
      <c r="I17" s="48"/>
      <c r="J17" s="303" t="s">
        <v>2185</v>
      </c>
      <c r="K17" s="303" t="s">
        <v>2185</v>
      </c>
      <c r="L17" s="303" t="s">
        <v>2185</v>
      </c>
      <c r="M17" s="303" t="s">
        <v>2185</v>
      </c>
    </row>
    <row r="18" ht="22.5" customHeight="1">
      <c r="A18" s="7" t="s">
        <v>27</v>
      </c>
      <c r="B18" s="7" t="s">
        <v>9989</v>
      </c>
      <c r="C18" s="7" t="s">
        <v>9990</v>
      </c>
      <c r="D18" s="7" t="s">
        <v>9991</v>
      </c>
      <c r="E18" s="7" t="s">
        <v>9992</v>
      </c>
      <c r="F18" s="7" t="s">
        <v>9994</v>
      </c>
      <c r="G18" s="48"/>
      <c r="H18" s="48"/>
      <c r="I18" s="48"/>
      <c r="J18" s="303"/>
      <c r="K18" s="304"/>
      <c r="L18" s="304"/>
      <c r="M18" s="303" t="s">
        <v>2185</v>
      </c>
    </row>
    <row r="19" ht="22.5" customHeight="1">
      <c r="A19" s="7" t="s">
        <v>28</v>
      </c>
      <c r="B19" s="7" t="s">
        <v>10004</v>
      </c>
      <c r="C19" s="7" t="s">
        <v>10005</v>
      </c>
      <c r="D19" s="7" t="s">
        <v>10006</v>
      </c>
      <c r="E19" s="7" t="s">
        <v>10007</v>
      </c>
      <c r="F19" s="7" t="s">
        <v>9830</v>
      </c>
      <c r="G19" s="48"/>
      <c r="H19" s="48"/>
      <c r="I19" s="48"/>
      <c r="J19" s="303" t="s">
        <v>2320</v>
      </c>
      <c r="K19" s="303" t="s">
        <v>2320</v>
      </c>
      <c r="L19" s="303" t="s">
        <v>2320</v>
      </c>
      <c r="M19" s="303" t="s">
        <v>2320</v>
      </c>
    </row>
    <row r="20" ht="22.5" customHeight="1">
      <c r="A20" s="7" t="s">
        <v>29</v>
      </c>
      <c r="B20" s="7" t="s">
        <v>10020</v>
      </c>
      <c r="C20" s="7" t="s">
        <v>10023</v>
      </c>
      <c r="D20" s="7" t="s">
        <v>10024</v>
      </c>
      <c r="E20" s="7" t="s">
        <v>10025</v>
      </c>
      <c r="F20" s="7" t="s">
        <v>10027</v>
      </c>
      <c r="G20" s="48"/>
      <c r="H20" s="48"/>
      <c r="I20" s="48"/>
      <c r="J20" s="303" t="s">
        <v>2185</v>
      </c>
      <c r="K20" s="303" t="s">
        <v>2185</v>
      </c>
      <c r="L20" s="303" t="s">
        <v>2185</v>
      </c>
      <c r="M20" s="303" t="s">
        <v>2185</v>
      </c>
    </row>
    <row r="21" ht="22.5" customHeight="1">
      <c r="A21" s="7" t="s">
        <v>30</v>
      </c>
      <c r="B21" s="7" t="s">
        <v>10035</v>
      </c>
      <c r="C21" s="7" t="s">
        <v>10037</v>
      </c>
      <c r="D21" s="7" t="s">
        <v>10039</v>
      </c>
      <c r="E21" s="7" t="s">
        <v>10040</v>
      </c>
      <c r="F21" s="7" t="s">
        <v>10042</v>
      </c>
      <c r="G21" s="48"/>
      <c r="H21" s="48"/>
      <c r="I21" s="48"/>
      <c r="J21" s="303"/>
      <c r="K21" s="304"/>
      <c r="L21" s="304"/>
      <c r="M21" s="303"/>
    </row>
    <row r="22" ht="22.5" customHeight="1">
      <c r="A22" s="7" t="s">
        <v>31</v>
      </c>
      <c r="B22" s="7" t="s">
        <v>10050</v>
      </c>
      <c r="C22" s="7" t="s">
        <v>10050</v>
      </c>
      <c r="D22" s="7" t="s">
        <v>10051</v>
      </c>
      <c r="E22" s="7" t="s">
        <v>10053</v>
      </c>
      <c r="F22" s="7" t="s">
        <v>10054</v>
      </c>
      <c r="G22" s="48"/>
      <c r="H22" s="48"/>
      <c r="I22" s="48"/>
      <c r="J22" s="303"/>
      <c r="K22" s="304"/>
      <c r="L22" s="304"/>
      <c r="M22" s="304"/>
    </row>
    <row r="23" ht="22.5" customHeight="1">
      <c r="G23" s="48"/>
      <c r="H23" s="48"/>
      <c r="I23" s="48"/>
      <c r="J23" s="304"/>
      <c r="K23" s="304"/>
      <c r="L23" s="304"/>
      <c r="M23" s="304"/>
    </row>
    <row r="24" ht="22.5" customHeight="1">
      <c r="G24" s="48"/>
      <c r="H24" s="48"/>
      <c r="I24" s="48"/>
      <c r="J24" s="304"/>
      <c r="K24" s="304"/>
      <c r="L24" s="304"/>
      <c r="M24" s="304"/>
    </row>
    <row r="25" ht="22.5" customHeight="1">
      <c r="G25" s="48"/>
      <c r="H25" s="48"/>
      <c r="I25" s="48"/>
      <c r="J25" s="304"/>
      <c r="K25" s="304"/>
      <c r="L25" s="304"/>
      <c r="M25" s="304"/>
    </row>
    <row r="26" ht="22.5" customHeight="1">
      <c r="G26" s="48"/>
      <c r="H26" s="48"/>
      <c r="I26" s="48"/>
      <c r="J26" s="304"/>
      <c r="K26" s="304"/>
      <c r="L26" s="304"/>
      <c r="M26" s="304"/>
    </row>
    <row r="27" ht="22.5" customHeight="1">
      <c r="G27" s="48"/>
      <c r="H27" s="48"/>
      <c r="I27" s="48"/>
      <c r="J27" s="304"/>
      <c r="K27" s="304"/>
      <c r="L27" s="304"/>
      <c r="M27" s="304"/>
    </row>
    <row r="28" ht="22.5" customHeight="1">
      <c r="G28" s="48"/>
      <c r="H28" s="48"/>
      <c r="I28" s="48"/>
      <c r="J28" s="304"/>
      <c r="K28" s="304"/>
      <c r="L28" s="304"/>
      <c r="M28" s="304"/>
    </row>
    <row r="29" ht="22.5" customHeight="1">
      <c r="G29" s="48"/>
      <c r="H29" s="48"/>
      <c r="I29" s="48"/>
      <c r="J29" s="304"/>
      <c r="K29" s="304"/>
      <c r="L29" s="304"/>
      <c r="M29" s="304"/>
    </row>
    <row r="30" ht="22.5" customHeight="1">
      <c r="G30" s="48"/>
      <c r="H30" s="48"/>
      <c r="I30" s="48"/>
      <c r="J30" s="304"/>
      <c r="K30" s="304"/>
      <c r="L30" s="304"/>
      <c r="M30" s="304"/>
    </row>
    <row r="31" ht="22.5" customHeight="1">
      <c r="G31" s="48"/>
      <c r="H31" s="48"/>
      <c r="I31" s="48"/>
      <c r="J31" s="304"/>
      <c r="K31" s="304"/>
      <c r="L31" s="304"/>
      <c r="M31" s="304"/>
    </row>
    <row r="32" ht="22.5" customHeight="1">
      <c r="G32" s="48"/>
      <c r="H32" s="48"/>
      <c r="I32" s="48"/>
      <c r="J32" s="304"/>
      <c r="K32" s="304"/>
      <c r="L32" s="304"/>
      <c r="M32" s="304"/>
    </row>
    <row r="33" ht="22.5" customHeight="1">
      <c r="G33" s="48"/>
      <c r="H33" s="48"/>
      <c r="I33" s="48"/>
      <c r="J33" s="304"/>
      <c r="K33" s="304"/>
      <c r="L33" s="304"/>
      <c r="M33" s="304"/>
    </row>
    <row r="34" ht="22.5" customHeight="1">
      <c r="G34" s="48"/>
      <c r="H34" s="48"/>
      <c r="I34" s="48"/>
      <c r="J34" s="304"/>
      <c r="K34" s="304"/>
      <c r="L34" s="304"/>
      <c r="M34" s="304"/>
    </row>
    <row r="35" ht="22.5" customHeight="1">
      <c r="G35" s="48"/>
      <c r="H35" s="48"/>
      <c r="I35" s="48"/>
      <c r="J35" s="304"/>
      <c r="K35" s="304"/>
      <c r="L35" s="304"/>
      <c r="M35" s="304"/>
    </row>
    <row r="36" ht="22.5" customHeight="1">
      <c r="G36" s="48"/>
      <c r="H36" s="48"/>
      <c r="I36" s="48"/>
      <c r="J36" s="304"/>
      <c r="K36" s="304"/>
      <c r="L36" s="304"/>
      <c r="M36" s="304"/>
    </row>
    <row r="37" ht="22.5" customHeight="1">
      <c r="G37" s="48"/>
      <c r="H37" s="48"/>
      <c r="I37" s="48"/>
      <c r="J37" s="304"/>
      <c r="K37" s="304"/>
      <c r="L37" s="304"/>
      <c r="M37" s="304"/>
    </row>
    <row r="38" ht="22.5" customHeight="1">
      <c r="G38" s="48"/>
      <c r="H38" s="48"/>
      <c r="I38" s="48"/>
      <c r="J38" s="304"/>
      <c r="K38" s="304"/>
      <c r="L38" s="304"/>
      <c r="M38" s="304"/>
    </row>
    <row r="39" ht="22.5" customHeight="1">
      <c r="G39" s="48"/>
      <c r="H39" s="48"/>
      <c r="I39" s="48"/>
      <c r="J39" s="304"/>
      <c r="K39" s="304"/>
      <c r="L39" s="304"/>
      <c r="M39" s="304"/>
    </row>
    <row r="40" ht="22.5" customHeight="1">
      <c r="G40" s="48"/>
      <c r="H40" s="48"/>
      <c r="I40" s="48"/>
      <c r="J40" s="304"/>
      <c r="K40" s="304"/>
      <c r="L40" s="304"/>
      <c r="M40" s="304"/>
    </row>
    <row r="41" ht="22.5" customHeight="1">
      <c r="G41" s="48"/>
      <c r="H41" s="48"/>
      <c r="I41" s="48"/>
      <c r="J41" s="304"/>
      <c r="K41" s="304"/>
      <c r="L41" s="304"/>
      <c r="M41" s="304"/>
    </row>
    <row r="42" ht="22.5" customHeight="1">
      <c r="G42" s="48"/>
      <c r="H42" s="48"/>
      <c r="I42" s="48"/>
      <c r="J42" s="304"/>
      <c r="K42" s="304"/>
      <c r="L42" s="304"/>
      <c r="M42" s="304"/>
    </row>
    <row r="43" ht="22.5" customHeight="1">
      <c r="G43" s="48"/>
      <c r="H43" s="48"/>
      <c r="I43" s="48"/>
      <c r="J43" s="304"/>
      <c r="K43" s="304"/>
      <c r="L43" s="304"/>
      <c r="M43" s="304"/>
    </row>
    <row r="44" ht="22.5" customHeight="1">
      <c r="G44" s="48"/>
      <c r="H44" s="48"/>
      <c r="I44" s="48"/>
      <c r="J44" s="304"/>
      <c r="K44" s="304"/>
      <c r="L44" s="304"/>
      <c r="M44" s="304"/>
    </row>
    <row r="45" ht="22.5" customHeight="1">
      <c r="G45" s="48"/>
      <c r="H45" s="48"/>
      <c r="I45" s="48"/>
      <c r="J45" s="304"/>
      <c r="K45" s="304"/>
      <c r="L45" s="304"/>
      <c r="M45" s="304"/>
    </row>
    <row r="46" ht="22.5" customHeight="1">
      <c r="G46" s="48"/>
      <c r="H46" s="48"/>
      <c r="I46" s="48"/>
      <c r="J46" s="304"/>
      <c r="K46" s="304"/>
      <c r="L46" s="304"/>
      <c r="M46" s="304"/>
    </row>
    <row r="47" ht="22.5" customHeight="1">
      <c r="G47" s="48"/>
      <c r="H47" s="48"/>
      <c r="I47" s="48"/>
      <c r="J47" s="304"/>
      <c r="K47" s="304"/>
      <c r="L47" s="304"/>
      <c r="M47" s="304"/>
    </row>
    <row r="48" ht="22.5" customHeight="1">
      <c r="G48" s="48"/>
      <c r="H48" s="48"/>
      <c r="I48" s="48"/>
      <c r="J48" s="304"/>
      <c r="K48" s="304"/>
      <c r="L48" s="304"/>
      <c r="M48" s="304"/>
    </row>
    <row r="49" ht="22.5" customHeight="1">
      <c r="G49" s="48"/>
      <c r="H49" s="48"/>
      <c r="I49" s="48"/>
      <c r="J49" s="304"/>
      <c r="K49" s="304"/>
      <c r="L49" s="304"/>
      <c r="M49" s="304"/>
    </row>
    <row r="50" ht="22.5" customHeight="1">
      <c r="G50" s="48"/>
      <c r="H50" s="48"/>
      <c r="I50" s="48"/>
      <c r="J50" s="304"/>
      <c r="K50" s="304"/>
      <c r="L50" s="304"/>
      <c r="M50" s="304"/>
    </row>
    <row r="51" ht="22.5" customHeight="1">
      <c r="G51" s="48"/>
      <c r="H51" s="48"/>
      <c r="I51" s="48"/>
      <c r="J51" s="304"/>
      <c r="K51" s="304"/>
      <c r="L51" s="304"/>
      <c r="M51" s="304"/>
    </row>
    <row r="52" ht="22.5" customHeight="1">
      <c r="G52" s="48"/>
      <c r="H52" s="48"/>
      <c r="I52" s="48"/>
      <c r="J52" s="304"/>
      <c r="K52" s="304"/>
      <c r="L52" s="304"/>
      <c r="M52" s="304"/>
    </row>
    <row r="53" ht="22.5" customHeight="1">
      <c r="G53" s="48"/>
      <c r="H53" s="48"/>
      <c r="I53" s="48"/>
      <c r="J53" s="304"/>
      <c r="K53" s="304"/>
      <c r="L53" s="304"/>
      <c r="M53" s="304"/>
    </row>
    <row r="54" ht="22.5" customHeight="1">
      <c r="G54" s="48"/>
      <c r="H54" s="48"/>
      <c r="I54" s="48"/>
      <c r="J54" s="304"/>
      <c r="K54" s="304"/>
      <c r="L54" s="304"/>
      <c r="M54" s="304"/>
    </row>
    <row r="55" ht="22.5" customHeight="1">
      <c r="G55" s="48"/>
      <c r="H55" s="48"/>
      <c r="I55" s="48"/>
      <c r="J55" s="304"/>
      <c r="K55" s="304"/>
      <c r="L55" s="304"/>
      <c r="M55" s="304"/>
    </row>
    <row r="56" ht="22.5" customHeight="1">
      <c r="G56" s="48"/>
      <c r="H56" s="48"/>
      <c r="I56" s="48"/>
      <c r="J56" s="304"/>
      <c r="K56" s="304"/>
      <c r="L56" s="304"/>
      <c r="M56" s="304"/>
    </row>
    <row r="57" ht="22.5" customHeight="1">
      <c r="G57" s="48"/>
      <c r="H57" s="48"/>
      <c r="I57" s="48"/>
      <c r="J57" s="304"/>
      <c r="K57" s="304"/>
      <c r="L57" s="304"/>
      <c r="M57" s="304"/>
    </row>
    <row r="58" ht="22.5" customHeight="1">
      <c r="G58" s="48"/>
      <c r="H58" s="48"/>
      <c r="I58" s="48"/>
      <c r="J58" s="304"/>
      <c r="K58" s="304"/>
      <c r="L58" s="304"/>
      <c r="M58" s="304"/>
    </row>
    <row r="59" ht="22.5" customHeight="1">
      <c r="G59" s="48"/>
      <c r="H59" s="48"/>
      <c r="I59" s="48"/>
      <c r="J59" s="304"/>
      <c r="K59" s="304"/>
      <c r="L59" s="304"/>
      <c r="M59" s="304"/>
    </row>
    <row r="60" ht="22.5" customHeight="1">
      <c r="G60" s="48"/>
      <c r="H60" s="48"/>
      <c r="I60" s="48"/>
      <c r="J60" s="304"/>
      <c r="K60" s="304"/>
      <c r="L60" s="304"/>
      <c r="M60" s="304"/>
    </row>
    <row r="61" ht="22.5" customHeight="1">
      <c r="G61" s="48"/>
      <c r="H61" s="48"/>
      <c r="I61" s="48"/>
      <c r="J61" s="304"/>
      <c r="K61" s="304"/>
      <c r="L61" s="304"/>
      <c r="M61" s="304"/>
    </row>
    <row r="62" ht="22.5" customHeight="1">
      <c r="G62" s="48"/>
      <c r="H62" s="48"/>
      <c r="I62" s="48"/>
      <c r="J62" s="304"/>
      <c r="K62" s="304"/>
      <c r="L62" s="304"/>
      <c r="M62" s="304"/>
    </row>
    <row r="63" ht="22.5" customHeight="1">
      <c r="G63" s="48"/>
      <c r="H63" s="48"/>
      <c r="I63" s="48"/>
      <c r="J63" s="304"/>
      <c r="K63" s="304"/>
      <c r="L63" s="304"/>
      <c r="M63" s="304"/>
    </row>
    <row r="64" ht="22.5" customHeight="1">
      <c r="G64" s="48"/>
      <c r="H64" s="48"/>
      <c r="I64" s="48"/>
      <c r="J64" s="304"/>
      <c r="K64" s="304"/>
      <c r="L64" s="304"/>
      <c r="M64" s="304"/>
    </row>
    <row r="65" ht="22.5" customHeight="1">
      <c r="G65" s="48"/>
      <c r="H65" s="48"/>
      <c r="I65" s="48"/>
      <c r="J65" s="304"/>
      <c r="K65" s="304"/>
      <c r="L65" s="304"/>
      <c r="M65" s="304"/>
    </row>
    <row r="66" ht="22.5" customHeight="1">
      <c r="G66" s="48"/>
      <c r="H66" s="48"/>
      <c r="I66" s="48"/>
      <c r="J66" s="304"/>
      <c r="K66" s="304"/>
      <c r="L66" s="304"/>
      <c r="M66" s="304"/>
    </row>
    <row r="67" ht="22.5" customHeight="1">
      <c r="G67" s="48"/>
      <c r="H67" s="48"/>
      <c r="I67" s="48"/>
      <c r="J67" s="304"/>
      <c r="K67" s="304"/>
      <c r="L67" s="304"/>
      <c r="M67" s="304"/>
    </row>
    <row r="68" ht="22.5" customHeight="1">
      <c r="G68" s="48"/>
      <c r="H68" s="48"/>
      <c r="I68" s="48"/>
      <c r="J68" s="304"/>
      <c r="K68" s="304"/>
      <c r="L68" s="304"/>
      <c r="M68" s="304"/>
    </row>
    <row r="69" ht="22.5" customHeight="1">
      <c r="G69" s="48"/>
      <c r="H69" s="48"/>
      <c r="I69" s="48"/>
      <c r="J69" s="304"/>
      <c r="K69" s="304"/>
      <c r="L69" s="304"/>
      <c r="M69" s="304"/>
    </row>
    <row r="70" ht="22.5" customHeight="1">
      <c r="G70" s="48"/>
      <c r="H70" s="48"/>
      <c r="I70" s="48"/>
      <c r="J70" s="304"/>
      <c r="K70" s="304"/>
      <c r="L70" s="304"/>
      <c r="M70" s="304"/>
    </row>
    <row r="71" ht="22.5" customHeight="1">
      <c r="G71" s="48"/>
      <c r="H71" s="48"/>
      <c r="I71" s="48"/>
      <c r="J71" s="304"/>
      <c r="K71" s="304"/>
      <c r="L71" s="304"/>
      <c r="M71" s="304"/>
    </row>
    <row r="72" ht="22.5" customHeight="1">
      <c r="G72" s="48"/>
      <c r="H72" s="48"/>
      <c r="I72" s="48"/>
      <c r="J72" s="304"/>
      <c r="K72" s="304"/>
      <c r="L72" s="304"/>
      <c r="M72" s="304"/>
    </row>
    <row r="73" ht="22.5" customHeight="1">
      <c r="G73" s="48"/>
      <c r="H73" s="48"/>
      <c r="I73" s="48"/>
      <c r="J73" s="304"/>
      <c r="K73" s="304"/>
      <c r="L73" s="304"/>
      <c r="M73" s="304"/>
    </row>
    <row r="74" ht="22.5" customHeight="1">
      <c r="G74" s="48"/>
      <c r="H74" s="48"/>
      <c r="I74" s="48"/>
      <c r="J74" s="304"/>
      <c r="K74" s="304"/>
      <c r="L74" s="304"/>
      <c r="M74" s="304"/>
    </row>
    <row r="75" ht="22.5" customHeight="1">
      <c r="G75" s="48"/>
      <c r="H75" s="48"/>
      <c r="I75" s="48"/>
      <c r="J75" s="304"/>
      <c r="K75" s="304"/>
      <c r="L75" s="304"/>
      <c r="M75" s="304"/>
    </row>
    <row r="76" ht="22.5" customHeight="1">
      <c r="G76" s="48"/>
      <c r="H76" s="48"/>
      <c r="I76" s="48"/>
      <c r="J76" s="304"/>
      <c r="K76" s="304"/>
      <c r="L76" s="304"/>
      <c r="M76" s="304"/>
    </row>
    <row r="77" ht="22.5" customHeight="1">
      <c r="G77" s="48"/>
      <c r="H77" s="48"/>
      <c r="I77" s="48"/>
      <c r="J77" s="304"/>
      <c r="K77" s="304"/>
      <c r="L77" s="304"/>
      <c r="M77" s="304"/>
    </row>
    <row r="78" ht="22.5" customHeight="1">
      <c r="G78" s="48"/>
      <c r="H78" s="48"/>
      <c r="I78" s="48"/>
      <c r="J78" s="304"/>
      <c r="K78" s="304"/>
      <c r="L78" s="304"/>
      <c r="M78" s="304"/>
    </row>
    <row r="79" ht="22.5" customHeight="1">
      <c r="G79" s="48"/>
      <c r="H79" s="48"/>
      <c r="I79" s="48"/>
      <c r="J79" s="304"/>
      <c r="K79" s="304"/>
      <c r="L79" s="304"/>
      <c r="M79" s="304"/>
    </row>
    <row r="80" ht="22.5" customHeight="1">
      <c r="G80" s="48"/>
      <c r="H80" s="48"/>
      <c r="I80" s="48"/>
      <c r="J80" s="304"/>
      <c r="K80" s="304"/>
      <c r="L80" s="304"/>
      <c r="M80" s="304"/>
    </row>
    <row r="81" ht="22.5" customHeight="1">
      <c r="G81" s="48"/>
      <c r="H81" s="48"/>
      <c r="I81" s="48"/>
      <c r="J81" s="304"/>
      <c r="K81" s="304"/>
      <c r="L81" s="304"/>
      <c r="M81" s="304"/>
    </row>
    <row r="82" ht="22.5" customHeight="1">
      <c r="G82" s="48"/>
      <c r="H82" s="48"/>
      <c r="I82" s="48"/>
      <c r="J82" s="304"/>
      <c r="K82" s="304"/>
      <c r="L82" s="304"/>
      <c r="M82" s="304"/>
    </row>
    <row r="83" ht="22.5" customHeight="1">
      <c r="G83" s="48"/>
      <c r="H83" s="48"/>
      <c r="I83" s="48"/>
      <c r="J83" s="304"/>
      <c r="K83" s="304"/>
      <c r="L83" s="304"/>
      <c r="M83" s="304"/>
    </row>
    <row r="84" ht="22.5" customHeight="1">
      <c r="G84" s="48"/>
      <c r="H84" s="48"/>
      <c r="I84" s="48"/>
      <c r="J84" s="304"/>
      <c r="K84" s="304"/>
      <c r="L84" s="304"/>
      <c r="M84" s="304"/>
    </row>
    <row r="85" ht="22.5" customHeight="1">
      <c r="G85" s="48"/>
      <c r="H85" s="48"/>
      <c r="I85" s="48"/>
      <c r="J85" s="304"/>
      <c r="K85" s="304"/>
      <c r="L85" s="304"/>
      <c r="M85" s="304"/>
    </row>
    <row r="86" ht="22.5" customHeight="1">
      <c r="G86" s="48"/>
      <c r="H86" s="48"/>
      <c r="I86" s="48"/>
      <c r="J86" s="304"/>
      <c r="K86" s="304"/>
      <c r="L86" s="304"/>
      <c r="M86" s="304"/>
    </row>
    <row r="87" ht="22.5" customHeight="1">
      <c r="G87" s="48"/>
      <c r="H87" s="48"/>
      <c r="I87" s="48"/>
      <c r="J87" s="304"/>
      <c r="K87" s="304"/>
      <c r="L87" s="304"/>
      <c r="M87" s="304"/>
    </row>
    <row r="88" ht="22.5" customHeight="1">
      <c r="G88" s="48"/>
      <c r="H88" s="48"/>
      <c r="I88" s="48"/>
      <c r="J88" s="304"/>
      <c r="K88" s="304"/>
      <c r="L88" s="304"/>
      <c r="M88" s="304"/>
    </row>
    <row r="89" ht="22.5" customHeight="1">
      <c r="G89" s="48"/>
      <c r="H89" s="48"/>
      <c r="I89" s="48"/>
      <c r="J89" s="304"/>
      <c r="K89" s="304"/>
      <c r="L89" s="304"/>
      <c r="M89" s="304"/>
    </row>
    <row r="90" ht="22.5" customHeight="1">
      <c r="G90" s="48"/>
      <c r="H90" s="48"/>
      <c r="I90" s="48"/>
      <c r="J90" s="304"/>
      <c r="K90" s="304"/>
      <c r="L90" s="304"/>
      <c r="M90" s="304"/>
    </row>
    <row r="91" ht="22.5" customHeight="1">
      <c r="G91" s="48"/>
      <c r="H91" s="48"/>
      <c r="I91" s="48"/>
      <c r="J91" s="304"/>
      <c r="K91" s="304"/>
      <c r="L91" s="304"/>
      <c r="M91" s="304"/>
    </row>
    <row r="92" ht="22.5" customHeight="1">
      <c r="G92" s="48"/>
      <c r="H92" s="48"/>
      <c r="I92" s="48"/>
      <c r="J92" s="304"/>
      <c r="K92" s="304"/>
      <c r="L92" s="304"/>
      <c r="M92" s="304"/>
    </row>
    <row r="93" ht="22.5" customHeight="1">
      <c r="G93" s="48"/>
      <c r="H93" s="48"/>
      <c r="I93" s="48"/>
      <c r="J93" s="304"/>
      <c r="K93" s="304"/>
      <c r="L93" s="304"/>
      <c r="M93" s="304"/>
    </row>
    <row r="94" ht="22.5" customHeight="1">
      <c r="G94" s="48"/>
      <c r="H94" s="48"/>
      <c r="I94" s="48"/>
      <c r="J94" s="304"/>
      <c r="K94" s="304"/>
      <c r="L94" s="304"/>
      <c r="M94" s="304"/>
    </row>
    <row r="95" ht="22.5" customHeight="1">
      <c r="G95" s="48"/>
      <c r="H95" s="48"/>
      <c r="I95" s="48"/>
      <c r="J95" s="304"/>
      <c r="K95" s="304"/>
      <c r="L95" s="304"/>
      <c r="M95" s="304"/>
    </row>
    <row r="96" ht="22.5" customHeight="1">
      <c r="G96" s="48"/>
      <c r="H96" s="48"/>
      <c r="I96" s="48"/>
      <c r="J96" s="304"/>
      <c r="K96" s="304"/>
      <c r="L96" s="304"/>
      <c r="M96" s="304"/>
    </row>
    <row r="97" ht="22.5" customHeight="1">
      <c r="G97" s="48"/>
      <c r="H97" s="48"/>
      <c r="I97" s="48"/>
      <c r="J97" s="304"/>
      <c r="K97" s="304"/>
      <c r="L97" s="304"/>
      <c r="M97" s="304"/>
    </row>
    <row r="98" ht="22.5" customHeight="1">
      <c r="A98" s="323"/>
      <c r="B98" s="323"/>
      <c r="C98" s="323"/>
      <c r="D98" s="323"/>
      <c r="E98" s="323"/>
      <c r="F98" s="323"/>
      <c r="G98" s="304"/>
      <c r="H98" s="304"/>
      <c r="I98" s="304"/>
      <c r="J98" s="304"/>
      <c r="K98" s="304"/>
      <c r="L98" s="304"/>
      <c r="M98" s="304"/>
    </row>
    <row r="99" ht="22.5" customHeight="1">
      <c r="A99" s="323"/>
      <c r="B99" s="323"/>
      <c r="C99" s="323"/>
      <c r="D99" s="323"/>
      <c r="E99" s="323"/>
      <c r="F99" s="323"/>
      <c r="G99" s="304"/>
      <c r="H99" s="304"/>
      <c r="I99" s="304"/>
      <c r="J99" s="304"/>
      <c r="K99" s="304"/>
      <c r="L99" s="304"/>
      <c r="M99" s="304"/>
    </row>
    <row r="100" ht="22.5" customHeight="1">
      <c r="A100" s="323"/>
      <c r="B100" s="323"/>
      <c r="C100" s="323"/>
      <c r="D100" s="323"/>
      <c r="E100" s="323"/>
      <c r="F100" s="323"/>
      <c r="G100" s="304"/>
      <c r="H100" s="304"/>
      <c r="I100" s="304"/>
      <c r="J100" s="304"/>
      <c r="K100" s="304"/>
      <c r="L100" s="304"/>
      <c r="M100" s="304"/>
    </row>
    <row r="101" ht="22.5" customHeight="1">
      <c r="A101" s="323"/>
      <c r="B101" s="323"/>
      <c r="C101" s="323"/>
      <c r="D101" s="323"/>
      <c r="E101" s="323"/>
      <c r="F101" s="323"/>
      <c r="G101" s="304"/>
      <c r="H101" s="304"/>
      <c r="I101" s="304"/>
      <c r="J101" s="304"/>
      <c r="K101" s="304"/>
      <c r="L101" s="304"/>
      <c r="M101" s="304"/>
    </row>
    <row r="102" ht="22.5" customHeight="1">
      <c r="A102" s="323"/>
      <c r="B102" s="323"/>
      <c r="C102" s="323"/>
      <c r="D102" s="323"/>
      <c r="E102" s="323"/>
      <c r="F102" s="323"/>
      <c r="G102" s="304"/>
      <c r="H102" s="304"/>
      <c r="I102" s="304"/>
      <c r="J102" s="304"/>
      <c r="K102" s="304"/>
      <c r="L102" s="304"/>
      <c r="M102" s="304"/>
    </row>
    <row r="103" ht="22.5" customHeight="1">
      <c r="A103" s="323"/>
      <c r="B103" s="323"/>
      <c r="C103" s="323"/>
      <c r="D103" s="323"/>
      <c r="E103" s="323"/>
      <c r="F103" s="323"/>
      <c r="G103" s="304"/>
      <c r="H103" s="304"/>
      <c r="I103" s="304"/>
      <c r="J103" s="304"/>
      <c r="K103" s="304"/>
      <c r="L103" s="304"/>
      <c r="M103" s="304"/>
    </row>
    <row r="104" ht="22.5" customHeight="1">
      <c r="A104" s="323"/>
      <c r="B104" s="323"/>
      <c r="C104" s="323"/>
      <c r="D104" s="323"/>
      <c r="E104" s="323"/>
      <c r="F104" s="323"/>
      <c r="G104" s="304"/>
      <c r="H104" s="304"/>
      <c r="I104" s="304"/>
      <c r="J104" s="304"/>
      <c r="K104" s="304"/>
      <c r="L104" s="304"/>
      <c r="M104" s="304"/>
    </row>
    <row r="105" ht="22.5" customHeight="1">
      <c r="A105" s="323"/>
      <c r="B105" s="323"/>
      <c r="C105" s="323"/>
      <c r="D105" s="323"/>
      <c r="E105" s="323"/>
      <c r="F105" s="323"/>
      <c r="G105" s="304"/>
      <c r="H105" s="304"/>
      <c r="I105" s="304"/>
      <c r="J105" s="304"/>
      <c r="K105" s="304"/>
      <c r="L105" s="304"/>
      <c r="M105" s="304"/>
    </row>
    <row r="106" ht="22.5" customHeight="1">
      <c r="A106" s="323"/>
      <c r="B106" s="323"/>
      <c r="C106" s="323"/>
      <c r="D106" s="323"/>
      <c r="E106" s="323"/>
      <c r="F106" s="323"/>
      <c r="G106" s="304"/>
      <c r="H106" s="304"/>
      <c r="I106" s="304"/>
      <c r="J106" s="304"/>
      <c r="K106" s="304"/>
      <c r="L106" s="304"/>
      <c r="M106" s="304"/>
    </row>
    <row r="107" ht="22.5" customHeight="1">
      <c r="A107" s="323"/>
      <c r="B107" s="323"/>
      <c r="C107" s="323"/>
      <c r="D107" s="323"/>
      <c r="E107" s="323"/>
      <c r="F107" s="323"/>
      <c r="G107" s="304"/>
      <c r="H107" s="304"/>
      <c r="I107" s="304"/>
      <c r="J107" s="304"/>
      <c r="K107" s="304"/>
      <c r="L107" s="304"/>
      <c r="M107" s="304"/>
    </row>
    <row r="108" ht="22.5" customHeight="1">
      <c r="A108" s="323"/>
      <c r="B108" s="323"/>
      <c r="C108" s="323"/>
      <c r="D108" s="323"/>
      <c r="E108" s="323"/>
      <c r="F108" s="323"/>
      <c r="G108" s="304"/>
      <c r="H108" s="304"/>
      <c r="I108" s="304"/>
      <c r="J108" s="304"/>
      <c r="K108" s="304"/>
      <c r="L108" s="304"/>
      <c r="M108" s="304"/>
    </row>
    <row r="109" ht="22.5" customHeight="1">
      <c r="A109" s="323"/>
      <c r="B109" s="323"/>
      <c r="C109" s="323"/>
      <c r="D109" s="323"/>
      <c r="E109" s="323"/>
      <c r="F109" s="323"/>
      <c r="G109" s="304"/>
      <c r="H109" s="304"/>
      <c r="I109" s="304"/>
      <c r="J109" s="304"/>
      <c r="K109" s="304"/>
      <c r="L109" s="304"/>
      <c r="M109" s="304"/>
    </row>
    <row r="110" ht="22.5" customHeight="1">
      <c r="A110" s="323"/>
      <c r="B110" s="323"/>
      <c r="C110" s="323"/>
      <c r="D110" s="323"/>
      <c r="E110" s="323"/>
      <c r="F110" s="323"/>
      <c r="G110" s="304"/>
      <c r="H110" s="304"/>
      <c r="I110" s="304"/>
      <c r="J110" s="304"/>
      <c r="K110" s="304"/>
      <c r="L110" s="304"/>
      <c r="M110" s="304"/>
    </row>
    <row r="111" ht="22.5" customHeight="1">
      <c r="A111" s="323"/>
      <c r="B111" s="323"/>
      <c r="C111" s="323"/>
      <c r="D111" s="323"/>
      <c r="E111" s="323"/>
      <c r="F111" s="323"/>
      <c r="G111" s="304"/>
      <c r="H111" s="304"/>
      <c r="I111" s="304"/>
      <c r="J111" s="304"/>
      <c r="K111" s="304"/>
      <c r="L111" s="304"/>
      <c r="M111" s="304"/>
    </row>
    <row r="112" ht="22.5" customHeight="1">
      <c r="A112" s="323"/>
      <c r="B112" s="323"/>
      <c r="C112" s="323"/>
      <c r="D112" s="323"/>
      <c r="E112" s="323"/>
      <c r="F112" s="323"/>
      <c r="G112" s="304"/>
      <c r="H112" s="304"/>
      <c r="I112" s="304"/>
      <c r="J112" s="304"/>
      <c r="K112" s="304"/>
      <c r="L112" s="304"/>
      <c r="M112" s="304"/>
    </row>
    <row r="113" ht="22.5" customHeight="1">
      <c r="A113" s="323"/>
      <c r="B113" s="323"/>
      <c r="C113" s="323"/>
      <c r="D113" s="323"/>
      <c r="E113" s="323"/>
      <c r="F113" s="323"/>
      <c r="G113" s="304"/>
      <c r="H113" s="304"/>
      <c r="I113" s="304"/>
      <c r="J113" s="304"/>
      <c r="K113" s="304"/>
      <c r="L113" s="304"/>
      <c r="M113" s="304"/>
    </row>
    <row r="114" ht="22.5" customHeight="1">
      <c r="A114" s="323"/>
      <c r="B114" s="323"/>
      <c r="C114" s="323"/>
      <c r="D114" s="323"/>
      <c r="E114" s="323"/>
      <c r="F114" s="323"/>
      <c r="G114" s="304"/>
      <c r="H114" s="304"/>
      <c r="I114" s="304"/>
      <c r="J114" s="304"/>
      <c r="K114" s="304"/>
      <c r="L114" s="304"/>
      <c r="M114" s="304"/>
    </row>
    <row r="115" ht="22.5" customHeight="1">
      <c r="A115" s="323"/>
      <c r="B115" s="323"/>
      <c r="C115" s="323"/>
      <c r="D115" s="323"/>
      <c r="E115" s="323"/>
      <c r="F115" s="323"/>
      <c r="G115" s="304"/>
      <c r="H115" s="304"/>
      <c r="I115" s="304"/>
      <c r="J115" s="304"/>
      <c r="K115" s="304"/>
      <c r="L115" s="304"/>
      <c r="M115" s="304"/>
    </row>
    <row r="116" ht="22.5" customHeight="1">
      <c r="A116" s="323"/>
      <c r="B116" s="323"/>
      <c r="C116" s="323"/>
      <c r="D116" s="323"/>
      <c r="E116" s="323"/>
      <c r="F116" s="323"/>
      <c r="G116" s="304"/>
      <c r="H116" s="304"/>
      <c r="I116" s="304"/>
      <c r="J116" s="304"/>
      <c r="K116" s="304"/>
      <c r="L116" s="304"/>
      <c r="M116" s="304"/>
    </row>
    <row r="117" ht="22.5" customHeight="1">
      <c r="A117" s="323"/>
      <c r="B117" s="323"/>
      <c r="C117" s="323"/>
      <c r="D117" s="323"/>
      <c r="E117" s="323"/>
      <c r="F117" s="323"/>
      <c r="G117" s="304"/>
      <c r="H117" s="304"/>
      <c r="I117" s="304"/>
      <c r="J117" s="304"/>
      <c r="K117" s="304"/>
      <c r="L117" s="304"/>
      <c r="M117" s="304"/>
    </row>
    <row r="118" ht="22.5" customHeight="1">
      <c r="A118" s="323"/>
      <c r="B118" s="323"/>
      <c r="C118" s="323"/>
      <c r="D118" s="323"/>
      <c r="E118" s="323"/>
      <c r="F118" s="323"/>
      <c r="G118" s="304"/>
      <c r="H118" s="304"/>
      <c r="I118" s="304"/>
      <c r="J118" s="304"/>
      <c r="K118" s="304"/>
      <c r="L118" s="304"/>
      <c r="M118" s="304"/>
    </row>
    <row r="119" ht="22.5" customHeight="1">
      <c r="A119" s="323"/>
      <c r="B119" s="323"/>
      <c r="C119" s="323"/>
      <c r="D119" s="323"/>
      <c r="E119" s="323"/>
      <c r="F119" s="323"/>
      <c r="G119" s="304"/>
      <c r="H119" s="304"/>
      <c r="I119" s="304"/>
      <c r="J119" s="304"/>
      <c r="K119" s="304"/>
      <c r="L119" s="304"/>
      <c r="M119" s="304"/>
    </row>
    <row r="120" ht="22.5" customHeight="1">
      <c r="A120" s="323"/>
      <c r="B120" s="323"/>
      <c r="C120" s="323"/>
      <c r="D120" s="323"/>
      <c r="E120" s="323"/>
      <c r="F120" s="323"/>
      <c r="G120" s="304"/>
      <c r="H120" s="304"/>
      <c r="I120" s="304"/>
      <c r="J120" s="304"/>
      <c r="K120" s="304"/>
      <c r="L120" s="304"/>
      <c r="M120" s="304"/>
    </row>
    <row r="121" ht="22.5" customHeight="1">
      <c r="A121" s="323"/>
      <c r="B121" s="323"/>
      <c r="C121" s="323"/>
      <c r="D121" s="323"/>
      <c r="E121" s="323"/>
      <c r="F121" s="323"/>
      <c r="G121" s="304"/>
      <c r="H121" s="304"/>
      <c r="I121" s="304"/>
      <c r="J121" s="304"/>
      <c r="K121" s="304"/>
      <c r="L121" s="304"/>
      <c r="M121" s="304"/>
    </row>
    <row r="122" ht="22.5" customHeight="1">
      <c r="A122" s="323"/>
      <c r="B122" s="323"/>
      <c r="C122" s="323"/>
      <c r="D122" s="323"/>
      <c r="E122" s="323"/>
      <c r="F122" s="323"/>
      <c r="G122" s="304"/>
      <c r="H122" s="304"/>
      <c r="I122" s="304"/>
      <c r="J122" s="304"/>
      <c r="K122" s="304"/>
      <c r="L122" s="304"/>
      <c r="M122" s="304"/>
    </row>
    <row r="123" ht="22.5" customHeight="1">
      <c r="A123" s="323"/>
      <c r="B123" s="323"/>
      <c r="C123" s="323"/>
      <c r="D123" s="323"/>
      <c r="E123" s="323"/>
      <c r="F123" s="323"/>
      <c r="G123" s="304"/>
      <c r="H123" s="304"/>
      <c r="I123" s="304"/>
      <c r="J123" s="304"/>
      <c r="K123" s="304"/>
      <c r="L123" s="304"/>
      <c r="M123" s="304"/>
    </row>
    <row r="124" ht="22.5" customHeight="1">
      <c r="A124" s="323"/>
      <c r="B124" s="323"/>
      <c r="C124" s="323"/>
      <c r="D124" s="323"/>
      <c r="E124" s="323"/>
      <c r="F124" s="323"/>
      <c r="G124" s="304"/>
      <c r="H124" s="304"/>
      <c r="I124" s="304"/>
      <c r="J124" s="304"/>
      <c r="K124" s="304"/>
      <c r="L124" s="304"/>
      <c r="M124" s="304"/>
    </row>
    <row r="125" ht="22.5" customHeight="1">
      <c r="A125" s="323"/>
      <c r="B125" s="323"/>
      <c r="C125" s="323"/>
      <c r="D125" s="323"/>
      <c r="E125" s="323"/>
      <c r="F125" s="323"/>
      <c r="G125" s="304"/>
      <c r="H125" s="304"/>
      <c r="I125" s="304"/>
      <c r="J125" s="304"/>
      <c r="K125" s="304"/>
      <c r="L125" s="304"/>
      <c r="M125" s="304"/>
    </row>
    <row r="126" ht="22.5" customHeight="1">
      <c r="A126" s="323"/>
      <c r="B126" s="323"/>
      <c r="C126" s="323"/>
      <c r="D126" s="323"/>
      <c r="E126" s="323"/>
      <c r="F126" s="323"/>
      <c r="G126" s="304"/>
      <c r="H126" s="304"/>
      <c r="I126" s="304"/>
      <c r="J126" s="304"/>
      <c r="K126" s="304"/>
      <c r="L126" s="304"/>
      <c r="M126" s="304"/>
    </row>
    <row r="127" ht="22.5" customHeight="1">
      <c r="A127" s="323"/>
      <c r="B127" s="323"/>
      <c r="C127" s="323"/>
      <c r="D127" s="323"/>
      <c r="E127" s="323"/>
      <c r="F127" s="323"/>
      <c r="G127" s="304"/>
      <c r="H127" s="304"/>
      <c r="I127" s="304"/>
      <c r="J127" s="304"/>
      <c r="K127" s="304"/>
      <c r="L127" s="304"/>
      <c r="M127" s="304"/>
    </row>
    <row r="128" ht="22.5" customHeight="1">
      <c r="A128" s="323"/>
      <c r="B128" s="323"/>
      <c r="C128" s="323"/>
      <c r="D128" s="323"/>
      <c r="E128" s="323"/>
      <c r="F128" s="323"/>
      <c r="G128" s="304"/>
      <c r="H128" s="304"/>
      <c r="I128" s="304"/>
      <c r="J128" s="304"/>
      <c r="K128" s="304"/>
      <c r="L128" s="304"/>
      <c r="M128" s="304"/>
    </row>
    <row r="129" ht="22.5" customHeight="1">
      <c r="A129" s="323"/>
      <c r="B129" s="323"/>
      <c r="C129" s="323"/>
      <c r="D129" s="323"/>
      <c r="E129" s="323"/>
      <c r="F129" s="323"/>
      <c r="G129" s="304"/>
      <c r="H129" s="304"/>
      <c r="I129" s="304"/>
      <c r="J129" s="304"/>
      <c r="K129" s="304"/>
      <c r="L129" s="304"/>
      <c r="M129" s="304"/>
    </row>
    <row r="130" ht="22.5" customHeight="1">
      <c r="A130" s="323"/>
      <c r="B130" s="323"/>
      <c r="C130" s="323"/>
      <c r="D130" s="323"/>
      <c r="E130" s="323"/>
      <c r="F130" s="323"/>
      <c r="G130" s="304"/>
      <c r="H130" s="304"/>
      <c r="I130" s="304"/>
      <c r="J130" s="304"/>
      <c r="K130" s="304"/>
      <c r="L130" s="304"/>
      <c r="M130" s="304"/>
    </row>
    <row r="131" ht="22.5" customHeight="1">
      <c r="A131" s="323"/>
      <c r="B131" s="323"/>
      <c r="C131" s="323"/>
      <c r="D131" s="323"/>
      <c r="E131" s="323"/>
      <c r="F131" s="323"/>
      <c r="G131" s="304"/>
      <c r="H131" s="304"/>
      <c r="I131" s="304"/>
      <c r="J131" s="304"/>
      <c r="K131" s="304"/>
      <c r="L131" s="304"/>
      <c r="M131" s="304"/>
    </row>
    <row r="132" ht="22.5" customHeight="1">
      <c r="A132" s="323"/>
      <c r="B132" s="323"/>
      <c r="C132" s="323"/>
      <c r="D132" s="323"/>
      <c r="E132" s="323"/>
      <c r="F132" s="323"/>
      <c r="G132" s="304"/>
      <c r="H132" s="304"/>
      <c r="I132" s="304"/>
      <c r="J132" s="304"/>
      <c r="K132" s="304"/>
      <c r="L132" s="304"/>
      <c r="M132" s="304"/>
    </row>
    <row r="133" ht="22.5" customHeight="1">
      <c r="A133" s="323"/>
      <c r="B133" s="323"/>
      <c r="C133" s="323"/>
      <c r="D133" s="323"/>
      <c r="E133" s="323"/>
      <c r="F133" s="323"/>
      <c r="G133" s="304"/>
      <c r="H133" s="304"/>
      <c r="I133" s="304"/>
      <c r="J133" s="304"/>
      <c r="K133" s="304"/>
      <c r="L133" s="304"/>
      <c r="M133" s="304"/>
    </row>
    <row r="134" ht="22.5" customHeight="1">
      <c r="A134" s="323"/>
      <c r="B134" s="323"/>
      <c r="C134" s="323"/>
      <c r="D134" s="323"/>
      <c r="E134" s="323"/>
      <c r="F134" s="323"/>
      <c r="G134" s="304"/>
      <c r="H134" s="304"/>
      <c r="I134" s="304"/>
      <c r="J134" s="304"/>
      <c r="K134" s="304"/>
      <c r="L134" s="304"/>
      <c r="M134" s="304"/>
    </row>
    <row r="135" ht="22.5" customHeight="1">
      <c r="A135" s="323"/>
      <c r="B135" s="323"/>
      <c r="C135" s="323"/>
      <c r="D135" s="323"/>
      <c r="E135" s="323"/>
      <c r="F135" s="323"/>
      <c r="G135" s="304"/>
      <c r="H135" s="304"/>
      <c r="I135" s="304"/>
      <c r="J135" s="304"/>
      <c r="K135" s="304"/>
      <c r="L135" s="304"/>
      <c r="M135" s="304"/>
    </row>
    <row r="136" ht="22.5" customHeight="1">
      <c r="A136" s="323"/>
      <c r="B136" s="323"/>
      <c r="C136" s="323"/>
      <c r="D136" s="323"/>
      <c r="E136" s="323"/>
      <c r="F136" s="323"/>
      <c r="G136" s="304"/>
      <c r="H136" s="304"/>
      <c r="I136" s="304"/>
      <c r="J136" s="304"/>
      <c r="K136" s="304"/>
      <c r="L136" s="304"/>
      <c r="M136" s="304"/>
    </row>
    <row r="137" ht="22.5" customHeight="1">
      <c r="A137" s="323"/>
      <c r="B137" s="323"/>
      <c r="C137" s="323"/>
      <c r="D137" s="323"/>
      <c r="E137" s="323"/>
      <c r="F137" s="323"/>
      <c r="G137" s="304"/>
      <c r="H137" s="304"/>
      <c r="I137" s="304"/>
      <c r="J137" s="304"/>
      <c r="K137" s="304"/>
      <c r="L137" s="304"/>
      <c r="M137" s="304"/>
    </row>
    <row r="138" ht="22.5" customHeight="1">
      <c r="A138" s="323"/>
      <c r="B138" s="323"/>
      <c r="C138" s="323"/>
      <c r="D138" s="323"/>
      <c r="E138" s="323"/>
      <c r="F138" s="323"/>
      <c r="G138" s="304"/>
      <c r="H138" s="304"/>
      <c r="I138" s="304"/>
      <c r="J138" s="304"/>
      <c r="K138" s="304"/>
      <c r="L138" s="304"/>
      <c r="M138" s="304"/>
    </row>
    <row r="139" ht="22.5" customHeight="1">
      <c r="A139" s="323"/>
      <c r="B139" s="323"/>
      <c r="C139" s="323"/>
      <c r="D139" s="323"/>
      <c r="E139" s="323"/>
      <c r="F139" s="323"/>
      <c r="G139" s="304"/>
      <c r="H139" s="304"/>
      <c r="I139" s="304"/>
      <c r="J139" s="304"/>
      <c r="K139" s="304"/>
      <c r="L139" s="304"/>
      <c r="M139" s="304"/>
    </row>
    <row r="140" ht="22.5" customHeight="1">
      <c r="A140" s="323"/>
      <c r="B140" s="323"/>
      <c r="C140" s="323"/>
      <c r="D140" s="323"/>
      <c r="E140" s="323"/>
      <c r="F140" s="323"/>
      <c r="G140" s="304"/>
      <c r="H140" s="304"/>
      <c r="I140" s="304"/>
      <c r="J140" s="304"/>
      <c r="K140" s="304"/>
      <c r="L140" s="304"/>
      <c r="M140" s="304"/>
    </row>
    <row r="141" ht="22.5" customHeight="1">
      <c r="A141" s="323"/>
      <c r="B141" s="323"/>
      <c r="C141" s="323"/>
      <c r="D141" s="323"/>
      <c r="E141" s="323"/>
      <c r="F141" s="323"/>
      <c r="G141" s="304"/>
      <c r="H141" s="304"/>
      <c r="I141" s="304"/>
      <c r="J141" s="304"/>
      <c r="K141" s="304"/>
      <c r="L141" s="304"/>
      <c r="M141" s="304"/>
    </row>
    <row r="142" ht="22.5" customHeight="1">
      <c r="A142" s="323"/>
      <c r="B142" s="323"/>
      <c r="C142" s="323"/>
      <c r="D142" s="323"/>
      <c r="E142" s="323"/>
      <c r="F142" s="323"/>
      <c r="G142" s="304"/>
      <c r="H142" s="304"/>
      <c r="I142" s="304"/>
      <c r="J142" s="304"/>
      <c r="K142" s="304"/>
      <c r="L142" s="304"/>
      <c r="M142" s="304"/>
    </row>
    <row r="143" ht="22.5" customHeight="1">
      <c r="A143" s="323"/>
      <c r="B143" s="323"/>
      <c r="C143" s="323"/>
      <c r="D143" s="323"/>
      <c r="E143" s="323"/>
      <c r="F143" s="323"/>
      <c r="G143" s="304"/>
      <c r="H143" s="304"/>
      <c r="I143" s="304"/>
      <c r="J143" s="304"/>
      <c r="K143" s="304"/>
      <c r="L143" s="304"/>
      <c r="M143" s="304"/>
    </row>
  </sheetData>
  <dataValidations>
    <dataValidation type="list" allowBlank="1" sqref="G2:G143">
      <formula1>#REF!</formula1>
    </dataValidation>
    <dataValidation type="list" allowBlank="1" sqref="J2:M143">
      <formula1>"1,2,3,4,5"</formula1>
    </dataValidation>
    <dataValidation type="list" allowBlank="1" sqref="H2:I143">
      <formula1>INDIRIZZI[SIGLA]</formula1>
    </dataValidation>
  </dataValidations>
  <drawing r:id="rId1"/>
  <tableParts count="1">
    <tablePart r:id="rId3"/>
  </tableParts>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25"/>
    <col customWidth="1" min="2" max="2" width="32.0"/>
    <col customWidth="1" min="3" max="3" width="36.75"/>
    <col customWidth="1" min="4" max="4" width="26.88"/>
    <col customWidth="1" min="5" max="5" width="22.75"/>
    <col customWidth="1" min="6" max="6" width="20.13"/>
    <col customWidth="1" min="7" max="7" width="19.13"/>
    <col customWidth="1" min="8" max="8" width="25.13"/>
    <col customWidth="1" min="9" max="9" width="22.63"/>
    <col customWidth="1" min="10" max="13" width="20.0"/>
  </cols>
  <sheetData>
    <row r="1" ht="22.5" customHeight="1">
      <c r="A1" s="305" t="s">
        <v>9822</v>
      </c>
      <c r="B1" s="305" t="s">
        <v>9825</v>
      </c>
      <c r="C1" s="305" t="s">
        <v>1978</v>
      </c>
      <c r="D1" s="305" t="s">
        <v>9833</v>
      </c>
      <c r="E1" s="305" t="s">
        <v>9834</v>
      </c>
      <c r="F1" s="305" t="s">
        <v>9835</v>
      </c>
      <c r="G1" s="305" t="s">
        <v>9838</v>
      </c>
      <c r="H1" s="305" t="s">
        <v>9839</v>
      </c>
      <c r="I1" s="305" t="s">
        <v>9840</v>
      </c>
      <c r="J1" s="305" t="s">
        <v>9841</v>
      </c>
      <c r="K1" s="305" t="s">
        <v>9843</v>
      </c>
      <c r="L1" s="305" t="s">
        <v>9845</v>
      </c>
      <c r="M1" s="305" t="s">
        <v>9846</v>
      </c>
    </row>
    <row r="2" ht="22.5" customHeight="1">
      <c r="A2" s="306" t="b">
        <v>1</v>
      </c>
      <c r="B2" s="307" t="s">
        <v>9854</v>
      </c>
      <c r="C2" s="307" t="s">
        <v>9855</v>
      </c>
      <c r="D2" s="307" t="s">
        <v>9856</v>
      </c>
      <c r="E2" s="307" t="s">
        <v>9857</v>
      </c>
      <c r="F2" s="308" t="s">
        <v>9859</v>
      </c>
      <c r="G2" s="307" t="s">
        <v>9861</v>
      </c>
      <c r="H2" s="307" t="s">
        <v>9863</v>
      </c>
      <c r="I2" s="307" t="s">
        <v>9866</v>
      </c>
      <c r="J2" s="309"/>
      <c r="K2" s="307" t="s">
        <v>9870</v>
      </c>
      <c r="L2" s="310" t="b">
        <v>1</v>
      </c>
      <c r="M2" s="311" t="s">
        <v>9871</v>
      </c>
    </row>
    <row r="3" ht="22.5" customHeight="1">
      <c r="A3" s="312" t="b">
        <v>1</v>
      </c>
      <c r="B3" s="313" t="s">
        <v>9875</v>
      </c>
      <c r="C3" s="313" t="s">
        <v>9880</v>
      </c>
      <c r="D3" s="313" t="s">
        <v>9856</v>
      </c>
      <c r="E3" s="313" t="s">
        <v>9857</v>
      </c>
      <c r="F3" s="313" t="s">
        <v>9883</v>
      </c>
      <c r="G3" s="313" t="s">
        <v>9884</v>
      </c>
      <c r="H3" s="313" t="s">
        <v>9885</v>
      </c>
      <c r="I3" s="313" t="s">
        <v>9866</v>
      </c>
      <c r="J3" s="314" t="s">
        <v>9886</v>
      </c>
      <c r="K3" s="313" t="s">
        <v>9870</v>
      </c>
      <c r="L3" s="312" t="b">
        <v>1</v>
      </c>
      <c r="M3" s="311" t="s">
        <v>9871</v>
      </c>
    </row>
  </sheetData>
  <drawing r:id="rId1"/>
  <tableParts count="1">
    <tablePart r:id="rId3"/>
  </tableParts>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5.38"/>
    <col customWidth="1" min="3" max="4" width="23.63"/>
  </cols>
  <sheetData>
    <row r="1" ht="22.5" customHeight="1">
      <c r="A1" s="58" t="s">
        <v>9776</v>
      </c>
      <c r="B1" s="315" t="s">
        <v>2152</v>
      </c>
      <c r="C1" s="315" t="s">
        <v>9780</v>
      </c>
      <c r="D1" s="315" t="s">
        <v>3</v>
      </c>
    </row>
    <row r="2" ht="22.5" customHeight="1">
      <c r="A2" s="81" t="str">
        <f t="array" ref="A2:A5">TRANSPOSE(MATERIE[[#HEADERS],[LC]:[LSS]])</f>
        <v>LC</v>
      </c>
      <c r="B2" s="316" t="s">
        <v>9910</v>
      </c>
      <c r="C2" s="316" t="s">
        <v>9910</v>
      </c>
      <c r="D2" s="316" t="s">
        <v>9912</v>
      </c>
    </row>
    <row r="3" ht="22.5" customHeight="1">
      <c r="A3" s="81" t="s">
        <v>175</v>
      </c>
      <c r="B3" s="316" t="s">
        <v>9913</v>
      </c>
      <c r="C3" s="316" t="s">
        <v>9913</v>
      </c>
      <c r="D3" s="316" t="s">
        <v>9916</v>
      </c>
    </row>
    <row r="4" ht="22.5" customHeight="1">
      <c r="A4" s="81" t="s">
        <v>274</v>
      </c>
      <c r="B4" s="316" t="s">
        <v>9920</v>
      </c>
      <c r="C4" s="316" t="s">
        <v>9921</v>
      </c>
      <c r="D4" s="316" t="s">
        <v>9916</v>
      </c>
    </row>
    <row r="5" ht="22.5" customHeight="1">
      <c r="A5" s="81" t="s">
        <v>357</v>
      </c>
      <c r="B5" s="316" t="s">
        <v>9923</v>
      </c>
      <c r="C5" s="316" t="s">
        <v>9925</v>
      </c>
      <c r="D5" s="316" t="s">
        <v>9916</v>
      </c>
    </row>
    <row r="6" ht="22.5" customHeight="1">
      <c r="B6" s="317"/>
      <c r="C6" s="317"/>
      <c r="D6" s="317"/>
    </row>
    <row r="7" ht="22.5" customHeight="1">
      <c r="B7" s="317"/>
      <c r="C7" s="317"/>
      <c r="D7" s="317"/>
    </row>
    <row r="8" ht="22.5" customHeight="1">
      <c r="B8" s="317"/>
      <c r="C8" s="317"/>
      <c r="D8" s="317"/>
    </row>
    <row r="9" ht="22.5" customHeight="1">
      <c r="B9" s="317"/>
      <c r="C9" s="317"/>
      <c r="D9" s="317"/>
    </row>
    <row r="10" ht="22.5" customHeight="1">
      <c r="B10" s="317"/>
      <c r="C10" s="317"/>
      <c r="D10" s="317"/>
    </row>
    <row r="11" ht="22.5" customHeight="1">
      <c r="B11" s="317"/>
      <c r="C11" s="317"/>
      <c r="D11" s="317"/>
    </row>
  </sheetData>
  <drawing r:id="rId1"/>
  <tableParts count="1">
    <tablePart r:id="rId3"/>
  </tableParts>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6.63"/>
    <col customWidth="1" min="2" max="2" width="19.25"/>
    <col customWidth="1" min="3" max="3" width="41.0"/>
    <col customWidth="1" min="4" max="4" width="64.5"/>
  </cols>
  <sheetData>
    <row r="1" ht="22.5" customHeight="1">
      <c r="A1" s="58" t="s">
        <v>9949</v>
      </c>
      <c r="B1" s="59" t="s">
        <v>9950</v>
      </c>
      <c r="C1" s="58" t="s">
        <v>1978</v>
      </c>
      <c r="D1" s="58" t="s">
        <v>9951</v>
      </c>
    </row>
    <row r="2" ht="22.5" customHeight="1">
      <c r="A2" s="316" t="s">
        <v>9954</v>
      </c>
      <c r="B2" s="318" t="s">
        <v>901</v>
      </c>
      <c r="C2" s="316" t="s">
        <v>9957</v>
      </c>
      <c r="D2" s="316" t="s">
        <v>9959</v>
      </c>
    </row>
    <row r="3" ht="22.5" customHeight="1">
      <c r="A3" s="316" t="s">
        <v>9960</v>
      </c>
      <c r="B3" s="318" t="s">
        <v>9962</v>
      </c>
      <c r="C3" s="316" t="s">
        <v>9964</v>
      </c>
      <c r="D3" s="316" t="s">
        <v>9959</v>
      </c>
    </row>
    <row r="4" ht="22.5" customHeight="1">
      <c r="A4" s="316" t="s">
        <v>9970</v>
      </c>
      <c r="B4" s="318" t="s">
        <v>9971</v>
      </c>
      <c r="C4" s="316" t="s">
        <v>9972</v>
      </c>
      <c r="D4" s="316" t="s">
        <v>9959</v>
      </c>
    </row>
    <row r="5" ht="22.5" customHeight="1">
      <c r="A5" s="316" t="s">
        <v>9974</v>
      </c>
      <c r="B5" s="318" t="s">
        <v>901</v>
      </c>
      <c r="C5" s="316" t="s">
        <v>9975</v>
      </c>
      <c r="D5" s="316" t="s">
        <v>9959</v>
      </c>
    </row>
    <row r="6" ht="22.5" customHeight="1">
      <c r="A6" s="316" t="s">
        <v>9982</v>
      </c>
      <c r="B6" s="318" t="s">
        <v>9971</v>
      </c>
      <c r="C6" s="316" t="s">
        <v>9984</v>
      </c>
      <c r="D6" s="316" t="s">
        <v>9959</v>
      </c>
    </row>
    <row r="7" ht="22.5" customHeight="1">
      <c r="A7" s="316" t="s">
        <v>9987</v>
      </c>
      <c r="B7" s="318" t="s">
        <v>9971</v>
      </c>
      <c r="C7" s="316" t="s">
        <v>9988</v>
      </c>
      <c r="D7" s="316" t="s">
        <v>9959</v>
      </c>
    </row>
    <row r="8" ht="22.5" customHeight="1">
      <c r="A8" s="316"/>
      <c r="B8" s="318"/>
      <c r="C8" s="316"/>
      <c r="D8" s="316"/>
    </row>
    <row r="9" ht="22.5" customHeight="1">
      <c r="A9" s="319" t="s">
        <v>9998</v>
      </c>
      <c r="B9" s="320" t="s">
        <v>9999</v>
      </c>
      <c r="C9" s="319" t="s">
        <v>10000</v>
      </c>
      <c r="D9" s="319" t="s">
        <v>10001</v>
      </c>
    </row>
    <row r="10" ht="22.5" customHeight="1">
      <c r="A10" s="319" t="s">
        <v>10002</v>
      </c>
      <c r="B10" s="320" t="s">
        <v>9999</v>
      </c>
      <c r="C10" s="319" t="s">
        <v>10008</v>
      </c>
      <c r="D10" s="319" t="s">
        <v>10010</v>
      </c>
    </row>
    <row r="11" ht="22.5" customHeight="1">
      <c r="A11" s="319" t="s">
        <v>10011</v>
      </c>
      <c r="B11" s="320" t="s">
        <v>10012</v>
      </c>
      <c r="C11" s="319" t="s">
        <v>10014</v>
      </c>
      <c r="D11" s="319" t="s">
        <v>10016</v>
      </c>
    </row>
    <row r="12" ht="22.5" customHeight="1">
      <c r="A12" s="319" t="s">
        <v>10017</v>
      </c>
      <c r="B12" s="320" t="s">
        <v>10012</v>
      </c>
      <c r="C12" s="319" t="s">
        <v>10018</v>
      </c>
      <c r="D12" s="319" t="s">
        <v>10019</v>
      </c>
    </row>
    <row r="13" ht="22.5" customHeight="1">
      <c r="A13" s="319" t="s">
        <v>10021</v>
      </c>
      <c r="B13" s="320" t="s">
        <v>10012</v>
      </c>
      <c r="C13" s="319" t="s">
        <v>10026</v>
      </c>
      <c r="D13" s="319" t="s">
        <v>10028</v>
      </c>
    </row>
    <row r="14" ht="22.5" customHeight="1">
      <c r="A14" s="319" t="s">
        <v>10030</v>
      </c>
      <c r="B14" s="320" t="s">
        <v>10012</v>
      </c>
      <c r="C14" s="319" t="s">
        <v>10031</v>
      </c>
      <c r="D14" s="319" t="s">
        <v>10032</v>
      </c>
    </row>
    <row r="15" ht="22.5" customHeight="1">
      <c r="A15" s="319" t="s">
        <v>10036</v>
      </c>
      <c r="B15" s="320" t="s">
        <v>10012</v>
      </c>
      <c r="C15" s="319" t="s">
        <v>10038</v>
      </c>
      <c r="D15" s="319" t="s">
        <v>10041</v>
      </c>
    </row>
    <row r="16" ht="22.5" customHeight="1">
      <c r="A16" s="319" t="s">
        <v>10044</v>
      </c>
      <c r="B16" s="320" t="s">
        <v>10012</v>
      </c>
      <c r="C16" s="319" t="s">
        <v>10046</v>
      </c>
      <c r="D16" s="319" t="s">
        <v>10041</v>
      </c>
    </row>
    <row r="17" ht="22.5" customHeight="1">
      <c r="A17" s="319" t="s">
        <v>10049</v>
      </c>
      <c r="B17" s="320" t="s">
        <v>10012</v>
      </c>
      <c r="C17" s="319" t="s">
        <v>10052</v>
      </c>
      <c r="D17" s="319" t="s">
        <v>10055</v>
      </c>
    </row>
    <row r="18" ht="22.5" customHeight="1">
      <c r="A18" s="319" t="s">
        <v>10056</v>
      </c>
      <c r="B18" s="320" t="s">
        <v>10058</v>
      </c>
      <c r="C18" s="319" t="s">
        <v>10060</v>
      </c>
      <c r="D18" s="319" t="s">
        <v>10061</v>
      </c>
    </row>
    <row r="19" ht="22.5" customHeight="1">
      <c r="A19" s="319" t="s">
        <v>10064</v>
      </c>
      <c r="B19" s="320" t="s">
        <v>10065</v>
      </c>
      <c r="C19" s="319" t="s">
        <v>10066</v>
      </c>
      <c r="D19" s="319" t="s">
        <v>10067</v>
      </c>
    </row>
    <row r="20" ht="22.5" customHeight="1">
      <c r="A20" s="319" t="s">
        <v>10069</v>
      </c>
      <c r="B20" s="320" t="s">
        <v>10065</v>
      </c>
      <c r="C20" s="319" t="s">
        <v>10071</v>
      </c>
      <c r="D20" s="319" t="s">
        <v>10072</v>
      </c>
    </row>
    <row r="21" ht="22.5" customHeight="1">
      <c r="A21" s="319" t="s">
        <v>10076</v>
      </c>
      <c r="B21" s="320" t="s">
        <v>10077</v>
      </c>
      <c r="C21" s="319" t="s">
        <v>10078</v>
      </c>
      <c r="D21" s="319" t="s">
        <v>10079</v>
      </c>
    </row>
    <row r="22" ht="22.5" customHeight="1">
      <c r="A22" s="319" t="s">
        <v>10081</v>
      </c>
      <c r="B22" s="320" t="s">
        <v>10077</v>
      </c>
      <c r="C22" s="319" t="s">
        <v>10083</v>
      </c>
      <c r="D22" s="319" t="s">
        <v>10084</v>
      </c>
    </row>
    <row r="23" ht="22.5" customHeight="1">
      <c r="A23" s="319" t="s">
        <v>10085</v>
      </c>
      <c r="B23" s="320" t="s">
        <v>10087</v>
      </c>
      <c r="C23" s="319" t="s">
        <v>10089</v>
      </c>
      <c r="D23" s="319" t="s">
        <v>10090</v>
      </c>
    </row>
  </sheetData>
  <dataValidations>
    <dataValidation type="list" allowBlank="1" sqref="B2:B23">
      <formula1>"NOTIFICA,CREAZIONE,RECALL"</formula1>
    </dataValidation>
  </dataValidations>
  <drawing r:id="rId1"/>
  <tableParts count="1">
    <tablePart r:id="rId3"/>
  </tableParts>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5"/>
    <col customWidth="1" min="3" max="3" width="13.25"/>
    <col customWidth="1" min="4" max="4" width="20.13"/>
    <col customWidth="1" min="5" max="5" width="31.25"/>
  </cols>
  <sheetData>
    <row r="1" ht="22.5" customHeight="1">
      <c r="A1" s="74" t="s">
        <v>10098</v>
      </c>
      <c r="B1" s="74" t="s">
        <v>2152</v>
      </c>
      <c r="C1" s="321" t="s">
        <v>10100</v>
      </c>
      <c r="D1" s="74" t="s">
        <v>9594</v>
      </c>
      <c r="E1" s="74" t="s">
        <v>71</v>
      </c>
    </row>
    <row r="2" ht="22.5" customHeight="1">
      <c r="A2" s="81" t="str">
        <f t="array" ref="A2:E277">SORT({DEF_DOC!A2:E207; DEF_DOC!G2:K207})</f>
        <v>ACHERONTE</v>
      </c>
      <c r="B2" s="81" t="s">
        <v>1580</v>
      </c>
      <c r="C2" s="322" t="s">
        <v>333</v>
      </c>
      <c r="D2" s="81" t="s">
        <v>1583</v>
      </c>
      <c r="E2" s="81" t="s">
        <v>692</v>
      </c>
    </row>
    <row r="3" ht="22.5" customHeight="1">
      <c r="A3" s="81" t="s">
        <v>1588</v>
      </c>
      <c r="B3" s="81" t="s">
        <v>1590</v>
      </c>
      <c r="C3" s="322" t="s">
        <v>333</v>
      </c>
      <c r="D3" s="81" t="s">
        <v>1593</v>
      </c>
      <c r="E3" s="81" t="s">
        <v>328</v>
      </c>
    </row>
    <row r="4" ht="22.5" customHeight="1">
      <c r="A4" s="81" t="s">
        <v>1597</v>
      </c>
      <c r="B4" s="81" t="s">
        <v>1598</v>
      </c>
      <c r="C4" s="322" t="s">
        <v>333</v>
      </c>
      <c r="D4" s="81" t="s">
        <v>70</v>
      </c>
      <c r="E4" s="81" t="s">
        <v>354</v>
      </c>
    </row>
    <row r="5" ht="22.5" customHeight="1">
      <c r="A5" s="81" t="s">
        <v>1603</v>
      </c>
      <c r="B5" s="81" t="s">
        <v>1604</v>
      </c>
      <c r="C5" s="322" t="s">
        <v>333</v>
      </c>
      <c r="D5" s="81" t="s">
        <v>1605</v>
      </c>
      <c r="E5" s="81" t="s">
        <v>701</v>
      </c>
    </row>
    <row r="6" ht="22.5" customHeight="1">
      <c r="A6" s="81" t="s">
        <v>1612</v>
      </c>
      <c r="B6" s="81" t="s">
        <v>1613</v>
      </c>
      <c r="C6" s="322" t="s">
        <v>333</v>
      </c>
      <c r="D6" s="81" t="s">
        <v>1583</v>
      </c>
      <c r="E6" s="81" t="s">
        <v>10115</v>
      </c>
    </row>
    <row r="7" ht="22.5" customHeight="1">
      <c r="A7" s="81" t="s">
        <v>1717</v>
      </c>
      <c r="B7" s="81" t="s">
        <v>1643</v>
      </c>
      <c r="C7" s="322" t="s">
        <v>1625</v>
      </c>
      <c r="D7" s="81" t="s">
        <v>1654</v>
      </c>
      <c r="E7" s="81" t="s">
        <v>379</v>
      </c>
    </row>
    <row r="8" ht="22.5" customHeight="1">
      <c r="A8" s="81" t="s">
        <v>1619</v>
      </c>
      <c r="B8" s="81" t="s">
        <v>1620</v>
      </c>
      <c r="C8" s="322" t="s">
        <v>333</v>
      </c>
      <c r="D8" s="81" t="s">
        <v>1601</v>
      </c>
      <c r="E8" s="81" t="s">
        <v>569</v>
      </c>
    </row>
    <row r="9" ht="22.5" customHeight="1">
      <c r="A9" s="81" t="s">
        <v>1627</v>
      </c>
      <c r="B9" s="81" t="s">
        <v>1628</v>
      </c>
      <c r="C9" s="322" t="s">
        <v>333</v>
      </c>
      <c r="D9" s="81" t="s">
        <v>1605</v>
      </c>
      <c r="E9" s="81" t="s">
        <v>576</v>
      </c>
    </row>
    <row r="10" ht="22.5" customHeight="1">
      <c r="A10" s="81" t="s">
        <v>1710</v>
      </c>
      <c r="B10" s="81" t="s">
        <v>1711</v>
      </c>
      <c r="C10" s="322" t="s">
        <v>333</v>
      </c>
      <c r="D10" s="81" t="s">
        <v>1654</v>
      </c>
      <c r="E10" s="81" t="s">
        <v>2904</v>
      </c>
    </row>
    <row r="11" ht="22.5" customHeight="1">
      <c r="A11" s="81" t="s">
        <v>1634</v>
      </c>
      <c r="B11" s="81" t="s">
        <v>1635</v>
      </c>
      <c r="C11" s="322" t="s">
        <v>333</v>
      </c>
      <c r="D11" s="81" t="s">
        <v>1593</v>
      </c>
      <c r="E11" s="81" t="s">
        <v>10121</v>
      </c>
    </row>
    <row r="12" ht="22.5" customHeight="1">
      <c r="A12" s="81" t="s">
        <v>1639</v>
      </c>
      <c r="B12" s="81" t="s">
        <v>1640</v>
      </c>
      <c r="C12" s="322" t="s">
        <v>333</v>
      </c>
      <c r="D12" s="81" t="s">
        <v>1605</v>
      </c>
      <c r="E12" s="81" t="s">
        <v>1466</v>
      </c>
    </row>
    <row r="13" ht="22.5" customHeight="1">
      <c r="A13" s="81" t="s">
        <v>1645</v>
      </c>
      <c r="B13" s="81" t="s">
        <v>1646</v>
      </c>
      <c r="C13" s="322" t="s">
        <v>333</v>
      </c>
      <c r="D13" s="81" t="s">
        <v>1583</v>
      </c>
      <c r="E13" s="81" t="s">
        <v>835</v>
      </c>
    </row>
    <row r="14" ht="22.5" customHeight="1">
      <c r="A14" s="81" t="s">
        <v>1672</v>
      </c>
      <c r="B14" s="81" t="s">
        <v>1674</v>
      </c>
      <c r="C14" s="322" t="s">
        <v>333</v>
      </c>
      <c r="D14" s="81" t="s">
        <v>1593</v>
      </c>
      <c r="E14" s="81" t="s">
        <v>3319</v>
      </c>
    </row>
    <row r="15" ht="22.5" customHeight="1">
      <c r="A15" s="81" t="s">
        <v>1651</v>
      </c>
      <c r="B15" s="81" t="s">
        <v>1635</v>
      </c>
      <c r="C15" s="322" t="s">
        <v>333</v>
      </c>
      <c r="D15" s="81" t="s">
        <v>1654</v>
      </c>
      <c r="E15" s="81" t="s">
        <v>10126</v>
      </c>
    </row>
    <row r="16" ht="22.5" customHeight="1">
      <c r="A16" s="81" t="s">
        <v>1700</v>
      </c>
      <c r="B16" s="81" t="s">
        <v>1701</v>
      </c>
      <c r="C16" s="322" t="s">
        <v>333</v>
      </c>
      <c r="D16" s="81" t="s">
        <v>1605</v>
      </c>
      <c r="E16" s="81" t="s">
        <v>1844</v>
      </c>
    </row>
    <row r="17" ht="22.5" customHeight="1">
      <c r="A17" s="81" t="s">
        <v>1660</v>
      </c>
      <c r="B17" s="81" t="s">
        <v>1661</v>
      </c>
      <c r="C17" s="322" t="s">
        <v>333</v>
      </c>
      <c r="D17" s="81" t="s">
        <v>1617</v>
      </c>
      <c r="E17" s="81" t="s">
        <v>237</v>
      </c>
    </row>
    <row r="18" ht="22.5" customHeight="1">
      <c r="A18" s="81" t="s">
        <v>1666</v>
      </c>
      <c r="B18" s="81" t="s">
        <v>1667</v>
      </c>
      <c r="C18" s="322" t="s">
        <v>333</v>
      </c>
      <c r="D18" s="81" t="s">
        <v>1608</v>
      </c>
      <c r="E18" s="81" t="s">
        <v>267</v>
      </c>
    </row>
    <row r="19" ht="22.5" customHeight="1">
      <c r="A19" s="81" t="s">
        <v>1747</v>
      </c>
      <c r="B19" s="81" t="s">
        <v>1748</v>
      </c>
      <c r="C19" s="322" t="s">
        <v>1625</v>
      </c>
      <c r="D19" s="81" t="s">
        <v>1593</v>
      </c>
      <c r="E19" s="81" t="s">
        <v>327</v>
      </c>
    </row>
    <row r="20" ht="22.5" customHeight="1">
      <c r="A20" s="81" t="s">
        <v>1670</v>
      </c>
      <c r="B20" s="81" t="s">
        <v>1657</v>
      </c>
      <c r="C20" s="322" t="s">
        <v>1625</v>
      </c>
      <c r="D20" s="81" t="s">
        <v>1608</v>
      </c>
      <c r="E20" s="81" t="s">
        <v>940</v>
      </c>
    </row>
    <row r="21" ht="22.5" customHeight="1">
      <c r="A21" s="81" t="s">
        <v>1676</v>
      </c>
      <c r="B21" s="81" t="s">
        <v>1677</v>
      </c>
      <c r="C21" s="322" t="s">
        <v>1625</v>
      </c>
      <c r="D21" s="81" t="s">
        <v>1617</v>
      </c>
      <c r="E21" s="81" t="s">
        <v>332</v>
      </c>
    </row>
    <row r="22" ht="22.5" customHeight="1">
      <c r="A22" s="81" t="s">
        <v>1681</v>
      </c>
      <c r="B22" s="81" t="s">
        <v>1661</v>
      </c>
      <c r="C22" s="322" t="s">
        <v>333</v>
      </c>
      <c r="D22" s="81" t="s">
        <v>1583</v>
      </c>
      <c r="E22" s="81" t="s">
        <v>116</v>
      </c>
    </row>
    <row r="23" ht="22.5" customHeight="1">
      <c r="A23" s="81" t="s">
        <v>1686</v>
      </c>
      <c r="B23" s="81" t="s">
        <v>1687</v>
      </c>
      <c r="C23" s="322" t="s">
        <v>333</v>
      </c>
      <c r="D23" s="81" t="s">
        <v>1583</v>
      </c>
      <c r="E23" s="81" t="s">
        <v>228</v>
      </c>
    </row>
    <row r="24" ht="22.5" customHeight="1">
      <c r="A24" s="81" t="s">
        <v>1692</v>
      </c>
      <c r="B24" s="81" t="s">
        <v>1693</v>
      </c>
      <c r="C24" s="322" t="s">
        <v>1625</v>
      </c>
      <c r="D24" s="81" t="s">
        <v>1601</v>
      </c>
      <c r="E24" s="81" t="s">
        <v>230</v>
      </c>
    </row>
    <row r="25" ht="22.5" customHeight="1">
      <c r="A25" s="81" t="s">
        <v>1730</v>
      </c>
      <c r="B25" s="81" t="s">
        <v>1600</v>
      </c>
      <c r="C25" s="322" t="s">
        <v>333</v>
      </c>
      <c r="D25" s="81" t="s">
        <v>1583</v>
      </c>
      <c r="E25" s="81" t="s">
        <v>532</v>
      </c>
    </row>
    <row r="26" ht="22.5" customHeight="1">
      <c r="A26" s="81" t="s">
        <v>1697</v>
      </c>
      <c r="B26" s="81" t="s">
        <v>1698</v>
      </c>
      <c r="C26" s="322" t="s">
        <v>1625</v>
      </c>
      <c r="D26" s="81" t="s">
        <v>1593</v>
      </c>
      <c r="E26" s="81" t="s">
        <v>265</v>
      </c>
    </row>
    <row r="27" ht="22.5" customHeight="1">
      <c r="A27" s="81" t="s">
        <v>1702</v>
      </c>
      <c r="B27" s="81" t="s">
        <v>1657</v>
      </c>
      <c r="C27" s="322" t="s">
        <v>1625</v>
      </c>
      <c r="D27" s="81" t="s">
        <v>1605</v>
      </c>
      <c r="E27" s="81" t="s">
        <v>304</v>
      </c>
    </row>
    <row r="28" ht="22.5" customHeight="1">
      <c r="A28" s="81" t="s">
        <v>1720</v>
      </c>
      <c r="B28" s="81" t="s">
        <v>1690</v>
      </c>
      <c r="C28" s="322" t="s">
        <v>1625</v>
      </c>
      <c r="D28" s="81" t="s">
        <v>1608</v>
      </c>
      <c r="E28" s="81" t="s">
        <v>166</v>
      </c>
    </row>
    <row r="29" ht="22.5" customHeight="1">
      <c r="A29" s="81" t="s">
        <v>1709</v>
      </c>
      <c r="B29" s="81" t="s">
        <v>1604</v>
      </c>
      <c r="C29" s="322" t="s">
        <v>333</v>
      </c>
      <c r="D29" s="81" t="s">
        <v>1593</v>
      </c>
      <c r="E29" s="81" t="s">
        <v>262</v>
      </c>
    </row>
    <row r="30" ht="22.5" customHeight="1">
      <c r="A30" s="81" t="s">
        <v>1713</v>
      </c>
      <c r="B30" s="81" t="s">
        <v>1714</v>
      </c>
      <c r="C30" s="322" t="s">
        <v>333</v>
      </c>
      <c r="D30" s="81" t="s">
        <v>1593</v>
      </c>
      <c r="E30" s="81" t="s">
        <v>1416</v>
      </c>
    </row>
    <row r="31" ht="22.5" customHeight="1">
      <c r="A31" s="81" t="s">
        <v>1718</v>
      </c>
      <c r="B31" s="81" t="s">
        <v>1719</v>
      </c>
      <c r="C31" s="322" t="s">
        <v>333</v>
      </c>
      <c r="D31" s="81" t="s">
        <v>1593</v>
      </c>
      <c r="E31" s="81" t="s">
        <v>1281</v>
      </c>
    </row>
    <row r="32" ht="22.5" customHeight="1">
      <c r="A32" s="81" t="s">
        <v>1724</v>
      </c>
      <c r="B32" s="81" t="s">
        <v>1726</v>
      </c>
      <c r="C32" s="322" t="s">
        <v>333</v>
      </c>
      <c r="D32" s="81" t="s">
        <v>1632</v>
      </c>
      <c r="E32" s="81" t="s">
        <v>1852</v>
      </c>
    </row>
    <row r="33" ht="22.5" customHeight="1">
      <c r="A33" s="81" t="s">
        <v>1721</v>
      </c>
      <c r="B33" s="81" t="s">
        <v>1623</v>
      </c>
      <c r="C33" s="322" t="s">
        <v>1625</v>
      </c>
      <c r="D33" s="81" t="s">
        <v>1632</v>
      </c>
      <c r="E33" s="81" t="s">
        <v>1122</v>
      </c>
    </row>
    <row r="34" ht="22.5" customHeight="1">
      <c r="A34" s="81" t="s">
        <v>1727</v>
      </c>
      <c r="B34" s="81" t="s">
        <v>1728</v>
      </c>
      <c r="C34" s="322" t="s">
        <v>333</v>
      </c>
      <c r="D34" s="81" t="s">
        <v>1617</v>
      </c>
      <c r="E34" s="81" t="s">
        <v>306</v>
      </c>
    </row>
    <row r="35" ht="22.5" customHeight="1">
      <c r="A35" s="81" t="s">
        <v>1733</v>
      </c>
      <c r="B35" s="81" t="s">
        <v>1735</v>
      </c>
      <c r="C35" s="322" t="s">
        <v>333</v>
      </c>
      <c r="D35" s="81" t="s">
        <v>1583</v>
      </c>
      <c r="E35" s="81" t="s">
        <v>771</v>
      </c>
    </row>
    <row r="36" ht="22.5" customHeight="1">
      <c r="A36" s="81" t="s">
        <v>1599</v>
      </c>
      <c r="B36" s="81" t="s">
        <v>1600</v>
      </c>
      <c r="C36" s="322" t="s">
        <v>333</v>
      </c>
      <c r="D36" s="81" t="s">
        <v>1601</v>
      </c>
      <c r="E36" s="81" t="s">
        <v>348</v>
      </c>
    </row>
    <row r="37" ht="22.5" customHeight="1">
      <c r="A37" s="81" t="s">
        <v>1739</v>
      </c>
      <c r="B37" s="81" t="s">
        <v>1646</v>
      </c>
      <c r="C37" s="322" t="s">
        <v>333</v>
      </c>
      <c r="D37" s="81" t="s">
        <v>1583</v>
      </c>
      <c r="E37" s="81" t="s">
        <v>371</v>
      </c>
    </row>
    <row r="38" ht="22.5" customHeight="1">
      <c r="A38" s="81" t="s">
        <v>1746</v>
      </c>
      <c r="B38" s="81" t="s">
        <v>1690</v>
      </c>
      <c r="C38" s="322" t="s">
        <v>1625</v>
      </c>
      <c r="D38" s="81" t="s">
        <v>1617</v>
      </c>
      <c r="E38" s="81" t="s">
        <v>10152</v>
      </c>
    </row>
    <row r="39" ht="22.5" customHeight="1">
      <c r="A39" s="81" t="s">
        <v>1750</v>
      </c>
      <c r="B39" s="81" t="s">
        <v>1751</v>
      </c>
      <c r="C39" s="322" t="s">
        <v>333</v>
      </c>
      <c r="D39" s="81" t="s">
        <v>1593</v>
      </c>
      <c r="E39" s="81" t="s">
        <v>125</v>
      </c>
    </row>
    <row r="40" ht="22.5" customHeight="1">
      <c r="A40" s="81" t="s">
        <v>1758</v>
      </c>
      <c r="B40" s="81" t="s">
        <v>1759</v>
      </c>
      <c r="C40" s="322" t="s">
        <v>1625</v>
      </c>
      <c r="D40" s="81" t="s">
        <v>1593</v>
      </c>
      <c r="E40" s="81" t="s">
        <v>779</v>
      </c>
    </row>
    <row r="41" ht="22.5" customHeight="1">
      <c r="A41" s="81" t="s">
        <v>1764</v>
      </c>
      <c r="B41" s="81" t="s">
        <v>1590</v>
      </c>
      <c r="C41" s="322" t="s">
        <v>333</v>
      </c>
      <c r="D41" s="81" t="s">
        <v>70</v>
      </c>
      <c r="E41" s="81" t="s">
        <v>134</v>
      </c>
    </row>
    <row r="42" ht="22.5" customHeight="1">
      <c r="A42" s="81" t="s">
        <v>1769</v>
      </c>
      <c r="B42" s="81" t="s">
        <v>1640</v>
      </c>
      <c r="C42" s="322" t="s">
        <v>333</v>
      </c>
      <c r="D42" s="81" t="s">
        <v>1583</v>
      </c>
      <c r="E42" s="81" t="s">
        <v>260</v>
      </c>
    </row>
    <row r="43" ht="22.5" customHeight="1">
      <c r="A43" s="81" t="s">
        <v>1606</v>
      </c>
      <c r="B43" s="81" t="s">
        <v>1607</v>
      </c>
      <c r="C43" s="322" t="s">
        <v>333</v>
      </c>
      <c r="D43" s="81" t="s">
        <v>1608</v>
      </c>
      <c r="E43" s="81" t="s">
        <v>305</v>
      </c>
    </row>
    <row r="44" ht="22.5" customHeight="1">
      <c r="A44" s="81" t="s">
        <v>1774</v>
      </c>
      <c r="B44" s="81" t="s">
        <v>1775</v>
      </c>
      <c r="C44" s="322" t="s">
        <v>1625</v>
      </c>
      <c r="D44" s="81" t="s">
        <v>1593</v>
      </c>
      <c r="E44" s="81" t="s">
        <v>301</v>
      </c>
    </row>
    <row r="45" ht="22.5" customHeight="1">
      <c r="A45" s="81" t="s">
        <v>1615</v>
      </c>
      <c r="B45" s="81" t="s">
        <v>1616</v>
      </c>
      <c r="C45" s="322" t="s">
        <v>333</v>
      </c>
      <c r="D45" s="81" t="s">
        <v>1617</v>
      </c>
      <c r="E45" s="81" t="s">
        <v>353</v>
      </c>
    </row>
    <row r="46" ht="22.5" customHeight="1">
      <c r="A46" s="81" t="s">
        <v>1778</v>
      </c>
      <c r="B46" s="81" t="s">
        <v>1748</v>
      </c>
      <c r="C46" s="322" t="s">
        <v>1625</v>
      </c>
      <c r="D46" s="81" t="s">
        <v>1593</v>
      </c>
      <c r="E46" s="81" t="s">
        <v>781</v>
      </c>
    </row>
    <row r="47" ht="22.5" customHeight="1">
      <c r="A47" s="81" t="s">
        <v>1783</v>
      </c>
      <c r="B47" s="81" t="s">
        <v>1784</v>
      </c>
      <c r="C47" s="322" t="s">
        <v>1625</v>
      </c>
      <c r="D47" s="81" t="s">
        <v>1593</v>
      </c>
      <c r="E47" s="81" t="s">
        <v>1397</v>
      </c>
    </row>
    <row r="48" ht="22.5" customHeight="1">
      <c r="A48" s="81" t="s">
        <v>1622</v>
      </c>
      <c r="B48" s="81" t="s">
        <v>1623</v>
      </c>
      <c r="C48" s="322" t="s">
        <v>1625</v>
      </c>
      <c r="D48" s="81" t="s">
        <v>1583</v>
      </c>
      <c r="E48" s="81" t="s">
        <v>120</v>
      </c>
    </row>
    <row r="49" ht="22.5" customHeight="1">
      <c r="A49" s="81" t="s">
        <v>1787</v>
      </c>
      <c r="B49" s="81" t="s">
        <v>1788</v>
      </c>
      <c r="C49" s="322" t="s">
        <v>333</v>
      </c>
      <c r="D49" s="81" t="s">
        <v>1605</v>
      </c>
      <c r="E49" s="81" t="s">
        <v>163</v>
      </c>
    </row>
    <row r="50" ht="22.5" customHeight="1">
      <c r="A50" s="81" t="s">
        <v>1791</v>
      </c>
      <c r="B50" s="81" t="s">
        <v>1792</v>
      </c>
      <c r="C50" s="322" t="s">
        <v>333</v>
      </c>
      <c r="D50" s="81" t="s">
        <v>1632</v>
      </c>
      <c r="E50" s="81" t="s">
        <v>10168</v>
      </c>
    </row>
    <row r="51" ht="22.5" customHeight="1">
      <c r="A51" s="81" t="s">
        <v>1796</v>
      </c>
      <c r="B51" s="81" t="s">
        <v>1797</v>
      </c>
      <c r="C51" s="322" t="s">
        <v>333</v>
      </c>
      <c r="D51" s="81" t="s">
        <v>1583</v>
      </c>
      <c r="E51" s="81" t="s">
        <v>156</v>
      </c>
    </row>
    <row r="52" ht="22.5" customHeight="1">
      <c r="A52" s="81" t="s">
        <v>1630</v>
      </c>
      <c r="B52" s="81" t="s">
        <v>1631</v>
      </c>
      <c r="C52" s="322" t="s">
        <v>333</v>
      </c>
      <c r="D52" s="81" t="s">
        <v>1632</v>
      </c>
      <c r="E52" s="81" t="s">
        <v>942</v>
      </c>
    </row>
    <row r="53" ht="22.5" customHeight="1">
      <c r="A53" s="81" t="s">
        <v>1802</v>
      </c>
      <c r="B53" s="81" t="s">
        <v>1803</v>
      </c>
      <c r="C53" s="322" t="s">
        <v>333</v>
      </c>
      <c r="D53" s="81" t="s">
        <v>1601</v>
      </c>
      <c r="E53" s="81" t="s">
        <v>122</v>
      </c>
    </row>
    <row r="54" ht="22.5" customHeight="1">
      <c r="A54" s="81" t="s">
        <v>1682</v>
      </c>
      <c r="B54" s="81" t="s">
        <v>1628</v>
      </c>
      <c r="C54" s="322" t="s">
        <v>333</v>
      </c>
      <c r="D54" s="81" t="s">
        <v>1617</v>
      </c>
      <c r="E54" s="81" t="s">
        <v>1835</v>
      </c>
    </row>
    <row r="55" ht="22.5" customHeight="1">
      <c r="A55" s="81" t="s">
        <v>1805</v>
      </c>
      <c r="B55" s="81" t="s">
        <v>1806</v>
      </c>
      <c r="C55" s="322" t="s">
        <v>1625</v>
      </c>
      <c r="D55" s="81" t="s">
        <v>1632</v>
      </c>
      <c r="E55" s="81" t="s">
        <v>1481</v>
      </c>
    </row>
    <row r="56" ht="22.5" customHeight="1">
      <c r="A56" s="81" t="s">
        <v>1805</v>
      </c>
      <c r="B56" s="81" t="s">
        <v>1811</v>
      </c>
      <c r="C56" s="322" t="s">
        <v>333</v>
      </c>
      <c r="D56" s="81" t="s">
        <v>1583</v>
      </c>
      <c r="E56" s="81" t="s">
        <v>10178</v>
      </c>
    </row>
    <row r="57" ht="22.5" customHeight="1">
      <c r="A57" s="81" t="s">
        <v>1813</v>
      </c>
      <c r="B57" s="81" t="s">
        <v>1814</v>
      </c>
      <c r="C57" s="322" t="s">
        <v>1625</v>
      </c>
      <c r="D57" s="81" t="s">
        <v>1605</v>
      </c>
      <c r="E57" s="81" t="s">
        <v>128</v>
      </c>
    </row>
    <row r="58" ht="22.5" customHeight="1">
      <c r="A58" s="81" t="s">
        <v>1817</v>
      </c>
      <c r="B58" s="81" t="s">
        <v>1818</v>
      </c>
      <c r="C58" s="322" t="s">
        <v>333</v>
      </c>
      <c r="D58" s="81" t="s">
        <v>1583</v>
      </c>
      <c r="E58" s="81" t="s">
        <v>299</v>
      </c>
    </row>
    <row r="59" ht="22.5" customHeight="1">
      <c r="A59" s="81" t="s">
        <v>1819</v>
      </c>
      <c r="B59" s="81" t="s">
        <v>1820</v>
      </c>
      <c r="C59" s="322" t="s">
        <v>333</v>
      </c>
      <c r="D59" s="81" t="s">
        <v>70</v>
      </c>
      <c r="E59" s="81" t="s">
        <v>169</v>
      </c>
    </row>
    <row r="60" ht="22.5" customHeight="1">
      <c r="A60" s="81" t="s">
        <v>1662</v>
      </c>
      <c r="B60" s="81" t="s">
        <v>1663</v>
      </c>
      <c r="C60" s="322" t="s">
        <v>1625</v>
      </c>
      <c r="D60" s="81" t="s">
        <v>1593</v>
      </c>
      <c r="E60" s="81" t="s">
        <v>234</v>
      </c>
    </row>
    <row r="61" ht="22.5" customHeight="1">
      <c r="A61" s="81" t="s">
        <v>1824</v>
      </c>
      <c r="B61" s="81" t="s">
        <v>1826</v>
      </c>
      <c r="C61" s="322" t="s">
        <v>333</v>
      </c>
      <c r="D61" s="81" t="s">
        <v>1601</v>
      </c>
      <c r="E61" s="81" t="s">
        <v>1239</v>
      </c>
    </row>
    <row r="62" ht="22.5" customHeight="1">
      <c r="A62" s="81" t="s">
        <v>1833</v>
      </c>
      <c r="B62" s="81" t="s">
        <v>1834</v>
      </c>
      <c r="C62" s="322" t="s">
        <v>333</v>
      </c>
      <c r="D62" s="81" t="s">
        <v>1632</v>
      </c>
      <c r="E62" s="81" t="s">
        <v>1286</v>
      </c>
    </row>
    <row r="63" ht="22.5" customHeight="1">
      <c r="A63" s="81" t="s">
        <v>1837</v>
      </c>
      <c r="B63" s="81" t="s">
        <v>1838</v>
      </c>
      <c r="C63" s="322" t="s">
        <v>333</v>
      </c>
      <c r="D63" s="81" t="s">
        <v>1632</v>
      </c>
      <c r="E63" s="81" t="s">
        <v>987</v>
      </c>
    </row>
    <row r="64" ht="22.5" customHeight="1">
      <c r="A64" s="81" t="s">
        <v>1842</v>
      </c>
      <c r="B64" s="81" t="s">
        <v>1620</v>
      </c>
      <c r="C64" s="322" t="s">
        <v>333</v>
      </c>
      <c r="D64" s="81" t="s">
        <v>1601</v>
      </c>
      <c r="E64" s="81" t="s">
        <v>1162</v>
      </c>
    </row>
    <row r="65" ht="22.5" customHeight="1">
      <c r="A65" s="81" t="s">
        <v>1846</v>
      </c>
      <c r="B65" s="81" t="s">
        <v>1847</v>
      </c>
      <c r="C65" s="322" t="s">
        <v>333</v>
      </c>
      <c r="D65" s="81" t="s">
        <v>1593</v>
      </c>
      <c r="E65" s="81" t="s">
        <v>88</v>
      </c>
    </row>
    <row r="66" ht="22.5" customHeight="1">
      <c r="A66" s="81" t="s">
        <v>1849</v>
      </c>
      <c r="B66" s="81" t="s">
        <v>1850</v>
      </c>
      <c r="C66" s="322" t="s">
        <v>1625</v>
      </c>
      <c r="D66" s="81" t="s">
        <v>1583</v>
      </c>
      <c r="E66" s="81" t="s">
        <v>241</v>
      </c>
    </row>
    <row r="67" ht="22.5" customHeight="1">
      <c r="A67" s="81" t="s">
        <v>1637</v>
      </c>
      <c r="B67" s="81" t="s">
        <v>1638</v>
      </c>
      <c r="C67" s="322" t="s">
        <v>333</v>
      </c>
      <c r="D67" s="81" t="s">
        <v>1583</v>
      </c>
      <c r="E67" s="81" t="s">
        <v>258</v>
      </c>
    </row>
    <row r="68" ht="22.5" customHeight="1">
      <c r="A68" s="81" t="s">
        <v>1856</v>
      </c>
      <c r="B68" s="81" t="s">
        <v>1858</v>
      </c>
      <c r="C68" s="322" t="s">
        <v>1625</v>
      </c>
      <c r="D68" s="81" t="s">
        <v>1593</v>
      </c>
      <c r="E68" s="81" t="s">
        <v>72</v>
      </c>
    </row>
    <row r="69" ht="22.5" customHeight="1">
      <c r="A69" s="81" t="s">
        <v>1862</v>
      </c>
      <c r="B69" s="81" t="s">
        <v>1863</v>
      </c>
      <c r="C69" s="322" t="s">
        <v>333</v>
      </c>
      <c r="D69" s="81" t="s">
        <v>1583</v>
      </c>
      <c r="E69" s="81" t="s">
        <v>123</v>
      </c>
    </row>
    <row r="70" ht="22.5" customHeight="1">
      <c r="A70" s="81" t="s">
        <v>1867</v>
      </c>
      <c r="B70" s="81" t="s">
        <v>1869</v>
      </c>
      <c r="C70" s="322" t="s">
        <v>1625</v>
      </c>
      <c r="D70" s="81" t="s">
        <v>1593</v>
      </c>
      <c r="E70" s="81" t="s">
        <v>1160</v>
      </c>
    </row>
    <row r="71" ht="22.5" customHeight="1">
      <c r="A71" s="81" t="s">
        <v>1870</v>
      </c>
      <c r="B71" s="81" t="s">
        <v>1871</v>
      </c>
      <c r="C71" s="322" t="s">
        <v>1625</v>
      </c>
      <c r="D71" s="81" t="s">
        <v>1632</v>
      </c>
      <c r="E71" s="81" t="s">
        <v>1033</v>
      </c>
    </row>
    <row r="72" ht="22.5" customHeight="1">
      <c r="A72" s="81" t="s">
        <v>1760</v>
      </c>
      <c r="B72" s="81" t="s">
        <v>1762</v>
      </c>
      <c r="C72" s="322" t="s">
        <v>333</v>
      </c>
      <c r="D72" s="81" t="s">
        <v>1593</v>
      </c>
      <c r="E72" s="81" t="s">
        <v>296</v>
      </c>
    </row>
    <row r="73" ht="22.5" customHeight="1">
      <c r="A73" s="81" t="s">
        <v>1875</v>
      </c>
      <c r="B73" s="81" t="s">
        <v>1876</v>
      </c>
      <c r="C73" s="322" t="s">
        <v>1625</v>
      </c>
      <c r="D73" s="81" t="s">
        <v>1617</v>
      </c>
      <c r="E73" s="81" t="s">
        <v>377</v>
      </c>
    </row>
    <row r="74" ht="22.5" customHeight="1">
      <c r="A74" s="81" t="s">
        <v>1879</v>
      </c>
      <c r="B74" s="81" t="s">
        <v>1838</v>
      </c>
      <c r="C74" s="322" t="s">
        <v>333</v>
      </c>
      <c r="D74" s="81" t="s">
        <v>1617</v>
      </c>
      <c r="E74" s="81" t="s">
        <v>167</v>
      </c>
    </row>
    <row r="75" ht="22.5" customHeight="1">
      <c r="A75" s="81" t="s">
        <v>1882</v>
      </c>
      <c r="B75" s="81" t="s">
        <v>1631</v>
      </c>
      <c r="C75" s="322" t="s">
        <v>333</v>
      </c>
      <c r="D75" s="81" t="s">
        <v>1583</v>
      </c>
      <c r="E75" s="81" t="s">
        <v>204</v>
      </c>
    </row>
    <row r="76" ht="22.5" customHeight="1">
      <c r="A76" s="81" t="s">
        <v>1885</v>
      </c>
      <c r="B76" s="81" t="s">
        <v>1876</v>
      </c>
      <c r="C76" s="322" t="s">
        <v>1625</v>
      </c>
      <c r="D76" s="81" t="s">
        <v>1605</v>
      </c>
      <c r="E76" s="81" t="s">
        <v>487</v>
      </c>
    </row>
    <row r="77" ht="22.5" customHeight="1">
      <c r="A77" s="81" t="s">
        <v>1888</v>
      </c>
      <c r="B77" s="81" t="s">
        <v>1890</v>
      </c>
      <c r="C77" s="322" t="s">
        <v>333</v>
      </c>
      <c r="D77" s="81" t="s">
        <v>1632</v>
      </c>
      <c r="E77" s="81" t="s">
        <v>10211</v>
      </c>
    </row>
    <row r="78" ht="22.5" customHeight="1">
      <c r="A78" s="81" t="s">
        <v>1894</v>
      </c>
      <c r="B78" s="81" t="s">
        <v>1895</v>
      </c>
      <c r="C78" s="322" t="s">
        <v>1625</v>
      </c>
      <c r="D78" s="81" t="s">
        <v>1601</v>
      </c>
      <c r="E78" s="81" t="s">
        <v>158</v>
      </c>
    </row>
    <row r="79" ht="22.5" customHeight="1">
      <c r="A79" s="81" t="s">
        <v>1896</v>
      </c>
      <c r="B79" s="81" t="s">
        <v>1897</v>
      </c>
      <c r="C79" s="322" t="s">
        <v>1625</v>
      </c>
      <c r="D79" s="81" t="s">
        <v>1632</v>
      </c>
      <c r="E79" s="81" t="s">
        <v>1164</v>
      </c>
    </row>
    <row r="80" ht="22.5" customHeight="1">
      <c r="A80" s="81" t="s">
        <v>1900</v>
      </c>
      <c r="B80" s="81" t="s">
        <v>1687</v>
      </c>
      <c r="C80" s="322" t="s">
        <v>333</v>
      </c>
      <c r="D80" s="81" t="s">
        <v>1608</v>
      </c>
      <c r="E80" s="81" t="s">
        <v>10217</v>
      </c>
    </row>
    <row r="81" ht="22.5" customHeight="1">
      <c r="A81" s="81" t="s">
        <v>1642</v>
      </c>
      <c r="B81" s="81" t="s">
        <v>1643</v>
      </c>
      <c r="C81" s="322" t="s">
        <v>1625</v>
      </c>
      <c r="D81" s="81" t="s">
        <v>1632</v>
      </c>
      <c r="E81" s="81" t="s">
        <v>308</v>
      </c>
    </row>
    <row r="82" ht="22.5" customHeight="1">
      <c r="A82" s="81" t="s">
        <v>1903</v>
      </c>
      <c r="B82" s="81" t="s">
        <v>1690</v>
      </c>
      <c r="C82" s="322" t="s">
        <v>1625</v>
      </c>
      <c r="D82" s="81" t="s">
        <v>1583</v>
      </c>
      <c r="E82" s="81" t="s">
        <v>170</v>
      </c>
    </row>
    <row r="83" ht="22.5" customHeight="1">
      <c r="A83" s="81" t="s">
        <v>1906</v>
      </c>
      <c r="B83" s="81" t="s">
        <v>1907</v>
      </c>
      <c r="C83" s="322" t="s">
        <v>333</v>
      </c>
      <c r="D83" s="81" t="s">
        <v>1601</v>
      </c>
      <c r="E83" s="81" t="s">
        <v>298</v>
      </c>
    </row>
    <row r="84" ht="22.5" customHeight="1">
      <c r="A84" s="81" t="s">
        <v>1909</v>
      </c>
      <c r="B84" s="81" t="s">
        <v>1911</v>
      </c>
      <c r="C84" s="322" t="s">
        <v>1625</v>
      </c>
      <c r="D84" s="81" t="s">
        <v>1605</v>
      </c>
      <c r="E84" s="81" t="s">
        <v>266</v>
      </c>
    </row>
    <row r="85" ht="22.5" customHeight="1">
      <c r="A85" s="81" t="s">
        <v>1912</v>
      </c>
      <c r="B85" s="81" t="s">
        <v>1797</v>
      </c>
      <c r="C85" s="322" t="s">
        <v>333</v>
      </c>
      <c r="D85" s="81" t="s">
        <v>1601</v>
      </c>
      <c r="E85" s="81" t="s">
        <v>615</v>
      </c>
    </row>
    <row r="86" ht="22.5" customHeight="1">
      <c r="A86" s="81" t="s">
        <v>1916</v>
      </c>
      <c r="B86" s="81" t="s">
        <v>1917</v>
      </c>
      <c r="C86" s="322" t="s">
        <v>1625</v>
      </c>
      <c r="D86" s="81" t="s">
        <v>1601</v>
      </c>
      <c r="E86" s="81" t="s">
        <v>201</v>
      </c>
    </row>
    <row r="87" ht="22.5" customHeight="1">
      <c r="A87" s="81" t="s">
        <v>1921</v>
      </c>
      <c r="B87" s="81" t="s">
        <v>1814</v>
      </c>
      <c r="C87" s="322" t="s">
        <v>1625</v>
      </c>
      <c r="D87" s="81" t="s">
        <v>1593</v>
      </c>
      <c r="E87" s="81" t="s">
        <v>482</v>
      </c>
    </row>
    <row r="88" ht="22.5" customHeight="1">
      <c r="A88" s="81" t="s">
        <v>1925</v>
      </c>
      <c r="B88" s="81" t="s">
        <v>1926</v>
      </c>
      <c r="C88" s="322" t="s">
        <v>1625</v>
      </c>
      <c r="D88" s="81" t="s">
        <v>1593</v>
      </c>
      <c r="E88" s="81" t="s">
        <v>1433</v>
      </c>
    </row>
    <row r="89" ht="22.5" customHeight="1">
      <c r="A89" s="81" t="s">
        <v>2018</v>
      </c>
      <c r="B89" s="81" t="s">
        <v>2020</v>
      </c>
      <c r="C89" s="322" t="s">
        <v>1625</v>
      </c>
      <c r="D89" s="81" t="s">
        <v>1632</v>
      </c>
      <c r="E89" s="81" t="s">
        <v>1202</v>
      </c>
    </row>
    <row r="90" ht="22.5" customHeight="1">
      <c r="A90" s="81" t="s">
        <v>1741</v>
      </c>
      <c r="B90" s="81" t="s">
        <v>1742</v>
      </c>
      <c r="C90" s="322" t="s">
        <v>333</v>
      </c>
      <c r="D90" s="81" t="s">
        <v>1605</v>
      </c>
      <c r="E90" s="81" t="s">
        <v>1865</v>
      </c>
    </row>
    <row r="91" ht="22.5" customHeight="1">
      <c r="A91" s="81" t="s">
        <v>1929</v>
      </c>
      <c r="B91" s="81" t="s">
        <v>1623</v>
      </c>
      <c r="C91" s="322" t="s">
        <v>1625</v>
      </c>
      <c r="D91" s="81" t="s">
        <v>70</v>
      </c>
      <c r="E91" s="81" t="s">
        <v>209</v>
      </c>
    </row>
    <row r="92" ht="22.5" customHeight="1">
      <c r="A92" s="81" t="s">
        <v>1932</v>
      </c>
      <c r="B92" s="81" t="s">
        <v>1933</v>
      </c>
      <c r="C92" s="322" t="s">
        <v>1625</v>
      </c>
      <c r="D92" s="81" t="s">
        <v>1593</v>
      </c>
      <c r="E92" s="81" t="s">
        <v>205</v>
      </c>
    </row>
    <row r="93" ht="22.5" customHeight="1">
      <c r="A93" s="81" t="s">
        <v>1937</v>
      </c>
      <c r="B93" s="81" t="s">
        <v>1838</v>
      </c>
      <c r="C93" s="322" t="s">
        <v>333</v>
      </c>
      <c r="D93" s="81" t="s">
        <v>1583</v>
      </c>
      <c r="E93" s="81" t="s">
        <v>115</v>
      </c>
    </row>
    <row r="94" ht="22.5" customHeight="1">
      <c r="A94" s="81" t="s">
        <v>1939</v>
      </c>
      <c r="B94" s="81" t="s">
        <v>1711</v>
      </c>
      <c r="C94" s="322" t="s">
        <v>333</v>
      </c>
      <c r="D94" s="81" t="s">
        <v>1583</v>
      </c>
      <c r="E94" s="81" t="s">
        <v>159</v>
      </c>
    </row>
    <row r="95" ht="22.5" customHeight="1">
      <c r="A95" s="81" t="s">
        <v>1942</v>
      </c>
      <c r="B95" s="81" t="s">
        <v>1943</v>
      </c>
      <c r="C95" s="322" t="s">
        <v>333</v>
      </c>
      <c r="D95" s="81" t="s">
        <v>1593</v>
      </c>
      <c r="E95" s="81" t="s">
        <v>376</v>
      </c>
    </row>
    <row r="96" ht="22.5" customHeight="1">
      <c r="A96" s="81" t="s">
        <v>1946</v>
      </c>
      <c r="B96" s="81" t="s">
        <v>1947</v>
      </c>
      <c r="C96" s="322" t="s">
        <v>333</v>
      </c>
      <c r="D96" s="81" t="s">
        <v>1583</v>
      </c>
      <c r="E96" s="81" t="s">
        <v>1494</v>
      </c>
    </row>
    <row r="97" ht="22.5" customHeight="1">
      <c r="A97" s="81" t="s">
        <v>1951</v>
      </c>
      <c r="B97" s="81" t="s">
        <v>1952</v>
      </c>
      <c r="C97" s="322" t="s">
        <v>333</v>
      </c>
      <c r="D97" s="81" t="s">
        <v>1632</v>
      </c>
      <c r="E97" s="81" t="s">
        <v>1353</v>
      </c>
    </row>
    <row r="98" ht="22.5" customHeight="1">
      <c r="A98" s="81" t="s">
        <v>1956</v>
      </c>
      <c r="B98" s="81" t="s">
        <v>1623</v>
      </c>
      <c r="C98" s="322" t="s">
        <v>1625</v>
      </c>
      <c r="D98" s="81" t="s">
        <v>1632</v>
      </c>
      <c r="E98" s="81" t="s">
        <v>934</v>
      </c>
    </row>
    <row r="99" ht="22.5" customHeight="1">
      <c r="A99" s="81" t="s">
        <v>1959</v>
      </c>
      <c r="B99" s="81" t="s">
        <v>1960</v>
      </c>
      <c r="C99" s="322" t="s">
        <v>1625</v>
      </c>
      <c r="D99" s="81" t="s">
        <v>1583</v>
      </c>
      <c r="E99" s="81" t="s">
        <v>526</v>
      </c>
    </row>
    <row r="100" ht="22.5" customHeight="1">
      <c r="A100" s="81" t="s">
        <v>1962</v>
      </c>
      <c r="B100" s="81" t="s">
        <v>1964</v>
      </c>
      <c r="C100" s="322" t="s">
        <v>333</v>
      </c>
      <c r="D100" s="81" t="s">
        <v>1617</v>
      </c>
      <c r="E100" s="81" t="s">
        <v>131</v>
      </c>
    </row>
    <row r="101" ht="22.5" customHeight="1">
      <c r="A101" s="81" t="s">
        <v>1966</v>
      </c>
      <c r="B101" s="81" t="s">
        <v>1967</v>
      </c>
      <c r="C101" s="322" t="s">
        <v>333</v>
      </c>
      <c r="D101" s="81" t="s">
        <v>1583</v>
      </c>
      <c r="E101" s="81" t="s">
        <v>136</v>
      </c>
    </row>
    <row r="102" ht="22.5" customHeight="1">
      <c r="A102" s="81" t="s">
        <v>1689</v>
      </c>
      <c r="B102" s="81" t="s">
        <v>1690</v>
      </c>
      <c r="C102" s="322" t="s">
        <v>1625</v>
      </c>
      <c r="D102" s="81" t="s">
        <v>1632</v>
      </c>
      <c r="E102" s="81" t="s">
        <v>1840</v>
      </c>
    </row>
    <row r="103" ht="22.5" customHeight="1">
      <c r="A103" s="81" t="s">
        <v>1969</v>
      </c>
      <c r="B103" s="81" t="s">
        <v>1947</v>
      </c>
      <c r="C103" s="322" t="s">
        <v>333</v>
      </c>
      <c r="D103" s="81" t="s">
        <v>1583</v>
      </c>
      <c r="E103" s="81" t="s">
        <v>323</v>
      </c>
    </row>
    <row r="104" ht="22.5" customHeight="1">
      <c r="A104" s="81" t="s">
        <v>1972</v>
      </c>
      <c r="B104" s="81" t="s">
        <v>1973</v>
      </c>
      <c r="C104" s="322" t="s">
        <v>333</v>
      </c>
      <c r="D104" s="81" t="s">
        <v>1583</v>
      </c>
      <c r="E104" s="81" t="s">
        <v>124</v>
      </c>
    </row>
    <row r="105" ht="22.5" customHeight="1">
      <c r="A105" s="81" t="s">
        <v>1679</v>
      </c>
      <c r="B105" s="81" t="s">
        <v>1680</v>
      </c>
      <c r="C105" s="322" t="s">
        <v>333</v>
      </c>
      <c r="D105" s="81" t="s">
        <v>1632</v>
      </c>
      <c r="E105" s="81" t="s">
        <v>1086</v>
      </c>
    </row>
    <row r="106" ht="22.5" customHeight="1">
      <c r="A106" s="81" t="s">
        <v>1974</v>
      </c>
      <c r="B106" s="81" t="s">
        <v>1600</v>
      </c>
      <c r="C106" s="322" t="s">
        <v>333</v>
      </c>
      <c r="D106" s="81" t="s">
        <v>1593</v>
      </c>
      <c r="E106" s="81" t="s">
        <v>153</v>
      </c>
    </row>
    <row r="107" ht="22.5" customHeight="1">
      <c r="A107" s="81" t="s">
        <v>1977</v>
      </c>
      <c r="B107" s="81" t="s">
        <v>1635</v>
      </c>
      <c r="C107" s="322" t="s">
        <v>333</v>
      </c>
      <c r="D107" s="81" t="s">
        <v>1593</v>
      </c>
      <c r="E107" s="81" t="s">
        <v>233</v>
      </c>
    </row>
    <row r="108" ht="22.5" customHeight="1">
      <c r="A108" s="81" t="s">
        <v>1985</v>
      </c>
      <c r="B108" s="81" t="s">
        <v>1987</v>
      </c>
      <c r="C108" s="322" t="s">
        <v>333</v>
      </c>
      <c r="D108" s="81" t="s">
        <v>1608</v>
      </c>
      <c r="E108" s="81" t="s">
        <v>236</v>
      </c>
    </row>
    <row r="109" ht="22.5" customHeight="1">
      <c r="A109" s="81" t="s">
        <v>1994</v>
      </c>
      <c r="B109" s="81" t="s">
        <v>1996</v>
      </c>
      <c r="C109" s="322" t="s">
        <v>1625</v>
      </c>
      <c r="D109" s="81" t="s">
        <v>1608</v>
      </c>
      <c r="E109" s="81" t="s">
        <v>3582</v>
      </c>
    </row>
    <row r="110" ht="22.5" customHeight="1">
      <c r="A110" s="81" t="s">
        <v>2001</v>
      </c>
      <c r="B110" s="81" t="s">
        <v>1876</v>
      </c>
      <c r="C110" s="322" t="s">
        <v>1625</v>
      </c>
      <c r="D110" s="81" t="s">
        <v>1605</v>
      </c>
      <c r="E110" s="81" t="s">
        <v>1400</v>
      </c>
    </row>
    <row r="111" ht="22.5" customHeight="1">
      <c r="A111" s="81" t="s">
        <v>1706</v>
      </c>
      <c r="B111" s="81" t="s">
        <v>1690</v>
      </c>
      <c r="C111" s="322" t="s">
        <v>1625</v>
      </c>
      <c r="D111" s="81" t="s">
        <v>1654</v>
      </c>
      <c r="E111" s="81" t="s">
        <v>1438</v>
      </c>
    </row>
    <row r="112" ht="22.5" customHeight="1">
      <c r="A112" s="81" t="s">
        <v>1669</v>
      </c>
      <c r="B112" s="81" t="s">
        <v>1623</v>
      </c>
      <c r="C112" s="322" t="s">
        <v>1625</v>
      </c>
      <c r="D112" s="81" t="s">
        <v>1593</v>
      </c>
      <c r="E112" s="81" t="s">
        <v>345</v>
      </c>
    </row>
    <row r="113" ht="22.5" customHeight="1">
      <c r="A113" s="81" t="s">
        <v>1648</v>
      </c>
      <c r="B113" s="81" t="s">
        <v>1650</v>
      </c>
      <c r="C113" s="322" t="s">
        <v>333</v>
      </c>
      <c r="D113" s="81" t="s">
        <v>1632</v>
      </c>
      <c r="E113" s="81" t="s">
        <v>1079</v>
      </c>
    </row>
    <row r="114" ht="22.5" customHeight="1">
      <c r="A114" s="81" t="s">
        <v>1656</v>
      </c>
      <c r="B114" s="81" t="s">
        <v>1657</v>
      </c>
      <c r="C114" s="322" t="s">
        <v>1625</v>
      </c>
      <c r="D114" s="81" t="s">
        <v>1605</v>
      </c>
      <c r="E114" s="81" t="s">
        <v>235</v>
      </c>
    </row>
    <row r="115" ht="22.5" customHeight="1">
      <c r="A115" s="81" t="s">
        <v>2007</v>
      </c>
      <c r="B115" s="81" t="s">
        <v>2008</v>
      </c>
      <c r="C115" s="322" t="s">
        <v>333</v>
      </c>
      <c r="D115" s="81" t="s">
        <v>1632</v>
      </c>
      <c r="E115" s="81" t="s">
        <v>10266</v>
      </c>
    </row>
    <row r="116" ht="22.5" customHeight="1">
      <c r="A116" s="81" t="s">
        <v>1738</v>
      </c>
      <c r="B116" s="81" t="s">
        <v>1714</v>
      </c>
      <c r="C116" s="322" t="s">
        <v>333</v>
      </c>
      <c r="D116" s="81" t="s">
        <v>1583</v>
      </c>
      <c r="E116" s="81" t="s">
        <v>1861</v>
      </c>
    </row>
    <row r="117" ht="22.5" customHeight="1">
      <c r="A117" s="81" t="s">
        <v>2012</v>
      </c>
      <c r="B117" s="81" t="s">
        <v>2014</v>
      </c>
      <c r="C117" s="322" t="s">
        <v>333</v>
      </c>
      <c r="D117" s="81" t="s">
        <v>1654</v>
      </c>
      <c r="E117" s="81" t="s">
        <v>636</v>
      </c>
    </row>
    <row r="118" ht="22.5" customHeight="1">
      <c r="A118" s="81" t="s">
        <v>1754</v>
      </c>
      <c r="B118" s="81" t="s">
        <v>1755</v>
      </c>
      <c r="C118" s="322" t="s">
        <v>333</v>
      </c>
      <c r="D118" s="81" t="s">
        <v>1593</v>
      </c>
      <c r="E118" s="81" t="s">
        <v>264</v>
      </c>
    </row>
    <row r="119" ht="22.5" customHeight="1">
      <c r="A119" s="81"/>
      <c r="B119" s="81"/>
      <c r="C119" s="322" t="s">
        <v>1625</v>
      </c>
      <c r="D119" s="81"/>
      <c r="E119" s="81"/>
    </row>
    <row r="120" ht="22.5" customHeight="1">
      <c r="A120" s="81"/>
      <c r="B120" s="81"/>
      <c r="C120" s="322"/>
      <c r="D120" s="81"/>
      <c r="E120" s="81"/>
    </row>
    <row r="121" ht="22.5" customHeight="1">
      <c r="A121" s="81"/>
      <c r="B121" s="81"/>
      <c r="C121" s="322"/>
      <c r="D121" s="81"/>
      <c r="E121" s="81"/>
    </row>
    <row r="122" ht="22.5" customHeight="1">
      <c r="A122" s="81"/>
      <c r="B122" s="81"/>
      <c r="C122" s="322"/>
      <c r="D122" s="81"/>
      <c r="E122" s="81"/>
    </row>
    <row r="123" ht="22.5" customHeight="1">
      <c r="A123" s="81"/>
      <c r="B123" s="81"/>
      <c r="C123" s="322"/>
      <c r="D123" s="81"/>
      <c r="E123" s="81"/>
    </row>
    <row r="124" ht="22.5" customHeight="1">
      <c r="A124" s="81"/>
      <c r="B124" s="81"/>
      <c r="C124" s="322"/>
      <c r="D124" s="81"/>
      <c r="E124" s="81"/>
    </row>
    <row r="125" ht="22.5" customHeight="1">
      <c r="A125" s="81"/>
      <c r="B125" s="81"/>
      <c r="C125" s="322"/>
      <c r="D125" s="81"/>
      <c r="E125" s="81"/>
    </row>
    <row r="126" ht="22.5" customHeight="1">
      <c r="A126" s="81"/>
      <c r="B126" s="81"/>
      <c r="C126" s="322"/>
      <c r="D126" s="81"/>
      <c r="E126" s="81"/>
    </row>
    <row r="127" ht="22.5" customHeight="1">
      <c r="A127" s="81"/>
      <c r="B127" s="81"/>
      <c r="C127" s="322"/>
      <c r="D127" s="81"/>
      <c r="E127" s="81"/>
    </row>
    <row r="128" ht="22.5" customHeight="1">
      <c r="A128" s="81"/>
      <c r="B128" s="81"/>
      <c r="C128" s="322"/>
      <c r="D128" s="81"/>
      <c r="E128" s="81"/>
    </row>
    <row r="129" ht="22.5" customHeight="1">
      <c r="A129" s="81"/>
      <c r="B129" s="81"/>
      <c r="C129" s="322"/>
      <c r="D129" s="81"/>
      <c r="E129" s="81"/>
    </row>
    <row r="130" ht="22.5" customHeight="1">
      <c r="A130" s="81"/>
      <c r="B130" s="81"/>
      <c r="C130" s="322"/>
      <c r="D130" s="81"/>
      <c r="E130" s="81"/>
    </row>
    <row r="131" ht="22.5" customHeight="1">
      <c r="A131" s="81"/>
      <c r="B131" s="81"/>
      <c r="C131" s="322"/>
      <c r="D131" s="81"/>
      <c r="E131" s="81"/>
    </row>
    <row r="132" ht="22.5" customHeight="1">
      <c r="A132" s="81"/>
      <c r="B132" s="81"/>
      <c r="C132" s="322"/>
      <c r="D132" s="81"/>
      <c r="E132" s="81"/>
    </row>
    <row r="133" ht="22.5" customHeight="1">
      <c r="A133" s="81"/>
      <c r="B133" s="81"/>
      <c r="C133" s="322"/>
      <c r="D133" s="81"/>
      <c r="E133" s="81"/>
    </row>
    <row r="134" ht="22.5" customHeight="1">
      <c r="A134" s="81"/>
      <c r="B134" s="81"/>
      <c r="C134" s="322"/>
      <c r="D134" s="81"/>
      <c r="E134" s="81"/>
    </row>
    <row r="135" ht="22.5" customHeight="1">
      <c r="A135" s="81"/>
      <c r="B135" s="81"/>
      <c r="C135" s="322"/>
      <c r="D135" s="81"/>
      <c r="E135" s="81"/>
    </row>
    <row r="136" ht="22.5" customHeight="1">
      <c r="A136" s="81"/>
      <c r="B136" s="81"/>
      <c r="C136" s="322"/>
      <c r="D136" s="81"/>
      <c r="E136" s="81"/>
    </row>
    <row r="137" ht="22.5" customHeight="1">
      <c r="A137" s="81"/>
      <c r="B137" s="81"/>
      <c r="C137" s="322"/>
      <c r="D137" s="81"/>
      <c r="E137" s="81"/>
    </row>
    <row r="138" ht="22.5" customHeight="1">
      <c r="A138" s="81"/>
      <c r="B138" s="81"/>
      <c r="C138" s="322"/>
      <c r="D138" s="81"/>
      <c r="E138" s="81"/>
    </row>
    <row r="139" ht="22.5" customHeight="1">
      <c r="A139" s="81"/>
      <c r="B139" s="81"/>
      <c r="C139" s="322"/>
      <c r="D139" s="81"/>
      <c r="E139" s="81"/>
    </row>
    <row r="140" ht="22.5" customHeight="1">
      <c r="A140" s="81"/>
      <c r="B140" s="81"/>
      <c r="C140" s="322"/>
      <c r="D140" s="81"/>
      <c r="E140" s="81"/>
    </row>
    <row r="141" ht="22.5" customHeight="1">
      <c r="A141" s="81"/>
      <c r="B141" s="81"/>
      <c r="C141" s="322"/>
      <c r="D141" s="81"/>
      <c r="E141" s="81"/>
    </row>
    <row r="142" ht="22.5" customHeight="1">
      <c r="A142" s="81"/>
      <c r="B142" s="81"/>
      <c r="C142" s="322"/>
      <c r="D142" s="81"/>
      <c r="E142" s="81"/>
    </row>
    <row r="143" ht="22.5" customHeight="1">
      <c r="A143" s="81"/>
      <c r="B143" s="81"/>
      <c r="C143" s="322"/>
      <c r="D143" s="81"/>
      <c r="E143" s="81"/>
    </row>
    <row r="144" ht="22.5" customHeight="1">
      <c r="A144" s="81"/>
      <c r="B144" s="81"/>
      <c r="C144" s="322"/>
      <c r="D144" s="81"/>
      <c r="E144" s="81"/>
    </row>
    <row r="145" ht="22.5" customHeight="1">
      <c r="A145" s="81"/>
      <c r="B145" s="81"/>
      <c r="C145" s="322"/>
      <c r="D145" s="81"/>
      <c r="E145" s="81"/>
    </row>
    <row r="146" ht="22.5" customHeight="1">
      <c r="A146" s="81"/>
      <c r="B146" s="81"/>
      <c r="C146" s="322"/>
      <c r="D146" s="81"/>
      <c r="E146" s="81"/>
    </row>
    <row r="147" ht="22.5" customHeight="1">
      <c r="A147" s="81"/>
      <c r="B147" s="81"/>
      <c r="C147" s="322"/>
      <c r="D147" s="81"/>
      <c r="E147" s="81"/>
    </row>
    <row r="148" ht="22.5" customHeight="1">
      <c r="A148" s="81"/>
      <c r="B148" s="81"/>
      <c r="C148" s="322"/>
      <c r="D148" s="81"/>
      <c r="E148" s="81"/>
    </row>
    <row r="149" ht="22.5" customHeight="1">
      <c r="A149" s="81"/>
      <c r="B149" s="81"/>
      <c r="C149" s="322"/>
      <c r="D149" s="81"/>
      <c r="E149" s="81"/>
    </row>
    <row r="150" ht="22.5" customHeight="1">
      <c r="A150" s="81"/>
      <c r="B150" s="81"/>
      <c r="C150" s="322"/>
      <c r="D150" s="81"/>
      <c r="E150" s="81"/>
    </row>
    <row r="151" ht="22.5" customHeight="1">
      <c r="A151" s="81"/>
      <c r="B151" s="81"/>
      <c r="C151" s="322"/>
      <c r="D151" s="81"/>
      <c r="E151" s="81"/>
    </row>
    <row r="152" ht="22.5" customHeight="1">
      <c r="A152" s="81"/>
      <c r="B152" s="81"/>
      <c r="C152" s="322"/>
      <c r="D152" s="81"/>
      <c r="E152" s="81"/>
    </row>
    <row r="153" ht="22.5" customHeight="1">
      <c r="A153" s="81"/>
      <c r="B153" s="81"/>
      <c r="C153" s="322"/>
      <c r="D153" s="81"/>
      <c r="E153" s="81"/>
    </row>
    <row r="154" ht="22.5" customHeight="1">
      <c r="A154" s="81"/>
      <c r="B154" s="81"/>
      <c r="C154" s="322"/>
      <c r="D154" s="81"/>
      <c r="E154" s="81"/>
    </row>
    <row r="155" ht="22.5" customHeight="1">
      <c r="A155" s="81"/>
      <c r="B155" s="81"/>
      <c r="C155" s="322"/>
      <c r="D155" s="81"/>
      <c r="E155" s="81"/>
    </row>
    <row r="156" ht="22.5" customHeight="1">
      <c r="A156" s="81"/>
      <c r="B156" s="81"/>
      <c r="C156" s="322"/>
      <c r="D156" s="81"/>
      <c r="E156" s="81"/>
    </row>
    <row r="157" ht="22.5" customHeight="1">
      <c r="A157" s="81"/>
      <c r="B157" s="81"/>
      <c r="C157" s="322"/>
      <c r="D157" s="81"/>
      <c r="E157" s="81"/>
    </row>
    <row r="158" ht="22.5" customHeight="1">
      <c r="A158" s="81"/>
      <c r="B158" s="81"/>
      <c r="C158" s="322"/>
      <c r="D158" s="81"/>
      <c r="E158" s="81"/>
    </row>
    <row r="159" ht="22.5" customHeight="1">
      <c r="A159" s="81"/>
      <c r="B159" s="81"/>
      <c r="C159" s="322"/>
      <c r="D159" s="81"/>
      <c r="E159" s="81"/>
    </row>
    <row r="160" ht="22.5" customHeight="1">
      <c r="A160" s="81"/>
      <c r="B160" s="81"/>
      <c r="C160" s="322"/>
      <c r="D160" s="81"/>
      <c r="E160" s="81"/>
    </row>
    <row r="161" ht="22.5" customHeight="1">
      <c r="A161" s="81"/>
      <c r="B161" s="81"/>
      <c r="C161" s="322"/>
      <c r="D161" s="81"/>
      <c r="E161" s="81"/>
    </row>
    <row r="162" ht="22.5" customHeight="1">
      <c r="A162" s="81"/>
      <c r="B162" s="81"/>
      <c r="C162" s="322"/>
      <c r="D162" s="81"/>
      <c r="E162" s="81"/>
    </row>
    <row r="163" ht="22.5" customHeight="1">
      <c r="A163" s="81"/>
      <c r="B163" s="81"/>
      <c r="C163" s="322"/>
      <c r="D163" s="81"/>
      <c r="E163" s="81"/>
    </row>
    <row r="164" ht="22.5" customHeight="1">
      <c r="A164" s="81"/>
      <c r="B164" s="81"/>
      <c r="C164" s="322"/>
      <c r="D164" s="81"/>
      <c r="E164" s="81"/>
    </row>
    <row r="165" ht="22.5" customHeight="1">
      <c r="A165" s="81"/>
      <c r="B165" s="81"/>
      <c r="C165" s="322"/>
      <c r="D165" s="81"/>
      <c r="E165" s="81"/>
    </row>
    <row r="166" ht="22.5" customHeight="1">
      <c r="A166" s="81"/>
      <c r="B166" s="81"/>
      <c r="C166" s="322"/>
      <c r="D166" s="81"/>
      <c r="E166" s="81"/>
    </row>
    <row r="167" ht="22.5" customHeight="1">
      <c r="A167" s="81"/>
      <c r="B167" s="81"/>
      <c r="C167" s="322"/>
      <c r="D167" s="81"/>
      <c r="E167" s="81"/>
    </row>
    <row r="168" ht="22.5" customHeight="1">
      <c r="A168" s="81"/>
      <c r="B168" s="81"/>
      <c r="C168" s="322"/>
      <c r="D168" s="81"/>
      <c r="E168" s="81"/>
    </row>
    <row r="169" ht="22.5" customHeight="1">
      <c r="A169" s="81"/>
      <c r="B169" s="81"/>
      <c r="C169" s="322"/>
      <c r="D169" s="81"/>
      <c r="E169" s="81"/>
    </row>
    <row r="170" ht="22.5" customHeight="1">
      <c r="A170" s="81"/>
      <c r="B170" s="81"/>
      <c r="C170" s="322"/>
      <c r="D170" s="81"/>
      <c r="E170" s="81"/>
    </row>
    <row r="171" ht="22.5" customHeight="1">
      <c r="A171" s="81"/>
      <c r="B171" s="81"/>
      <c r="C171" s="322"/>
      <c r="D171" s="81"/>
      <c r="E171" s="81"/>
    </row>
    <row r="172" ht="22.5" customHeight="1">
      <c r="A172" s="81"/>
      <c r="B172" s="81"/>
      <c r="C172" s="322"/>
      <c r="D172" s="81"/>
      <c r="E172" s="81"/>
    </row>
    <row r="173" ht="22.5" customHeight="1">
      <c r="A173" s="81"/>
      <c r="B173" s="81"/>
      <c r="C173" s="322"/>
      <c r="D173" s="81"/>
      <c r="E173" s="81"/>
    </row>
    <row r="174" ht="22.5" customHeight="1">
      <c r="A174" s="81"/>
      <c r="B174" s="81"/>
      <c r="C174" s="322"/>
      <c r="D174" s="81"/>
      <c r="E174" s="81"/>
    </row>
    <row r="175" ht="22.5" customHeight="1">
      <c r="A175" s="81"/>
      <c r="B175" s="81"/>
      <c r="C175" s="322"/>
      <c r="D175" s="81"/>
      <c r="E175" s="81"/>
    </row>
    <row r="176" ht="22.5" customHeight="1">
      <c r="A176" s="81"/>
      <c r="B176" s="81"/>
      <c r="C176" s="322"/>
      <c r="D176" s="81"/>
      <c r="E176" s="81"/>
    </row>
    <row r="177" ht="22.5" customHeight="1">
      <c r="A177" s="81"/>
      <c r="B177" s="81"/>
      <c r="C177" s="322"/>
      <c r="D177" s="81"/>
      <c r="E177" s="81"/>
    </row>
    <row r="178" ht="22.5" customHeight="1">
      <c r="A178" s="81"/>
      <c r="B178" s="81"/>
      <c r="C178" s="322"/>
      <c r="D178" s="81"/>
      <c r="E178" s="81"/>
    </row>
    <row r="179" ht="22.5" customHeight="1">
      <c r="A179" s="81"/>
      <c r="B179" s="81"/>
      <c r="C179" s="322"/>
      <c r="D179" s="81"/>
      <c r="E179" s="81"/>
    </row>
    <row r="180" ht="22.5" customHeight="1">
      <c r="A180" s="81"/>
      <c r="B180" s="81"/>
      <c r="C180" s="322"/>
      <c r="D180" s="81"/>
      <c r="E180" s="81"/>
    </row>
    <row r="181" ht="22.5" customHeight="1">
      <c r="A181" s="81"/>
      <c r="B181" s="81"/>
      <c r="C181" s="322"/>
      <c r="D181" s="81"/>
      <c r="E181" s="81"/>
    </row>
    <row r="182" ht="22.5" customHeight="1">
      <c r="A182" s="81"/>
      <c r="B182" s="81"/>
      <c r="C182" s="322"/>
      <c r="D182" s="81"/>
      <c r="E182" s="81"/>
    </row>
    <row r="183" ht="22.5" customHeight="1">
      <c r="A183" s="81"/>
      <c r="B183" s="81"/>
      <c r="C183" s="322"/>
      <c r="D183" s="81"/>
      <c r="E183" s="81"/>
    </row>
    <row r="184" ht="22.5" customHeight="1">
      <c r="A184" s="81"/>
      <c r="B184" s="81"/>
      <c r="C184" s="322"/>
      <c r="D184" s="81"/>
      <c r="E184" s="81"/>
    </row>
    <row r="185" ht="22.5" customHeight="1">
      <c r="A185" s="81"/>
      <c r="B185" s="81"/>
      <c r="C185" s="322"/>
      <c r="D185" s="81"/>
      <c r="E185" s="81"/>
    </row>
    <row r="186" ht="22.5" customHeight="1">
      <c r="A186" s="81"/>
      <c r="B186" s="81"/>
      <c r="C186" s="322"/>
      <c r="D186" s="81"/>
      <c r="E186" s="81"/>
    </row>
    <row r="187" ht="22.5" customHeight="1">
      <c r="A187" s="81"/>
      <c r="B187" s="81"/>
      <c r="C187" s="322"/>
      <c r="D187" s="81"/>
      <c r="E187" s="81"/>
    </row>
    <row r="188" ht="22.5" customHeight="1">
      <c r="A188" s="81"/>
      <c r="B188" s="81"/>
      <c r="C188" s="322"/>
      <c r="D188" s="81"/>
      <c r="E188" s="81"/>
    </row>
    <row r="189" ht="22.5" customHeight="1">
      <c r="A189" s="81"/>
      <c r="B189" s="81"/>
      <c r="C189" s="322"/>
      <c r="D189" s="81"/>
      <c r="E189" s="81"/>
    </row>
    <row r="190" ht="22.5" customHeight="1">
      <c r="A190" s="81"/>
      <c r="B190" s="81"/>
      <c r="C190" s="322"/>
      <c r="D190" s="81"/>
      <c r="E190" s="81"/>
    </row>
    <row r="191" ht="22.5" customHeight="1">
      <c r="A191" s="81"/>
      <c r="B191" s="81"/>
      <c r="C191" s="322"/>
      <c r="D191" s="81"/>
      <c r="E191" s="81"/>
    </row>
    <row r="192" ht="22.5" customHeight="1">
      <c r="A192" s="81"/>
      <c r="B192" s="81"/>
      <c r="C192" s="322"/>
      <c r="D192" s="81"/>
      <c r="E192" s="81"/>
    </row>
    <row r="193" ht="22.5" customHeight="1">
      <c r="A193" s="81"/>
      <c r="B193" s="81"/>
      <c r="C193" s="322"/>
      <c r="D193" s="81"/>
      <c r="E193" s="81"/>
    </row>
    <row r="194" ht="22.5" customHeight="1">
      <c r="A194" s="81"/>
      <c r="B194" s="81"/>
      <c r="C194" s="322"/>
      <c r="D194" s="81"/>
      <c r="E194" s="81"/>
    </row>
    <row r="195" ht="22.5" customHeight="1">
      <c r="A195" s="81"/>
      <c r="B195" s="81"/>
      <c r="C195" s="322"/>
      <c r="D195" s="81"/>
      <c r="E195" s="81"/>
    </row>
    <row r="196" ht="22.5" customHeight="1">
      <c r="A196" s="81"/>
      <c r="B196" s="81"/>
      <c r="C196" s="322"/>
      <c r="D196" s="81"/>
      <c r="E196" s="81"/>
    </row>
    <row r="197" ht="22.5" customHeight="1">
      <c r="A197" s="81"/>
      <c r="B197" s="81"/>
      <c r="C197" s="322"/>
      <c r="D197" s="81"/>
      <c r="E197" s="81"/>
    </row>
    <row r="198" ht="22.5" customHeight="1">
      <c r="A198" s="81"/>
      <c r="B198" s="81"/>
      <c r="C198" s="322"/>
      <c r="D198" s="81"/>
      <c r="E198" s="81"/>
    </row>
    <row r="199" ht="22.5" customHeight="1">
      <c r="A199" s="81"/>
      <c r="B199" s="81"/>
      <c r="C199" s="322"/>
      <c r="D199" s="81"/>
      <c r="E199" s="81"/>
    </row>
    <row r="200" ht="22.5" customHeight="1">
      <c r="A200" s="81"/>
      <c r="B200" s="81"/>
      <c r="C200" s="322"/>
      <c r="D200" s="81"/>
      <c r="E200" s="81"/>
    </row>
    <row r="201" ht="22.5" customHeight="1">
      <c r="A201" s="81"/>
      <c r="B201" s="81"/>
      <c r="C201" s="322"/>
      <c r="D201" s="81"/>
      <c r="E201" s="81"/>
    </row>
    <row r="202" ht="22.5" customHeight="1">
      <c r="A202" s="81"/>
      <c r="B202" s="81"/>
      <c r="C202" s="322"/>
      <c r="D202" s="81"/>
      <c r="E202" s="81"/>
    </row>
    <row r="203" ht="22.5" customHeight="1">
      <c r="A203" s="81"/>
      <c r="B203" s="81"/>
      <c r="C203" s="322"/>
      <c r="D203" s="81"/>
      <c r="E203" s="81"/>
    </row>
    <row r="204" ht="22.5" customHeight="1">
      <c r="A204" s="81"/>
      <c r="B204" s="81"/>
      <c r="C204" s="322"/>
      <c r="D204" s="81"/>
      <c r="E204" s="81"/>
    </row>
    <row r="205" ht="22.5" customHeight="1">
      <c r="A205" s="81"/>
      <c r="B205" s="81"/>
      <c r="C205" s="322"/>
      <c r="D205" s="81"/>
      <c r="E205" s="81"/>
    </row>
    <row r="206" ht="22.5" customHeight="1">
      <c r="A206" s="81"/>
      <c r="B206" s="81"/>
      <c r="C206" s="322"/>
      <c r="D206" s="81"/>
      <c r="E206" s="81"/>
    </row>
    <row r="207" ht="22.5" customHeight="1">
      <c r="A207" s="81"/>
      <c r="B207" s="81"/>
      <c r="C207" s="322"/>
      <c r="D207" s="81"/>
      <c r="E207" s="81"/>
    </row>
    <row r="208" ht="22.5" customHeight="1">
      <c r="A208" s="81"/>
      <c r="B208" s="81"/>
      <c r="C208" s="322"/>
      <c r="D208" s="81"/>
      <c r="E208" s="81"/>
    </row>
    <row r="209" ht="22.5" customHeight="1">
      <c r="A209" s="81"/>
      <c r="B209" s="81"/>
      <c r="C209" s="322"/>
      <c r="D209" s="81"/>
      <c r="E209" s="81"/>
    </row>
    <row r="210" ht="22.5" customHeight="1">
      <c r="A210" s="81"/>
      <c r="B210" s="81"/>
      <c r="C210" s="322"/>
      <c r="D210" s="81"/>
      <c r="E210" s="81"/>
    </row>
    <row r="211" ht="22.5" customHeight="1">
      <c r="A211" s="81"/>
      <c r="B211" s="81"/>
      <c r="C211" s="322"/>
      <c r="D211" s="81"/>
      <c r="E211" s="81"/>
    </row>
    <row r="212" ht="22.5" customHeight="1">
      <c r="A212" s="81"/>
      <c r="B212" s="81"/>
      <c r="C212" s="322"/>
      <c r="D212" s="81"/>
      <c r="E212" s="81"/>
    </row>
    <row r="213" ht="22.5" customHeight="1">
      <c r="A213" s="81"/>
      <c r="B213" s="81"/>
      <c r="C213" s="322"/>
      <c r="D213" s="81"/>
      <c r="E213" s="81"/>
    </row>
    <row r="214" ht="22.5" customHeight="1">
      <c r="A214" s="81"/>
      <c r="B214" s="81"/>
      <c r="C214" s="322"/>
      <c r="D214" s="81"/>
      <c r="E214" s="81"/>
    </row>
    <row r="215" ht="22.5" customHeight="1">
      <c r="A215" s="81"/>
      <c r="B215" s="81"/>
      <c r="C215" s="322"/>
      <c r="D215" s="81"/>
      <c r="E215" s="81"/>
    </row>
    <row r="216" ht="22.5" customHeight="1">
      <c r="A216" s="81"/>
      <c r="B216" s="81"/>
      <c r="C216" s="322"/>
      <c r="D216" s="81"/>
      <c r="E216" s="81"/>
    </row>
    <row r="217" ht="22.5" customHeight="1">
      <c r="A217" s="81"/>
      <c r="B217" s="81"/>
      <c r="C217" s="322"/>
      <c r="D217" s="81"/>
      <c r="E217" s="81"/>
    </row>
    <row r="218" ht="22.5" customHeight="1">
      <c r="A218" s="81"/>
      <c r="B218" s="81"/>
      <c r="C218" s="322"/>
      <c r="D218" s="81"/>
      <c r="E218" s="81"/>
    </row>
    <row r="219" ht="22.5" customHeight="1">
      <c r="A219" s="81"/>
      <c r="B219" s="81"/>
      <c r="C219" s="322"/>
      <c r="D219" s="81"/>
      <c r="E219" s="81"/>
    </row>
    <row r="220" ht="22.5" customHeight="1">
      <c r="A220" s="81"/>
      <c r="B220" s="81"/>
      <c r="C220" s="322"/>
      <c r="D220" s="81"/>
      <c r="E220" s="81"/>
    </row>
    <row r="221" ht="22.5" customHeight="1">
      <c r="A221" s="81"/>
      <c r="B221" s="81"/>
      <c r="C221" s="322"/>
      <c r="D221" s="81"/>
      <c r="E221" s="81"/>
    </row>
    <row r="222" ht="22.5" customHeight="1">
      <c r="A222" s="81"/>
      <c r="B222" s="81"/>
      <c r="C222" s="322"/>
      <c r="D222" s="81"/>
      <c r="E222" s="81"/>
    </row>
    <row r="223" ht="22.5" customHeight="1">
      <c r="A223" s="81"/>
      <c r="B223" s="81"/>
      <c r="C223" s="322"/>
      <c r="D223" s="81"/>
      <c r="E223" s="81"/>
    </row>
    <row r="224" ht="22.5" customHeight="1">
      <c r="A224" s="81"/>
      <c r="B224" s="81"/>
      <c r="C224" s="322"/>
      <c r="D224" s="81"/>
      <c r="E224" s="81"/>
    </row>
    <row r="225" ht="22.5" customHeight="1">
      <c r="A225" s="81"/>
      <c r="B225" s="81"/>
      <c r="C225" s="322"/>
      <c r="D225" s="81"/>
      <c r="E225" s="81"/>
    </row>
    <row r="226" ht="22.5" customHeight="1">
      <c r="A226" s="81"/>
      <c r="B226" s="81"/>
      <c r="C226" s="322"/>
      <c r="D226" s="81"/>
      <c r="E226" s="81"/>
    </row>
    <row r="227" ht="22.5" customHeight="1">
      <c r="A227" s="81"/>
      <c r="B227" s="81"/>
      <c r="C227" s="322"/>
      <c r="D227" s="81"/>
      <c r="E227" s="81"/>
    </row>
    <row r="228" ht="22.5" customHeight="1">
      <c r="A228" s="81"/>
      <c r="B228" s="81"/>
      <c r="C228" s="322"/>
      <c r="D228" s="81"/>
      <c r="E228" s="81"/>
    </row>
    <row r="229" ht="22.5" customHeight="1">
      <c r="A229" s="81"/>
      <c r="B229" s="81"/>
      <c r="C229" s="322"/>
      <c r="D229" s="81"/>
      <c r="E229" s="81"/>
    </row>
    <row r="230" ht="22.5" customHeight="1">
      <c r="A230" s="81"/>
      <c r="B230" s="81"/>
      <c r="C230" s="322"/>
      <c r="D230" s="81"/>
      <c r="E230" s="81"/>
    </row>
    <row r="231" ht="22.5" customHeight="1">
      <c r="A231" s="81"/>
      <c r="B231" s="81"/>
      <c r="C231" s="322"/>
      <c r="D231" s="81"/>
      <c r="E231" s="81"/>
    </row>
    <row r="232" ht="22.5" customHeight="1">
      <c r="A232" s="81"/>
      <c r="B232" s="81"/>
      <c r="C232" s="322"/>
      <c r="D232" s="81"/>
      <c r="E232" s="81"/>
    </row>
    <row r="233" ht="22.5" customHeight="1">
      <c r="A233" s="81"/>
      <c r="B233" s="81"/>
      <c r="C233" s="322"/>
      <c r="D233" s="81"/>
      <c r="E233" s="81"/>
    </row>
    <row r="234" ht="22.5" customHeight="1">
      <c r="A234" s="81"/>
      <c r="B234" s="81"/>
      <c r="C234" s="322"/>
      <c r="D234" s="81"/>
      <c r="E234" s="81"/>
    </row>
    <row r="235" ht="22.5" customHeight="1">
      <c r="A235" s="81"/>
      <c r="B235" s="81"/>
      <c r="C235" s="322"/>
      <c r="D235" s="81"/>
      <c r="E235" s="81"/>
    </row>
    <row r="236" ht="22.5" customHeight="1">
      <c r="A236" s="81"/>
      <c r="B236" s="81"/>
      <c r="C236" s="322"/>
      <c r="D236" s="81"/>
      <c r="E236" s="81"/>
    </row>
    <row r="237" ht="22.5" customHeight="1">
      <c r="A237" s="81"/>
      <c r="B237" s="81"/>
      <c r="C237" s="322"/>
      <c r="D237" s="81"/>
      <c r="E237" s="81"/>
    </row>
    <row r="238" ht="22.5" customHeight="1">
      <c r="A238" s="81"/>
      <c r="B238" s="81"/>
      <c r="C238" s="322"/>
      <c r="D238" s="81"/>
      <c r="E238" s="81"/>
    </row>
    <row r="239" ht="22.5" customHeight="1">
      <c r="A239" s="81"/>
      <c r="B239" s="81"/>
      <c r="C239" s="322"/>
      <c r="D239" s="81"/>
      <c r="E239" s="81"/>
    </row>
    <row r="240" ht="22.5" customHeight="1">
      <c r="A240" s="81"/>
      <c r="B240" s="81"/>
      <c r="C240" s="322"/>
      <c r="D240" s="81"/>
      <c r="E240" s="81"/>
    </row>
    <row r="241" ht="22.5" customHeight="1">
      <c r="A241" s="81"/>
      <c r="B241" s="81"/>
      <c r="C241" s="322"/>
      <c r="D241" s="81"/>
      <c r="E241" s="81"/>
    </row>
    <row r="242" ht="22.5" customHeight="1">
      <c r="A242" s="81"/>
      <c r="B242" s="81"/>
      <c r="C242" s="322"/>
      <c r="D242" s="81"/>
      <c r="E242" s="81"/>
    </row>
    <row r="243" ht="22.5" customHeight="1">
      <c r="A243" s="81"/>
      <c r="B243" s="81"/>
      <c r="C243" s="322"/>
      <c r="D243" s="81"/>
      <c r="E243" s="81"/>
    </row>
  </sheetData>
  <drawing r:id="rId1"/>
  <tableParts count="1">
    <tablePart r:id="rId3"/>
  </tableParts>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6.13"/>
    <col customWidth="1" min="2" max="2" width="28.38"/>
    <col customWidth="1" min="3" max="3" width="45.5"/>
    <col customWidth="1" min="4" max="4" width="40.5"/>
    <col customWidth="1" min="5" max="5" width="17.5"/>
  </cols>
  <sheetData>
    <row r="1" ht="22.5" customHeight="1">
      <c r="A1" s="315" t="s">
        <v>10400</v>
      </c>
      <c r="B1" s="315" t="s">
        <v>10401</v>
      </c>
      <c r="C1" s="315" t="s">
        <v>10402</v>
      </c>
      <c r="D1" s="315" t="s">
        <v>10403</v>
      </c>
      <c r="E1" s="315" t="s">
        <v>10404</v>
      </c>
    </row>
    <row r="2" ht="22.5" customHeight="1">
      <c r="A2" s="324" t="s">
        <v>10406</v>
      </c>
      <c r="B2" s="325" t="s">
        <v>1</v>
      </c>
      <c r="C2" s="325" t="s">
        <v>10408</v>
      </c>
      <c r="D2" s="325" t="s">
        <v>10410</v>
      </c>
      <c r="E2" s="326" t="b">
        <v>0</v>
      </c>
    </row>
    <row r="3" ht="22.5" customHeight="1">
      <c r="A3" s="327" t="s">
        <v>10406</v>
      </c>
      <c r="B3" s="328" t="s">
        <v>2</v>
      </c>
      <c r="C3" s="328" t="s">
        <v>10413</v>
      </c>
      <c r="D3" s="329"/>
      <c r="E3" s="326" t="b">
        <v>0</v>
      </c>
    </row>
    <row r="4" ht="22.5" customHeight="1">
      <c r="A4" s="327" t="s">
        <v>10406</v>
      </c>
      <c r="B4" s="328" t="s">
        <v>51</v>
      </c>
      <c r="C4" s="328" t="s">
        <v>10418</v>
      </c>
      <c r="D4" s="329"/>
      <c r="E4" s="326" t="b">
        <v>0</v>
      </c>
    </row>
    <row r="5" ht="22.5" customHeight="1">
      <c r="A5" s="327" t="s">
        <v>10406</v>
      </c>
      <c r="B5" s="328" t="s">
        <v>70</v>
      </c>
      <c r="C5" s="325" t="s">
        <v>10421</v>
      </c>
      <c r="D5" s="325" t="s">
        <v>10423</v>
      </c>
      <c r="E5" s="326" t="b">
        <v>0</v>
      </c>
    </row>
    <row r="6" ht="22.5" customHeight="1">
      <c r="A6" s="327" t="s">
        <v>10406</v>
      </c>
      <c r="B6" s="328" t="s">
        <v>71</v>
      </c>
      <c r="C6" s="325" t="s">
        <v>10426</v>
      </c>
      <c r="D6" s="329"/>
      <c r="E6" s="326" t="b">
        <v>1</v>
      </c>
    </row>
    <row r="7" ht="22.5" customHeight="1">
      <c r="A7" s="327" t="s">
        <v>10406</v>
      </c>
      <c r="B7" s="328" t="s">
        <v>73</v>
      </c>
      <c r="C7" s="325" t="s">
        <v>10430</v>
      </c>
      <c r="D7" s="325" t="s">
        <v>10410</v>
      </c>
      <c r="E7" s="326" t="b">
        <v>0</v>
      </c>
    </row>
    <row r="8" ht="22.5" customHeight="1">
      <c r="A8" s="327" t="s">
        <v>10406</v>
      </c>
      <c r="B8" s="328" t="s">
        <v>75</v>
      </c>
      <c r="C8" s="325" t="s">
        <v>10432</v>
      </c>
      <c r="D8" s="329"/>
      <c r="E8" s="326" t="b">
        <v>0</v>
      </c>
    </row>
    <row r="9" ht="22.5" customHeight="1">
      <c r="A9" s="327" t="s">
        <v>10406</v>
      </c>
      <c r="B9" s="328" t="s">
        <v>76</v>
      </c>
      <c r="C9" s="325" t="s">
        <v>10436</v>
      </c>
      <c r="D9" s="325" t="s">
        <v>10410</v>
      </c>
      <c r="E9" s="326" t="b">
        <v>0</v>
      </c>
    </row>
    <row r="10" ht="22.5" customHeight="1">
      <c r="A10" s="327" t="s">
        <v>10406</v>
      </c>
      <c r="B10" s="328" t="s">
        <v>77</v>
      </c>
      <c r="C10" s="328" t="s">
        <v>10438</v>
      </c>
      <c r="D10" s="329"/>
      <c r="E10" s="326" t="b">
        <v>0</v>
      </c>
    </row>
    <row r="11" ht="22.5" customHeight="1">
      <c r="A11" s="327" t="s">
        <v>10406</v>
      </c>
      <c r="B11" s="328" t="s">
        <v>78</v>
      </c>
      <c r="C11" s="328" t="s">
        <v>10442</v>
      </c>
      <c r="D11" s="329"/>
      <c r="E11" s="326" t="b">
        <v>0</v>
      </c>
    </row>
    <row r="12" ht="22.5" customHeight="1">
      <c r="A12" s="327" t="s">
        <v>10406</v>
      </c>
      <c r="B12" s="328" t="s">
        <v>79</v>
      </c>
      <c r="C12" s="328" t="s">
        <v>10445</v>
      </c>
      <c r="D12" s="329"/>
      <c r="E12" s="326" t="b">
        <v>0</v>
      </c>
    </row>
    <row r="13" ht="22.5" customHeight="1">
      <c r="A13" s="327" t="s">
        <v>1829</v>
      </c>
      <c r="B13" s="325" t="s">
        <v>1</v>
      </c>
      <c r="C13" s="325" t="s">
        <v>10408</v>
      </c>
      <c r="D13" s="325" t="s">
        <v>10410</v>
      </c>
      <c r="E13" s="326" t="b">
        <v>0</v>
      </c>
    </row>
    <row r="14" ht="22.5" customHeight="1">
      <c r="A14" s="327" t="s">
        <v>1829</v>
      </c>
      <c r="B14" s="328" t="s">
        <v>2</v>
      </c>
      <c r="C14" s="325" t="s">
        <v>10451</v>
      </c>
      <c r="D14" s="328"/>
      <c r="E14" s="326" t="b">
        <v>1</v>
      </c>
    </row>
    <row r="15" ht="22.5" customHeight="1">
      <c r="A15" s="327" t="s">
        <v>1829</v>
      </c>
      <c r="B15" s="325" t="s">
        <v>5</v>
      </c>
      <c r="C15" s="328" t="s">
        <v>10454</v>
      </c>
      <c r="D15" s="329"/>
      <c r="E15" s="326" t="b">
        <v>0</v>
      </c>
    </row>
    <row r="16" ht="22.5" customHeight="1">
      <c r="A16" s="327" t="s">
        <v>1829</v>
      </c>
      <c r="B16" s="328" t="s">
        <v>6</v>
      </c>
      <c r="C16" s="328" t="s">
        <v>10458</v>
      </c>
      <c r="D16" s="329"/>
      <c r="E16" s="326" t="b">
        <v>0</v>
      </c>
    </row>
    <row r="17" ht="22.5" customHeight="1">
      <c r="A17" s="327" t="s">
        <v>1829</v>
      </c>
      <c r="B17" s="328" t="s">
        <v>10461</v>
      </c>
      <c r="C17" s="328" t="s">
        <v>10462</v>
      </c>
      <c r="D17" s="329"/>
      <c r="E17" s="326" t="b">
        <v>0</v>
      </c>
    </row>
    <row r="18" ht="22.5" customHeight="1">
      <c r="A18" s="327" t="s">
        <v>1829</v>
      </c>
      <c r="B18" s="328" t="s">
        <v>8</v>
      </c>
      <c r="C18" s="328" t="s">
        <v>10466</v>
      </c>
      <c r="D18" s="329"/>
      <c r="E18" s="326" t="b">
        <v>0</v>
      </c>
    </row>
    <row r="19" ht="22.5" customHeight="1">
      <c r="A19" s="327" t="s">
        <v>1829</v>
      </c>
      <c r="B19" s="328" t="s">
        <v>10469</v>
      </c>
      <c r="C19" s="328" t="s">
        <v>10470</v>
      </c>
      <c r="D19" s="329"/>
      <c r="E19" s="326" t="b">
        <v>0</v>
      </c>
    </row>
    <row r="20" ht="22.5" customHeight="1">
      <c r="A20" s="327" t="s">
        <v>1829</v>
      </c>
      <c r="B20" s="328" t="s">
        <v>10</v>
      </c>
      <c r="C20" s="328" t="s">
        <v>10474</v>
      </c>
      <c r="D20" s="329"/>
      <c r="E20" s="326" t="b">
        <v>0</v>
      </c>
    </row>
    <row r="21" ht="22.5" customHeight="1">
      <c r="A21" s="327" t="s">
        <v>1829</v>
      </c>
      <c r="B21" s="328" t="s">
        <v>12</v>
      </c>
      <c r="C21" s="328" t="s">
        <v>10478</v>
      </c>
      <c r="D21" s="329"/>
      <c r="E21" s="326" t="b">
        <v>0</v>
      </c>
    </row>
    <row r="22" ht="22.5" customHeight="1">
      <c r="A22" s="327" t="s">
        <v>1829</v>
      </c>
      <c r="B22" s="328" t="s">
        <v>13</v>
      </c>
      <c r="C22" s="328" t="s">
        <v>10479</v>
      </c>
      <c r="D22" s="329"/>
      <c r="E22" s="326" t="b">
        <v>0</v>
      </c>
    </row>
    <row r="23" ht="22.5" customHeight="1">
      <c r="A23" s="327" t="s">
        <v>1829</v>
      </c>
      <c r="B23" s="328" t="s">
        <v>14</v>
      </c>
      <c r="C23" s="328" t="s">
        <v>10482</v>
      </c>
      <c r="D23" s="329"/>
      <c r="E23" s="326" t="b">
        <v>0</v>
      </c>
    </row>
    <row r="24" ht="22.5" customHeight="1">
      <c r="A24" s="327" t="s">
        <v>1829</v>
      </c>
      <c r="B24" s="328" t="s">
        <v>15</v>
      </c>
      <c r="C24" s="328" t="s">
        <v>10485</v>
      </c>
      <c r="D24" s="329"/>
      <c r="E24" s="326" t="b">
        <v>0</v>
      </c>
    </row>
    <row r="25" ht="22.5" customHeight="1">
      <c r="A25" s="327" t="s">
        <v>1829</v>
      </c>
      <c r="B25" s="328" t="s">
        <v>16</v>
      </c>
      <c r="C25" s="328" t="s">
        <v>10486</v>
      </c>
      <c r="D25" s="329"/>
      <c r="E25" s="326" t="b">
        <v>0</v>
      </c>
    </row>
    <row r="26" ht="22.5" customHeight="1">
      <c r="A26" s="327" t="s">
        <v>1829</v>
      </c>
      <c r="B26" s="328" t="s">
        <v>17</v>
      </c>
      <c r="C26" s="328" t="s">
        <v>10492</v>
      </c>
      <c r="D26" s="329"/>
      <c r="E26" s="326" t="b">
        <v>0</v>
      </c>
    </row>
    <row r="27" ht="22.5" customHeight="1">
      <c r="A27" s="327" t="s">
        <v>1829</v>
      </c>
      <c r="B27" s="328" t="s">
        <v>18</v>
      </c>
      <c r="C27" s="328" t="s">
        <v>10494</v>
      </c>
      <c r="D27" s="329"/>
      <c r="E27" s="326" t="b">
        <v>0</v>
      </c>
    </row>
    <row r="28" ht="22.5" customHeight="1">
      <c r="A28" s="327" t="s">
        <v>1829</v>
      </c>
      <c r="B28" s="328" t="s">
        <v>19</v>
      </c>
      <c r="C28" s="328" t="s">
        <v>10497</v>
      </c>
      <c r="D28" s="329"/>
      <c r="E28" s="326" t="b">
        <v>0</v>
      </c>
    </row>
    <row r="29" ht="22.5" customHeight="1">
      <c r="A29" s="327" t="s">
        <v>1829</v>
      </c>
      <c r="B29" s="328" t="s">
        <v>20</v>
      </c>
      <c r="C29" s="328" t="s">
        <v>10501</v>
      </c>
      <c r="D29" s="329"/>
      <c r="E29" s="326" t="b">
        <v>0</v>
      </c>
    </row>
    <row r="30" ht="22.5" customHeight="1">
      <c r="A30" s="327" t="s">
        <v>1829</v>
      </c>
      <c r="B30" s="328" t="s">
        <v>21</v>
      </c>
      <c r="C30" s="328" t="s">
        <v>10505</v>
      </c>
      <c r="D30" s="329"/>
      <c r="E30" s="326" t="b">
        <v>0</v>
      </c>
    </row>
    <row r="31" ht="22.5" customHeight="1">
      <c r="A31" s="327" t="s">
        <v>1829</v>
      </c>
      <c r="B31" s="328" t="s">
        <v>22</v>
      </c>
      <c r="C31" s="328" t="s">
        <v>10509</v>
      </c>
      <c r="D31" s="329"/>
      <c r="E31" s="326" t="b">
        <v>0</v>
      </c>
    </row>
    <row r="32" ht="22.5" customHeight="1">
      <c r="A32" s="327" t="s">
        <v>1829</v>
      </c>
      <c r="B32" s="328" t="s">
        <v>23</v>
      </c>
      <c r="C32" s="328" t="s">
        <v>10511</v>
      </c>
      <c r="D32" s="329"/>
      <c r="E32" s="326" t="b">
        <v>0</v>
      </c>
    </row>
    <row r="33" ht="22.5" customHeight="1">
      <c r="A33" s="327" t="s">
        <v>1829</v>
      </c>
      <c r="B33" s="328" t="s">
        <v>24</v>
      </c>
      <c r="C33" s="328" t="s">
        <v>10514</v>
      </c>
      <c r="D33" s="329"/>
      <c r="E33" s="326" t="b">
        <v>0</v>
      </c>
    </row>
    <row r="34" ht="22.5" customHeight="1">
      <c r="A34" s="327" t="s">
        <v>1829</v>
      </c>
      <c r="B34" s="328" t="s">
        <v>25</v>
      </c>
      <c r="C34" s="328" t="s">
        <v>10517</v>
      </c>
      <c r="D34" s="329"/>
      <c r="E34" s="326" t="b">
        <v>0</v>
      </c>
    </row>
    <row r="35" ht="22.5" customHeight="1">
      <c r="A35" s="327" t="s">
        <v>1829</v>
      </c>
      <c r="B35" s="328" t="s">
        <v>26</v>
      </c>
      <c r="C35" s="328" t="s">
        <v>10520</v>
      </c>
      <c r="D35" s="329"/>
      <c r="E35" s="326" t="b">
        <v>0</v>
      </c>
    </row>
    <row r="36" ht="22.5" customHeight="1">
      <c r="A36" s="327" t="s">
        <v>1829</v>
      </c>
      <c r="B36" s="328" t="s">
        <v>27</v>
      </c>
      <c r="C36" s="328" t="s">
        <v>10524</v>
      </c>
      <c r="D36" s="329"/>
      <c r="E36" s="326" t="b">
        <v>0</v>
      </c>
    </row>
    <row r="37" ht="22.5" customHeight="1">
      <c r="A37" s="327" t="s">
        <v>1829</v>
      </c>
      <c r="B37" s="328" t="s">
        <v>28</v>
      </c>
      <c r="C37" s="328" t="s">
        <v>10527</v>
      </c>
      <c r="D37" s="329"/>
      <c r="E37" s="326" t="b">
        <v>0</v>
      </c>
    </row>
    <row r="38" ht="22.5" customHeight="1">
      <c r="A38" s="327" t="s">
        <v>1829</v>
      </c>
      <c r="B38" s="328" t="s">
        <v>29</v>
      </c>
      <c r="C38" s="328" t="s">
        <v>10531</v>
      </c>
      <c r="D38" s="329"/>
      <c r="E38" s="326" t="b">
        <v>0</v>
      </c>
    </row>
    <row r="39" ht="22.5" customHeight="1">
      <c r="A39" s="327" t="s">
        <v>1829</v>
      </c>
      <c r="B39" s="328" t="s">
        <v>30</v>
      </c>
      <c r="C39" s="328" t="s">
        <v>10534</v>
      </c>
      <c r="D39" s="329"/>
      <c r="E39" s="326" t="b">
        <v>0</v>
      </c>
    </row>
    <row r="40" ht="22.5" customHeight="1">
      <c r="A40" s="327" t="s">
        <v>1829</v>
      </c>
      <c r="B40" s="328" t="s">
        <v>31</v>
      </c>
      <c r="C40" s="328" t="s">
        <v>10538</v>
      </c>
      <c r="D40" s="329"/>
      <c r="E40" s="326" t="b">
        <v>0</v>
      </c>
    </row>
    <row r="41" ht="22.5" customHeight="1">
      <c r="A41" s="327" t="s">
        <v>1829</v>
      </c>
      <c r="B41" s="328" t="s">
        <v>33</v>
      </c>
      <c r="C41" s="325" t="s">
        <v>10540</v>
      </c>
      <c r="D41" s="325" t="s">
        <v>10542</v>
      </c>
      <c r="E41" s="326" t="b">
        <v>0</v>
      </c>
    </row>
    <row r="42" ht="22.5" customHeight="1">
      <c r="A42" s="327" t="s">
        <v>1829</v>
      </c>
      <c r="B42" s="328" t="s">
        <v>35</v>
      </c>
      <c r="C42" s="325" t="s">
        <v>10546</v>
      </c>
      <c r="D42" s="328"/>
      <c r="E42" s="326" t="b">
        <v>0</v>
      </c>
    </row>
    <row r="43" ht="22.5" customHeight="1">
      <c r="A43" s="327" t="s">
        <v>1829</v>
      </c>
      <c r="B43" s="328" t="s">
        <v>37</v>
      </c>
      <c r="C43" s="328" t="s">
        <v>10549</v>
      </c>
      <c r="D43" s="329"/>
      <c r="E43" s="326" t="b">
        <v>0</v>
      </c>
    </row>
    <row r="44" ht="22.5" customHeight="1">
      <c r="A44" s="327" t="s">
        <v>1829</v>
      </c>
      <c r="B44" s="328" t="s">
        <v>39</v>
      </c>
      <c r="C44" s="328" t="s">
        <v>10553</v>
      </c>
      <c r="D44" s="329"/>
      <c r="E44" s="326" t="b">
        <v>0</v>
      </c>
    </row>
    <row r="45" ht="22.5" customHeight="1">
      <c r="A45" s="327" t="s">
        <v>1829</v>
      </c>
      <c r="B45" s="328" t="s">
        <v>40</v>
      </c>
      <c r="C45" s="328" t="s">
        <v>10555</v>
      </c>
      <c r="D45" s="329"/>
      <c r="E45" s="326" t="b">
        <v>0</v>
      </c>
    </row>
    <row r="46" ht="22.5" customHeight="1">
      <c r="A46" s="327" t="s">
        <v>1829</v>
      </c>
      <c r="B46" s="328" t="s">
        <v>41</v>
      </c>
      <c r="C46" s="325" t="s">
        <v>10559</v>
      </c>
      <c r="D46" s="329"/>
      <c r="E46" s="326" t="b">
        <v>0</v>
      </c>
    </row>
    <row r="47" ht="22.5" customHeight="1">
      <c r="A47" s="327" t="s">
        <v>1829</v>
      </c>
      <c r="B47" s="328" t="s">
        <v>42</v>
      </c>
      <c r="C47" s="325" t="s">
        <v>10561</v>
      </c>
      <c r="D47" s="325" t="s">
        <v>10563</v>
      </c>
      <c r="E47" s="326" t="b">
        <v>0</v>
      </c>
    </row>
    <row r="48" ht="22.5" customHeight="1">
      <c r="A48" s="324" t="s">
        <v>10566</v>
      </c>
      <c r="B48" s="325" t="s">
        <v>2</v>
      </c>
      <c r="C48" s="325"/>
      <c r="D48" s="325"/>
      <c r="E48" s="326" t="b">
        <v>0</v>
      </c>
    </row>
    <row r="49" ht="22.5" customHeight="1">
      <c r="A49" s="324" t="s">
        <v>10566</v>
      </c>
      <c r="B49" s="325" t="s">
        <v>52</v>
      </c>
      <c r="C49" s="325"/>
      <c r="D49" s="325"/>
      <c r="E49" s="326" t="b">
        <v>0</v>
      </c>
    </row>
    <row r="50" ht="22.5" customHeight="1">
      <c r="A50" s="324" t="s">
        <v>10566</v>
      </c>
      <c r="B50" s="325" t="s">
        <v>53</v>
      </c>
      <c r="C50" s="325"/>
      <c r="D50" s="325"/>
      <c r="E50" s="326" t="b">
        <v>0</v>
      </c>
    </row>
    <row r="51" ht="22.5" customHeight="1">
      <c r="A51" s="324" t="s">
        <v>10566</v>
      </c>
      <c r="B51" s="325" t="s">
        <v>54</v>
      </c>
      <c r="C51" s="325"/>
      <c r="D51" s="325"/>
      <c r="E51" s="326" t="b">
        <v>0</v>
      </c>
    </row>
    <row r="52" ht="22.5" customHeight="1">
      <c r="A52" s="324" t="s">
        <v>10566</v>
      </c>
      <c r="B52" s="325" t="s">
        <v>55</v>
      </c>
      <c r="C52" s="325"/>
      <c r="D52" s="325"/>
      <c r="E52" s="326" t="b">
        <v>0</v>
      </c>
    </row>
    <row r="53" ht="22.5" customHeight="1">
      <c r="A53" s="324" t="s">
        <v>10566</v>
      </c>
      <c r="B53" s="325" t="s">
        <v>10578</v>
      </c>
      <c r="C53" s="325" t="s">
        <v>10579</v>
      </c>
      <c r="D53" s="325"/>
      <c r="E53" s="326" t="b">
        <v>1</v>
      </c>
    </row>
    <row r="54" ht="22.5" customHeight="1">
      <c r="A54" s="324" t="s">
        <v>10581</v>
      </c>
      <c r="B54" s="325" t="s">
        <v>2146</v>
      </c>
      <c r="C54" s="325" t="s">
        <v>10583</v>
      </c>
      <c r="D54" s="328"/>
      <c r="E54" s="326" t="b">
        <v>1</v>
      </c>
    </row>
    <row r="55" ht="22.5" customHeight="1">
      <c r="A55" s="327" t="s">
        <v>10581</v>
      </c>
      <c r="B55" s="328" t="s">
        <v>2216</v>
      </c>
      <c r="C55" s="325" t="s">
        <v>10587</v>
      </c>
      <c r="D55" s="325" t="s">
        <v>10588</v>
      </c>
      <c r="E55" s="326" t="b">
        <v>0</v>
      </c>
    </row>
    <row r="56" ht="22.5" customHeight="1">
      <c r="A56" s="327" t="s">
        <v>10581</v>
      </c>
      <c r="B56" s="328" t="s">
        <v>2219</v>
      </c>
      <c r="C56" s="325" t="s">
        <v>10589</v>
      </c>
      <c r="D56" s="328"/>
      <c r="E56" s="326" t="b">
        <v>0</v>
      </c>
    </row>
    <row r="57" ht="22.5" customHeight="1">
      <c r="A57" s="327" t="s">
        <v>10581</v>
      </c>
      <c r="B57" s="328" t="s">
        <v>2220</v>
      </c>
      <c r="C57" s="328" t="s">
        <v>10593</v>
      </c>
      <c r="D57" s="329"/>
      <c r="E57" s="326" t="b">
        <v>0</v>
      </c>
    </row>
    <row r="58" ht="22.5" customHeight="1">
      <c r="A58" s="327" t="s">
        <v>10581</v>
      </c>
      <c r="B58" s="328" t="s">
        <v>2221</v>
      </c>
      <c r="C58" s="328" t="s">
        <v>10595</v>
      </c>
      <c r="D58" s="329"/>
      <c r="E58" s="326" t="b">
        <v>0</v>
      </c>
    </row>
    <row r="59" ht="22.5" customHeight="1">
      <c r="A59" s="327" t="s">
        <v>10581</v>
      </c>
      <c r="B59" s="328" t="s">
        <v>2222</v>
      </c>
      <c r="C59" s="328" t="s">
        <v>10598</v>
      </c>
      <c r="D59" s="329"/>
      <c r="E59" s="326" t="b">
        <v>0</v>
      </c>
    </row>
    <row r="60" ht="22.5" customHeight="1">
      <c r="A60" s="327" t="s">
        <v>10581</v>
      </c>
      <c r="B60" s="328" t="s">
        <v>2223</v>
      </c>
      <c r="C60" s="325" t="s">
        <v>10602</v>
      </c>
      <c r="D60" s="328"/>
      <c r="E60" s="326" t="b">
        <v>0</v>
      </c>
    </row>
    <row r="61" ht="22.5" customHeight="1">
      <c r="A61" s="327" t="s">
        <v>10581</v>
      </c>
      <c r="B61" s="328" t="s">
        <v>2224</v>
      </c>
      <c r="C61" s="328" t="s">
        <v>10606</v>
      </c>
      <c r="D61" s="329"/>
      <c r="E61" s="326" t="b">
        <v>0</v>
      </c>
    </row>
    <row r="62" ht="22.5" customHeight="1">
      <c r="A62" s="327" t="s">
        <v>10581</v>
      </c>
      <c r="B62" s="328" t="s">
        <v>2225</v>
      </c>
      <c r="C62" s="328" t="s">
        <v>10609</v>
      </c>
      <c r="D62" s="329"/>
      <c r="E62" s="326" t="b">
        <v>0</v>
      </c>
    </row>
    <row r="63" ht="22.5" customHeight="1">
      <c r="A63" s="327" t="s">
        <v>10613</v>
      </c>
      <c r="B63" s="328" t="s">
        <v>10098</v>
      </c>
      <c r="C63" s="328" t="s">
        <v>10614</v>
      </c>
      <c r="D63" s="329"/>
      <c r="E63" s="326" t="b">
        <v>0</v>
      </c>
    </row>
    <row r="64" ht="22.5" customHeight="1">
      <c r="A64" s="327" t="s">
        <v>10613</v>
      </c>
      <c r="B64" s="328" t="s">
        <v>2152</v>
      </c>
      <c r="C64" s="328" t="s">
        <v>10616</v>
      </c>
      <c r="D64" s="329"/>
      <c r="E64" s="326" t="b">
        <v>0</v>
      </c>
    </row>
    <row r="65" ht="22.5" customHeight="1">
      <c r="A65" s="327" t="s">
        <v>10613</v>
      </c>
      <c r="B65" s="328" t="s">
        <v>10100</v>
      </c>
      <c r="C65" s="325" t="s">
        <v>10619</v>
      </c>
      <c r="D65" s="325" t="s">
        <v>10620</v>
      </c>
      <c r="E65" s="326" t="b">
        <v>0</v>
      </c>
    </row>
    <row r="66" ht="22.5" customHeight="1">
      <c r="A66" s="327" t="s">
        <v>10613</v>
      </c>
      <c r="B66" s="328" t="s">
        <v>9594</v>
      </c>
      <c r="C66" s="325" t="s">
        <v>10622</v>
      </c>
      <c r="D66" s="329"/>
      <c r="E66" s="326" t="b">
        <v>0</v>
      </c>
    </row>
    <row r="67" ht="22.5" customHeight="1">
      <c r="A67" s="327" t="s">
        <v>10613</v>
      </c>
      <c r="B67" s="328" t="s">
        <v>71</v>
      </c>
      <c r="C67" s="325" t="s">
        <v>10625</v>
      </c>
      <c r="D67" s="329"/>
      <c r="E67" s="326" t="b">
        <v>1</v>
      </c>
    </row>
    <row r="68" ht="22.5" customHeight="1">
      <c r="A68" s="324" t="s">
        <v>10628</v>
      </c>
      <c r="B68" s="325" t="s">
        <v>9594</v>
      </c>
      <c r="C68" s="325" t="s">
        <v>10629</v>
      </c>
      <c r="D68" s="329"/>
      <c r="E68" s="326" t="b">
        <v>1</v>
      </c>
    </row>
    <row r="69" ht="22.5" customHeight="1">
      <c r="A69" s="324" t="s">
        <v>10628</v>
      </c>
      <c r="B69" s="325" t="s">
        <v>9595</v>
      </c>
      <c r="C69" s="325" t="s">
        <v>10632</v>
      </c>
      <c r="D69" s="329"/>
      <c r="E69" s="326" t="b">
        <v>0</v>
      </c>
    </row>
    <row r="70" ht="22.5" customHeight="1">
      <c r="A70" s="324" t="s">
        <v>10628</v>
      </c>
      <c r="B70" s="325" t="s">
        <v>2152</v>
      </c>
      <c r="C70" s="325" t="s">
        <v>10635</v>
      </c>
      <c r="D70" s="329"/>
      <c r="E70" s="326" t="b">
        <v>0</v>
      </c>
    </row>
    <row r="71" ht="22.5" customHeight="1">
      <c r="A71" s="324" t="s">
        <v>10628</v>
      </c>
      <c r="B71" s="325" t="s">
        <v>9599</v>
      </c>
      <c r="C71" s="325" t="s">
        <v>10636</v>
      </c>
      <c r="D71" s="329"/>
      <c r="E71" s="326" t="b">
        <v>0</v>
      </c>
    </row>
    <row r="72" ht="22.5" customHeight="1">
      <c r="A72" s="327" t="s">
        <v>10639</v>
      </c>
      <c r="B72" s="328" t="s">
        <v>9716</v>
      </c>
      <c r="C72" s="325" t="s">
        <v>10640</v>
      </c>
      <c r="D72" s="329"/>
      <c r="E72" s="326" t="b">
        <v>1</v>
      </c>
    </row>
    <row r="73" ht="22.5" customHeight="1">
      <c r="A73" s="327" t="s">
        <v>10639</v>
      </c>
      <c r="B73" s="328" t="s">
        <v>9720</v>
      </c>
      <c r="C73" s="325" t="s">
        <v>10643</v>
      </c>
      <c r="D73" s="325" t="s">
        <v>10644</v>
      </c>
      <c r="E73" s="326" t="b">
        <v>0</v>
      </c>
    </row>
    <row r="74" ht="22.5" customHeight="1">
      <c r="A74" s="327" t="s">
        <v>10639</v>
      </c>
      <c r="B74" s="328" t="s">
        <v>9723</v>
      </c>
      <c r="C74" s="328" t="s">
        <v>10647</v>
      </c>
      <c r="D74" s="329"/>
      <c r="E74" s="326" t="b">
        <v>0</v>
      </c>
    </row>
    <row r="75" ht="22.5" customHeight="1">
      <c r="A75" s="327" t="s">
        <v>10650</v>
      </c>
      <c r="B75" s="328" t="s">
        <v>1823</v>
      </c>
      <c r="C75" s="328" t="s">
        <v>10651</v>
      </c>
      <c r="D75" s="329"/>
      <c r="E75" s="326" t="b">
        <v>0</v>
      </c>
    </row>
    <row r="76" ht="22.5" customHeight="1">
      <c r="A76" s="327" t="s">
        <v>10650</v>
      </c>
      <c r="B76" s="328" t="s">
        <v>1825</v>
      </c>
      <c r="C76" s="328" t="s">
        <v>10653</v>
      </c>
      <c r="D76" s="329"/>
      <c r="E76" s="326" t="b">
        <v>0</v>
      </c>
    </row>
    <row r="77" ht="22.5" customHeight="1">
      <c r="A77" s="327" t="s">
        <v>10650</v>
      </c>
      <c r="B77" s="328" t="s">
        <v>1827</v>
      </c>
      <c r="C77" s="328" t="s">
        <v>10659</v>
      </c>
      <c r="D77" s="329"/>
      <c r="E77" s="326" t="b">
        <v>0</v>
      </c>
    </row>
    <row r="78" ht="22.5" customHeight="1">
      <c r="A78" s="327" t="s">
        <v>10650</v>
      </c>
      <c r="B78" s="328" t="s">
        <v>1828</v>
      </c>
      <c r="C78" s="328" t="s">
        <v>10660</v>
      </c>
      <c r="D78" s="329"/>
      <c r="E78" s="326" t="b">
        <v>0</v>
      </c>
    </row>
    <row r="79" ht="22.5" customHeight="1">
      <c r="A79" s="327" t="s">
        <v>10650</v>
      </c>
      <c r="B79" s="328" t="s">
        <v>1829</v>
      </c>
      <c r="C79" s="328" t="s">
        <v>10663</v>
      </c>
      <c r="D79" s="325" t="s">
        <v>10664</v>
      </c>
      <c r="E79" s="326" t="b">
        <v>0</v>
      </c>
    </row>
    <row r="80" ht="22.5" customHeight="1">
      <c r="A80" s="327" t="s">
        <v>10650</v>
      </c>
      <c r="B80" s="328" t="s">
        <v>2146</v>
      </c>
      <c r="C80" s="325" t="s">
        <v>10667</v>
      </c>
      <c r="D80" s="329"/>
      <c r="E80" s="326" t="b">
        <v>1</v>
      </c>
    </row>
    <row r="81" ht="22.5" customHeight="1">
      <c r="A81" s="327" t="s">
        <v>10669</v>
      </c>
      <c r="B81" s="328" t="s">
        <v>2</v>
      </c>
      <c r="C81" s="325" t="s">
        <v>10671</v>
      </c>
      <c r="D81" s="329"/>
      <c r="E81" s="326" t="b">
        <v>0</v>
      </c>
    </row>
    <row r="82" ht="22.5" customHeight="1">
      <c r="A82" s="327" t="s">
        <v>10669</v>
      </c>
      <c r="B82" s="328" t="s">
        <v>51</v>
      </c>
      <c r="C82" s="328" t="s">
        <v>10674</v>
      </c>
      <c r="D82" s="329"/>
      <c r="E82" s="326" t="b">
        <v>0</v>
      </c>
    </row>
    <row r="83" ht="22.5" customHeight="1">
      <c r="A83" s="327" t="s">
        <v>10669</v>
      </c>
      <c r="B83" s="328" t="s">
        <v>1370</v>
      </c>
      <c r="C83" s="328" t="s">
        <v>10676</v>
      </c>
      <c r="D83" s="329"/>
      <c r="E83" s="326" t="b">
        <v>0</v>
      </c>
    </row>
    <row r="84" ht="22.5" customHeight="1">
      <c r="A84" s="327" t="s">
        <v>10669</v>
      </c>
      <c r="B84" s="328" t="s">
        <v>1371</v>
      </c>
      <c r="C84" s="325" t="s">
        <v>10680</v>
      </c>
      <c r="D84" s="329"/>
      <c r="E84" s="326" t="b">
        <v>0</v>
      </c>
    </row>
    <row r="85" ht="22.5" customHeight="1">
      <c r="A85" s="327" t="s">
        <v>10669</v>
      </c>
      <c r="B85" s="328" t="s">
        <v>1372</v>
      </c>
      <c r="C85" s="328" t="s">
        <v>10681</v>
      </c>
      <c r="D85" s="329"/>
      <c r="E85" s="326" t="b">
        <v>0</v>
      </c>
    </row>
    <row r="86" ht="22.5" customHeight="1">
      <c r="A86" s="327" t="s">
        <v>10669</v>
      </c>
      <c r="B86" s="328" t="s">
        <v>1373</v>
      </c>
      <c r="C86" s="325" t="s">
        <v>10684</v>
      </c>
      <c r="D86" s="329"/>
      <c r="E86" s="326" t="b">
        <v>0</v>
      </c>
    </row>
    <row r="87" ht="22.5" customHeight="1">
      <c r="A87" s="327" t="s">
        <v>10669</v>
      </c>
      <c r="B87" s="328" t="s">
        <v>71</v>
      </c>
      <c r="C87" s="328" t="s">
        <v>10688</v>
      </c>
      <c r="D87" s="329"/>
      <c r="E87" s="326" t="b">
        <v>0</v>
      </c>
    </row>
    <row r="88" ht="22.5" customHeight="1">
      <c r="A88" s="327" t="s">
        <v>10669</v>
      </c>
      <c r="B88" s="328" t="s">
        <v>2146</v>
      </c>
      <c r="C88" s="325" t="s">
        <v>10691</v>
      </c>
      <c r="D88" s="329"/>
      <c r="E88" s="326" t="b">
        <v>1</v>
      </c>
    </row>
    <row r="89" ht="22.5" customHeight="1">
      <c r="A89" s="327" t="s">
        <v>10694</v>
      </c>
      <c r="B89" s="328" t="s">
        <v>0</v>
      </c>
      <c r="C89" s="325" t="s">
        <v>10695</v>
      </c>
      <c r="D89" s="329"/>
      <c r="E89" s="326" t="b">
        <v>0</v>
      </c>
    </row>
    <row r="90" ht="22.5" customHeight="1">
      <c r="A90" s="327" t="s">
        <v>10694</v>
      </c>
      <c r="B90" s="328" t="s">
        <v>2</v>
      </c>
      <c r="C90" s="328" t="s">
        <v>10413</v>
      </c>
      <c r="D90" s="329"/>
      <c r="E90" s="326" t="b">
        <v>0</v>
      </c>
    </row>
    <row r="91" ht="22.5" customHeight="1">
      <c r="A91" s="327" t="s">
        <v>10694</v>
      </c>
      <c r="B91" s="328" t="s">
        <v>3</v>
      </c>
      <c r="C91" s="325" t="s">
        <v>10700</v>
      </c>
      <c r="D91" s="325" t="s">
        <v>10701</v>
      </c>
      <c r="E91" s="326" t="b">
        <v>0</v>
      </c>
    </row>
    <row r="92" ht="22.5" customHeight="1">
      <c r="A92" s="327" t="s">
        <v>10694</v>
      </c>
      <c r="B92" s="328" t="s">
        <v>2223</v>
      </c>
      <c r="C92" s="325" t="s">
        <v>10704</v>
      </c>
      <c r="D92" s="325" t="s">
        <v>10705</v>
      </c>
      <c r="E92" s="326" t="b">
        <v>0</v>
      </c>
    </row>
    <row r="93" ht="22.5" customHeight="1">
      <c r="A93" s="327" t="s">
        <v>10694</v>
      </c>
      <c r="B93" s="328" t="s">
        <v>901</v>
      </c>
      <c r="C93" s="325" t="s">
        <v>10708</v>
      </c>
      <c r="D93" s="325" t="s">
        <v>10709</v>
      </c>
      <c r="E93" s="326" t="b">
        <v>0</v>
      </c>
    </row>
    <row r="94" ht="22.5" customHeight="1">
      <c r="A94" s="327" t="s">
        <v>10694</v>
      </c>
      <c r="B94" s="328" t="s">
        <v>4</v>
      </c>
      <c r="C94" s="328" t="s">
        <v>10712</v>
      </c>
      <c r="D94" s="329"/>
      <c r="E94" s="326" t="b">
        <v>0</v>
      </c>
    </row>
    <row r="95" ht="22.5" customHeight="1">
      <c r="A95" s="327" t="s">
        <v>10694</v>
      </c>
      <c r="B95" s="328" t="s">
        <v>2146</v>
      </c>
      <c r="C95" s="325" t="s">
        <v>10715</v>
      </c>
      <c r="D95" s="325" t="s">
        <v>10716</v>
      </c>
      <c r="E95" s="326" t="b">
        <v>0</v>
      </c>
    </row>
    <row r="96" ht="22.5" customHeight="1">
      <c r="A96" s="324" t="s">
        <v>10694</v>
      </c>
      <c r="B96" s="325" t="s">
        <v>10578</v>
      </c>
      <c r="C96" s="325" t="s">
        <v>10718</v>
      </c>
      <c r="D96" s="325"/>
      <c r="E96" s="326" t="b">
        <v>1</v>
      </c>
    </row>
    <row r="97" ht="22.5" customHeight="1">
      <c r="A97" s="327" t="s">
        <v>1830</v>
      </c>
      <c r="B97" s="328" t="s">
        <v>9776</v>
      </c>
      <c r="C97" s="325" t="s">
        <v>10722</v>
      </c>
      <c r="D97" s="329"/>
      <c r="E97" s="326" t="b">
        <v>1</v>
      </c>
    </row>
    <row r="98" ht="22.5" customHeight="1">
      <c r="A98" s="327" t="s">
        <v>1830</v>
      </c>
      <c r="B98" s="328" t="s">
        <v>2152</v>
      </c>
      <c r="C98" s="328" t="s">
        <v>10725</v>
      </c>
      <c r="D98" s="329"/>
      <c r="E98" s="326" t="b">
        <v>0</v>
      </c>
    </row>
    <row r="99" ht="22.5" customHeight="1">
      <c r="A99" s="327" t="s">
        <v>1830</v>
      </c>
      <c r="B99" s="328" t="s">
        <v>9780</v>
      </c>
      <c r="C99" s="328" t="s">
        <v>10728</v>
      </c>
      <c r="D99" s="329"/>
      <c r="E99" s="326" t="b">
        <v>0</v>
      </c>
    </row>
    <row r="100" ht="22.5" customHeight="1">
      <c r="A100" s="327" t="s">
        <v>1830</v>
      </c>
      <c r="B100" s="328" t="s">
        <v>2155</v>
      </c>
      <c r="C100" s="328" t="s">
        <v>10732</v>
      </c>
      <c r="D100" s="329"/>
      <c r="E100" s="326" t="b">
        <v>0</v>
      </c>
    </row>
    <row r="101" ht="22.5" customHeight="1">
      <c r="A101" s="327" t="s">
        <v>1830</v>
      </c>
      <c r="B101" s="328" t="s">
        <v>2156</v>
      </c>
      <c r="C101" s="328" t="s">
        <v>10734</v>
      </c>
      <c r="D101" s="329"/>
      <c r="E101" s="326" t="b">
        <v>0</v>
      </c>
    </row>
    <row r="102" ht="22.5" customHeight="1">
      <c r="A102" s="327" t="s">
        <v>1830</v>
      </c>
      <c r="B102" s="328" t="s">
        <v>10738</v>
      </c>
      <c r="C102" s="328" t="s">
        <v>10740</v>
      </c>
      <c r="D102" s="329"/>
      <c r="E102" s="326" t="b">
        <v>0</v>
      </c>
    </row>
    <row r="103" ht="22.5" customHeight="1">
      <c r="A103" s="327" t="s">
        <v>1830</v>
      </c>
      <c r="B103" s="328" t="s">
        <v>9783</v>
      </c>
      <c r="C103" s="328" t="s">
        <v>10743</v>
      </c>
      <c r="D103" s="329"/>
      <c r="E103" s="326" t="b">
        <v>0</v>
      </c>
    </row>
    <row r="104" ht="22.5" customHeight="1">
      <c r="A104" s="327" t="s">
        <v>1830</v>
      </c>
      <c r="B104" s="328" t="s">
        <v>9785</v>
      </c>
      <c r="C104" s="328" t="s">
        <v>10748</v>
      </c>
      <c r="D104" s="329"/>
      <c r="E104" s="326" t="b">
        <v>0</v>
      </c>
    </row>
    <row r="105" ht="22.5" customHeight="1">
      <c r="A105" s="327" t="s">
        <v>1830</v>
      </c>
      <c r="B105" s="328" t="s">
        <v>9786</v>
      </c>
      <c r="C105" s="328" t="s">
        <v>10751</v>
      </c>
      <c r="D105" s="329"/>
      <c r="E105" s="326" t="b">
        <v>0</v>
      </c>
    </row>
    <row r="106" ht="22.5" customHeight="1">
      <c r="A106" s="327" t="s">
        <v>1830</v>
      </c>
      <c r="B106" s="328" t="s">
        <v>9781</v>
      </c>
      <c r="C106" s="328" t="s">
        <v>10754</v>
      </c>
      <c r="D106" s="329"/>
      <c r="E106" s="326" t="b">
        <v>0</v>
      </c>
    </row>
    <row r="107" ht="22.5" customHeight="1">
      <c r="A107" s="327" t="s">
        <v>10755</v>
      </c>
      <c r="B107" s="328" t="s">
        <v>9776</v>
      </c>
      <c r="C107" s="325" t="s">
        <v>10757</v>
      </c>
      <c r="D107" s="329"/>
      <c r="E107" s="326" t="b">
        <v>1</v>
      </c>
    </row>
    <row r="108" ht="22.5" customHeight="1">
      <c r="A108" s="327" t="s">
        <v>10755</v>
      </c>
      <c r="B108" s="328" t="s">
        <v>2152</v>
      </c>
      <c r="C108" s="328" t="s">
        <v>10761</v>
      </c>
      <c r="D108" s="329"/>
      <c r="E108" s="326" t="b">
        <v>0</v>
      </c>
    </row>
    <row r="109" ht="22.5" customHeight="1">
      <c r="A109" s="327" t="s">
        <v>10755</v>
      </c>
      <c r="B109" s="328" t="s">
        <v>9780</v>
      </c>
      <c r="C109" s="328" t="s">
        <v>10762</v>
      </c>
      <c r="D109" s="329"/>
      <c r="E109" s="326" t="b">
        <v>0</v>
      </c>
    </row>
    <row r="110" ht="22.5" customHeight="1">
      <c r="A110" s="327" t="s">
        <v>10755</v>
      </c>
      <c r="B110" s="328" t="s">
        <v>3</v>
      </c>
      <c r="C110" s="325" t="s">
        <v>10766</v>
      </c>
      <c r="D110" s="328"/>
      <c r="E110" s="326" t="b">
        <v>0</v>
      </c>
    </row>
    <row r="111" ht="22.5" customHeight="1">
      <c r="A111" s="327" t="s">
        <v>10768</v>
      </c>
      <c r="B111" s="325" t="s">
        <v>2146</v>
      </c>
      <c r="C111" s="325" t="s">
        <v>10769</v>
      </c>
      <c r="D111" s="329"/>
      <c r="E111" s="326" t="b">
        <v>1</v>
      </c>
    </row>
    <row r="112" ht="22.5" customHeight="1">
      <c r="A112" s="327" t="s">
        <v>10768</v>
      </c>
      <c r="B112" s="325" t="s">
        <v>2152</v>
      </c>
      <c r="C112" s="325" t="s">
        <v>10774</v>
      </c>
      <c r="D112" s="329"/>
      <c r="E112" s="326" t="b">
        <v>0</v>
      </c>
    </row>
    <row r="113" ht="22.5" customHeight="1">
      <c r="A113" s="327" t="s">
        <v>10768</v>
      </c>
      <c r="B113" s="325" t="s">
        <v>2153</v>
      </c>
      <c r="C113" s="325" t="s">
        <v>10775</v>
      </c>
      <c r="D113" s="325" t="s">
        <v>10776</v>
      </c>
      <c r="E113" s="326" t="b">
        <v>0</v>
      </c>
    </row>
    <row r="114" ht="22.5" customHeight="1">
      <c r="A114" s="327" t="s">
        <v>10768</v>
      </c>
      <c r="B114" s="328" t="s">
        <v>2154</v>
      </c>
      <c r="C114" s="328" t="s">
        <v>10779</v>
      </c>
      <c r="D114" s="329"/>
      <c r="E114" s="326" t="b">
        <v>0</v>
      </c>
    </row>
    <row r="115" ht="22.5" customHeight="1">
      <c r="A115" s="327" t="s">
        <v>10768</v>
      </c>
      <c r="B115" s="328" t="s">
        <v>2155</v>
      </c>
      <c r="C115" s="328" t="s">
        <v>10782</v>
      </c>
      <c r="D115" s="329"/>
      <c r="E115" s="326" t="b">
        <v>0</v>
      </c>
    </row>
    <row r="116" ht="22.5" customHeight="1">
      <c r="A116" s="327" t="s">
        <v>10768</v>
      </c>
      <c r="B116" s="328" t="s">
        <v>2156</v>
      </c>
      <c r="C116" s="328" t="s">
        <v>10787</v>
      </c>
      <c r="D116" s="329"/>
      <c r="E116" s="326" t="b">
        <v>0</v>
      </c>
    </row>
    <row r="117" ht="22.5" customHeight="1">
      <c r="A117" s="327" t="s">
        <v>10768</v>
      </c>
      <c r="B117" s="325" t="s">
        <v>2157</v>
      </c>
      <c r="C117" s="325" t="s">
        <v>10789</v>
      </c>
      <c r="D117" s="325" t="s">
        <v>10790</v>
      </c>
      <c r="E117" s="326" t="b">
        <v>0</v>
      </c>
    </row>
    <row r="118" ht="22.5" customHeight="1">
      <c r="A118" s="327" t="s">
        <v>10768</v>
      </c>
      <c r="B118" s="325" t="s">
        <v>2158</v>
      </c>
      <c r="C118" s="325" t="s">
        <v>10794</v>
      </c>
      <c r="D118" s="325" t="s">
        <v>10542</v>
      </c>
      <c r="E118" s="326" t="b">
        <v>0</v>
      </c>
    </row>
    <row r="119" ht="22.5" customHeight="1">
      <c r="A119" s="327" t="s">
        <v>10768</v>
      </c>
      <c r="B119" s="325" t="s">
        <v>2160</v>
      </c>
      <c r="C119" s="325" t="s">
        <v>10797</v>
      </c>
      <c r="D119" s="325" t="s">
        <v>10798</v>
      </c>
      <c r="E119" s="326" t="b">
        <v>0</v>
      </c>
    </row>
    <row r="120" ht="22.5" customHeight="1">
      <c r="A120" s="327" t="s">
        <v>10768</v>
      </c>
      <c r="B120" s="325" t="s">
        <v>2162</v>
      </c>
      <c r="C120" s="328" t="s">
        <v>10802</v>
      </c>
      <c r="D120" s="325" t="s">
        <v>10803</v>
      </c>
      <c r="E120" s="326" t="b">
        <v>0</v>
      </c>
    </row>
    <row r="121" ht="22.5" customHeight="1">
      <c r="A121" s="327" t="s">
        <v>10768</v>
      </c>
      <c r="B121" s="328" t="s">
        <v>2163</v>
      </c>
      <c r="C121" s="325" t="s">
        <v>10808</v>
      </c>
      <c r="D121" s="325" t="s">
        <v>10809</v>
      </c>
      <c r="E121" s="326" t="b">
        <v>0</v>
      </c>
    </row>
    <row r="122" ht="22.5" customHeight="1">
      <c r="A122" s="327" t="s">
        <v>10768</v>
      </c>
      <c r="B122" s="328" t="s">
        <v>2165</v>
      </c>
      <c r="C122" s="328" t="s">
        <v>10811</v>
      </c>
      <c r="D122" s="329"/>
      <c r="E122" s="326" t="b">
        <v>0</v>
      </c>
    </row>
    <row r="123" ht="22.5" customHeight="1">
      <c r="A123" s="327" t="s">
        <v>10768</v>
      </c>
      <c r="B123" s="325" t="s">
        <v>2166</v>
      </c>
      <c r="C123" s="328" t="s">
        <v>10815</v>
      </c>
      <c r="D123" s="329"/>
      <c r="E123" s="326" t="b">
        <v>0</v>
      </c>
    </row>
    <row r="124" ht="22.5" customHeight="1">
      <c r="A124" s="327" t="s">
        <v>10768</v>
      </c>
      <c r="B124" s="328" t="s">
        <v>10818</v>
      </c>
      <c r="C124" s="325" t="s">
        <v>10819</v>
      </c>
      <c r="D124" s="325" t="s">
        <v>10820</v>
      </c>
      <c r="E124" s="326" t="b">
        <v>0</v>
      </c>
    </row>
    <row r="125" ht="22.5" customHeight="1">
      <c r="A125" s="327" t="s">
        <v>10768</v>
      </c>
      <c r="B125" s="325" t="s">
        <v>10823</v>
      </c>
      <c r="C125" s="325" t="s">
        <v>10824</v>
      </c>
      <c r="D125" s="329"/>
      <c r="E125" s="326" t="b">
        <v>0</v>
      </c>
    </row>
    <row r="126" ht="22.5" customHeight="1">
      <c r="A126" s="327" t="s">
        <v>10768</v>
      </c>
      <c r="B126" s="325" t="s">
        <v>2167</v>
      </c>
      <c r="C126" s="325" t="s">
        <v>10827</v>
      </c>
      <c r="D126" s="325" t="s">
        <v>10828</v>
      </c>
      <c r="E126" s="326" t="b">
        <v>0</v>
      </c>
    </row>
    <row r="127" ht="22.5" customHeight="1">
      <c r="A127" s="327" t="s">
        <v>10768</v>
      </c>
      <c r="B127" s="325" t="s">
        <v>10832</v>
      </c>
      <c r="C127" s="325" t="s">
        <v>10833</v>
      </c>
      <c r="D127" s="329"/>
      <c r="E127" s="326" t="b">
        <v>0</v>
      </c>
    </row>
    <row r="128" ht="22.5" customHeight="1">
      <c r="A128" s="327" t="s">
        <v>10768</v>
      </c>
      <c r="B128" s="328" t="s">
        <v>10836</v>
      </c>
      <c r="C128" s="325" t="s">
        <v>10837</v>
      </c>
      <c r="D128" s="329"/>
      <c r="E128" s="326" t="b">
        <v>0</v>
      </c>
    </row>
    <row r="129" ht="22.5" customHeight="1">
      <c r="A129" s="327" t="s">
        <v>10768</v>
      </c>
      <c r="B129" s="328" t="s">
        <v>10840</v>
      </c>
      <c r="C129" s="328" t="s">
        <v>10841</v>
      </c>
      <c r="D129" s="325" t="s">
        <v>10842</v>
      </c>
      <c r="E129" s="326" t="b">
        <v>0</v>
      </c>
    </row>
    <row r="130" ht="22.5" customHeight="1">
      <c r="A130" s="327" t="s">
        <v>10768</v>
      </c>
      <c r="B130" s="328" t="s">
        <v>10845</v>
      </c>
      <c r="C130" s="328" t="s">
        <v>10846</v>
      </c>
      <c r="D130" s="325" t="s">
        <v>10842</v>
      </c>
      <c r="E130" s="326" t="b">
        <v>0</v>
      </c>
    </row>
    <row r="131" ht="22.5" customHeight="1">
      <c r="A131" s="327" t="s">
        <v>10768</v>
      </c>
      <c r="B131" s="328" t="s">
        <v>10849</v>
      </c>
      <c r="C131" s="328" t="s">
        <v>10850</v>
      </c>
      <c r="D131" s="325" t="s">
        <v>10842</v>
      </c>
      <c r="E131" s="326" t="b">
        <v>0</v>
      </c>
    </row>
    <row r="132" ht="22.5" customHeight="1">
      <c r="A132" s="327" t="s">
        <v>10768</v>
      </c>
      <c r="B132" s="328" t="s">
        <v>10855</v>
      </c>
      <c r="C132" s="328" t="s">
        <v>10856</v>
      </c>
      <c r="D132" s="325" t="s">
        <v>10842</v>
      </c>
      <c r="E132" s="326" t="b">
        <v>0</v>
      </c>
    </row>
    <row r="133" ht="22.5" customHeight="1">
      <c r="A133" s="327" t="s">
        <v>10768</v>
      </c>
      <c r="B133" s="328" t="s">
        <v>10860</v>
      </c>
      <c r="C133" s="328" t="s">
        <v>10861</v>
      </c>
      <c r="D133" s="325" t="s">
        <v>10842</v>
      </c>
      <c r="E133" s="326" t="b">
        <v>0</v>
      </c>
    </row>
    <row r="134" ht="22.5" customHeight="1">
      <c r="A134" s="327" t="s">
        <v>10768</v>
      </c>
      <c r="B134" s="328" t="s">
        <v>2170</v>
      </c>
      <c r="C134" s="328" t="s">
        <v>10864</v>
      </c>
      <c r="D134" s="325" t="s">
        <v>10410</v>
      </c>
      <c r="E134" s="326" t="b">
        <v>0</v>
      </c>
    </row>
    <row r="135" ht="22.5" customHeight="1">
      <c r="A135" s="327" t="s">
        <v>10768</v>
      </c>
      <c r="B135" s="328" t="s">
        <v>2171</v>
      </c>
      <c r="C135" s="328" t="s">
        <v>10869</v>
      </c>
      <c r="D135" s="325" t="s">
        <v>10870</v>
      </c>
      <c r="E135" s="326" t="b">
        <v>0</v>
      </c>
    </row>
    <row r="136" ht="22.5" customHeight="1">
      <c r="A136" s="324" t="s">
        <v>10872</v>
      </c>
      <c r="B136" s="329" t="s">
        <v>1976</v>
      </c>
      <c r="C136" s="325" t="s">
        <v>10874</v>
      </c>
      <c r="D136" s="329"/>
      <c r="E136" s="326" t="b">
        <v>1</v>
      </c>
    </row>
    <row r="137" ht="22.5" customHeight="1">
      <c r="A137" s="324" t="s">
        <v>10872</v>
      </c>
      <c r="B137" s="329" t="s">
        <v>1978</v>
      </c>
      <c r="C137" s="328" t="s">
        <v>10877</v>
      </c>
      <c r="D137" s="329"/>
      <c r="E137" s="326" t="b">
        <v>0</v>
      </c>
    </row>
    <row r="138" ht="22.5" customHeight="1">
      <c r="A138" s="324" t="s">
        <v>10872</v>
      </c>
      <c r="B138" s="329" t="s">
        <v>1983</v>
      </c>
      <c r="C138" s="328" t="s">
        <v>10880</v>
      </c>
      <c r="D138" s="329"/>
      <c r="E138" s="326" t="b">
        <v>0</v>
      </c>
    </row>
    <row r="139" ht="22.5" customHeight="1">
      <c r="A139" s="324" t="s">
        <v>10872</v>
      </c>
      <c r="B139" s="330" t="s">
        <v>1984</v>
      </c>
      <c r="C139" s="325" t="s">
        <v>10884</v>
      </c>
      <c r="D139" s="329"/>
      <c r="E139" s="326" t="b">
        <v>0</v>
      </c>
    </row>
    <row r="140" ht="22.5" customHeight="1">
      <c r="A140" s="324" t="s">
        <v>10872</v>
      </c>
      <c r="B140" s="329" t="s">
        <v>10888</v>
      </c>
      <c r="C140" s="325" t="s">
        <v>10889</v>
      </c>
      <c r="D140" s="329"/>
      <c r="E140" s="326" t="b">
        <v>0</v>
      </c>
    </row>
    <row r="141" ht="22.5" customHeight="1">
      <c r="A141" s="324" t="s">
        <v>10872</v>
      </c>
      <c r="B141" s="329" t="s">
        <v>1988</v>
      </c>
      <c r="C141" s="325" t="s">
        <v>10892</v>
      </c>
      <c r="D141" s="331" t="s">
        <v>10893</v>
      </c>
      <c r="E141" s="326" t="b">
        <v>0</v>
      </c>
    </row>
    <row r="142" ht="22.5" customHeight="1">
      <c r="A142" s="324" t="s">
        <v>10872</v>
      </c>
      <c r="B142" s="329" t="s">
        <v>1989</v>
      </c>
      <c r="C142" s="325" t="s">
        <v>10896</v>
      </c>
      <c r="D142" s="329"/>
      <c r="E142" s="326" t="b">
        <v>0</v>
      </c>
    </row>
    <row r="143" ht="22.5" customHeight="1">
      <c r="A143" s="324" t="s">
        <v>10872</v>
      </c>
      <c r="B143" s="329" t="s">
        <v>1990</v>
      </c>
      <c r="C143" s="325" t="s">
        <v>10899</v>
      </c>
      <c r="D143" s="329"/>
      <c r="E143" s="326" t="b">
        <v>0</v>
      </c>
    </row>
    <row r="144" ht="22.5" customHeight="1">
      <c r="A144" s="324" t="s">
        <v>10872</v>
      </c>
      <c r="B144" s="329" t="s">
        <v>1991</v>
      </c>
      <c r="C144" s="328" t="s">
        <v>10903</v>
      </c>
      <c r="D144" s="329"/>
      <c r="E144" s="326" t="b">
        <v>0</v>
      </c>
    </row>
    <row r="145" ht="22.5" customHeight="1">
      <c r="A145" s="324" t="s">
        <v>10872</v>
      </c>
      <c r="B145" s="329" t="s">
        <v>1992</v>
      </c>
      <c r="C145" s="328" t="s">
        <v>10906</v>
      </c>
      <c r="D145" s="329"/>
      <c r="E145" s="326" t="b">
        <v>0</v>
      </c>
    </row>
    <row r="146" ht="22.5" customHeight="1">
      <c r="A146" s="324" t="s">
        <v>10872</v>
      </c>
      <c r="B146" s="329" t="s">
        <v>1993</v>
      </c>
      <c r="C146" s="328" t="s">
        <v>10910</v>
      </c>
      <c r="D146" s="329"/>
      <c r="E146" s="326" t="b">
        <v>0</v>
      </c>
    </row>
    <row r="147" ht="22.5" customHeight="1">
      <c r="A147" s="324" t="s">
        <v>10913</v>
      </c>
      <c r="B147" s="329" t="s">
        <v>2270</v>
      </c>
      <c r="C147" s="325" t="s">
        <v>10915</v>
      </c>
      <c r="D147" s="329"/>
      <c r="E147" s="326" t="b">
        <v>0</v>
      </c>
    </row>
    <row r="148" ht="22.5" customHeight="1">
      <c r="A148" s="324" t="s">
        <v>10913</v>
      </c>
      <c r="B148" s="329" t="s">
        <v>2271</v>
      </c>
      <c r="C148" s="325" t="s">
        <v>10880</v>
      </c>
      <c r="D148" s="329"/>
      <c r="E148" s="326" t="b">
        <v>0</v>
      </c>
    </row>
    <row r="149" ht="22.5" customHeight="1">
      <c r="A149" s="324" t="s">
        <v>10913</v>
      </c>
      <c r="B149" s="329" t="s">
        <v>2273</v>
      </c>
      <c r="C149" s="325" t="s">
        <v>10921</v>
      </c>
      <c r="D149" s="329"/>
      <c r="E149" s="326" t="b">
        <v>0</v>
      </c>
    </row>
    <row r="150" ht="22.5" customHeight="1">
      <c r="A150" s="324" t="s">
        <v>10913</v>
      </c>
      <c r="B150" s="329" t="s">
        <v>2274</v>
      </c>
      <c r="C150" s="325" t="s">
        <v>10924</v>
      </c>
      <c r="D150" s="329"/>
      <c r="E150" s="326" t="b">
        <v>0</v>
      </c>
    </row>
    <row r="151" ht="22.5" customHeight="1">
      <c r="A151" s="324" t="s">
        <v>10913</v>
      </c>
      <c r="B151" s="329" t="s">
        <v>2275</v>
      </c>
      <c r="C151" s="325" t="s">
        <v>10927</v>
      </c>
      <c r="D151" s="329"/>
      <c r="E151" s="326" t="b">
        <v>0</v>
      </c>
    </row>
    <row r="152" ht="22.5" customHeight="1">
      <c r="A152" s="324" t="s">
        <v>10913</v>
      </c>
      <c r="B152" s="329" t="s">
        <v>2276</v>
      </c>
      <c r="C152" s="325" t="s">
        <v>10929</v>
      </c>
      <c r="D152" s="329"/>
      <c r="E152" s="326" t="b">
        <v>0</v>
      </c>
    </row>
    <row r="153" ht="22.5" customHeight="1">
      <c r="A153" s="324" t="s">
        <v>10913</v>
      </c>
      <c r="B153" s="329" t="s">
        <v>2277</v>
      </c>
      <c r="C153" s="325" t="s">
        <v>10932</v>
      </c>
      <c r="D153" s="329"/>
      <c r="E153" s="326" t="b">
        <v>0</v>
      </c>
    </row>
    <row r="154" ht="22.5" customHeight="1">
      <c r="A154" s="324" t="s">
        <v>10913</v>
      </c>
      <c r="B154" s="329" t="s">
        <v>2223</v>
      </c>
      <c r="C154" s="325" t="s">
        <v>10934</v>
      </c>
      <c r="D154" s="329"/>
      <c r="E154" s="326" t="b">
        <v>0</v>
      </c>
    </row>
    <row r="155" ht="22.5" customHeight="1">
      <c r="A155" s="324" t="s">
        <v>10913</v>
      </c>
      <c r="B155" s="329" t="s">
        <v>2279</v>
      </c>
      <c r="C155" s="325" t="s">
        <v>10939</v>
      </c>
      <c r="D155" s="329"/>
      <c r="E155" s="326" t="b">
        <v>0</v>
      </c>
    </row>
    <row r="156" ht="22.5" customHeight="1">
      <c r="A156" s="324" t="s">
        <v>10913</v>
      </c>
      <c r="B156" s="329" t="s">
        <v>2280</v>
      </c>
      <c r="C156" s="325" t="s">
        <v>10942</v>
      </c>
      <c r="D156" s="329"/>
      <c r="E156" s="326" t="b">
        <v>0</v>
      </c>
    </row>
    <row r="157" ht="22.5" customHeight="1">
      <c r="A157" s="324" t="s">
        <v>10913</v>
      </c>
      <c r="B157" s="325" t="s">
        <v>10578</v>
      </c>
      <c r="C157" s="325" t="s">
        <v>10945</v>
      </c>
      <c r="D157" s="329"/>
      <c r="E157" s="326" t="b">
        <v>1</v>
      </c>
    </row>
    <row r="158" ht="22.5" customHeight="1">
      <c r="A158" s="327" t="s">
        <v>10950</v>
      </c>
      <c r="B158" s="325" t="s">
        <v>9949</v>
      </c>
      <c r="C158" s="325" t="s">
        <v>10951</v>
      </c>
      <c r="D158" s="329"/>
      <c r="E158" s="326" t="b">
        <v>1</v>
      </c>
    </row>
    <row r="159" ht="22.5" customHeight="1">
      <c r="A159" s="327" t="s">
        <v>10950</v>
      </c>
      <c r="B159" s="328" t="s">
        <v>9950</v>
      </c>
      <c r="C159" s="328" t="s">
        <v>10955</v>
      </c>
      <c r="D159" s="329"/>
      <c r="E159" s="326" t="b">
        <v>0</v>
      </c>
    </row>
    <row r="160" ht="22.5" customHeight="1">
      <c r="A160" s="327" t="s">
        <v>10950</v>
      </c>
      <c r="B160" s="328" t="s">
        <v>1978</v>
      </c>
      <c r="C160" s="328" t="s">
        <v>10957</v>
      </c>
      <c r="D160" s="329"/>
      <c r="E160" s="326" t="b">
        <v>0</v>
      </c>
    </row>
    <row r="161" ht="22.5" customHeight="1">
      <c r="A161" s="327" t="s">
        <v>10950</v>
      </c>
      <c r="B161" s="328" t="s">
        <v>9951</v>
      </c>
      <c r="C161" s="328" t="s">
        <v>10960</v>
      </c>
      <c r="D161" s="329"/>
      <c r="E161" s="326" t="b">
        <v>0</v>
      </c>
    </row>
    <row r="162" ht="22.5" customHeight="1">
      <c r="A162" s="327" t="s">
        <v>10963</v>
      </c>
      <c r="B162" s="328" t="s">
        <v>3</v>
      </c>
      <c r="C162" s="328" t="s">
        <v>10964</v>
      </c>
      <c r="D162" s="329"/>
      <c r="E162" s="326" t="b">
        <v>0</v>
      </c>
    </row>
    <row r="163" ht="22.5" customHeight="1">
      <c r="A163" s="327" t="s">
        <v>10963</v>
      </c>
      <c r="B163" s="328" t="s">
        <v>2152</v>
      </c>
      <c r="C163" s="328" t="s">
        <v>10774</v>
      </c>
      <c r="D163" s="329"/>
      <c r="E163" s="326" t="b">
        <v>0</v>
      </c>
    </row>
    <row r="164" ht="22.5" customHeight="1">
      <c r="A164" s="324" t="s">
        <v>10963</v>
      </c>
      <c r="B164" s="325" t="s">
        <v>2223</v>
      </c>
      <c r="C164" s="325" t="s">
        <v>10971</v>
      </c>
      <c r="D164" s="329"/>
      <c r="E164" s="326" t="b">
        <v>0</v>
      </c>
    </row>
    <row r="165" ht="22.5" customHeight="1">
      <c r="A165" s="324" t="s">
        <v>10963</v>
      </c>
      <c r="B165" s="325" t="s">
        <v>3899</v>
      </c>
      <c r="C165" s="325" t="s">
        <v>10974</v>
      </c>
      <c r="D165" s="329"/>
      <c r="E165" s="326" t="b">
        <v>0</v>
      </c>
    </row>
    <row r="166" ht="22.5" customHeight="1">
      <c r="A166" s="327" t="s">
        <v>10963</v>
      </c>
      <c r="B166" s="328" t="s">
        <v>3895</v>
      </c>
      <c r="C166" s="328" t="s">
        <v>10977</v>
      </c>
      <c r="D166" s="329"/>
      <c r="E166" s="326" t="b">
        <v>0</v>
      </c>
    </row>
    <row r="167" ht="22.5" customHeight="1">
      <c r="A167" s="327" t="s">
        <v>10963</v>
      </c>
      <c r="B167" s="328" t="s">
        <v>2146</v>
      </c>
      <c r="C167" s="325" t="s">
        <v>10980</v>
      </c>
      <c r="D167" s="329"/>
      <c r="E167" s="326" t="b">
        <v>1</v>
      </c>
    </row>
    <row r="168" ht="22.5" customHeight="1">
      <c r="A168" s="327" t="s">
        <v>10963</v>
      </c>
      <c r="B168" s="328" t="s">
        <v>3897</v>
      </c>
      <c r="C168" s="328" t="s">
        <v>10985</v>
      </c>
      <c r="D168" s="329"/>
      <c r="E168" s="326" t="b">
        <v>0</v>
      </c>
    </row>
    <row r="169" ht="22.5" customHeight="1">
      <c r="A169" s="327" t="s">
        <v>10963</v>
      </c>
      <c r="B169" s="328" t="s">
        <v>2</v>
      </c>
      <c r="C169" s="325" t="s">
        <v>10987</v>
      </c>
      <c r="D169" s="329"/>
      <c r="E169" s="326" t="b">
        <v>0</v>
      </c>
    </row>
    <row r="170" ht="22.5" customHeight="1">
      <c r="A170" s="327" t="s">
        <v>10963</v>
      </c>
      <c r="B170" s="325" t="s">
        <v>3902</v>
      </c>
      <c r="C170" s="325" t="s">
        <v>10992</v>
      </c>
      <c r="D170" s="329"/>
      <c r="E170" s="326" t="b">
        <v>0</v>
      </c>
    </row>
    <row r="171" ht="22.5" customHeight="1">
      <c r="A171" s="327" t="s">
        <v>10963</v>
      </c>
      <c r="B171" s="328" t="s">
        <v>3903</v>
      </c>
      <c r="C171" s="325" t="s">
        <v>10995</v>
      </c>
      <c r="D171" s="329"/>
      <c r="E171" s="326" t="b">
        <v>0</v>
      </c>
    </row>
    <row r="172" ht="22.5" customHeight="1">
      <c r="A172" s="327" t="s">
        <v>10963</v>
      </c>
      <c r="B172" s="328" t="s">
        <v>3905</v>
      </c>
      <c r="C172" s="325" t="s">
        <v>10998</v>
      </c>
      <c r="D172" s="329"/>
      <c r="E172" s="326" t="b">
        <v>0</v>
      </c>
    </row>
    <row r="173" ht="22.5" customHeight="1">
      <c r="A173" s="327" t="s">
        <v>10963</v>
      </c>
      <c r="B173" s="328" t="s">
        <v>3907</v>
      </c>
      <c r="C173" s="325" t="s">
        <v>11003</v>
      </c>
      <c r="D173" s="329"/>
      <c r="E173" s="326" t="b">
        <v>0</v>
      </c>
    </row>
    <row r="174" ht="22.5" customHeight="1">
      <c r="A174" s="324" t="s">
        <v>10963</v>
      </c>
      <c r="B174" s="325" t="s">
        <v>11004</v>
      </c>
      <c r="C174" s="325" t="s">
        <v>11005</v>
      </c>
      <c r="D174" s="329"/>
      <c r="E174" s="326" t="b">
        <v>0</v>
      </c>
    </row>
    <row r="175" ht="22.5" customHeight="1">
      <c r="A175" s="327" t="s">
        <v>11008</v>
      </c>
      <c r="B175" s="328" t="s">
        <v>3</v>
      </c>
      <c r="C175" s="328" t="s">
        <v>11010</v>
      </c>
      <c r="D175" s="329"/>
      <c r="E175" s="326" t="b">
        <v>0</v>
      </c>
    </row>
    <row r="176" ht="22.5" customHeight="1">
      <c r="A176" s="327" t="s">
        <v>11008</v>
      </c>
      <c r="B176" s="328" t="s">
        <v>2152</v>
      </c>
      <c r="C176" s="328" t="s">
        <v>11012</v>
      </c>
      <c r="D176" s="329"/>
      <c r="E176" s="326" t="b">
        <v>0</v>
      </c>
    </row>
    <row r="177" ht="22.5" customHeight="1">
      <c r="A177" s="327" t="s">
        <v>11008</v>
      </c>
      <c r="B177" s="328" t="s">
        <v>3895</v>
      </c>
      <c r="C177" s="328" t="s">
        <v>11017</v>
      </c>
      <c r="D177" s="329"/>
      <c r="E177" s="326" t="b">
        <v>0</v>
      </c>
    </row>
    <row r="178" ht="22.5" customHeight="1">
      <c r="A178" s="327" t="s">
        <v>11008</v>
      </c>
      <c r="B178" s="328" t="s">
        <v>2146</v>
      </c>
      <c r="C178" s="325" t="s">
        <v>11020</v>
      </c>
      <c r="D178" s="329"/>
      <c r="E178" s="326" t="b">
        <v>1</v>
      </c>
    </row>
    <row r="179" ht="22.5" customHeight="1">
      <c r="A179" s="327" t="s">
        <v>11008</v>
      </c>
      <c r="B179" s="328" t="s">
        <v>3897</v>
      </c>
      <c r="C179" s="328" t="s">
        <v>11023</v>
      </c>
      <c r="D179" s="329"/>
      <c r="E179" s="326" t="b">
        <v>0</v>
      </c>
    </row>
    <row r="180" ht="22.5" customHeight="1">
      <c r="A180" s="327" t="s">
        <v>11008</v>
      </c>
      <c r="B180" s="328" t="s">
        <v>2</v>
      </c>
      <c r="C180" s="325" t="s">
        <v>11026</v>
      </c>
      <c r="D180" s="329"/>
      <c r="E180" s="326" t="b">
        <v>0</v>
      </c>
    </row>
    <row r="181" ht="22.5" customHeight="1">
      <c r="A181" s="327" t="s">
        <v>11008</v>
      </c>
      <c r="B181" s="325" t="s">
        <v>3902</v>
      </c>
      <c r="C181" s="325" t="s">
        <v>10992</v>
      </c>
      <c r="D181" s="329"/>
      <c r="E181" s="326" t="b">
        <v>0</v>
      </c>
    </row>
    <row r="182" ht="22.5" customHeight="1">
      <c r="A182" s="327" t="s">
        <v>11008</v>
      </c>
      <c r="B182" s="328" t="s">
        <v>3903</v>
      </c>
      <c r="C182" s="325" t="s">
        <v>11033</v>
      </c>
      <c r="D182" s="329"/>
      <c r="E182" s="326" t="b">
        <v>0</v>
      </c>
    </row>
    <row r="183" ht="22.5" customHeight="1">
      <c r="A183" s="327" t="s">
        <v>11008</v>
      </c>
      <c r="B183" s="328" t="s">
        <v>3905</v>
      </c>
      <c r="C183" s="325" t="s">
        <v>11034</v>
      </c>
      <c r="D183" s="329"/>
      <c r="E183" s="326" t="b">
        <v>0</v>
      </c>
    </row>
    <row r="184" ht="22.5" customHeight="1">
      <c r="A184" s="324" t="s">
        <v>9856</v>
      </c>
      <c r="B184" s="329" t="s">
        <v>4</v>
      </c>
      <c r="C184" s="325" t="s">
        <v>11037</v>
      </c>
      <c r="D184" s="329"/>
      <c r="E184" s="326" t="b">
        <v>0</v>
      </c>
    </row>
    <row r="185" ht="22.5" customHeight="1">
      <c r="A185" s="324" t="s">
        <v>9856</v>
      </c>
      <c r="B185" s="330" t="s">
        <v>897</v>
      </c>
      <c r="C185" s="325" t="s">
        <v>11040</v>
      </c>
      <c r="D185" s="329"/>
      <c r="E185" s="326" t="b">
        <v>0</v>
      </c>
    </row>
    <row r="186" ht="22.5" customHeight="1">
      <c r="A186" s="324" t="s">
        <v>9856</v>
      </c>
      <c r="B186" s="329" t="s">
        <v>899</v>
      </c>
      <c r="C186" s="325" t="s">
        <v>11043</v>
      </c>
      <c r="D186" s="329"/>
      <c r="E186" s="326" t="b">
        <v>0</v>
      </c>
    </row>
    <row r="187" ht="22.5" customHeight="1">
      <c r="A187" s="324" t="s">
        <v>9856</v>
      </c>
      <c r="B187" s="329" t="s">
        <v>901</v>
      </c>
      <c r="C187" s="325" t="s">
        <v>11047</v>
      </c>
      <c r="D187" s="329"/>
      <c r="E187" s="326" t="b">
        <v>0</v>
      </c>
    </row>
    <row r="188" ht="22.5" customHeight="1">
      <c r="A188" s="324" t="s">
        <v>9856</v>
      </c>
      <c r="B188" s="329" t="s">
        <v>902</v>
      </c>
      <c r="C188" s="328" t="str">
        <f t="shared" ref="C188:C208" si="1">CONCATENATE("Indicazione della gravità di ",B188)</f>
        <v>Indicazione della gravità di ASSENZE</v>
      </c>
      <c r="D188" s="329"/>
      <c r="E188" s="326" t="b">
        <v>0</v>
      </c>
    </row>
    <row r="189" ht="22.5" customHeight="1">
      <c r="A189" s="324" t="s">
        <v>9856</v>
      </c>
      <c r="B189" s="329" t="s">
        <v>10</v>
      </c>
      <c r="C189" s="328" t="str">
        <f t="shared" si="1"/>
        <v>Indicazione della gravità di ITA</v>
      </c>
      <c r="D189" s="329"/>
      <c r="E189" s="326" t="b">
        <v>0</v>
      </c>
    </row>
    <row r="190" ht="22.5" customHeight="1">
      <c r="A190" s="324" t="s">
        <v>9856</v>
      </c>
      <c r="B190" s="329" t="s">
        <v>12</v>
      </c>
      <c r="C190" s="328" t="str">
        <f t="shared" si="1"/>
        <v>Indicazione della gravità di LAT</v>
      </c>
      <c r="D190" s="329"/>
      <c r="E190" s="326" t="b">
        <v>0</v>
      </c>
    </row>
    <row r="191" ht="22.5" customHeight="1">
      <c r="A191" s="324" t="s">
        <v>9856</v>
      </c>
      <c r="B191" s="329" t="s">
        <v>13</v>
      </c>
      <c r="C191" s="328" t="str">
        <f t="shared" si="1"/>
        <v>Indicazione della gravità di GRE</v>
      </c>
      <c r="D191" s="329"/>
      <c r="E191" s="326" t="b">
        <v>0</v>
      </c>
    </row>
    <row r="192" ht="22.5" customHeight="1">
      <c r="A192" s="324" t="s">
        <v>9856</v>
      </c>
      <c r="B192" s="329" t="s">
        <v>14</v>
      </c>
      <c r="C192" s="328" t="str">
        <f t="shared" si="1"/>
        <v>Indicazione della gravità di ING</v>
      </c>
      <c r="D192" s="329"/>
      <c r="E192" s="326" t="b">
        <v>0</v>
      </c>
    </row>
    <row r="193" ht="22.5" customHeight="1">
      <c r="A193" s="324" t="s">
        <v>9856</v>
      </c>
      <c r="B193" s="329" t="s">
        <v>15</v>
      </c>
      <c r="C193" s="328" t="str">
        <f t="shared" si="1"/>
        <v>Indicazione della gravità di GEO</v>
      </c>
      <c r="D193" s="329"/>
      <c r="E193" s="326" t="b">
        <v>0</v>
      </c>
    </row>
    <row r="194" ht="22.5" customHeight="1">
      <c r="A194" s="324" t="s">
        <v>9856</v>
      </c>
      <c r="B194" s="329" t="s">
        <v>16</v>
      </c>
      <c r="C194" s="328" t="str">
        <f t="shared" si="1"/>
        <v>Indicazione della gravità di GST</v>
      </c>
      <c r="D194" s="329"/>
      <c r="E194" s="326" t="b">
        <v>0</v>
      </c>
    </row>
    <row r="195" ht="22.5" customHeight="1">
      <c r="A195" s="324" t="s">
        <v>9856</v>
      </c>
      <c r="B195" s="329" t="s">
        <v>17</v>
      </c>
      <c r="C195" s="328" t="str">
        <f t="shared" si="1"/>
        <v>Indicazione della gravità di STO</v>
      </c>
      <c r="D195" s="329"/>
      <c r="E195" s="326" t="b">
        <v>0</v>
      </c>
    </row>
    <row r="196" ht="22.5" customHeight="1">
      <c r="A196" s="324" t="s">
        <v>9856</v>
      </c>
      <c r="B196" s="329" t="s">
        <v>18</v>
      </c>
      <c r="C196" s="328" t="str">
        <f t="shared" si="1"/>
        <v>Indicazione della gravità di FIL</v>
      </c>
      <c r="D196" s="329"/>
      <c r="E196" s="326" t="b">
        <v>0</v>
      </c>
    </row>
    <row r="197" ht="22.5" customHeight="1">
      <c r="A197" s="324" t="s">
        <v>9856</v>
      </c>
      <c r="B197" s="329" t="s">
        <v>19</v>
      </c>
      <c r="C197" s="328" t="str">
        <f t="shared" si="1"/>
        <v>Indicazione della gravità di MAT</v>
      </c>
      <c r="D197" s="329"/>
      <c r="E197" s="326" t="b">
        <v>0</v>
      </c>
    </row>
    <row r="198" ht="22.5" customHeight="1">
      <c r="A198" s="324" t="s">
        <v>9856</v>
      </c>
      <c r="B198" s="332" t="s">
        <v>20</v>
      </c>
      <c r="C198" s="328" t="str">
        <f t="shared" si="1"/>
        <v>Indicazione della gravità di FIS</v>
      </c>
      <c r="D198" s="332"/>
      <c r="E198" s="333" t="b">
        <v>0</v>
      </c>
    </row>
    <row r="199" ht="22.5" customHeight="1">
      <c r="A199" s="324" t="s">
        <v>9856</v>
      </c>
      <c r="B199" s="332" t="s">
        <v>21</v>
      </c>
      <c r="C199" s="328" t="str">
        <f t="shared" si="1"/>
        <v>Indicazione della gravità di INF</v>
      </c>
      <c r="D199" s="332"/>
      <c r="E199" s="333" t="b">
        <v>0</v>
      </c>
    </row>
    <row r="200" ht="22.5" customHeight="1">
      <c r="A200" s="324" t="s">
        <v>9856</v>
      </c>
      <c r="B200" s="332" t="s">
        <v>22</v>
      </c>
      <c r="C200" s="328" t="str">
        <f t="shared" si="1"/>
        <v>Indicazione della gravità di SCIE</v>
      </c>
      <c r="D200" s="332"/>
      <c r="E200" s="333" t="b">
        <v>0</v>
      </c>
    </row>
    <row r="201" ht="22.5" customHeight="1">
      <c r="A201" s="324" t="s">
        <v>9856</v>
      </c>
      <c r="B201" s="332" t="s">
        <v>23</v>
      </c>
      <c r="C201" s="328" t="str">
        <f t="shared" si="1"/>
        <v>Indicazione della gravità di DIS</v>
      </c>
      <c r="D201" s="332"/>
      <c r="E201" s="333" t="b">
        <v>0</v>
      </c>
    </row>
    <row r="202" ht="22.5" customHeight="1">
      <c r="A202" s="324" t="s">
        <v>9856</v>
      </c>
      <c r="B202" s="332" t="s">
        <v>24</v>
      </c>
      <c r="C202" s="328" t="str">
        <f t="shared" si="1"/>
        <v>Indicazione della gravità di ART</v>
      </c>
      <c r="D202" s="332"/>
      <c r="E202" s="333" t="b">
        <v>0</v>
      </c>
    </row>
    <row r="203" ht="22.5" customHeight="1">
      <c r="A203" s="324" t="s">
        <v>9856</v>
      </c>
      <c r="B203" s="332" t="s">
        <v>25</v>
      </c>
      <c r="C203" s="328" t="str">
        <f t="shared" si="1"/>
        <v>Indicazione della gravità di DIR</v>
      </c>
      <c r="D203" s="332"/>
      <c r="E203" s="333" t="b">
        <v>0</v>
      </c>
    </row>
    <row r="204" ht="22.5" customHeight="1">
      <c r="A204" s="324" t="s">
        <v>9856</v>
      </c>
      <c r="B204" s="332" t="s">
        <v>26</v>
      </c>
      <c r="C204" s="328" t="str">
        <f t="shared" si="1"/>
        <v>Indicazione della gravità di MOT</v>
      </c>
      <c r="D204" s="332"/>
      <c r="E204" s="333" t="b">
        <v>0</v>
      </c>
    </row>
    <row r="205" ht="22.5" customHeight="1">
      <c r="A205" s="324" t="s">
        <v>9856</v>
      </c>
      <c r="B205" s="332" t="s">
        <v>27</v>
      </c>
      <c r="C205" s="328" t="str">
        <f t="shared" si="1"/>
        <v>Indicazione della gravità di SPO</v>
      </c>
      <c r="D205" s="332"/>
      <c r="E205" s="333" t="b">
        <v>0</v>
      </c>
    </row>
    <row r="206" ht="22.5" customHeight="1">
      <c r="A206" s="324" t="s">
        <v>9856</v>
      </c>
      <c r="B206" s="332" t="s">
        <v>28</v>
      </c>
      <c r="C206" s="328" t="str">
        <f t="shared" si="1"/>
        <v>Indicazione della gravità di CIV</v>
      </c>
      <c r="D206" s="332"/>
      <c r="E206" s="333" t="b">
        <v>0</v>
      </c>
    </row>
    <row r="207" ht="22.5" customHeight="1">
      <c r="A207" s="324" t="s">
        <v>9856</v>
      </c>
      <c r="B207" s="332" t="s">
        <v>29</v>
      </c>
      <c r="C207" s="328" t="str">
        <f t="shared" si="1"/>
        <v>Indicazione della gravità di REL</v>
      </c>
      <c r="D207" s="332"/>
      <c r="E207" s="333" t="b">
        <v>0</v>
      </c>
    </row>
    <row r="208" ht="22.5" customHeight="1">
      <c r="A208" s="324" t="s">
        <v>9856</v>
      </c>
      <c r="B208" s="332" t="s">
        <v>30</v>
      </c>
      <c r="C208" s="328" t="str">
        <f t="shared" si="1"/>
        <v>Indicazione della gravità di ALT</v>
      </c>
      <c r="D208" s="332"/>
      <c r="E208" s="333" t="b">
        <v>0</v>
      </c>
    </row>
    <row r="209" ht="22.5" customHeight="1">
      <c r="A209" s="324" t="s">
        <v>9856</v>
      </c>
      <c r="B209" s="332" t="s">
        <v>79</v>
      </c>
      <c r="C209" s="334" t="s">
        <v>11096</v>
      </c>
      <c r="D209" s="332"/>
      <c r="E209" s="333" t="b">
        <v>0</v>
      </c>
    </row>
    <row r="210" ht="22.5" customHeight="1">
      <c r="A210" s="335" t="s">
        <v>9856</v>
      </c>
      <c r="B210" s="334" t="s">
        <v>11099</v>
      </c>
      <c r="C210" s="334" t="s">
        <v>11100</v>
      </c>
      <c r="D210" s="332"/>
      <c r="E210" s="333" t="b">
        <v>0</v>
      </c>
    </row>
  </sheetData>
  <dataValidations>
    <dataValidation type="list" allowBlank="1" sqref="A2:A210">
      <formula1>"ALUNNI,CLASSI,EVENTI,DOCENTI,RUOLI,SUPPLENZE,TRASF ALUNNI,PIANI PERS,MATERIE,INDIRIZZI,DOCUMENTI,PLACEHOLDER,PNT_EMAIL,EMAIL_INVIATE,PNT_OPS,DOC_GEN,FOLDER_GEN,DIPARTIMENTI,CARENZE,PROGETTI"</formula1>
    </dataValidation>
  </dataValidations>
  <drawing r:id="rId1"/>
  <tableParts count="1">
    <tablePart r:id="rId3"/>
  </tableParts>
</worksheet>
</file>